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nuelceva/Google Drive/2. Urbatis/Projects/GLA/Livrés GLA/2019/Modele Financier/"/>
    </mc:Choice>
  </mc:AlternateContent>
  <xr:revisionPtr revIDLastSave="0" documentId="8_{94BA326A-7A1D-6347-A442-8B52F6C8C914}" xr6:coauthVersionLast="45" xr6:coauthVersionMax="45" xr10:uidLastSave="{00000000-0000-0000-0000-000000000000}"/>
  <bookViews>
    <workbookView xWindow="0" yWindow="460" windowWidth="25600" windowHeight="14280" activeTab="3" xr2:uid="{00000000-000D-0000-FFFF-FFFF00000000}"/>
  </bookViews>
  <sheets>
    <sheet name="Master DB" sheetId="1" r:id="rId1"/>
    <sheet name="SIMUL DB" sheetId="2" r:id="rId2"/>
    <sheet name="Outputs 1" sheetId="3" r:id="rId3"/>
    <sheet name="Synthèse" sheetId="4" r:id="rId4"/>
    <sheet name="Combined Lighting + Energy" sheetId="5" r:id="rId5"/>
    <sheet name="Combined 6.PV+7.BATTERY" sheetId="6" r:id="rId6"/>
    <sheet name="Combined Lighting" sheetId="7" r:id="rId7"/>
    <sheet name="1. Poles" sheetId="8" r:id="rId8"/>
    <sheet name="2. Smart Lamppost" sheetId="9" r:id="rId9"/>
    <sheet name="3. LED upgrade only " sheetId="10" r:id="rId10"/>
    <sheet name="4. Control lighting management " sheetId="11" r:id="rId11"/>
    <sheet name="5. Electric Vehicle Charging Po" sheetId="12" r:id="rId12"/>
    <sheet name="6. Photo Voltaic (PV)  (2)" sheetId="13" r:id="rId13"/>
    <sheet name="7. Energy Storage (and DC Suppl" sheetId="14" r:id="rId14"/>
    <sheet name="8. CCTV " sheetId="15" r:id="rId15"/>
    <sheet name="9. Push To Talk " sheetId="16" r:id="rId16"/>
    <sheet name="10. Public speakers Alert" sheetId="17" r:id="rId17"/>
    <sheet name="11. Air Quality Sensor " sheetId="18" r:id="rId18"/>
    <sheet name="12. Noise Sensor " sheetId="19" r:id="rId19"/>
    <sheet name="13. Water Level Sensor " sheetId="20" r:id="rId20"/>
    <sheet name="14. Public Information &amp; Advert" sheetId="21" r:id="rId21"/>
    <sheet name="15. Traffic Monitoring (People " sheetId="22" r:id="rId22"/>
    <sheet name="16. Parking Management " sheetId="23" r:id="rId23"/>
    <sheet name="17. Wifi " sheetId="24" r:id="rId24"/>
    <sheet name="18. Wireless Communication " sheetId="25" r:id="rId25"/>
    <sheet name="19. 5G" sheetId="26" r:id="rId26"/>
    <sheet name="FP COmments" sheetId="27" r:id="rId27"/>
  </sheets>
  <definedNames>
    <definedName name="_xlnm._FilterDatabase" localSheetId="0" hidden="1">'Master DB'!$A$2:$X$437</definedName>
    <definedName name="_xlnm._FilterDatabase" localSheetId="1" hidden="1">'SIMUL DB'!$A$2:$X$437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7" i="26" l="1"/>
  <c r="G65" i="26"/>
  <c r="G63" i="26"/>
  <c r="G56" i="26"/>
  <c r="G49" i="26"/>
  <c r="G48" i="26"/>
  <c r="G47" i="26"/>
  <c r="G46" i="26"/>
  <c r="G45" i="26"/>
  <c r="D10" i="26"/>
  <c r="C10" i="26"/>
  <c r="C4" i="26"/>
  <c r="G67" i="25"/>
  <c r="G66" i="25"/>
  <c r="G65" i="25"/>
  <c r="G64" i="25"/>
  <c r="G63" i="25"/>
  <c r="D10" i="25"/>
  <c r="C4" i="25"/>
  <c r="H83" i="24"/>
  <c r="H82" i="24"/>
  <c r="G76" i="24"/>
  <c r="G72" i="24"/>
  <c r="G67" i="24"/>
  <c r="G63" i="24"/>
  <c r="G58" i="24"/>
  <c r="G56" i="24"/>
  <c r="G54" i="24"/>
  <c r="D11" i="24"/>
  <c r="C11" i="24"/>
  <c r="C4" i="24"/>
  <c r="H94" i="23"/>
  <c r="H84" i="23"/>
  <c r="G75" i="23"/>
  <c r="G73" i="23"/>
  <c r="G72" i="23"/>
  <c r="G58" i="23"/>
  <c r="G57" i="23"/>
  <c r="G56" i="23"/>
  <c r="G55" i="23"/>
  <c r="G54" i="23"/>
  <c r="D11" i="23"/>
  <c r="C10" i="23"/>
  <c r="C4" i="23"/>
  <c r="H93" i="23" s="1"/>
  <c r="H84" i="22"/>
  <c r="C4" i="22"/>
  <c r="G58" i="22" s="1"/>
  <c r="H86" i="21"/>
  <c r="G73" i="21"/>
  <c r="G57" i="21"/>
  <c r="G55" i="21"/>
  <c r="G54" i="21"/>
  <c r="D11" i="21"/>
  <c r="C11" i="21"/>
  <c r="C4" i="21"/>
  <c r="H94" i="20"/>
  <c r="H84" i="20"/>
  <c r="G58" i="20"/>
  <c r="G57" i="20"/>
  <c r="G56" i="20"/>
  <c r="G55" i="20"/>
  <c r="G54" i="20"/>
  <c r="D11" i="20"/>
  <c r="C11" i="20"/>
  <c r="C4" i="20"/>
  <c r="G49" i="19"/>
  <c r="G47" i="19"/>
  <c r="G46" i="19"/>
  <c r="G45" i="19"/>
  <c r="D10" i="19"/>
  <c r="C10" i="19"/>
  <c r="C4" i="19"/>
  <c r="H96" i="18"/>
  <c r="H92" i="18"/>
  <c r="H86" i="18"/>
  <c r="H82" i="18"/>
  <c r="D10" i="18"/>
  <c r="C10" i="18"/>
  <c r="C4" i="18"/>
  <c r="H95" i="18" s="1"/>
  <c r="H96" i="17"/>
  <c r="H92" i="17"/>
  <c r="H86" i="17"/>
  <c r="H82" i="17"/>
  <c r="D11" i="17"/>
  <c r="D10" i="17"/>
  <c r="C10" i="17"/>
  <c r="C4" i="17"/>
  <c r="H95" i="17" s="1"/>
  <c r="H92" i="16"/>
  <c r="L86" i="16"/>
  <c r="H86" i="16"/>
  <c r="H82" i="16"/>
  <c r="J76" i="16"/>
  <c r="G49" i="16"/>
  <c r="G48" i="16"/>
  <c r="G47" i="16"/>
  <c r="G46" i="16"/>
  <c r="G45" i="16"/>
  <c r="D10" i="16"/>
  <c r="C10" i="16"/>
  <c r="C4" i="16"/>
  <c r="H96" i="15"/>
  <c r="H92" i="15"/>
  <c r="H86" i="15"/>
  <c r="H82" i="15"/>
  <c r="D10" i="15"/>
  <c r="C10" i="15"/>
  <c r="C4" i="15"/>
  <c r="H95" i="15" s="1"/>
  <c r="H96" i="14"/>
  <c r="H92" i="14"/>
  <c r="H86" i="14"/>
  <c r="H82" i="14"/>
  <c r="F75" i="14"/>
  <c r="D10" i="14"/>
  <c r="C10" i="14"/>
  <c r="C4" i="14"/>
  <c r="H95" i="14" s="1"/>
  <c r="H96" i="13"/>
  <c r="H92" i="13"/>
  <c r="H86" i="13"/>
  <c r="J84" i="13"/>
  <c r="H82" i="13"/>
  <c r="D11" i="13"/>
  <c r="D10" i="13"/>
  <c r="C10" i="13"/>
  <c r="C4" i="13"/>
  <c r="H95" i="13" s="1"/>
  <c r="H96" i="12"/>
  <c r="H92" i="12"/>
  <c r="H86" i="12"/>
  <c r="H82" i="12"/>
  <c r="D11" i="12"/>
  <c r="D10" i="12"/>
  <c r="C4" i="12"/>
  <c r="H95" i="12" s="1"/>
  <c r="H92" i="11"/>
  <c r="H85" i="11"/>
  <c r="G67" i="11"/>
  <c r="G66" i="11"/>
  <c r="G65" i="11"/>
  <c r="G64" i="11"/>
  <c r="G63" i="11"/>
  <c r="G49" i="11"/>
  <c r="G48" i="11"/>
  <c r="G47" i="11"/>
  <c r="G46" i="11"/>
  <c r="G45" i="11"/>
  <c r="D11" i="11"/>
  <c r="C10" i="11"/>
  <c r="C4" i="11"/>
  <c r="H96" i="11" s="1"/>
  <c r="C96" i="10"/>
  <c r="H95" i="10"/>
  <c r="H85" i="10"/>
  <c r="G82" i="10"/>
  <c r="G67" i="10"/>
  <c r="G66" i="10"/>
  <c r="G65" i="10"/>
  <c r="G64" i="10"/>
  <c r="G63" i="10"/>
  <c r="G49" i="10"/>
  <c r="G48" i="10"/>
  <c r="G47" i="10"/>
  <c r="G46" i="10"/>
  <c r="G45" i="10"/>
  <c r="B32" i="10"/>
  <c r="D11" i="10"/>
  <c r="C10" i="10"/>
  <c r="C4" i="10"/>
  <c r="H94" i="10" s="1"/>
  <c r="C96" i="9"/>
  <c r="H95" i="9"/>
  <c r="H85" i="9"/>
  <c r="G82" i="9"/>
  <c r="G67" i="9"/>
  <c r="G66" i="9"/>
  <c r="G65" i="9"/>
  <c r="G64" i="9"/>
  <c r="G63" i="9"/>
  <c r="G49" i="9"/>
  <c r="G48" i="9"/>
  <c r="G47" i="9"/>
  <c r="G46" i="9"/>
  <c r="G45" i="9"/>
  <c r="B32" i="9"/>
  <c r="D11" i="9"/>
  <c r="C10" i="9"/>
  <c r="C4" i="9"/>
  <c r="H94" i="9" s="1"/>
  <c r="C96" i="8"/>
  <c r="H95" i="8"/>
  <c r="S86" i="8"/>
  <c r="H85" i="8"/>
  <c r="R83" i="8"/>
  <c r="G82" i="8"/>
  <c r="I73" i="8"/>
  <c r="G67" i="8"/>
  <c r="G66" i="8"/>
  <c r="G65" i="8"/>
  <c r="G64" i="8"/>
  <c r="C64" i="8"/>
  <c r="G63" i="8"/>
  <c r="G49" i="8"/>
  <c r="G48" i="8"/>
  <c r="G47" i="8"/>
  <c r="G46" i="8"/>
  <c r="G45" i="8"/>
  <c r="B26" i="8"/>
  <c r="D11" i="8"/>
  <c r="C10" i="8"/>
  <c r="C4" i="8"/>
  <c r="H94" i="8" s="1"/>
  <c r="D11" i="7"/>
  <c r="C10" i="7"/>
  <c r="C10" i="5" s="1"/>
  <c r="C5" i="7"/>
  <c r="C4" i="7"/>
  <c r="D10" i="6"/>
  <c r="C10" i="6"/>
  <c r="C5" i="6"/>
  <c r="C4" i="6"/>
  <c r="B25" i="5"/>
  <c r="C4" i="5"/>
  <c r="A79" i="4"/>
  <c r="A77" i="4"/>
  <c r="A75" i="4"/>
  <c r="A73" i="4"/>
  <c r="A71" i="4"/>
  <c r="A69" i="4"/>
  <c r="A67" i="4"/>
  <c r="A65" i="4"/>
  <c r="A63" i="4"/>
  <c r="A59" i="4"/>
  <c r="A84" i="4" s="1"/>
  <c r="A58" i="4"/>
  <c r="A83" i="4" s="1"/>
  <c r="A57" i="4"/>
  <c r="A82" i="4" s="1"/>
  <c r="A56" i="4"/>
  <c r="A81" i="4" s="1"/>
  <c r="A55" i="4"/>
  <c r="A80" i="4" s="1"/>
  <c r="A54" i="4"/>
  <c r="A53" i="4"/>
  <c r="A78" i="4" s="1"/>
  <c r="A52" i="4"/>
  <c r="A51" i="4"/>
  <c r="A76" i="4" s="1"/>
  <c r="A50" i="4"/>
  <c r="A49" i="4"/>
  <c r="A74" i="4" s="1"/>
  <c r="A48" i="4"/>
  <c r="A47" i="4"/>
  <c r="A72" i="4" s="1"/>
  <c r="A46" i="4"/>
  <c r="A45" i="4"/>
  <c r="A70" i="4" s="1"/>
  <c r="A44" i="4"/>
  <c r="A43" i="4"/>
  <c r="A68" i="4" s="1"/>
  <c r="A42" i="4"/>
  <c r="A41" i="4"/>
  <c r="A66" i="4" s="1"/>
  <c r="A40" i="4"/>
  <c r="A39" i="4"/>
  <c r="A64" i="4" s="1"/>
  <c r="A38" i="4"/>
  <c r="A37" i="4"/>
  <c r="A62" i="4" s="1"/>
  <c r="M29" i="4"/>
  <c r="K29" i="4"/>
  <c r="J29" i="4"/>
  <c r="I29" i="4"/>
  <c r="H29" i="4"/>
  <c r="G29" i="4"/>
  <c r="F29" i="4"/>
  <c r="M28" i="4"/>
  <c r="K28" i="4"/>
  <c r="J28" i="4"/>
  <c r="I28" i="4"/>
  <c r="H28" i="4"/>
  <c r="G28" i="4"/>
  <c r="F28" i="4"/>
  <c r="M27" i="4"/>
  <c r="L27" i="4"/>
  <c r="K27" i="4"/>
  <c r="I27" i="4"/>
  <c r="H27" i="4"/>
  <c r="G27" i="4"/>
  <c r="F27" i="4"/>
  <c r="M26" i="4"/>
  <c r="L26" i="4"/>
  <c r="K26" i="4"/>
  <c r="I26" i="4"/>
  <c r="H26" i="4"/>
  <c r="G26" i="4"/>
  <c r="F26" i="4"/>
  <c r="M25" i="4"/>
  <c r="L25" i="4"/>
  <c r="K25" i="4"/>
  <c r="J25" i="4"/>
  <c r="H25" i="4"/>
  <c r="G25" i="4"/>
  <c r="F25" i="4"/>
  <c r="M24" i="4"/>
  <c r="L24" i="4"/>
  <c r="K24" i="4"/>
  <c r="J24" i="4"/>
  <c r="I24" i="4"/>
  <c r="G24" i="4"/>
  <c r="F24" i="4"/>
  <c r="M23" i="4"/>
  <c r="L23" i="4"/>
  <c r="K23" i="4"/>
  <c r="I23" i="4"/>
  <c r="F23" i="4"/>
  <c r="AI22" i="4"/>
  <c r="AH22" i="4"/>
  <c r="AG22" i="4"/>
  <c r="AF22" i="4"/>
  <c r="AD22" i="4"/>
  <c r="Z22" i="4"/>
  <c r="Y22" i="4"/>
  <c r="U22" i="4"/>
  <c r="R22" i="4"/>
  <c r="Q22" i="4"/>
  <c r="K22" i="4"/>
  <c r="M20" i="4"/>
  <c r="L20" i="4"/>
  <c r="K20" i="4"/>
  <c r="J20" i="4"/>
  <c r="I20" i="4"/>
  <c r="H20" i="4"/>
  <c r="F20" i="4"/>
  <c r="M19" i="4"/>
  <c r="L19" i="4"/>
  <c r="K19" i="4"/>
  <c r="J19" i="4"/>
  <c r="I19" i="4"/>
  <c r="F19" i="4"/>
  <c r="AI18" i="4"/>
  <c r="AH18" i="4"/>
  <c r="AG18" i="4"/>
  <c r="AF18" i="4"/>
  <c r="AE18" i="4"/>
  <c r="AD18" i="4"/>
  <c r="AC18" i="4"/>
  <c r="AB18" i="4"/>
  <c r="AA18" i="4"/>
  <c r="Z18" i="4"/>
  <c r="Y18" i="4"/>
  <c r="X18" i="4"/>
  <c r="U18" i="4"/>
  <c r="R18" i="4"/>
  <c r="Q18" i="4"/>
  <c r="L18" i="4"/>
  <c r="J18" i="4"/>
  <c r="F18" i="4"/>
  <c r="N17" i="4"/>
  <c r="L17" i="4"/>
  <c r="K17" i="4"/>
  <c r="J17" i="4"/>
  <c r="I17" i="4"/>
  <c r="F17" i="4"/>
  <c r="M16" i="4"/>
  <c r="L16" i="4"/>
  <c r="J16" i="4"/>
  <c r="I16" i="4"/>
  <c r="F16" i="4"/>
  <c r="M15" i="4"/>
  <c r="L15" i="4"/>
  <c r="K15" i="4"/>
  <c r="J15" i="4"/>
  <c r="I15" i="4"/>
  <c r="F15" i="4"/>
  <c r="M14" i="4"/>
  <c r="L14" i="4"/>
  <c r="K14" i="4"/>
  <c r="J14" i="4"/>
  <c r="I14" i="4"/>
  <c r="F14" i="4"/>
  <c r="M13" i="4"/>
  <c r="L13" i="4"/>
  <c r="K13" i="4"/>
  <c r="J13" i="4"/>
  <c r="I13" i="4"/>
  <c r="F13" i="4"/>
  <c r="AI12" i="4"/>
  <c r="AH12" i="4"/>
  <c r="AF12" i="4"/>
  <c r="AE12" i="4"/>
  <c r="AC12" i="4"/>
  <c r="AB12" i="4"/>
  <c r="AA12" i="4"/>
  <c r="Z12" i="4"/>
  <c r="Y12" i="4"/>
  <c r="X12" i="4"/>
  <c r="W12" i="4"/>
  <c r="V12" i="4"/>
  <c r="T12" i="4"/>
  <c r="S12" i="4"/>
  <c r="R12" i="4"/>
  <c r="Q12" i="4"/>
  <c r="L12" i="4"/>
  <c r="F12" i="4"/>
  <c r="AG6" i="4"/>
  <c r="AD6" i="4"/>
  <c r="AC6" i="4"/>
  <c r="K6" i="4"/>
  <c r="AI5" i="4"/>
  <c r="AF5" i="4"/>
  <c r="AB5" i="4"/>
  <c r="AA5" i="4"/>
  <c r="Z5" i="4"/>
  <c r="Y5" i="4"/>
  <c r="X5" i="4"/>
  <c r="I5" i="4" s="1"/>
  <c r="W5" i="4"/>
  <c r="V5" i="4"/>
  <c r="T5" i="4"/>
  <c r="S5" i="4"/>
  <c r="R5" i="4"/>
  <c r="Q5" i="4"/>
  <c r="P5" i="4"/>
  <c r="G5" i="4" s="1"/>
  <c r="O5" i="4"/>
  <c r="N5" i="4"/>
  <c r="F5" i="4"/>
  <c r="AI3" i="4"/>
  <c r="AH3" i="4"/>
  <c r="AG3" i="4"/>
  <c r="AF3" i="4"/>
  <c r="AE3" i="4"/>
  <c r="AD3" i="4"/>
  <c r="AC3" i="4"/>
  <c r="AB3" i="4"/>
  <c r="AA3" i="4"/>
  <c r="Z3" i="4"/>
  <c r="Y3" i="4"/>
  <c r="X3" i="4"/>
  <c r="W3" i="4"/>
  <c r="V3" i="4"/>
  <c r="U3" i="4"/>
  <c r="T3" i="4"/>
  <c r="S3" i="4"/>
  <c r="AG2" i="4"/>
  <c r="AE2" i="4"/>
  <c r="L2" i="4" s="1"/>
  <c r="AD2" i="4"/>
  <c r="AA2" i="4"/>
  <c r="X2" i="4"/>
  <c r="U2" i="4"/>
  <c r="H2" i="4" s="1"/>
  <c r="S2" i="4"/>
  <c r="M2" i="4"/>
  <c r="K2" i="4"/>
  <c r="J2" i="4"/>
  <c r="I2" i="4"/>
  <c r="G2" i="4"/>
  <c r="H14" i="3"/>
  <c r="I14" i="3" s="1"/>
  <c r="J14" i="3" s="1"/>
  <c r="K14" i="3" s="1"/>
  <c r="L14" i="3" s="1"/>
  <c r="C14" i="3"/>
  <c r="D14" i="3" s="1"/>
  <c r="E14" i="3" s="1"/>
  <c r="F14" i="3" s="1"/>
  <c r="F10" i="3"/>
  <c r="E10" i="3"/>
  <c r="D10" i="3"/>
  <c r="C10" i="3"/>
  <c r="X437" i="2"/>
  <c r="W437" i="2"/>
  <c r="V437" i="2"/>
  <c r="U437" i="2"/>
  <c r="T437" i="2"/>
  <c r="S437" i="2"/>
  <c r="R437" i="2"/>
  <c r="Q437" i="2"/>
  <c r="P437" i="2"/>
  <c r="O437" i="2"/>
  <c r="N437" i="2"/>
  <c r="M437" i="2"/>
  <c r="L437" i="2"/>
  <c r="K437" i="2"/>
  <c r="J437" i="2"/>
  <c r="I437" i="2"/>
  <c r="H437" i="2"/>
  <c r="G437" i="2"/>
  <c r="F437" i="2"/>
  <c r="E437" i="2"/>
  <c r="D437" i="2"/>
  <c r="C437" i="2"/>
  <c r="B437" i="2"/>
  <c r="A437" i="2"/>
  <c r="X436" i="2"/>
  <c r="W436" i="2"/>
  <c r="V436" i="2"/>
  <c r="U436" i="2"/>
  <c r="T436" i="2"/>
  <c r="S436" i="2"/>
  <c r="R436" i="2"/>
  <c r="Q436" i="2"/>
  <c r="P436" i="2"/>
  <c r="O436" i="2"/>
  <c r="N436" i="2"/>
  <c r="M436" i="2"/>
  <c r="L436" i="2"/>
  <c r="K436" i="2"/>
  <c r="J436" i="2"/>
  <c r="I436" i="2"/>
  <c r="H436" i="2"/>
  <c r="G436" i="2"/>
  <c r="F436" i="2"/>
  <c r="E436" i="2"/>
  <c r="D436" i="2"/>
  <c r="C436" i="2"/>
  <c r="B436" i="2"/>
  <c r="A436" i="2"/>
  <c r="X435" i="2"/>
  <c r="W435" i="2"/>
  <c r="V435" i="2"/>
  <c r="U435" i="2"/>
  <c r="T435" i="2"/>
  <c r="S435" i="2"/>
  <c r="R435" i="2"/>
  <c r="Q435" i="2"/>
  <c r="P435" i="2"/>
  <c r="O435" i="2"/>
  <c r="N435" i="2"/>
  <c r="M435" i="2"/>
  <c r="L435" i="2"/>
  <c r="K435" i="2"/>
  <c r="J435" i="2"/>
  <c r="I435" i="2"/>
  <c r="H435" i="2"/>
  <c r="G435" i="2"/>
  <c r="F435" i="2"/>
  <c r="E435" i="2"/>
  <c r="D435" i="2"/>
  <c r="C435" i="2"/>
  <c r="B435" i="2"/>
  <c r="A435" i="2"/>
  <c r="X434" i="2"/>
  <c r="W434" i="2"/>
  <c r="V434" i="2"/>
  <c r="U434" i="2"/>
  <c r="T434" i="2"/>
  <c r="S434" i="2"/>
  <c r="R434" i="2"/>
  <c r="Q434" i="2"/>
  <c r="P434" i="2"/>
  <c r="O434" i="2"/>
  <c r="N434" i="2"/>
  <c r="M434" i="2"/>
  <c r="L434" i="2"/>
  <c r="K434" i="2"/>
  <c r="J434" i="2"/>
  <c r="I434" i="2"/>
  <c r="H434" i="2"/>
  <c r="G434" i="2"/>
  <c r="F434" i="2"/>
  <c r="E434" i="2"/>
  <c r="D434" i="2"/>
  <c r="C434" i="2"/>
  <c r="B434" i="2"/>
  <c r="A434" i="2"/>
  <c r="X433" i="2"/>
  <c r="W433" i="2"/>
  <c r="V433" i="2"/>
  <c r="U433" i="2"/>
  <c r="T433" i="2"/>
  <c r="S433" i="2"/>
  <c r="R433" i="2"/>
  <c r="Q433" i="2"/>
  <c r="P433" i="2"/>
  <c r="O433" i="2"/>
  <c r="N433" i="2"/>
  <c r="M433" i="2"/>
  <c r="L433" i="2"/>
  <c r="K433" i="2"/>
  <c r="J433" i="2"/>
  <c r="I433" i="2"/>
  <c r="H433" i="2"/>
  <c r="G433" i="2"/>
  <c r="F433" i="2"/>
  <c r="E433" i="2"/>
  <c r="D433" i="2"/>
  <c r="C433" i="2"/>
  <c r="B433" i="2"/>
  <c r="A433" i="2"/>
  <c r="X432" i="2"/>
  <c r="W432" i="2"/>
  <c r="V432" i="2"/>
  <c r="U432" i="2"/>
  <c r="T432" i="2"/>
  <c r="S432" i="2"/>
  <c r="R432" i="2"/>
  <c r="Q432" i="2"/>
  <c r="P432" i="2"/>
  <c r="O432" i="2"/>
  <c r="N432" i="2"/>
  <c r="M432" i="2"/>
  <c r="L432" i="2"/>
  <c r="K432" i="2"/>
  <c r="J432" i="2"/>
  <c r="I432" i="2"/>
  <c r="H432" i="2"/>
  <c r="G432" i="2"/>
  <c r="F432" i="2"/>
  <c r="E432" i="2"/>
  <c r="D432" i="2"/>
  <c r="C432" i="2"/>
  <c r="B432" i="2"/>
  <c r="A432" i="2"/>
  <c r="X431" i="2"/>
  <c r="W431" i="2"/>
  <c r="V431" i="2"/>
  <c r="U431" i="2"/>
  <c r="T431" i="2"/>
  <c r="S431" i="2"/>
  <c r="R431" i="2"/>
  <c r="Q431" i="2"/>
  <c r="P431" i="2"/>
  <c r="O431" i="2"/>
  <c r="N431" i="2"/>
  <c r="M431" i="2"/>
  <c r="L431" i="2"/>
  <c r="K431" i="2"/>
  <c r="J431" i="2"/>
  <c r="I431" i="2"/>
  <c r="H431" i="2"/>
  <c r="G431" i="2"/>
  <c r="F431" i="2"/>
  <c r="E431" i="2"/>
  <c r="D431" i="2"/>
  <c r="C431" i="2"/>
  <c r="B431" i="2"/>
  <c r="A431" i="2"/>
  <c r="X430" i="2"/>
  <c r="W430" i="2"/>
  <c r="V430" i="2"/>
  <c r="U430" i="2"/>
  <c r="T430" i="2"/>
  <c r="S430" i="2"/>
  <c r="R430" i="2"/>
  <c r="Q430" i="2"/>
  <c r="P430" i="2"/>
  <c r="O430" i="2"/>
  <c r="N430" i="2"/>
  <c r="M430" i="2"/>
  <c r="L430" i="2"/>
  <c r="K430" i="2"/>
  <c r="J430" i="2"/>
  <c r="I430" i="2"/>
  <c r="H430" i="2"/>
  <c r="G430" i="2"/>
  <c r="F430" i="2"/>
  <c r="E430" i="2"/>
  <c r="D430" i="2"/>
  <c r="C430" i="2"/>
  <c r="B430" i="2"/>
  <c r="A430" i="2"/>
  <c r="X429" i="2"/>
  <c r="W429" i="2"/>
  <c r="V429" i="2"/>
  <c r="U429" i="2"/>
  <c r="T429" i="2"/>
  <c r="S429" i="2"/>
  <c r="R429" i="2"/>
  <c r="Q429" i="2"/>
  <c r="P429" i="2"/>
  <c r="O429" i="2"/>
  <c r="N429" i="2"/>
  <c r="M429" i="2"/>
  <c r="L429" i="2"/>
  <c r="K429" i="2"/>
  <c r="J429" i="2"/>
  <c r="I429" i="2"/>
  <c r="H429" i="2"/>
  <c r="G429" i="2"/>
  <c r="F429" i="2"/>
  <c r="E429" i="2"/>
  <c r="D429" i="2"/>
  <c r="C429" i="2"/>
  <c r="B429" i="2"/>
  <c r="A429" i="2"/>
  <c r="X428" i="2"/>
  <c r="W428" i="2"/>
  <c r="V428" i="2"/>
  <c r="U428" i="2"/>
  <c r="T428" i="2"/>
  <c r="S428" i="2"/>
  <c r="R428" i="2"/>
  <c r="Q428" i="2"/>
  <c r="P428" i="2"/>
  <c r="O428" i="2"/>
  <c r="N428" i="2"/>
  <c r="M428" i="2"/>
  <c r="L428" i="2"/>
  <c r="K428" i="2"/>
  <c r="J428" i="2"/>
  <c r="I428" i="2"/>
  <c r="H428" i="2"/>
  <c r="G428" i="2"/>
  <c r="F428" i="2"/>
  <c r="E428" i="2"/>
  <c r="D428" i="2"/>
  <c r="C428" i="2"/>
  <c r="B428" i="2"/>
  <c r="A428" i="2"/>
  <c r="X427" i="2"/>
  <c r="W427" i="2"/>
  <c r="V427" i="2"/>
  <c r="U427" i="2"/>
  <c r="T427" i="2"/>
  <c r="S427" i="2"/>
  <c r="R427" i="2"/>
  <c r="Q427" i="2"/>
  <c r="P427" i="2"/>
  <c r="O427" i="2"/>
  <c r="N427" i="2"/>
  <c r="M427" i="2"/>
  <c r="L427" i="2"/>
  <c r="K427" i="2"/>
  <c r="J427" i="2"/>
  <c r="I427" i="2"/>
  <c r="H427" i="2"/>
  <c r="G427" i="2"/>
  <c r="F427" i="2"/>
  <c r="E427" i="2"/>
  <c r="D427" i="2"/>
  <c r="C427" i="2"/>
  <c r="B427" i="2"/>
  <c r="A427" i="2"/>
  <c r="X426" i="2"/>
  <c r="W426" i="2"/>
  <c r="V426" i="2"/>
  <c r="U426" i="2"/>
  <c r="T426" i="2"/>
  <c r="S426" i="2"/>
  <c r="R426" i="2"/>
  <c r="Q426" i="2"/>
  <c r="P426" i="2"/>
  <c r="O426" i="2"/>
  <c r="N426" i="2"/>
  <c r="M426" i="2"/>
  <c r="L426" i="2"/>
  <c r="K426" i="2"/>
  <c r="J426" i="2"/>
  <c r="I426" i="2"/>
  <c r="H426" i="2"/>
  <c r="G426" i="2"/>
  <c r="F426" i="2"/>
  <c r="E426" i="2"/>
  <c r="D426" i="2"/>
  <c r="C426" i="2"/>
  <c r="B426" i="2"/>
  <c r="A426" i="2"/>
  <c r="X425" i="2"/>
  <c r="W425" i="2"/>
  <c r="V425" i="2"/>
  <c r="U425" i="2"/>
  <c r="T425" i="2"/>
  <c r="S425" i="2"/>
  <c r="R425" i="2"/>
  <c r="Q425" i="2"/>
  <c r="P425" i="2"/>
  <c r="O425" i="2"/>
  <c r="N425" i="2"/>
  <c r="M425" i="2"/>
  <c r="L425" i="2"/>
  <c r="K425" i="2"/>
  <c r="J425" i="2"/>
  <c r="I425" i="2"/>
  <c r="H425" i="2"/>
  <c r="G425" i="2"/>
  <c r="F425" i="2"/>
  <c r="E425" i="2"/>
  <c r="D425" i="2"/>
  <c r="C425" i="2"/>
  <c r="B425" i="2"/>
  <c r="A425" i="2"/>
  <c r="X424" i="2"/>
  <c r="W424" i="2"/>
  <c r="V424" i="2"/>
  <c r="U424" i="2"/>
  <c r="T424" i="2"/>
  <c r="S424" i="2"/>
  <c r="R424" i="2"/>
  <c r="Q424" i="2"/>
  <c r="P424" i="2"/>
  <c r="O424" i="2"/>
  <c r="N424" i="2"/>
  <c r="M424" i="2"/>
  <c r="L424" i="2"/>
  <c r="K424" i="2"/>
  <c r="J424" i="2"/>
  <c r="I424" i="2"/>
  <c r="H424" i="2"/>
  <c r="G424" i="2"/>
  <c r="F424" i="2"/>
  <c r="E424" i="2"/>
  <c r="D424" i="2"/>
  <c r="C424" i="2"/>
  <c r="B424" i="2"/>
  <c r="A424" i="2"/>
  <c r="X423" i="2"/>
  <c r="W423" i="2"/>
  <c r="V423" i="2"/>
  <c r="U423" i="2"/>
  <c r="T423" i="2"/>
  <c r="S423" i="2"/>
  <c r="R423" i="2"/>
  <c r="Q423" i="2"/>
  <c r="P423" i="2"/>
  <c r="O423" i="2"/>
  <c r="N423" i="2"/>
  <c r="M423" i="2"/>
  <c r="L423" i="2"/>
  <c r="K423" i="2"/>
  <c r="J423" i="2"/>
  <c r="I423" i="2"/>
  <c r="H423" i="2"/>
  <c r="G423" i="2"/>
  <c r="F423" i="2"/>
  <c r="E423" i="2"/>
  <c r="D423" i="2"/>
  <c r="C423" i="2"/>
  <c r="B423" i="2"/>
  <c r="A423" i="2"/>
  <c r="X422" i="2"/>
  <c r="W422" i="2"/>
  <c r="V422" i="2"/>
  <c r="U422" i="2"/>
  <c r="T422" i="2"/>
  <c r="S422" i="2"/>
  <c r="R422" i="2"/>
  <c r="Q422" i="2"/>
  <c r="P422" i="2"/>
  <c r="O422" i="2"/>
  <c r="N422" i="2"/>
  <c r="M422" i="2"/>
  <c r="L422" i="2"/>
  <c r="K422" i="2"/>
  <c r="J422" i="2"/>
  <c r="I422" i="2"/>
  <c r="H422" i="2"/>
  <c r="G422" i="2"/>
  <c r="F422" i="2"/>
  <c r="E422" i="2"/>
  <c r="D422" i="2"/>
  <c r="C422" i="2"/>
  <c r="B422" i="2"/>
  <c r="A422" i="2"/>
  <c r="X421" i="2"/>
  <c r="W421" i="2"/>
  <c r="V421" i="2"/>
  <c r="U421" i="2"/>
  <c r="T421" i="2"/>
  <c r="S421" i="2"/>
  <c r="R421" i="2"/>
  <c r="Q421" i="2"/>
  <c r="P421" i="2"/>
  <c r="O421" i="2"/>
  <c r="N421" i="2"/>
  <c r="M421" i="2"/>
  <c r="L421" i="2"/>
  <c r="K421" i="2"/>
  <c r="J421" i="2"/>
  <c r="I421" i="2"/>
  <c r="H421" i="2"/>
  <c r="G421" i="2"/>
  <c r="F421" i="2"/>
  <c r="E421" i="2"/>
  <c r="D421" i="2"/>
  <c r="C421" i="2"/>
  <c r="B421" i="2"/>
  <c r="A421" i="2"/>
  <c r="X420" i="2"/>
  <c r="W420" i="2"/>
  <c r="V420" i="2"/>
  <c r="U420" i="2"/>
  <c r="T420" i="2"/>
  <c r="S420" i="2"/>
  <c r="R420" i="2"/>
  <c r="Q420" i="2"/>
  <c r="P420" i="2"/>
  <c r="O420" i="2"/>
  <c r="N420" i="2"/>
  <c r="M420" i="2"/>
  <c r="L420" i="2"/>
  <c r="K420" i="2"/>
  <c r="J420" i="2"/>
  <c r="I420" i="2"/>
  <c r="H420" i="2"/>
  <c r="G420" i="2"/>
  <c r="F420" i="2"/>
  <c r="E420" i="2"/>
  <c r="D420" i="2"/>
  <c r="C420" i="2"/>
  <c r="B420" i="2"/>
  <c r="A420" i="2"/>
  <c r="X419" i="2"/>
  <c r="W419" i="2"/>
  <c r="V419" i="2"/>
  <c r="U419" i="2"/>
  <c r="T419" i="2"/>
  <c r="S419" i="2"/>
  <c r="R419" i="2"/>
  <c r="Q419" i="2"/>
  <c r="P419" i="2"/>
  <c r="O419" i="2"/>
  <c r="N419" i="2"/>
  <c r="M419" i="2"/>
  <c r="L419" i="2"/>
  <c r="K419" i="2"/>
  <c r="J419" i="2"/>
  <c r="I419" i="2"/>
  <c r="H419" i="2"/>
  <c r="G419" i="2"/>
  <c r="F419" i="2"/>
  <c r="E419" i="2"/>
  <c r="D419" i="2"/>
  <c r="C419" i="2"/>
  <c r="B419" i="2"/>
  <c r="A419" i="2"/>
  <c r="X418" i="2"/>
  <c r="W418" i="2"/>
  <c r="V418" i="2"/>
  <c r="U418" i="2"/>
  <c r="T418" i="2"/>
  <c r="S418" i="2"/>
  <c r="R418" i="2"/>
  <c r="Q418" i="2"/>
  <c r="P418" i="2"/>
  <c r="O418" i="2"/>
  <c r="N418" i="2"/>
  <c r="M418" i="2"/>
  <c r="L418" i="2"/>
  <c r="K418" i="2"/>
  <c r="J418" i="2"/>
  <c r="I418" i="2"/>
  <c r="H418" i="2"/>
  <c r="G418" i="2"/>
  <c r="F418" i="2"/>
  <c r="E418" i="2"/>
  <c r="D418" i="2"/>
  <c r="C418" i="2"/>
  <c r="B418" i="2"/>
  <c r="A418" i="2"/>
  <c r="X417" i="2"/>
  <c r="W417" i="2"/>
  <c r="V417" i="2"/>
  <c r="U417" i="2"/>
  <c r="T417" i="2"/>
  <c r="S417" i="2"/>
  <c r="R417" i="2"/>
  <c r="Q417" i="2"/>
  <c r="P417" i="2"/>
  <c r="O417" i="2"/>
  <c r="N417" i="2"/>
  <c r="M417" i="2"/>
  <c r="L417" i="2"/>
  <c r="K417" i="2"/>
  <c r="J417" i="2"/>
  <c r="I417" i="2"/>
  <c r="H417" i="2"/>
  <c r="G417" i="2"/>
  <c r="F417" i="2"/>
  <c r="E417" i="2"/>
  <c r="D417" i="2"/>
  <c r="C417" i="2"/>
  <c r="B417" i="2"/>
  <c r="A417" i="2"/>
  <c r="X416" i="2"/>
  <c r="W416" i="2"/>
  <c r="V416" i="2"/>
  <c r="U416" i="2"/>
  <c r="T416" i="2"/>
  <c r="S416" i="2"/>
  <c r="R416" i="2"/>
  <c r="Q416" i="2"/>
  <c r="P416" i="2"/>
  <c r="O416" i="2"/>
  <c r="N416" i="2"/>
  <c r="M416" i="2"/>
  <c r="L416" i="2"/>
  <c r="K416" i="2"/>
  <c r="J416" i="2"/>
  <c r="I416" i="2"/>
  <c r="H416" i="2"/>
  <c r="G416" i="2"/>
  <c r="F416" i="2"/>
  <c r="E416" i="2"/>
  <c r="D416" i="2"/>
  <c r="C416" i="2"/>
  <c r="B416" i="2"/>
  <c r="A416" i="2"/>
  <c r="X415" i="2"/>
  <c r="W415" i="2"/>
  <c r="V415" i="2"/>
  <c r="U415" i="2"/>
  <c r="T415" i="2"/>
  <c r="S415" i="2"/>
  <c r="R415" i="2"/>
  <c r="Q415" i="2"/>
  <c r="P415" i="2"/>
  <c r="O415" i="2"/>
  <c r="N415" i="2"/>
  <c r="M415" i="2"/>
  <c r="L415" i="2"/>
  <c r="K415" i="2"/>
  <c r="J415" i="2"/>
  <c r="I415" i="2"/>
  <c r="H415" i="2"/>
  <c r="G415" i="2"/>
  <c r="F415" i="2"/>
  <c r="E415" i="2"/>
  <c r="D415" i="2"/>
  <c r="C415" i="2"/>
  <c r="B415" i="2"/>
  <c r="A415" i="2"/>
  <c r="X414" i="2"/>
  <c r="W414" i="2"/>
  <c r="V414" i="2"/>
  <c r="U414" i="2"/>
  <c r="T414" i="2"/>
  <c r="S414" i="2"/>
  <c r="R414" i="2"/>
  <c r="Q414" i="2"/>
  <c r="P414" i="2"/>
  <c r="O414" i="2"/>
  <c r="N414" i="2"/>
  <c r="M414" i="2"/>
  <c r="L414" i="2"/>
  <c r="K414" i="2"/>
  <c r="J414" i="2"/>
  <c r="I414" i="2"/>
  <c r="H414" i="2"/>
  <c r="G414" i="2"/>
  <c r="F414" i="2"/>
  <c r="E414" i="2"/>
  <c r="D414" i="2"/>
  <c r="C414" i="2"/>
  <c r="B414" i="2"/>
  <c r="A414" i="2"/>
  <c r="X413" i="2"/>
  <c r="W413" i="2"/>
  <c r="V413" i="2"/>
  <c r="U413" i="2"/>
  <c r="T413" i="2"/>
  <c r="S413" i="2"/>
  <c r="R413" i="2"/>
  <c r="Q413" i="2"/>
  <c r="P413" i="2"/>
  <c r="O413" i="2"/>
  <c r="N413" i="2"/>
  <c r="M413" i="2"/>
  <c r="L413" i="2"/>
  <c r="K413" i="2"/>
  <c r="J413" i="2"/>
  <c r="I413" i="2"/>
  <c r="H413" i="2"/>
  <c r="G413" i="2"/>
  <c r="F413" i="2"/>
  <c r="E413" i="2"/>
  <c r="D413" i="2"/>
  <c r="C413" i="2"/>
  <c r="B413" i="2"/>
  <c r="A413" i="2"/>
  <c r="X412" i="2"/>
  <c r="W412" i="2"/>
  <c r="V412" i="2"/>
  <c r="U412" i="2"/>
  <c r="T412" i="2"/>
  <c r="S412" i="2"/>
  <c r="R412" i="2"/>
  <c r="Q412" i="2"/>
  <c r="P412" i="2"/>
  <c r="O412" i="2"/>
  <c r="N412" i="2"/>
  <c r="M412" i="2"/>
  <c r="L412" i="2"/>
  <c r="K412" i="2"/>
  <c r="J412" i="2"/>
  <c r="I412" i="2"/>
  <c r="H412" i="2"/>
  <c r="G412" i="2"/>
  <c r="F412" i="2"/>
  <c r="E412" i="2"/>
  <c r="D412" i="2"/>
  <c r="C412" i="2"/>
  <c r="B412" i="2"/>
  <c r="A412" i="2"/>
  <c r="X411" i="2"/>
  <c r="W411" i="2"/>
  <c r="V411" i="2"/>
  <c r="U411" i="2"/>
  <c r="T411" i="2"/>
  <c r="S411" i="2"/>
  <c r="R411" i="2"/>
  <c r="Q411" i="2"/>
  <c r="P411" i="2"/>
  <c r="O411" i="2"/>
  <c r="N411" i="2"/>
  <c r="M411" i="2"/>
  <c r="L411" i="2"/>
  <c r="K411" i="2"/>
  <c r="J411" i="2"/>
  <c r="I411" i="2"/>
  <c r="H411" i="2"/>
  <c r="G411" i="2"/>
  <c r="F411" i="2"/>
  <c r="E411" i="2"/>
  <c r="D411" i="2"/>
  <c r="C411" i="2"/>
  <c r="B411" i="2"/>
  <c r="A411" i="2"/>
  <c r="X410" i="2"/>
  <c r="W410" i="2"/>
  <c r="V410" i="2"/>
  <c r="U410" i="2"/>
  <c r="T410" i="2"/>
  <c r="S410" i="2"/>
  <c r="R410" i="2"/>
  <c r="Q410" i="2"/>
  <c r="P410" i="2"/>
  <c r="O410" i="2"/>
  <c r="N410" i="2"/>
  <c r="M410" i="2"/>
  <c r="L410" i="2"/>
  <c r="K410" i="2"/>
  <c r="J410" i="2"/>
  <c r="I410" i="2"/>
  <c r="H410" i="2"/>
  <c r="G410" i="2"/>
  <c r="F410" i="2"/>
  <c r="E410" i="2"/>
  <c r="D410" i="2"/>
  <c r="C410" i="2"/>
  <c r="B410" i="2"/>
  <c r="A410" i="2"/>
  <c r="X409" i="2"/>
  <c r="W409" i="2"/>
  <c r="V409" i="2"/>
  <c r="U409" i="2"/>
  <c r="T409" i="2"/>
  <c r="S409" i="2"/>
  <c r="R409" i="2"/>
  <c r="Q409" i="2"/>
  <c r="P409" i="2"/>
  <c r="O409" i="2"/>
  <c r="N409" i="2"/>
  <c r="M409" i="2"/>
  <c r="L409" i="2"/>
  <c r="K409" i="2"/>
  <c r="J409" i="2"/>
  <c r="I409" i="2"/>
  <c r="H409" i="2"/>
  <c r="G409" i="2"/>
  <c r="F409" i="2"/>
  <c r="E409" i="2"/>
  <c r="D409" i="2"/>
  <c r="C409" i="2"/>
  <c r="B409" i="2"/>
  <c r="A409" i="2"/>
  <c r="X408" i="2"/>
  <c r="W408" i="2"/>
  <c r="V408" i="2"/>
  <c r="U408" i="2"/>
  <c r="T408" i="2"/>
  <c r="S408" i="2"/>
  <c r="R408" i="2"/>
  <c r="Q408" i="2"/>
  <c r="P408" i="2"/>
  <c r="O408" i="2"/>
  <c r="N408" i="2"/>
  <c r="M408" i="2"/>
  <c r="L408" i="2"/>
  <c r="K408" i="2"/>
  <c r="J408" i="2"/>
  <c r="I408" i="2"/>
  <c r="H408" i="2"/>
  <c r="G408" i="2"/>
  <c r="F408" i="2"/>
  <c r="E408" i="2"/>
  <c r="D408" i="2"/>
  <c r="C408" i="2"/>
  <c r="B408" i="2"/>
  <c r="A408" i="2"/>
  <c r="X407" i="2"/>
  <c r="W407" i="2"/>
  <c r="V407" i="2"/>
  <c r="U407" i="2"/>
  <c r="T407" i="2"/>
  <c r="S407" i="2"/>
  <c r="R407" i="2"/>
  <c r="Q407" i="2"/>
  <c r="P407" i="2"/>
  <c r="O407" i="2"/>
  <c r="N407" i="2"/>
  <c r="M407" i="2"/>
  <c r="L407" i="2"/>
  <c r="K407" i="2"/>
  <c r="J407" i="2"/>
  <c r="I407" i="2"/>
  <c r="H407" i="2"/>
  <c r="G407" i="2"/>
  <c r="F407" i="2"/>
  <c r="E407" i="2"/>
  <c r="D407" i="2"/>
  <c r="C407" i="2"/>
  <c r="B407" i="2"/>
  <c r="A407" i="2"/>
  <c r="X406" i="2"/>
  <c r="W406" i="2"/>
  <c r="V406" i="2"/>
  <c r="U406" i="2"/>
  <c r="T406" i="2"/>
  <c r="S406" i="2"/>
  <c r="R406" i="2"/>
  <c r="Q406" i="2"/>
  <c r="P406" i="2"/>
  <c r="O406" i="2"/>
  <c r="N406" i="2"/>
  <c r="M406" i="2"/>
  <c r="L406" i="2"/>
  <c r="K406" i="2"/>
  <c r="J406" i="2"/>
  <c r="I406" i="2"/>
  <c r="H406" i="2"/>
  <c r="G406" i="2"/>
  <c r="F406" i="2"/>
  <c r="E406" i="2"/>
  <c r="D406" i="2"/>
  <c r="C406" i="2"/>
  <c r="B406" i="2"/>
  <c r="A406" i="2"/>
  <c r="X405" i="2"/>
  <c r="W405" i="2"/>
  <c r="V405" i="2"/>
  <c r="U405" i="2"/>
  <c r="T405" i="2"/>
  <c r="S405" i="2"/>
  <c r="R405" i="2"/>
  <c r="Q405" i="2"/>
  <c r="P405" i="2"/>
  <c r="O405" i="2"/>
  <c r="N405" i="2"/>
  <c r="M405" i="2"/>
  <c r="L405" i="2"/>
  <c r="K405" i="2"/>
  <c r="J405" i="2"/>
  <c r="I405" i="2"/>
  <c r="H405" i="2"/>
  <c r="G405" i="2"/>
  <c r="F405" i="2"/>
  <c r="E405" i="2"/>
  <c r="D405" i="2"/>
  <c r="C405" i="2"/>
  <c r="B405" i="2"/>
  <c r="A405" i="2"/>
  <c r="X404" i="2"/>
  <c r="W404" i="2"/>
  <c r="V404" i="2"/>
  <c r="U404" i="2"/>
  <c r="T404" i="2"/>
  <c r="S404" i="2"/>
  <c r="R404" i="2"/>
  <c r="Q404" i="2"/>
  <c r="P404" i="2"/>
  <c r="O404" i="2"/>
  <c r="N404" i="2"/>
  <c r="M404" i="2"/>
  <c r="L404" i="2"/>
  <c r="K404" i="2"/>
  <c r="J404" i="2"/>
  <c r="I404" i="2"/>
  <c r="H404" i="2"/>
  <c r="G404" i="2"/>
  <c r="F404" i="2"/>
  <c r="E404" i="2"/>
  <c r="D404" i="2"/>
  <c r="C404" i="2"/>
  <c r="B404" i="2"/>
  <c r="A404" i="2"/>
  <c r="X403" i="2"/>
  <c r="W403" i="2"/>
  <c r="V403" i="2"/>
  <c r="U403" i="2"/>
  <c r="T403" i="2"/>
  <c r="S403" i="2"/>
  <c r="R403" i="2"/>
  <c r="Q403" i="2"/>
  <c r="P403" i="2"/>
  <c r="O403" i="2"/>
  <c r="N403" i="2"/>
  <c r="M403" i="2"/>
  <c r="L403" i="2"/>
  <c r="K403" i="2"/>
  <c r="J403" i="2"/>
  <c r="I403" i="2"/>
  <c r="H403" i="2"/>
  <c r="G403" i="2"/>
  <c r="F403" i="2"/>
  <c r="E403" i="2"/>
  <c r="D403" i="2"/>
  <c r="C403" i="2"/>
  <c r="B403" i="2"/>
  <c r="A403" i="2"/>
  <c r="X402" i="2"/>
  <c r="W402" i="2"/>
  <c r="V402" i="2"/>
  <c r="U402" i="2"/>
  <c r="T402" i="2"/>
  <c r="S402" i="2"/>
  <c r="R402" i="2"/>
  <c r="Q402" i="2"/>
  <c r="P402" i="2"/>
  <c r="O402" i="2"/>
  <c r="N402" i="2"/>
  <c r="M402" i="2"/>
  <c r="L402" i="2"/>
  <c r="K402" i="2"/>
  <c r="J402" i="2"/>
  <c r="I402" i="2"/>
  <c r="H402" i="2"/>
  <c r="G402" i="2"/>
  <c r="F402" i="2"/>
  <c r="E402" i="2"/>
  <c r="D402" i="2"/>
  <c r="C402" i="2"/>
  <c r="B402" i="2"/>
  <c r="A402" i="2"/>
  <c r="X401" i="2"/>
  <c r="W401" i="2"/>
  <c r="V401" i="2"/>
  <c r="U401" i="2"/>
  <c r="T401" i="2"/>
  <c r="S401" i="2"/>
  <c r="R401" i="2"/>
  <c r="Q401" i="2"/>
  <c r="P401" i="2"/>
  <c r="O401" i="2"/>
  <c r="N401" i="2"/>
  <c r="M401" i="2"/>
  <c r="L401" i="2"/>
  <c r="K401" i="2"/>
  <c r="J401" i="2"/>
  <c r="I401" i="2"/>
  <c r="H401" i="2"/>
  <c r="G401" i="2"/>
  <c r="F401" i="2"/>
  <c r="E401" i="2"/>
  <c r="D401" i="2"/>
  <c r="C401" i="2"/>
  <c r="B401" i="2"/>
  <c r="A401" i="2"/>
  <c r="X400" i="2"/>
  <c r="W400" i="2"/>
  <c r="V400" i="2"/>
  <c r="U400" i="2"/>
  <c r="T400" i="2"/>
  <c r="S400" i="2"/>
  <c r="R400" i="2"/>
  <c r="Q400" i="2"/>
  <c r="P400" i="2"/>
  <c r="O400" i="2"/>
  <c r="N400" i="2"/>
  <c r="M400" i="2"/>
  <c r="L400" i="2"/>
  <c r="K400" i="2"/>
  <c r="J400" i="2"/>
  <c r="I400" i="2"/>
  <c r="H400" i="2"/>
  <c r="G400" i="2"/>
  <c r="F400" i="2"/>
  <c r="E400" i="2"/>
  <c r="D400" i="2"/>
  <c r="C400" i="2"/>
  <c r="B400" i="2"/>
  <c r="A400" i="2"/>
  <c r="X399" i="2"/>
  <c r="W399" i="2"/>
  <c r="V399" i="2"/>
  <c r="U399" i="2"/>
  <c r="T399" i="2"/>
  <c r="S399" i="2"/>
  <c r="R399" i="2"/>
  <c r="Q399" i="2"/>
  <c r="P399" i="2"/>
  <c r="O399" i="2"/>
  <c r="N399" i="2"/>
  <c r="M399" i="2"/>
  <c r="L399" i="2"/>
  <c r="K399" i="2"/>
  <c r="J399" i="2"/>
  <c r="I399" i="2"/>
  <c r="H399" i="2"/>
  <c r="G399" i="2"/>
  <c r="F399" i="2"/>
  <c r="E399" i="2"/>
  <c r="D399" i="2"/>
  <c r="C399" i="2"/>
  <c r="B399" i="2"/>
  <c r="A399" i="2"/>
  <c r="X398" i="2"/>
  <c r="W398" i="2"/>
  <c r="V398" i="2"/>
  <c r="U398" i="2"/>
  <c r="T398" i="2"/>
  <c r="S398" i="2"/>
  <c r="R398" i="2"/>
  <c r="Q398" i="2"/>
  <c r="P398" i="2"/>
  <c r="O398" i="2"/>
  <c r="N398" i="2"/>
  <c r="M398" i="2"/>
  <c r="L398" i="2"/>
  <c r="K398" i="2"/>
  <c r="J398" i="2"/>
  <c r="I398" i="2"/>
  <c r="H398" i="2"/>
  <c r="G398" i="2"/>
  <c r="F398" i="2"/>
  <c r="E398" i="2"/>
  <c r="D398" i="2"/>
  <c r="C398" i="2"/>
  <c r="B398" i="2"/>
  <c r="A398" i="2"/>
  <c r="X397" i="2"/>
  <c r="W397" i="2"/>
  <c r="V397" i="2"/>
  <c r="U397" i="2"/>
  <c r="T397" i="2"/>
  <c r="S397" i="2"/>
  <c r="R397" i="2"/>
  <c r="Q397" i="2"/>
  <c r="P397" i="2"/>
  <c r="O397" i="2"/>
  <c r="N397" i="2"/>
  <c r="M397" i="2"/>
  <c r="L397" i="2"/>
  <c r="K397" i="2"/>
  <c r="J397" i="2"/>
  <c r="I397" i="2"/>
  <c r="H397" i="2"/>
  <c r="G397" i="2"/>
  <c r="F397" i="2"/>
  <c r="E397" i="2"/>
  <c r="D397" i="2"/>
  <c r="C397" i="2"/>
  <c r="B397" i="2"/>
  <c r="A397" i="2"/>
  <c r="X396" i="2"/>
  <c r="W396" i="2"/>
  <c r="V396" i="2"/>
  <c r="U396" i="2"/>
  <c r="T396" i="2"/>
  <c r="S396" i="2"/>
  <c r="R396" i="2"/>
  <c r="Q396" i="2"/>
  <c r="P396" i="2"/>
  <c r="O396" i="2"/>
  <c r="N396" i="2"/>
  <c r="M396" i="2"/>
  <c r="L396" i="2"/>
  <c r="K396" i="2"/>
  <c r="J396" i="2"/>
  <c r="I396" i="2"/>
  <c r="H396" i="2"/>
  <c r="G396" i="2"/>
  <c r="F396" i="2"/>
  <c r="E396" i="2"/>
  <c r="D396" i="2"/>
  <c r="C396" i="2"/>
  <c r="B396" i="2"/>
  <c r="A396" i="2"/>
  <c r="X395" i="2"/>
  <c r="W395" i="2"/>
  <c r="V395" i="2"/>
  <c r="U395" i="2"/>
  <c r="T395" i="2"/>
  <c r="S395" i="2"/>
  <c r="R395" i="2"/>
  <c r="Q395" i="2"/>
  <c r="P395" i="2"/>
  <c r="O395" i="2"/>
  <c r="N395" i="2"/>
  <c r="M395" i="2"/>
  <c r="L395" i="2"/>
  <c r="K395" i="2"/>
  <c r="J395" i="2"/>
  <c r="I395" i="2"/>
  <c r="H395" i="2"/>
  <c r="G395" i="2"/>
  <c r="F395" i="2"/>
  <c r="E395" i="2"/>
  <c r="D395" i="2"/>
  <c r="C395" i="2"/>
  <c r="B395" i="2"/>
  <c r="A395" i="2"/>
  <c r="X394" i="2"/>
  <c r="W394" i="2"/>
  <c r="V394" i="2"/>
  <c r="U394" i="2"/>
  <c r="T394" i="2"/>
  <c r="S394" i="2"/>
  <c r="R394" i="2"/>
  <c r="Q394" i="2"/>
  <c r="P394" i="2"/>
  <c r="O394" i="2"/>
  <c r="N394" i="2"/>
  <c r="M394" i="2"/>
  <c r="L394" i="2"/>
  <c r="K394" i="2"/>
  <c r="J394" i="2"/>
  <c r="I394" i="2"/>
  <c r="H394" i="2"/>
  <c r="G394" i="2"/>
  <c r="F394" i="2"/>
  <c r="E394" i="2"/>
  <c r="D394" i="2"/>
  <c r="C394" i="2"/>
  <c r="B394" i="2"/>
  <c r="A394" i="2"/>
  <c r="X393" i="2"/>
  <c r="W393" i="2"/>
  <c r="V393" i="2"/>
  <c r="U393" i="2"/>
  <c r="T393" i="2"/>
  <c r="S393" i="2"/>
  <c r="R393" i="2"/>
  <c r="Q393" i="2"/>
  <c r="P393" i="2"/>
  <c r="O393" i="2"/>
  <c r="N393" i="2"/>
  <c r="M393" i="2"/>
  <c r="L393" i="2"/>
  <c r="K393" i="2"/>
  <c r="J393" i="2"/>
  <c r="I393" i="2"/>
  <c r="H393" i="2"/>
  <c r="G393" i="2"/>
  <c r="F393" i="2"/>
  <c r="E393" i="2"/>
  <c r="D393" i="2"/>
  <c r="C393" i="2"/>
  <c r="B393" i="2"/>
  <c r="A393" i="2"/>
  <c r="X392" i="2"/>
  <c r="W392" i="2"/>
  <c r="V392" i="2"/>
  <c r="U392" i="2"/>
  <c r="T392" i="2"/>
  <c r="S392" i="2"/>
  <c r="R392" i="2"/>
  <c r="Q392" i="2"/>
  <c r="P392" i="2"/>
  <c r="O392" i="2"/>
  <c r="N392" i="2"/>
  <c r="M392" i="2"/>
  <c r="L392" i="2"/>
  <c r="K392" i="2"/>
  <c r="J392" i="2"/>
  <c r="I392" i="2"/>
  <c r="H392" i="2"/>
  <c r="G392" i="2"/>
  <c r="F392" i="2"/>
  <c r="E392" i="2"/>
  <c r="D392" i="2"/>
  <c r="C392" i="2"/>
  <c r="B392" i="2"/>
  <c r="A392" i="2"/>
  <c r="X391" i="2"/>
  <c r="W391" i="2"/>
  <c r="V391" i="2"/>
  <c r="U391" i="2"/>
  <c r="T391" i="2"/>
  <c r="S391" i="2"/>
  <c r="R391" i="2"/>
  <c r="Q391" i="2"/>
  <c r="P391" i="2"/>
  <c r="O391" i="2"/>
  <c r="N391" i="2"/>
  <c r="M391" i="2"/>
  <c r="L391" i="2"/>
  <c r="K391" i="2"/>
  <c r="J391" i="2"/>
  <c r="I391" i="2"/>
  <c r="H391" i="2"/>
  <c r="G391" i="2"/>
  <c r="F391" i="2"/>
  <c r="E391" i="2"/>
  <c r="D391" i="2"/>
  <c r="C391" i="2"/>
  <c r="B391" i="2"/>
  <c r="A391" i="2"/>
  <c r="X390" i="2"/>
  <c r="W390" i="2"/>
  <c r="V390" i="2"/>
  <c r="U390" i="2"/>
  <c r="T390" i="2"/>
  <c r="S390" i="2"/>
  <c r="R390" i="2"/>
  <c r="Q390" i="2"/>
  <c r="P390" i="2"/>
  <c r="O390" i="2"/>
  <c r="N390" i="2"/>
  <c r="M390" i="2"/>
  <c r="L390" i="2"/>
  <c r="K390" i="2"/>
  <c r="J390" i="2"/>
  <c r="I390" i="2"/>
  <c r="H390" i="2"/>
  <c r="G390" i="2"/>
  <c r="F390" i="2"/>
  <c r="E390" i="2"/>
  <c r="D390" i="2"/>
  <c r="C390" i="2"/>
  <c r="B390" i="2"/>
  <c r="A390" i="2"/>
  <c r="X389" i="2"/>
  <c r="W389" i="2"/>
  <c r="V389" i="2"/>
  <c r="U389" i="2"/>
  <c r="T389" i="2"/>
  <c r="S389" i="2"/>
  <c r="R389" i="2"/>
  <c r="Q389" i="2"/>
  <c r="P389" i="2"/>
  <c r="O389" i="2"/>
  <c r="N389" i="2"/>
  <c r="M389" i="2"/>
  <c r="L389" i="2"/>
  <c r="K389" i="2"/>
  <c r="J389" i="2"/>
  <c r="I389" i="2"/>
  <c r="H389" i="2"/>
  <c r="G389" i="2"/>
  <c r="F389" i="2"/>
  <c r="E389" i="2"/>
  <c r="D389" i="2"/>
  <c r="C389" i="2"/>
  <c r="B389" i="2"/>
  <c r="A389" i="2"/>
  <c r="X388" i="2"/>
  <c r="W388" i="2"/>
  <c r="V388" i="2"/>
  <c r="U388" i="2"/>
  <c r="T388" i="2"/>
  <c r="S388" i="2"/>
  <c r="R388" i="2"/>
  <c r="Q388" i="2"/>
  <c r="P388" i="2"/>
  <c r="O388" i="2"/>
  <c r="N388" i="2"/>
  <c r="M388" i="2"/>
  <c r="L388" i="2"/>
  <c r="K388" i="2"/>
  <c r="J388" i="2"/>
  <c r="I388" i="2"/>
  <c r="H388" i="2"/>
  <c r="G388" i="2"/>
  <c r="F388" i="2"/>
  <c r="E388" i="2"/>
  <c r="D388" i="2"/>
  <c r="C388" i="2"/>
  <c r="B388" i="2"/>
  <c r="A388" i="2"/>
  <c r="X387" i="2"/>
  <c r="W387" i="2"/>
  <c r="V387" i="2"/>
  <c r="U387" i="2"/>
  <c r="T387" i="2"/>
  <c r="S387" i="2"/>
  <c r="R387" i="2"/>
  <c r="Q387" i="2"/>
  <c r="P387" i="2"/>
  <c r="O387" i="2"/>
  <c r="N387" i="2"/>
  <c r="M387" i="2"/>
  <c r="L387" i="2"/>
  <c r="K387" i="2"/>
  <c r="J387" i="2"/>
  <c r="I387" i="2"/>
  <c r="H387" i="2"/>
  <c r="G387" i="2"/>
  <c r="F387" i="2"/>
  <c r="E387" i="2"/>
  <c r="D387" i="2"/>
  <c r="C387" i="2"/>
  <c r="B387" i="2"/>
  <c r="A387" i="2"/>
  <c r="X386" i="2"/>
  <c r="W386" i="2"/>
  <c r="V386" i="2"/>
  <c r="U386" i="2"/>
  <c r="T386" i="2"/>
  <c r="S386" i="2"/>
  <c r="R386" i="2"/>
  <c r="Q386" i="2"/>
  <c r="P386" i="2"/>
  <c r="O386" i="2"/>
  <c r="N386" i="2"/>
  <c r="M386" i="2"/>
  <c r="L386" i="2"/>
  <c r="K386" i="2"/>
  <c r="J386" i="2"/>
  <c r="I386" i="2"/>
  <c r="H386" i="2"/>
  <c r="G386" i="2"/>
  <c r="F386" i="2"/>
  <c r="E386" i="2"/>
  <c r="D386" i="2"/>
  <c r="C386" i="2"/>
  <c r="B386" i="2"/>
  <c r="A386" i="2"/>
  <c r="X385" i="2"/>
  <c r="W385" i="2"/>
  <c r="V385" i="2"/>
  <c r="U385" i="2"/>
  <c r="T385" i="2"/>
  <c r="S385" i="2"/>
  <c r="R385" i="2"/>
  <c r="Q385" i="2"/>
  <c r="P385" i="2"/>
  <c r="O385" i="2"/>
  <c r="N385" i="2"/>
  <c r="M385" i="2"/>
  <c r="L385" i="2"/>
  <c r="K385" i="2"/>
  <c r="J385" i="2"/>
  <c r="I385" i="2"/>
  <c r="H385" i="2"/>
  <c r="G385" i="2"/>
  <c r="F385" i="2"/>
  <c r="E385" i="2"/>
  <c r="D385" i="2"/>
  <c r="C385" i="2"/>
  <c r="B385" i="2"/>
  <c r="A385" i="2"/>
  <c r="X384" i="2"/>
  <c r="W384" i="2"/>
  <c r="V384" i="2"/>
  <c r="U384" i="2"/>
  <c r="T384" i="2"/>
  <c r="S384" i="2"/>
  <c r="R384" i="2"/>
  <c r="Q384" i="2"/>
  <c r="P384" i="2"/>
  <c r="O384" i="2"/>
  <c r="N384" i="2"/>
  <c r="M384" i="2"/>
  <c r="L384" i="2"/>
  <c r="K384" i="2"/>
  <c r="J384" i="2"/>
  <c r="I384" i="2"/>
  <c r="H384" i="2"/>
  <c r="G384" i="2"/>
  <c r="F384" i="2"/>
  <c r="E384" i="2"/>
  <c r="D384" i="2"/>
  <c r="C384" i="2"/>
  <c r="B384" i="2"/>
  <c r="A384" i="2"/>
  <c r="X383" i="2"/>
  <c r="W383" i="2"/>
  <c r="V383" i="2"/>
  <c r="U383" i="2"/>
  <c r="T383" i="2"/>
  <c r="S383" i="2"/>
  <c r="R383" i="2"/>
  <c r="Q383" i="2"/>
  <c r="P383" i="2"/>
  <c r="O383" i="2"/>
  <c r="N383" i="2"/>
  <c r="M383" i="2"/>
  <c r="L383" i="2"/>
  <c r="K383" i="2"/>
  <c r="J383" i="2"/>
  <c r="I383" i="2"/>
  <c r="H383" i="2"/>
  <c r="G383" i="2"/>
  <c r="F383" i="2"/>
  <c r="E383" i="2"/>
  <c r="D383" i="2"/>
  <c r="C383" i="2"/>
  <c r="B383" i="2"/>
  <c r="A383" i="2"/>
  <c r="X382" i="2"/>
  <c r="W382" i="2"/>
  <c r="V382" i="2"/>
  <c r="U382" i="2"/>
  <c r="T382" i="2"/>
  <c r="S382" i="2"/>
  <c r="R382" i="2"/>
  <c r="Q382" i="2"/>
  <c r="P382" i="2"/>
  <c r="O382" i="2"/>
  <c r="N382" i="2"/>
  <c r="M382" i="2"/>
  <c r="L382" i="2"/>
  <c r="K382" i="2"/>
  <c r="J382" i="2"/>
  <c r="I382" i="2"/>
  <c r="H382" i="2"/>
  <c r="G382" i="2"/>
  <c r="F382" i="2"/>
  <c r="E382" i="2"/>
  <c r="D382" i="2"/>
  <c r="C382" i="2"/>
  <c r="B382" i="2"/>
  <c r="A382" i="2"/>
  <c r="X381" i="2"/>
  <c r="W381" i="2"/>
  <c r="V381" i="2"/>
  <c r="U381" i="2"/>
  <c r="T381" i="2"/>
  <c r="S381" i="2"/>
  <c r="R381" i="2"/>
  <c r="Q381" i="2"/>
  <c r="P381" i="2"/>
  <c r="O381" i="2"/>
  <c r="N381" i="2"/>
  <c r="M381" i="2"/>
  <c r="L381" i="2"/>
  <c r="K381" i="2"/>
  <c r="J381" i="2"/>
  <c r="I381" i="2"/>
  <c r="H381" i="2"/>
  <c r="G381" i="2"/>
  <c r="F381" i="2"/>
  <c r="E381" i="2"/>
  <c r="D381" i="2"/>
  <c r="C381" i="2"/>
  <c r="B381" i="2"/>
  <c r="A381" i="2"/>
  <c r="X380" i="2"/>
  <c r="W380" i="2"/>
  <c r="V380" i="2"/>
  <c r="U380" i="2"/>
  <c r="T380" i="2"/>
  <c r="S380" i="2"/>
  <c r="R380" i="2"/>
  <c r="Q380" i="2"/>
  <c r="P380" i="2"/>
  <c r="O380" i="2"/>
  <c r="N380" i="2"/>
  <c r="M380" i="2"/>
  <c r="L380" i="2"/>
  <c r="K380" i="2"/>
  <c r="J380" i="2"/>
  <c r="I380" i="2"/>
  <c r="H380" i="2"/>
  <c r="G380" i="2"/>
  <c r="F380" i="2"/>
  <c r="E380" i="2"/>
  <c r="D380" i="2"/>
  <c r="C380" i="2"/>
  <c r="B380" i="2"/>
  <c r="A380" i="2"/>
  <c r="X379" i="2"/>
  <c r="W379" i="2"/>
  <c r="V379" i="2"/>
  <c r="U379" i="2"/>
  <c r="T379" i="2"/>
  <c r="S379" i="2"/>
  <c r="R379" i="2"/>
  <c r="Q379" i="2"/>
  <c r="P379" i="2"/>
  <c r="O379" i="2"/>
  <c r="N379" i="2"/>
  <c r="M379" i="2"/>
  <c r="L379" i="2"/>
  <c r="K379" i="2"/>
  <c r="J379" i="2"/>
  <c r="I379" i="2"/>
  <c r="H379" i="2"/>
  <c r="G379" i="2"/>
  <c r="F379" i="2"/>
  <c r="E379" i="2"/>
  <c r="D379" i="2"/>
  <c r="C379" i="2"/>
  <c r="B379" i="2"/>
  <c r="A379" i="2"/>
  <c r="X378" i="2"/>
  <c r="W378" i="2"/>
  <c r="V378" i="2"/>
  <c r="U378" i="2"/>
  <c r="T378" i="2"/>
  <c r="S378" i="2"/>
  <c r="R378" i="2"/>
  <c r="Q378" i="2"/>
  <c r="P378" i="2"/>
  <c r="O378" i="2"/>
  <c r="N378" i="2"/>
  <c r="M378" i="2"/>
  <c r="L378" i="2"/>
  <c r="K378" i="2"/>
  <c r="J378" i="2"/>
  <c r="I378" i="2"/>
  <c r="H378" i="2"/>
  <c r="G378" i="2"/>
  <c r="F378" i="2"/>
  <c r="E378" i="2"/>
  <c r="D378" i="2"/>
  <c r="C378" i="2"/>
  <c r="B378" i="2"/>
  <c r="A378" i="2"/>
  <c r="X377" i="2"/>
  <c r="W377" i="2"/>
  <c r="V377" i="2"/>
  <c r="U377" i="2"/>
  <c r="T377" i="2"/>
  <c r="S377" i="2"/>
  <c r="R377" i="2"/>
  <c r="Q377" i="2"/>
  <c r="P377" i="2"/>
  <c r="O377" i="2"/>
  <c r="N377" i="2"/>
  <c r="M377" i="2"/>
  <c r="L377" i="2"/>
  <c r="K377" i="2"/>
  <c r="J377" i="2"/>
  <c r="I377" i="2"/>
  <c r="H377" i="2"/>
  <c r="G377" i="2"/>
  <c r="F377" i="2"/>
  <c r="E377" i="2"/>
  <c r="D377" i="2"/>
  <c r="C377" i="2"/>
  <c r="B377" i="2"/>
  <c r="A377" i="2"/>
  <c r="X376" i="2"/>
  <c r="W376" i="2"/>
  <c r="V376" i="2"/>
  <c r="U376" i="2"/>
  <c r="T376" i="2"/>
  <c r="S376" i="2"/>
  <c r="R376" i="2"/>
  <c r="Q376" i="2"/>
  <c r="P376" i="2"/>
  <c r="O376" i="2"/>
  <c r="N376" i="2"/>
  <c r="M376" i="2"/>
  <c r="L376" i="2"/>
  <c r="K376" i="2"/>
  <c r="J376" i="2"/>
  <c r="I376" i="2"/>
  <c r="H376" i="2"/>
  <c r="G376" i="2"/>
  <c r="F376" i="2"/>
  <c r="E376" i="2"/>
  <c r="D376" i="2"/>
  <c r="C376" i="2"/>
  <c r="B376" i="2"/>
  <c r="A376" i="2"/>
  <c r="X375" i="2"/>
  <c r="W375" i="2"/>
  <c r="V375" i="2"/>
  <c r="U375" i="2"/>
  <c r="T375" i="2"/>
  <c r="S375" i="2"/>
  <c r="R375" i="2"/>
  <c r="Q375" i="2"/>
  <c r="P375" i="2"/>
  <c r="O375" i="2"/>
  <c r="N375" i="2"/>
  <c r="M375" i="2"/>
  <c r="L375" i="2"/>
  <c r="K375" i="2"/>
  <c r="J375" i="2"/>
  <c r="I375" i="2"/>
  <c r="H375" i="2"/>
  <c r="G375" i="2"/>
  <c r="F375" i="2"/>
  <c r="E375" i="2"/>
  <c r="D375" i="2"/>
  <c r="C375" i="2"/>
  <c r="B375" i="2"/>
  <c r="A375" i="2"/>
  <c r="X374" i="2"/>
  <c r="W374" i="2"/>
  <c r="V374" i="2"/>
  <c r="U374" i="2"/>
  <c r="T374" i="2"/>
  <c r="S374" i="2"/>
  <c r="R374" i="2"/>
  <c r="Q374" i="2"/>
  <c r="P374" i="2"/>
  <c r="O374" i="2"/>
  <c r="N374" i="2"/>
  <c r="M374" i="2"/>
  <c r="L374" i="2"/>
  <c r="K374" i="2"/>
  <c r="J374" i="2"/>
  <c r="I374" i="2"/>
  <c r="H374" i="2"/>
  <c r="G374" i="2"/>
  <c r="F374" i="2"/>
  <c r="E374" i="2"/>
  <c r="D374" i="2"/>
  <c r="C374" i="2"/>
  <c r="B374" i="2"/>
  <c r="A374" i="2"/>
  <c r="X373" i="2"/>
  <c r="W373" i="2"/>
  <c r="V373" i="2"/>
  <c r="U373" i="2"/>
  <c r="T373" i="2"/>
  <c r="S373" i="2"/>
  <c r="R373" i="2"/>
  <c r="Q373" i="2"/>
  <c r="P373" i="2"/>
  <c r="O373" i="2"/>
  <c r="N373" i="2"/>
  <c r="M373" i="2"/>
  <c r="L373" i="2"/>
  <c r="K373" i="2"/>
  <c r="J373" i="2"/>
  <c r="I373" i="2"/>
  <c r="H373" i="2"/>
  <c r="G373" i="2"/>
  <c r="F373" i="2"/>
  <c r="E373" i="2"/>
  <c r="D373" i="2"/>
  <c r="C373" i="2"/>
  <c r="B373" i="2"/>
  <c r="A373" i="2"/>
  <c r="X372" i="2"/>
  <c r="W372" i="2"/>
  <c r="V372" i="2"/>
  <c r="U372" i="2"/>
  <c r="T372" i="2"/>
  <c r="S372" i="2"/>
  <c r="R372" i="2"/>
  <c r="Q372" i="2"/>
  <c r="P372" i="2"/>
  <c r="O372" i="2"/>
  <c r="N372" i="2"/>
  <c r="M372" i="2"/>
  <c r="L372" i="2"/>
  <c r="K372" i="2"/>
  <c r="J372" i="2"/>
  <c r="I372" i="2"/>
  <c r="H372" i="2"/>
  <c r="G372" i="2"/>
  <c r="F372" i="2"/>
  <c r="E372" i="2"/>
  <c r="D372" i="2"/>
  <c r="C372" i="2"/>
  <c r="B372" i="2"/>
  <c r="A372" i="2"/>
  <c r="X371" i="2"/>
  <c r="W371" i="2"/>
  <c r="V371" i="2"/>
  <c r="U371" i="2"/>
  <c r="T371" i="2"/>
  <c r="S371" i="2"/>
  <c r="R371" i="2"/>
  <c r="Q371" i="2"/>
  <c r="P371" i="2"/>
  <c r="O371" i="2"/>
  <c r="N371" i="2"/>
  <c r="M371" i="2"/>
  <c r="L371" i="2"/>
  <c r="K371" i="2"/>
  <c r="J371" i="2"/>
  <c r="I371" i="2"/>
  <c r="H371" i="2"/>
  <c r="G371" i="2"/>
  <c r="F371" i="2"/>
  <c r="E371" i="2"/>
  <c r="D371" i="2"/>
  <c r="C371" i="2"/>
  <c r="B371" i="2"/>
  <c r="A371" i="2"/>
  <c r="X370" i="2"/>
  <c r="W370" i="2"/>
  <c r="V370" i="2"/>
  <c r="U370" i="2"/>
  <c r="T370" i="2"/>
  <c r="S370" i="2"/>
  <c r="R370" i="2"/>
  <c r="Q370" i="2"/>
  <c r="P370" i="2"/>
  <c r="O370" i="2"/>
  <c r="N370" i="2"/>
  <c r="M370" i="2"/>
  <c r="L370" i="2"/>
  <c r="K370" i="2"/>
  <c r="J370" i="2"/>
  <c r="I370" i="2"/>
  <c r="H370" i="2"/>
  <c r="G370" i="2"/>
  <c r="F370" i="2"/>
  <c r="E370" i="2"/>
  <c r="D370" i="2"/>
  <c r="C370" i="2"/>
  <c r="B370" i="2"/>
  <c r="A370" i="2"/>
  <c r="X369" i="2"/>
  <c r="W369" i="2"/>
  <c r="V369" i="2"/>
  <c r="U369" i="2"/>
  <c r="T369" i="2"/>
  <c r="S369" i="2"/>
  <c r="R369" i="2"/>
  <c r="Q369" i="2"/>
  <c r="P369" i="2"/>
  <c r="O369" i="2"/>
  <c r="N369" i="2"/>
  <c r="M369" i="2"/>
  <c r="L369" i="2"/>
  <c r="K369" i="2"/>
  <c r="J369" i="2"/>
  <c r="I369" i="2"/>
  <c r="H369" i="2"/>
  <c r="G369" i="2"/>
  <c r="F369" i="2"/>
  <c r="E369" i="2"/>
  <c r="D369" i="2"/>
  <c r="C369" i="2"/>
  <c r="B369" i="2"/>
  <c r="A369" i="2"/>
  <c r="X368" i="2"/>
  <c r="W368" i="2"/>
  <c r="V368" i="2"/>
  <c r="U368" i="2"/>
  <c r="T368" i="2"/>
  <c r="S368" i="2"/>
  <c r="R368" i="2"/>
  <c r="Q368" i="2"/>
  <c r="P368" i="2"/>
  <c r="O368" i="2"/>
  <c r="N368" i="2"/>
  <c r="M368" i="2"/>
  <c r="L368" i="2"/>
  <c r="K368" i="2"/>
  <c r="J368" i="2"/>
  <c r="I368" i="2"/>
  <c r="H368" i="2"/>
  <c r="G368" i="2"/>
  <c r="F368" i="2"/>
  <c r="E368" i="2"/>
  <c r="D368" i="2"/>
  <c r="C368" i="2"/>
  <c r="B368" i="2"/>
  <c r="A368" i="2"/>
  <c r="X367" i="2"/>
  <c r="W367" i="2"/>
  <c r="V367" i="2"/>
  <c r="U367" i="2"/>
  <c r="T367" i="2"/>
  <c r="S367" i="2"/>
  <c r="R367" i="2"/>
  <c r="Q367" i="2"/>
  <c r="P367" i="2"/>
  <c r="O367" i="2"/>
  <c r="N367" i="2"/>
  <c r="M367" i="2"/>
  <c r="L367" i="2"/>
  <c r="K367" i="2"/>
  <c r="J367" i="2"/>
  <c r="I367" i="2"/>
  <c r="H367" i="2"/>
  <c r="G367" i="2"/>
  <c r="F367" i="2"/>
  <c r="E367" i="2"/>
  <c r="D367" i="2"/>
  <c r="C367" i="2"/>
  <c r="B367" i="2"/>
  <c r="A367" i="2"/>
  <c r="X366" i="2"/>
  <c r="W366" i="2"/>
  <c r="V366" i="2"/>
  <c r="U366" i="2"/>
  <c r="T366" i="2"/>
  <c r="S366" i="2"/>
  <c r="R366" i="2"/>
  <c r="Q366" i="2"/>
  <c r="P366" i="2"/>
  <c r="O366" i="2"/>
  <c r="N366" i="2"/>
  <c r="M366" i="2"/>
  <c r="L366" i="2"/>
  <c r="K366" i="2"/>
  <c r="J366" i="2"/>
  <c r="I366" i="2"/>
  <c r="H366" i="2"/>
  <c r="G366" i="2"/>
  <c r="F366" i="2"/>
  <c r="E366" i="2"/>
  <c r="D366" i="2"/>
  <c r="C366" i="2"/>
  <c r="B366" i="2"/>
  <c r="A366" i="2"/>
  <c r="X365" i="2"/>
  <c r="W365" i="2"/>
  <c r="V365" i="2"/>
  <c r="U365" i="2"/>
  <c r="T365" i="2"/>
  <c r="S365" i="2"/>
  <c r="R365" i="2"/>
  <c r="Q365" i="2"/>
  <c r="P365" i="2"/>
  <c r="O365" i="2"/>
  <c r="N365" i="2"/>
  <c r="M365" i="2"/>
  <c r="L365" i="2"/>
  <c r="K365" i="2"/>
  <c r="J365" i="2"/>
  <c r="I365" i="2"/>
  <c r="H365" i="2"/>
  <c r="G365" i="2"/>
  <c r="F365" i="2"/>
  <c r="E365" i="2"/>
  <c r="D365" i="2"/>
  <c r="C365" i="2"/>
  <c r="B365" i="2"/>
  <c r="A365" i="2"/>
  <c r="X364" i="2"/>
  <c r="W364" i="2"/>
  <c r="V364" i="2"/>
  <c r="U364" i="2"/>
  <c r="T364" i="2"/>
  <c r="S364" i="2"/>
  <c r="R364" i="2"/>
  <c r="Q364" i="2"/>
  <c r="P364" i="2"/>
  <c r="O364" i="2"/>
  <c r="N364" i="2"/>
  <c r="M364" i="2"/>
  <c r="L364" i="2"/>
  <c r="K364" i="2"/>
  <c r="J364" i="2"/>
  <c r="I364" i="2"/>
  <c r="H364" i="2"/>
  <c r="G364" i="2"/>
  <c r="F364" i="2"/>
  <c r="E364" i="2"/>
  <c r="D364" i="2"/>
  <c r="C364" i="2"/>
  <c r="B364" i="2"/>
  <c r="A364" i="2"/>
  <c r="X363" i="2"/>
  <c r="W363" i="2"/>
  <c r="V363" i="2"/>
  <c r="U363" i="2"/>
  <c r="T363" i="2"/>
  <c r="S363" i="2"/>
  <c r="R363" i="2"/>
  <c r="Q363" i="2"/>
  <c r="P363" i="2"/>
  <c r="O363" i="2"/>
  <c r="N363" i="2"/>
  <c r="M363" i="2"/>
  <c r="L363" i="2"/>
  <c r="K363" i="2"/>
  <c r="J363" i="2"/>
  <c r="I363" i="2"/>
  <c r="H363" i="2"/>
  <c r="G363" i="2"/>
  <c r="F363" i="2"/>
  <c r="E363" i="2"/>
  <c r="D363" i="2"/>
  <c r="C363" i="2"/>
  <c r="B363" i="2"/>
  <c r="A363" i="2"/>
  <c r="X362" i="2"/>
  <c r="W362" i="2"/>
  <c r="V362" i="2"/>
  <c r="U362" i="2"/>
  <c r="T362" i="2"/>
  <c r="S362" i="2"/>
  <c r="R362" i="2"/>
  <c r="Q362" i="2"/>
  <c r="P362" i="2"/>
  <c r="O362" i="2"/>
  <c r="N362" i="2"/>
  <c r="M362" i="2"/>
  <c r="L362" i="2"/>
  <c r="K362" i="2"/>
  <c r="J362" i="2"/>
  <c r="I362" i="2"/>
  <c r="H362" i="2"/>
  <c r="G362" i="2"/>
  <c r="F362" i="2"/>
  <c r="E362" i="2"/>
  <c r="D362" i="2"/>
  <c r="C362" i="2"/>
  <c r="B362" i="2"/>
  <c r="A362" i="2"/>
  <c r="X361" i="2"/>
  <c r="Q96" i="26" s="1"/>
  <c r="W361" i="2"/>
  <c r="Q96" i="25" s="1"/>
  <c r="V361" i="2"/>
  <c r="Q96" i="24" s="1"/>
  <c r="U361" i="2"/>
  <c r="Q96" i="23" s="1"/>
  <c r="T361" i="2"/>
  <c r="Q96" i="22" s="1"/>
  <c r="S361" i="2"/>
  <c r="Q96" i="21" s="1"/>
  <c r="R361" i="2"/>
  <c r="Q96" i="20" s="1"/>
  <c r="Q361" i="2"/>
  <c r="Q96" i="19" s="1"/>
  <c r="P361" i="2"/>
  <c r="Q96" i="18" s="1"/>
  <c r="O361" i="2"/>
  <c r="Q96" i="17" s="1"/>
  <c r="N361" i="2"/>
  <c r="Q96" i="16" s="1"/>
  <c r="M361" i="2"/>
  <c r="Q96" i="15" s="1"/>
  <c r="L361" i="2"/>
  <c r="Q96" i="14" s="1"/>
  <c r="K361" i="2"/>
  <c r="Q96" i="13" s="1"/>
  <c r="J361" i="2"/>
  <c r="Q96" i="12" s="1"/>
  <c r="I361" i="2"/>
  <c r="Q96" i="11" s="1"/>
  <c r="H361" i="2"/>
  <c r="Q96" i="10" s="1"/>
  <c r="G361" i="2"/>
  <c r="Q96" i="9" s="1"/>
  <c r="F361" i="2"/>
  <c r="Q96" i="8" s="1"/>
  <c r="E361" i="2"/>
  <c r="D361" i="2"/>
  <c r="C361" i="2"/>
  <c r="B361" i="2"/>
  <c r="A361" i="2"/>
  <c r="X360" i="2"/>
  <c r="P96" i="26" s="1"/>
  <c r="W360" i="2"/>
  <c r="P96" i="25" s="1"/>
  <c r="V360" i="2"/>
  <c r="P96" i="24" s="1"/>
  <c r="U360" i="2"/>
  <c r="P96" i="23" s="1"/>
  <c r="T360" i="2"/>
  <c r="P96" i="22" s="1"/>
  <c r="S360" i="2"/>
  <c r="P96" i="21" s="1"/>
  <c r="R360" i="2"/>
  <c r="P96" i="20" s="1"/>
  <c r="Q360" i="2"/>
  <c r="P96" i="19" s="1"/>
  <c r="P360" i="2"/>
  <c r="P96" i="18" s="1"/>
  <c r="O360" i="2"/>
  <c r="P96" i="17" s="1"/>
  <c r="N360" i="2"/>
  <c r="P96" i="16" s="1"/>
  <c r="M360" i="2"/>
  <c r="P96" i="15" s="1"/>
  <c r="L360" i="2"/>
  <c r="P96" i="14" s="1"/>
  <c r="K360" i="2"/>
  <c r="P96" i="13" s="1"/>
  <c r="J360" i="2"/>
  <c r="P96" i="12" s="1"/>
  <c r="I360" i="2"/>
  <c r="P96" i="11" s="1"/>
  <c r="H360" i="2"/>
  <c r="P96" i="10" s="1"/>
  <c r="G360" i="2"/>
  <c r="P96" i="9" s="1"/>
  <c r="F360" i="2"/>
  <c r="P96" i="8" s="1"/>
  <c r="E360" i="2"/>
  <c r="D360" i="2"/>
  <c r="C360" i="2"/>
  <c r="B360" i="2"/>
  <c r="A360" i="2"/>
  <c r="X359" i="2"/>
  <c r="M96" i="26" s="1"/>
  <c r="W359" i="2"/>
  <c r="M96" i="25" s="1"/>
  <c r="V359" i="2"/>
  <c r="M96" i="24" s="1"/>
  <c r="U359" i="2"/>
  <c r="M96" i="23" s="1"/>
  <c r="T359" i="2"/>
  <c r="M96" i="22" s="1"/>
  <c r="S359" i="2"/>
  <c r="M96" i="21" s="1"/>
  <c r="R359" i="2"/>
  <c r="M96" i="20" s="1"/>
  <c r="Q359" i="2"/>
  <c r="M96" i="19" s="1"/>
  <c r="P359" i="2"/>
  <c r="M96" i="18" s="1"/>
  <c r="O359" i="2"/>
  <c r="M96" i="17" s="1"/>
  <c r="N359" i="2"/>
  <c r="M96" i="16" s="1"/>
  <c r="M359" i="2"/>
  <c r="M96" i="15" s="1"/>
  <c r="L359" i="2"/>
  <c r="M96" i="14" s="1"/>
  <c r="K359" i="2"/>
  <c r="M96" i="13" s="1"/>
  <c r="J359" i="2"/>
  <c r="M96" i="12" s="1"/>
  <c r="I359" i="2"/>
  <c r="M96" i="11" s="1"/>
  <c r="H359" i="2"/>
  <c r="M96" i="10" s="1"/>
  <c r="G359" i="2"/>
  <c r="M96" i="9" s="1"/>
  <c r="F359" i="2"/>
  <c r="M96" i="8" s="1"/>
  <c r="E359" i="2"/>
  <c r="D359" i="2"/>
  <c r="C359" i="2"/>
  <c r="B359" i="2"/>
  <c r="A359" i="2"/>
  <c r="X358" i="2"/>
  <c r="L96" i="26" s="1"/>
  <c r="W358" i="2"/>
  <c r="L96" i="25" s="1"/>
  <c r="V358" i="2"/>
  <c r="L96" i="24" s="1"/>
  <c r="U358" i="2"/>
  <c r="L96" i="23" s="1"/>
  <c r="T358" i="2"/>
  <c r="L96" i="22" s="1"/>
  <c r="S358" i="2"/>
  <c r="L96" i="21" s="1"/>
  <c r="R358" i="2"/>
  <c r="L96" i="20" s="1"/>
  <c r="Q358" i="2"/>
  <c r="L96" i="19" s="1"/>
  <c r="P358" i="2"/>
  <c r="L96" i="18" s="1"/>
  <c r="O358" i="2"/>
  <c r="L96" i="17" s="1"/>
  <c r="N358" i="2"/>
  <c r="L96" i="16" s="1"/>
  <c r="M358" i="2"/>
  <c r="L96" i="15" s="1"/>
  <c r="L358" i="2"/>
  <c r="L96" i="14" s="1"/>
  <c r="K358" i="2"/>
  <c r="L96" i="13" s="1"/>
  <c r="J358" i="2"/>
  <c r="L96" i="12" s="1"/>
  <c r="I358" i="2"/>
  <c r="L96" i="11" s="1"/>
  <c r="H358" i="2"/>
  <c r="L96" i="10" s="1"/>
  <c r="G358" i="2"/>
  <c r="L96" i="9" s="1"/>
  <c r="F358" i="2"/>
  <c r="L96" i="8" s="1"/>
  <c r="E358" i="2"/>
  <c r="D358" i="2"/>
  <c r="C358" i="2"/>
  <c r="B358" i="2"/>
  <c r="A358" i="2"/>
  <c r="X357" i="2"/>
  <c r="J96" i="26" s="1"/>
  <c r="W357" i="2"/>
  <c r="J96" i="25" s="1"/>
  <c r="V357" i="2"/>
  <c r="J96" i="24" s="1"/>
  <c r="U357" i="2"/>
  <c r="J96" i="23" s="1"/>
  <c r="T357" i="2"/>
  <c r="J96" i="22" s="1"/>
  <c r="S357" i="2"/>
  <c r="J96" i="21" s="1"/>
  <c r="R357" i="2"/>
  <c r="J96" i="20" s="1"/>
  <c r="Q357" i="2"/>
  <c r="J96" i="19" s="1"/>
  <c r="P357" i="2"/>
  <c r="J96" i="18" s="1"/>
  <c r="O357" i="2"/>
  <c r="J96" i="17" s="1"/>
  <c r="N357" i="2"/>
  <c r="J96" i="16" s="1"/>
  <c r="M357" i="2"/>
  <c r="J96" i="15" s="1"/>
  <c r="L357" i="2"/>
  <c r="J96" i="14" s="1"/>
  <c r="K357" i="2"/>
  <c r="J96" i="13" s="1"/>
  <c r="J357" i="2"/>
  <c r="J96" i="12" s="1"/>
  <c r="I357" i="2"/>
  <c r="J96" i="11" s="1"/>
  <c r="H357" i="2"/>
  <c r="J96" i="10" s="1"/>
  <c r="R96" i="10" s="1"/>
  <c r="G357" i="2"/>
  <c r="J96" i="9" s="1"/>
  <c r="R96" i="9" s="1"/>
  <c r="F357" i="2"/>
  <c r="J96" i="8" s="1"/>
  <c r="R96" i="8" s="1"/>
  <c r="E357" i="2"/>
  <c r="D357" i="2"/>
  <c r="C357" i="2"/>
  <c r="B357" i="2"/>
  <c r="A357" i="2"/>
  <c r="X356" i="2"/>
  <c r="G96" i="26" s="1"/>
  <c r="W356" i="2"/>
  <c r="G96" i="25" s="1"/>
  <c r="V356" i="2"/>
  <c r="G96" i="24" s="1"/>
  <c r="U356" i="2"/>
  <c r="G96" i="23" s="1"/>
  <c r="T356" i="2"/>
  <c r="G96" i="22" s="1"/>
  <c r="S356" i="2"/>
  <c r="G96" i="21" s="1"/>
  <c r="R356" i="2"/>
  <c r="G96" i="20" s="1"/>
  <c r="Q356" i="2"/>
  <c r="G96" i="19" s="1"/>
  <c r="P356" i="2"/>
  <c r="G96" i="18" s="1"/>
  <c r="I96" i="18" s="1"/>
  <c r="O356" i="2"/>
  <c r="G96" i="17" s="1"/>
  <c r="I96" i="17" s="1"/>
  <c r="N356" i="2"/>
  <c r="G96" i="16" s="1"/>
  <c r="M356" i="2"/>
  <c r="G96" i="15" s="1"/>
  <c r="I96" i="15" s="1"/>
  <c r="L356" i="2"/>
  <c r="G96" i="14" s="1"/>
  <c r="I96" i="14" s="1"/>
  <c r="K356" i="2"/>
  <c r="G96" i="13" s="1"/>
  <c r="I96" i="13" s="1"/>
  <c r="J356" i="2"/>
  <c r="G96" i="12" s="1"/>
  <c r="I96" i="12" s="1"/>
  <c r="I356" i="2"/>
  <c r="G96" i="11" s="1"/>
  <c r="I96" i="11" s="1"/>
  <c r="H356" i="2"/>
  <c r="G96" i="10" s="1"/>
  <c r="G356" i="2"/>
  <c r="G96" i="9" s="1"/>
  <c r="F356" i="2"/>
  <c r="G96" i="8" s="1"/>
  <c r="E356" i="2"/>
  <c r="D356" i="2"/>
  <c r="C356" i="2"/>
  <c r="B356" i="2"/>
  <c r="A356" i="2"/>
  <c r="X355" i="2"/>
  <c r="D96" i="26" s="1"/>
  <c r="W355" i="2"/>
  <c r="D96" i="25" s="1"/>
  <c r="V355" i="2"/>
  <c r="D96" i="24" s="1"/>
  <c r="U355" i="2"/>
  <c r="D96" i="23" s="1"/>
  <c r="T355" i="2"/>
  <c r="D96" i="22" s="1"/>
  <c r="S355" i="2"/>
  <c r="D96" i="21" s="1"/>
  <c r="R355" i="2"/>
  <c r="D96" i="20" s="1"/>
  <c r="Q355" i="2"/>
  <c r="D96" i="19" s="1"/>
  <c r="P355" i="2"/>
  <c r="D96" i="18" s="1"/>
  <c r="O355" i="2"/>
  <c r="D96" i="17" s="1"/>
  <c r="N355" i="2"/>
  <c r="D96" i="16" s="1"/>
  <c r="M355" i="2"/>
  <c r="D96" i="15" s="1"/>
  <c r="L355" i="2"/>
  <c r="D96" i="14" s="1"/>
  <c r="K355" i="2"/>
  <c r="D96" i="13" s="1"/>
  <c r="J355" i="2"/>
  <c r="D96" i="12" s="1"/>
  <c r="I355" i="2"/>
  <c r="D96" i="11" s="1"/>
  <c r="H355" i="2"/>
  <c r="D96" i="10" s="1"/>
  <c r="G355" i="2"/>
  <c r="D96" i="9" s="1"/>
  <c r="F355" i="2"/>
  <c r="D96" i="8" s="1"/>
  <c r="E355" i="2"/>
  <c r="D355" i="2"/>
  <c r="C355" i="2"/>
  <c r="B355" i="2"/>
  <c r="A355" i="2"/>
  <c r="X354" i="2"/>
  <c r="C96" i="26" s="1"/>
  <c r="W354" i="2"/>
  <c r="C96" i="25" s="1"/>
  <c r="V354" i="2"/>
  <c r="C96" i="24" s="1"/>
  <c r="U354" i="2"/>
  <c r="C96" i="23" s="1"/>
  <c r="T354" i="2"/>
  <c r="C96" i="22" s="1"/>
  <c r="S354" i="2"/>
  <c r="C96" i="21" s="1"/>
  <c r="R354" i="2"/>
  <c r="C96" i="20" s="1"/>
  <c r="Q354" i="2"/>
  <c r="C96" i="19" s="1"/>
  <c r="P354" i="2"/>
  <c r="C96" i="18" s="1"/>
  <c r="B35" i="18" s="1"/>
  <c r="O354" i="2"/>
  <c r="C96" i="17" s="1"/>
  <c r="N354" i="2"/>
  <c r="C96" i="16" s="1"/>
  <c r="M354" i="2"/>
  <c r="C96" i="15" s="1"/>
  <c r="L354" i="2"/>
  <c r="C96" i="14" s="1"/>
  <c r="K354" i="2"/>
  <c r="C96" i="13" s="1"/>
  <c r="J354" i="2"/>
  <c r="C96" i="12" s="1"/>
  <c r="I354" i="2"/>
  <c r="C96" i="11" s="1"/>
  <c r="H354" i="2"/>
  <c r="G354" i="2"/>
  <c r="F354" i="2"/>
  <c r="E354" i="2"/>
  <c r="D354" i="2"/>
  <c r="C354" i="2"/>
  <c r="B354" i="2"/>
  <c r="A354" i="2"/>
  <c r="X353" i="2"/>
  <c r="W353" i="2"/>
  <c r="V353" i="2"/>
  <c r="U353" i="2"/>
  <c r="T353" i="2"/>
  <c r="S353" i="2"/>
  <c r="R353" i="2"/>
  <c r="Q353" i="2"/>
  <c r="P353" i="2"/>
  <c r="O353" i="2"/>
  <c r="N353" i="2"/>
  <c r="M353" i="2"/>
  <c r="L353" i="2"/>
  <c r="K353" i="2"/>
  <c r="J353" i="2"/>
  <c r="I353" i="2"/>
  <c r="H353" i="2"/>
  <c r="G353" i="2"/>
  <c r="F353" i="2"/>
  <c r="E353" i="2"/>
  <c r="D353" i="2"/>
  <c r="C353" i="2"/>
  <c r="B353" i="2"/>
  <c r="A353" i="2"/>
  <c r="X352" i="2"/>
  <c r="W352" i="2"/>
  <c r="V352" i="2"/>
  <c r="U352" i="2"/>
  <c r="T352" i="2"/>
  <c r="S352" i="2"/>
  <c r="R352" i="2"/>
  <c r="Q352" i="2"/>
  <c r="P352" i="2"/>
  <c r="O352" i="2"/>
  <c r="N352" i="2"/>
  <c r="M352" i="2"/>
  <c r="L352" i="2"/>
  <c r="K352" i="2"/>
  <c r="J352" i="2"/>
  <c r="I352" i="2"/>
  <c r="H352" i="2"/>
  <c r="G352" i="2"/>
  <c r="F352" i="2"/>
  <c r="E352" i="2"/>
  <c r="D352" i="2"/>
  <c r="C352" i="2"/>
  <c r="B352" i="2"/>
  <c r="A352" i="2"/>
  <c r="X351" i="2"/>
  <c r="W351" i="2"/>
  <c r="V351" i="2"/>
  <c r="U351" i="2"/>
  <c r="T351" i="2"/>
  <c r="S351" i="2"/>
  <c r="R351" i="2"/>
  <c r="Q351" i="2"/>
  <c r="P351" i="2"/>
  <c r="O351" i="2"/>
  <c r="N351" i="2"/>
  <c r="M351" i="2"/>
  <c r="L351" i="2"/>
  <c r="K351" i="2"/>
  <c r="J351" i="2"/>
  <c r="I351" i="2"/>
  <c r="H351" i="2"/>
  <c r="G351" i="2"/>
  <c r="F351" i="2"/>
  <c r="E351" i="2"/>
  <c r="D351" i="2"/>
  <c r="C351" i="2"/>
  <c r="B351" i="2"/>
  <c r="A351" i="2"/>
  <c r="X350" i="2"/>
  <c r="W350" i="2"/>
  <c r="V350" i="2"/>
  <c r="U350" i="2"/>
  <c r="T350" i="2"/>
  <c r="S350" i="2"/>
  <c r="R350" i="2"/>
  <c r="Q350" i="2"/>
  <c r="P350" i="2"/>
  <c r="O350" i="2"/>
  <c r="N350" i="2"/>
  <c r="M350" i="2"/>
  <c r="L350" i="2"/>
  <c r="K350" i="2"/>
  <c r="J350" i="2"/>
  <c r="I350" i="2"/>
  <c r="H350" i="2"/>
  <c r="G350" i="2"/>
  <c r="F350" i="2"/>
  <c r="E350" i="2"/>
  <c r="D350" i="2"/>
  <c r="C350" i="2"/>
  <c r="B350" i="2"/>
  <c r="A350" i="2"/>
  <c r="X349" i="2"/>
  <c r="W349" i="2"/>
  <c r="V349" i="2"/>
  <c r="U349" i="2"/>
  <c r="T349" i="2"/>
  <c r="S349" i="2"/>
  <c r="R349" i="2"/>
  <c r="Q349" i="2"/>
  <c r="P349" i="2"/>
  <c r="O349" i="2"/>
  <c r="N349" i="2"/>
  <c r="M349" i="2"/>
  <c r="L349" i="2"/>
  <c r="K349" i="2"/>
  <c r="J349" i="2"/>
  <c r="I349" i="2"/>
  <c r="H349" i="2"/>
  <c r="G349" i="2"/>
  <c r="F349" i="2"/>
  <c r="E349" i="2"/>
  <c r="D349" i="2"/>
  <c r="C349" i="2"/>
  <c r="B349" i="2"/>
  <c r="A349" i="2"/>
  <c r="X348" i="2"/>
  <c r="W348" i="2"/>
  <c r="V348" i="2"/>
  <c r="U348" i="2"/>
  <c r="T348" i="2"/>
  <c r="S348" i="2"/>
  <c r="R348" i="2"/>
  <c r="Q348" i="2"/>
  <c r="P348" i="2"/>
  <c r="O348" i="2"/>
  <c r="N348" i="2"/>
  <c r="M348" i="2"/>
  <c r="L348" i="2"/>
  <c r="K348" i="2"/>
  <c r="J348" i="2"/>
  <c r="I348" i="2"/>
  <c r="H348" i="2"/>
  <c r="G348" i="2"/>
  <c r="F348" i="2"/>
  <c r="E348" i="2"/>
  <c r="D348" i="2"/>
  <c r="C348" i="2"/>
  <c r="B348" i="2"/>
  <c r="A348" i="2"/>
  <c r="X347" i="2"/>
  <c r="Q95" i="26" s="1"/>
  <c r="W347" i="2"/>
  <c r="Q95" i="25" s="1"/>
  <c r="V347" i="2"/>
  <c r="Q95" i="24" s="1"/>
  <c r="U347" i="2"/>
  <c r="Q95" i="23" s="1"/>
  <c r="T347" i="2"/>
  <c r="Q95" i="22" s="1"/>
  <c r="S347" i="2"/>
  <c r="Q95" i="21" s="1"/>
  <c r="R347" i="2"/>
  <c r="Q95" i="20" s="1"/>
  <c r="Q347" i="2"/>
  <c r="Q95" i="19" s="1"/>
  <c r="P347" i="2"/>
  <c r="Q95" i="18" s="1"/>
  <c r="O347" i="2"/>
  <c r="Q95" i="17" s="1"/>
  <c r="N347" i="2"/>
  <c r="Q95" i="16" s="1"/>
  <c r="M347" i="2"/>
  <c r="Q95" i="15" s="1"/>
  <c r="L347" i="2"/>
  <c r="Q95" i="14" s="1"/>
  <c r="K347" i="2"/>
  <c r="Q95" i="13" s="1"/>
  <c r="J347" i="2"/>
  <c r="Q95" i="12" s="1"/>
  <c r="I347" i="2"/>
  <c r="Q95" i="11" s="1"/>
  <c r="H347" i="2"/>
  <c r="Q95" i="10" s="1"/>
  <c r="G347" i="2"/>
  <c r="Q95" i="9" s="1"/>
  <c r="F347" i="2"/>
  <c r="Q95" i="8" s="1"/>
  <c r="E347" i="2"/>
  <c r="D347" i="2"/>
  <c r="C347" i="2"/>
  <c r="B347" i="2"/>
  <c r="A347" i="2"/>
  <c r="X346" i="2"/>
  <c r="P95" i="26" s="1"/>
  <c r="W346" i="2"/>
  <c r="P95" i="25" s="1"/>
  <c r="V346" i="2"/>
  <c r="P95" i="24" s="1"/>
  <c r="U346" i="2"/>
  <c r="P95" i="23" s="1"/>
  <c r="T346" i="2"/>
  <c r="P95" i="22" s="1"/>
  <c r="S346" i="2"/>
  <c r="P95" i="21" s="1"/>
  <c r="R346" i="2"/>
  <c r="P95" i="20" s="1"/>
  <c r="Q346" i="2"/>
  <c r="P95" i="19" s="1"/>
  <c r="P346" i="2"/>
  <c r="P95" i="18" s="1"/>
  <c r="O346" i="2"/>
  <c r="P95" i="17" s="1"/>
  <c r="N346" i="2"/>
  <c r="P95" i="16" s="1"/>
  <c r="M346" i="2"/>
  <c r="P95" i="15" s="1"/>
  <c r="L346" i="2"/>
  <c r="P95" i="14" s="1"/>
  <c r="K346" i="2"/>
  <c r="P95" i="13" s="1"/>
  <c r="J346" i="2"/>
  <c r="P95" i="12" s="1"/>
  <c r="I346" i="2"/>
  <c r="P95" i="11" s="1"/>
  <c r="H346" i="2"/>
  <c r="P95" i="10" s="1"/>
  <c r="G346" i="2"/>
  <c r="P95" i="9" s="1"/>
  <c r="F346" i="2"/>
  <c r="P95" i="8" s="1"/>
  <c r="E346" i="2"/>
  <c r="D346" i="2"/>
  <c r="C346" i="2"/>
  <c r="B346" i="2"/>
  <c r="A346" i="2"/>
  <c r="X345" i="2"/>
  <c r="M95" i="26" s="1"/>
  <c r="W345" i="2"/>
  <c r="M95" i="25" s="1"/>
  <c r="V345" i="2"/>
  <c r="M95" i="24" s="1"/>
  <c r="U345" i="2"/>
  <c r="M95" i="23" s="1"/>
  <c r="T345" i="2"/>
  <c r="M95" i="22" s="1"/>
  <c r="S345" i="2"/>
  <c r="M95" i="21" s="1"/>
  <c r="R345" i="2"/>
  <c r="M95" i="20" s="1"/>
  <c r="Q345" i="2"/>
  <c r="M95" i="19" s="1"/>
  <c r="P345" i="2"/>
  <c r="M95" i="18" s="1"/>
  <c r="O345" i="2"/>
  <c r="M95" i="17" s="1"/>
  <c r="N345" i="2"/>
  <c r="M95" i="16" s="1"/>
  <c r="M345" i="2"/>
  <c r="M95" i="15" s="1"/>
  <c r="L345" i="2"/>
  <c r="M95" i="14" s="1"/>
  <c r="K345" i="2"/>
  <c r="M95" i="13" s="1"/>
  <c r="J345" i="2"/>
  <c r="M95" i="12" s="1"/>
  <c r="I345" i="2"/>
  <c r="M95" i="11" s="1"/>
  <c r="H345" i="2"/>
  <c r="M95" i="10" s="1"/>
  <c r="G345" i="2"/>
  <c r="M95" i="9" s="1"/>
  <c r="F345" i="2"/>
  <c r="M95" i="8" s="1"/>
  <c r="E345" i="2"/>
  <c r="D345" i="2"/>
  <c r="C345" i="2"/>
  <c r="B345" i="2"/>
  <c r="A345" i="2"/>
  <c r="X344" i="2"/>
  <c r="L95" i="26" s="1"/>
  <c r="W344" i="2"/>
  <c r="L95" i="25" s="1"/>
  <c r="V344" i="2"/>
  <c r="L95" i="24" s="1"/>
  <c r="U344" i="2"/>
  <c r="L95" i="23" s="1"/>
  <c r="T344" i="2"/>
  <c r="L95" i="22" s="1"/>
  <c r="S344" i="2"/>
  <c r="L95" i="21" s="1"/>
  <c r="R344" i="2"/>
  <c r="L95" i="20" s="1"/>
  <c r="Q344" i="2"/>
  <c r="L95" i="19" s="1"/>
  <c r="P344" i="2"/>
  <c r="L95" i="18" s="1"/>
  <c r="O344" i="2"/>
  <c r="L95" i="17" s="1"/>
  <c r="N344" i="2"/>
  <c r="L95" i="16" s="1"/>
  <c r="M344" i="2"/>
  <c r="L95" i="15" s="1"/>
  <c r="L344" i="2"/>
  <c r="L95" i="14" s="1"/>
  <c r="K344" i="2"/>
  <c r="L95" i="13" s="1"/>
  <c r="J344" i="2"/>
  <c r="L95" i="12" s="1"/>
  <c r="I344" i="2"/>
  <c r="L95" i="11" s="1"/>
  <c r="H344" i="2"/>
  <c r="L95" i="10" s="1"/>
  <c r="G344" i="2"/>
  <c r="L95" i="9" s="1"/>
  <c r="F344" i="2"/>
  <c r="L95" i="8" s="1"/>
  <c r="E344" i="2"/>
  <c r="D344" i="2"/>
  <c r="C344" i="2"/>
  <c r="B344" i="2"/>
  <c r="A344" i="2"/>
  <c r="X343" i="2"/>
  <c r="J95" i="26" s="1"/>
  <c r="W343" i="2"/>
  <c r="J95" i="25" s="1"/>
  <c r="V343" i="2"/>
  <c r="J95" i="24" s="1"/>
  <c r="U343" i="2"/>
  <c r="J95" i="23" s="1"/>
  <c r="T343" i="2"/>
  <c r="J95" i="22" s="1"/>
  <c r="S343" i="2"/>
  <c r="J95" i="21" s="1"/>
  <c r="R343" i="2"/>
  <c r="J95" i="20" s="1"/>
  <c r="Q343" i="2"/>
  <c r="J95" i="19" s="1"/>
  <c r="P343" i="2"/>
  <c r="J95" i="18" s="1"/>
  <c r="O343" i="2"/>
  <c r="J95" i="17" s="1"/>
  <c r="N343" i="2"/>
  <c r="J95" i="16" s="1"/>
  <c r="M343" i="2"/>
  <c r="J95" i="15" s="1"/>
  <c r="L343" i="2"/>
  <c r="J95" i="14" s="1"/>
  <c r="K343" i="2"/>
  <c r="J95" i="13" s="1"/>
  <c r="J343" i="2"/>
  <c r="J95" i="12" s="1"/>
  <c r="I343" i="2"/>
  <c r="J95" i="11" s="1"/>
  <c r="H343" i="2"/>
  <c r="J95" i="10" s="1"/>
  <c r="G343" i="2"/>
  <c r="J95" i="9" s="1"/>
  <c r="F343" i="2"/>
  <c r="J95" i="8" s="1"/>
  <c r="E343" i="2"/>
  <c r="D343" i="2"/>
  <c r="C343" i="2"/>
  <c r="B343" i="2"/>
  <c r="A343" i="2"/>
  <c r="X342" i="2"/>
  <c r="G95" i="26" s="1"/>
  <c r="W342" i="2"/>
  <c r="G95" i="25" s="1"/>
  <c r="V342" i="2"/>
  <c r="G95" i="24" s="1"/>
  <c r="U342" i="2"/>
  <c r="G95" i="23" s="1"/>
  <c r="T342" i="2"/>
  <c r="G95" i="22" s="1"/>
  <c r="S342" i="2"/>
  <c r="G95" i="21" s="1"/>
  <c r="R342" i="2"/>
  <c r="G95" i="20" s="1"/>
  <c r="Q342" i="2"/>
  <c r="G95" i="19" s="1"/>
  <c r="P342" i="2"/>
  <c r="G95" i="18" s="1"/>
  <c r="I95" i="18" s="1"/>
  <c r="O342" i="2"/>
  <c r="G95" i="17" s="1"/>
  <c r="I95" i="17" s="1"/>
  <c r="N342" i="2"/>
  <c r="G95" i="16" s="1"/>
  <c r="M342" i="2"/>
  <c r="G95" i="15" s="1"/>
  <c r="I95" i="15" s="1"/>
  <c r="L342" i="2"/>
  <c r="G95" i="14" s="1"/>
  <c r="I95" i="14" s="1"/>
  <c r="K342" i="2"/>
  <c r="G95" i="13" s="1"/>
  <c r="I95" i="13" s="1"/>
  <c r="J342" i="2"/>
  <c r="G95" i="12" s="1"/>
  <c r="I95" i="12" s="1"/>
  <c r="I342" i="2"/>
  <c r="G95" i="11" s="1"/>
  <c r="H342" i="2"/>
  <c r="G95" i="10" s="1"/>
  <c r="I95" i="10" s="1"/>
  <c r="G342" i="2"/>
  <c r="G95" i="9" s="1"/>
  <c r="I95" i="9" s="1"/>
  <c r="F342" i="2"/>
  <c r="G95" i="8" s="1"/>
  <c r="I95" i="8" s="1"/>
  <c r="E342" i="2"/>
  <c r="D342" i="2"/>
  <c r="C342" i="2"/>
  <c r="B342" i="2"/>
  <c r="A342" i="2"/>
  <c r="X341" i="2"/>
  <c r="D95" i="26" s="1"/>
  <c r="W341" i="2"/>
  <c r="D95" i="25" s="1"/>
  <c r="V341" i="2"/>
  <c r="D95" i="24" s="1"/>
  <c r="U341" i="2"/>
  <c r="D95" i="23" s="1"/>
  <c r="T341" i="2"/>
  <c r="D95" i="22" s="1"/>
  <c r="S341" i="2"/>
  <c r="D95" i="21" s="1"/>
  <c r="R341" i="2"/>
  <c r="D95" i="20" s="1"/>
  <c r="Q341" i="2"/>
  <c r="D95" i="19" s="1"/>
  <c r="P341" i="2"/>
  <c r="D95" i="18" s="1"/>
  <c r="O341" i="2"/>
  <c r="D95" i="17" s="1"/>
  <c r="N341" i="2"/>
  <c r="D95" i="16" s="1"/>
  <c r="M341" i="2"/>
  <c r="D95" i="15" s="1"/>
  <c r="L341" i="2"/>
  <c r="D95" i="14" s="1"/>
  <c r="K341" i="2"/>
  <c r="D95" i="13" s="1"/>
  <c r="J341" i="2"/>
  <c r="D95" i="12" s="1"/>
  <c r="I341" i="2"/>
  <c r="D95" i="11" s="1"/>
  <c r="H341" i="2"/>
  <c r="D95" i="10" s="1"/>
  <c r="G341" i="2"/>
  <c r="D95" i="9" s="1"/>
  <c r="F341" i="2"/>
  <c r="D95" i="8" s="1"/>
  <c r="E341" i="2"/>
  <c r="D341" i="2"/>
  <c r="C341" i="2"/>
  <c r="B341" i="2"/>
  <c r="A341" i="2"/>
  <c r="X340" i="2"/>
  <c r="C95" i="26" s="1"/>
  <c r="W340" i="2"/>
  <c r="C95" i="25" s="1"/>
  <c r="V340" i="2"/>
  <c r="C95" i="24" s="1"/>
  <c r="U340" i="2"/>
  <c r="C95" i="23" s="1"/>
  <c r="T340" i="2"/>
  <c r="C95" i="22" s="1"/>
  <c r="S340" i="2"/>
  <c r="C95" i="21" s="1"/>
  <c r="R340" i="2"/>
  <c r="C95" i="20" s="1"/>
  <c r="Q340" i="2"/>
  <c r="C95" i="19" s="1"/>
  <c r="P340" i="2"/>
  <c r="C95" i="18" s="1"/>
  <c r="O340" i="2"/>
  <c r="C95" i="17" s="1"/>
  <c r="N340" i="2"/>
  <c r="C95" i="16" s="1"/>
  <c r="M340" i="2"/>
  <c r="C95" i="15" s="1"/>
  <c r="L340" i="2"/>
  <c r="C95" i="14" s="1"/>
  <c r="K340" i="2"/>
  <c r="C95" i="13" s="1"/>
  <c r="J340" i="2"/>
  <c r="C95" i="12" s="1"/>
  <c r="I340" i="2"/>
  <c r="C95" i="11" s="1"/>
  <c r="H340" i="2"/>
  <c r="C95" i="10" s="1"/>
  <c r="G340" i="2"/>
  <c r="C95" i="9" s="1"/>
  <c r="F340" i="2"/>
  <c r="C95" i="8" s="1"/>
  <c r="E340" i="2"/>
  <c r="D340" i="2"/>
  <c r="C340" i="2"/>
  <c r="B340" i="2"/>
  <c r="A340" i="2"/>
  <c r="X339" i="2"/>
  <c r="W339" i="2"/>
  <c r="V339" i="2"/>
  <c r="U339" i="2"/>
  <c r="T339" i="2"/>
  <c r="S339" i="2"/>
  <c r="R339" i="2"/>
  <c r="Q339" i="2"/>
  <c r="P339" i="2"/>
  <c r="O339" i="2"/>
  <c r="N339" i="2"/>
  <c r="M339" i="2"/>
  <c r="L339" i="2"/>
  <c r="K339" i="2"/>
  <c r="J339" i="2"/>
  <c r="I339" i="2"/>
  <c r="H339" i="2"/>
  <c r="G339" i="2"/>
  <c r="F339" i="2"/>
  <c r="E339" i="2"/>
  <c r="D339" i="2"/>
  <c r="C339" i="2"/>
  <c r="B339" i="2"/>
  <c r="A339" i="2"/>
  <c r="X338" i="2"/>
  <c r="W338" i="2"/>
  <c r="V338" i="2"/>
  <c r="U338" i="2"/>
  <c r="T338" i="2"/>
  <c r="S338" i="2"/>
  <c r="R338" i="2"/>
  <c r="Q338" i="2"/>
  <c r="P338" i="2"/>
  <c r="O338" i="2"/>
  <c r="N338" i="2"/>
  <c r="M338" i="2"/>
  <c r="L338" i="2"/>
  <c r="K338" i="2"/>
  <c r="J338" i="2"/>
  <c r="I338" i="2"/>
  <c r="H338" i="2"/>
  <c r="G338" i="2"/>
  <c r="F338" i="2"/>
  <c r="E338" i="2"/>
  <c r="D338" i="2"/>
  <c r="C338" i="2"/>
  <c r="B338" i="2"/>
  <c r="A338" i="2"/>
  <c r="X337" i="2"/>
  <c r="W337" i="2"/>
  <c r="V337" i="2"/>
  <c r="U337" i="2"/>
  <c r="T337" i="2"/>
  <c r="S337" i="2"/>
  <c r="R337" i="2"/>
  <c r="Q337" i="2"/>
  <c r="P337" i="2"/>
  <c r="O337" i="2"/>
  <c r="N337" i="2"/>
  <c r="M337" i="2"/>
  <c r="L337" i="2"/>
  <c r="K337" i="2"/>
  <c r="J337" i="2"/>
  <c r="I337" i="2"/>
  <c r="H337" i="2"/>
  <c r="G337" i="2"/>
  <c r="F337" i="2"/>
  <c r="E337" i="2"/>
  <c r="D337" i="2"/>
  <c r="C337" i="2"/>
  <c r="B337" i="2"/>
  <c r="A337" i="2"/>
  <c r="X336" i="2"/>
  <c r="W336" i="2"/>
  <c r="V336" i="2"/>
  <c r="U336" i="2"/>
  <c r="T336" i="2"/>
  <c r="S336" i="2"/>
  <c r="R336" i="2"/>
  <c r="Q336" i="2"/>
  <c r="P336" i="2"/>
  <c r="O336" i="2"/>
  <c r="N336" i="2"/>
  <c r="M336" i="2"/>
  <c r="L336" i="2"/>
  <c r="K336" i="2"/>
  <c r="J336" i="2"/>
  <c r="I336" i="2"/>
  <c r="H336" i="2"/>
  <c r="G336" i="2"/>
  <c r="F336" i="2"/>
  <c r="E336" i="2"/>
  <c r="D336" i="2"/>
  <c r="C336" i="2"/>
  <c r="B336" i="2"/>
  <c r="A336" i="2"/>
  <c r="X335" i="2"/>
  <c r="W335" i="2"/>
  <c r="V335" i="2"/>
  <c r="U335" i="2"/>
  <c r="T335" i="2"/>
  <c r="S335" i="2"/>
  <c r="R335" i="2"/>
  <c r="Q335" i="2"/>
  <c r="P335" i="2"/>
  <c r="O335" i="2"/>
  <c r="N335" i="2"/>
  <c r="M335" i="2"/>
  <c r="L335" i="2"/>
  <c r="K335" i="2"/>
  <c r="J335" i="2"/>
  <c r="I335" i="2"/>
  <c r="H335" i="2"/>
  <c r="G335" i="2"/>
  <c r="F335" i="2"/>
  <c r="E335" i="2"/>
  <c r="D335" i="2"/>
  <c r="C335" i="2"/>
  <c r="B335" i="2"/>
  <c r="A335" i="2"/>
  <c r="X334" i="2"/>
  <c r="W334" i="2"/>
  <c r="V334" i="2"/>
  <c r="U334" i="2"/>
  <c r="T334" i="2"/>
  <c r="S334" i="2"/>
  <c r="R334" i="2"/>
  <c r="Q334" i="2"/>
  <c r="P334" i="2"/>
  <c r="O334" i="2"/>
  <c r="N334" i="2"/>
  <c r="M334" i="2"/>
  <c r="L334" i="2"/>
  <c r="K334" i="2"/>
  <c r="J334" i="2"/>
  <c r="I334" i="2"/>
  <c r="H334" i="2"/>
  <c r="G334" i="2"/>
  <c r="F334" i="2"/>
  <c r="E334" i="2"/>
  <c r="D334" i="2"/>
  <c r="C334" i="2"/>
  <c r="B334" i="2"/>
  <c r="A334" i="2"/>
  <c r="X333" i="2"/>
  <c r="Q94" i="26" s="1"/>
  <c r="W333" i="2"/>
  <c r="Q94" i="25" s="1"/>
  <c r="V333" i="2"/>
  <c r="Q94" i="24" s="1"/>
  <c r="U333" i="2"/>
  <c r="Q94" i="23" s="1"/>
  <c r="T333" i="2"/>
  <c r="Q94" i="22" s="1"/>
  <c r="S333" i="2"/>
  <c r="Q94" i="21" s="1"/>
  <c r="R333" i="2"/>
  <c r="Q94" i="20" s="1"/>
  <c r="Q333" i="2"/>
  <c r="Q94" i="19" s="1"/>
  <c r="P333" i="2"/>
  <c r="Q94" i="18" s="1"/>
  <c r="O333" i="2"/>
  <c r="Q94" i="17" s="1"/>
  <c r="N333" i="2"/>
  <c r="Q94" i="16" s="1"/>
  <c r="M333" i="2"/>
  <c r="Q94" i="15" s="1"/>
  <c r="L333" i="2"/>
  <c r="Q94" i="14" s="1"/>
  <c r="K333" i="2"/>
  <c r="Q94" i="13" s="1"/>
  <c r="J333" i="2"/>
  <c r="Q94" i="12" s="1"/>
  <c r="I333" i="2"/>
  <c r="Q94" i="11" s="1"/>
  <c r="H333" i="2"/>
  <c r="Q94" i="10" s="1"/>
  <c r="G333" i="2"/>
  <c r="Q94" i="9" s="1"/>
  <c r="F333" i="2"/>
  <c r="Q94" i="8" s="1"/>
  <c r="E333" i="2"/>
  <c r="D333" i="2"/>
  <c r="C333" i="2"/>
  <c r="B333" i="2"/>
  <c r="A333" i="2"/>
  <c r="X332" i="2"/>
  <c r="P94" i="26" s="1"/>
  <c r="W332" i="2"/>
  <c r="P94" i="25" s="1"/>
  <c r="V332" i="2"/>
  <c r="P94" i="24" s="1"/>
  <c r="U332" i="2"/>
  <c r="P94" i="23" s="1"/>
  <c r="T332" i="2"/>
  <c r="P94" i="22" s="1"/>
  <c r="S332" i="2"/>
  <c r="P94" i="21" s="1"/>
  <c r="R332" i="2"/>
  <c r="P94" i="20" s="1"/>
  <c r="Q332" i="2"/>
  <c r="P94" i="19" s="1"/>
  <c r="P332" i="2"/>
  <c r="P94" i="18" s="1"/>
  <c r="O332" i="2"/>
  <c r="P94" i="17" s="1"/>
  <c r="N332" i="2"/>
  <c r="P94" i="16" s="1"/>
  <c r="M332" i="2"/>
  <c r="P94" i="15" s="1"/>
  <c r="L332" i="2"/>
  <c r="P94" i="14" s="1"/>
  <c r="K332" i="2"/>
  <c r="P94" i="13" s="1"/>
  <c r="J332" i="2"/>
  <c r="P94" i="12" s="1"/>
  <c r="I332" i="2"/>
  <c r="P94" i="11" s="1"/>
  <c r="H332" i="2"/>
  <c r="P94" i="10" s="1"/>
  <c r="G332" i="2"/>
  <c r="P94" i="9" s="1"/>
  <c r="F332" i="2"/>
  <c r="P94" i="8" s="1"/>
  <c r="E332" i="2"/>
  <c r="D332" i="2"/>
  <c r="C332" i="2"/>
  <c r="B332" i="2"/>
  <c r="A332" i="2"/>
  <c r="X331" i="2"/>
  <c r="M94" i="26" s="1"/>
  <c r="W331" i="2"/>
  <c r="M94" i="25" s="1"/>
  <c r="V331" i="2"/>
  <c r="M94" i="24" s="1"/>
  <c r="U331" i="2"/>
  <c r="M94" i="23" s="1"/>
  <c r="T331" i="2"/>
  <c r="M94" i="22" s="1"/>
  <c r="S331" i="2"/>
  <c r="M94" i="21" s="1"/>
  <c r="R331" i="2"/>
  <c r="M94" i="20" s="1"/>
  <c r="Q331" i="2"/>
  <c r="M94" i="19" s="1"/>
  <c r="P331" i="2"/>
  <c r="M94" i="18" s="1"/>
  <c r="O331" i="2"/>
  <c r="M94" i="17" s="1"/>
  <c r="N331" i="2"/>
  <c r="M94" i="16" s="1"/>
  <c r="M331" i="2"/>
  <c r="M94" i="15" s="1"/>
  <c r="L331" i="2"/>
  <c r="M94" i="14" s="1"/>
  <c r="K331" i="2"/>
  <c r="M94" i="13" s="1"/>
  <c r="J331" i="2"/>
  <c r="M94" i="12" s="1"/>
  <c r="I331" i="2"/>
  <c r="M94" i="11" s="1"/>
  <c r="H331" i="2"/>
  <c r="M94" i="10" s="1"/>
  <c r="G331" i="2"/>
  <c r="M94" i="9" s="1"/>
  <c r="F331" i="2"/>
  <c r="M94" i="8" s="1"/>
  <c r="E331" i="2"/>
  <c r="D331" i="2"/>
  <c r="C331" i="2"/>
  <c r="B331" i="2"/>
  <c r="A331" i="2"/>
  <c r="X330" i="2"/>
  <c r="L94" i="26" s="1"/>
  <c r="W330" i="2"/>
  <c r="L94" i="25" s="1"/>
  <c r="V330" i="2"/>
  <c r="L94" i="24" s="1"/>
  <c r="U330" i="2"/>
  <c r="L94" i="23" s="1"/>
  <c r="T330" i="2"/>
  <c r="L94" i="22" s="1"/>
  <c r="S330" i="2"/>
  <c r="L94" i="21" s="1"/>
  <c r="R330" i="2"/>
  <c r="L94" i="20" s="1"/>
  <c r="Q330" i="2"/>
  <c r="L94" i="19" s="1"/>
  <c r="P330" i="2"/>
  <c r="L94" i="18" s="1"/>
  <c r="O330" i="2"/>
  <c r="L94" i="17" s="1"/>
  <c r="N330" i="2"/>
  <c r="L94" i="16" s="1"/>
  <c r="M330" i="2"/>
  <c r="L94" i="15" s="1"/>
  <c r="L330" i="2"/>
  <c r="L94" i="14" s="1"/>
  <c r="K330" i="2"/>
  <c r="L94" i="13" s="1"/>
  <c r="J330" i="2"/>
  <c r="L94" i="12" s="1"/>
  <c r="I330" i="2"/>
  <c r="L94" i="11" s="1"/>
  <c r="H330" i="2"/>
  <c r="L94" i="10" s="1"/>
  <c r="G330" i="2"/>
  <c r="L94" i="9" s="1"/>
  <c r="F330" i="2"/>
  <c r="L94" i="8" s="1"/>
  <c r="E330" i="2"/>
  <c r="D330" i="2"/>
  <c r="C330" i="2"/>
  <c r="B330" i="2"/>
  <c r="A330" i="2"/>
  <c r="X329" i="2"/>
  <c r="J94" i="26" s="1"/>
  <c r="W329" i="2"/>
  <c r="J94" i="25" s="1"/>
  <c r="V329" i="2"/>
  <c r="J94" i="24" s="1"/>
  <c r="U329" i="2"/>
  <c r="J94" i="23" s="1"/>
  <c r="T329" i="2"/>
  <c r="J94" i="22" s="1"/>
  <c r="S329" i="2"/>
  <c r="J94" i="21" s="1"/>
  <c r="R329" i="2"/>
  <c r="J94" i="20" s="1"/>
  <c r="Q329" i="2"/>
  <c r="J94" i="19" s="1"/>
  <c r="P329" i="2"/>
  <c r="J94" i="18" s="1"/>
  <c r="O329" i="2"/>
  <c r="J94" i="17" s="1"/>
  <c r="N329" i="2"/>
  <c r="J94" i="16" s="1"/>
  <c r="M329" i="2"/>
  <c r="J94" i="15" s="1"/>
  <c r="L329" i="2"/>
  <c r="J94" i="14" s="1"/>
  <c r="K329" i="2"/>
  <c r="J94" i="13" s="1"/>
  <c r="J329" i="2"/>
  <c r="J94" i="12" s="1"/>
  <c r="I329" i="2"/>
  <c r="J94" i="11" s="1"/>
  <c r="H329" i="2"/>
  <c r="J94" i="10" s="1"/>
  <c r="G329" i="2"/>
  <c r="J94" i="9" s="1"/>
  <c r="F329" i="2"/>
  <c r="J94" i="8" s="1"/>
  <c r="E329" i="2"/>
  <c r="D329" i="2"/>
  <c r="C329" i="2"/>
  <c r="B329" i="2"/>
  <c r="A329" i="2"/>
  <c r="X328" i="2"/>
  <c r="G94" i="26" s="1"/>
  <c r="W328" i="2"/>
  <c r="G94" i="25" s="1"/>
  <c r="V328" i="2"/>
  <c r="G94" i="24" s="1"/>
  <c r="U328" i="2"/>
  <c r="G94" i="23" s="1"/>
  <c r="I94" i="23" s="1"/>
  <c r="T328" i="2"/>
  <c r="G94" i="22" s="1"/>
  <c r="S328" i="2"/>
  <c r="G94" i="21" s="1"/>
  <c r="R328" i="2"/>
  <c r="G94" i="20" s="1"/>
  <c r="I94" i="20" s="1"/>
  <c r="Q328" i="2"/>
  <c r="G94" i="19" s="1"/>
  <c r="P328" i="2"/>
  <c r="G94" i="18" s="1"/>
  <c r="O328" i="2"/>
  <c r="G94" i="17" s="1"/>
  <c r="N328" i="2"/>
  <c r="G94" i="16" s="1"/>
  <c r="M328" i="2"/>
  <c r="G94" i="15" s="1"/>
  <c r="L328" i="2"/>
  <c r="G94" i="14" s="1"/>
  <c r="K328" i="2"/>
  <c r="G94" i="13" s="1"/>
  <c r="J328" i="2"/>
  <c r="G94" i="12" s="1"/>
  <c r="I328" i="2"/>
  <c r="G94" i="11" s="1"/>
  <c r="H328" i="2"/>
  <c r="G94" i="10" s="1"/>
  <c r="I94" i="10" s="1"/>
  <c r="G328" i="2"/>
  <c r="G94" i="9" s="1"/>
  <c r="I94" i="9" s="1"/>
  <c r="F328" i="2"/>
  <c r="G94" i="8" s="1"/>
  <c r="I94" i="8" s="1"/>
  <c r="E328" i="2"/>
  <c r="D328" i="2"/>
  <c r="C328" i="2"/>
  <c r="B328" i="2"/>
  <c r="A328" i="2"/>
  <c r="X327" i="2"/>
  <c r="D94" i="26" s="1"/>
  <c r="W327" i="2"/>
  <c r="D94" i="25" s="1"/>
  <c r="V327" i="2"/>
  <c r="D94" i="24" s="1"/>
  <c r="U327" i="2"/>
  <c r="D94" i="23" s="1"/>
  <c r="T327" i="2"/>
  <c r="D94" i="22" s="1"/>
  <c r="S327" i="2"/>
  <c r="D94" i="21" s="1"/>
  <c r="R327" i="2"/>
  <c r="D94" i="20" s="1"/>
  <c r="Q327" i="2"/>
  <c r="D94" i="19" s="1"/>
  <c r="P327" i="2"/>
  <c r="D94" i="18" s="1"/>
  <c r="O327" i="2"/>
  <c r="D94" i="17" s="1"/>
  <c r="N327" i="2"/>
  <c r="D94" i="16" s="1"/>
  <c r="M327" i="2"/>
  <c r="D94" i="15" s="1"/>
  <c r="L327" i="2"/>
  <c r="D94" i="14" s="1"/>
  <c r="K327" i="2"/>
  <c r="D94" i="13" s="1"/>
  <c r="J327" i="2"/>
  <c r="D94" i="12" s="1"/>
  <c r="I327" i="2"/>
  <c r="D94" i="11" s="1"/>
  <c r="H327" i="2"/>
  <c r="D94" i="10" s="1"/>
  <c r="G327" i="2"/>
  <c r="D94" i="9" s="1"/>
  <c r="F327" i="2"/>
  <c r="D94" i="8" s="1"/>
  <c r="E327" i="2"/>
  <c r="D327" i="2"/>
  <c r="C327" i="2"/>
  <c r="B327" i="2"/>
  <c r="A327" i="2"/>
  <c r="X326" i="2"/>
  <c r="C94" i="26" s="1"/>
  <c r="W326" i="2"/>
  <c r="C94" i="25" s="1"/>
  <c r="V326" i="2"/>
  <c r="C94" i="24" s="1"/>
  <c r="U326" i="2"/>
  <c r="C94" i="23" s="1"/>
  <c r="T326" i="2"/>
  <c r="C94" i="22" s="1"/>
  <c r="S326" i="2"/>
  <c r="C94" i="21" s="1"/>
  <c r="R326" i="2"/>
  <c r="C94" i="20" s="1"/>
  <c r="Q326" i="2"/>
  <c r="C94" i="19" s="1"/>
  <c r="P326" i="2"/>
  <c r="C94" i="18" s="1"/>
  <c r="F94" i="18" s="1"/>
  <c r="D33" i="18" s="1"/>
  <c r="O326" i="2"/>
  <c r="C94" i="17" s="1"/>
  <c r="N326" i="2"/>
  <c r="C94" i="16" s="1"/>
  <c r="M326" i="2"/>
  <c r="C94" i="15" s="1"/>
  <c r="L326" i="2"/>
  <c r="C94" i="14" s="1"/>
  <c r="K326" i="2"/>
  <c r="C94" i="13" s="1"/>
  <c r="J326" i="2"/>
  <c r="C94" i="12" s="1"/>
  <c r="I326" i="2"/>
  <c r="C94" i="11" s="1"/>
  <c r="H326" i="2"/>
  <c r="C94" i="10" s="1"/>
  <c r="G326" i="2"/>
  <c r="C94" i="9" s="1"/>
  <c r="F326" i="2"/>
  <c r="C94" i="8" s="1"/>
  <c r="E326" i="2"/>
  <c r="D326" i="2"/>
  <c r="C326" i="2"/>
  <c r="B326" i="2"/>
  <c r="A326" i="2"/>
  <c r="X325" i="2"/>
  <c r="W325" i="2"/>
  <c r="V325" i="2"/>
  <c r="U325" i="2"/>
  <c r="T325" i="2"/>
  <c r="S325" i="2"/>
  <c r="R325" i="2"/>
  <c r="Q325" i="2"/>
  <c r="P325" i="2"/>
  <c r="O325" i="2"/>
  <c r="N325" i="2"/>
  <c r="M325" i="2"/>
  <c r="L325" i="2"/>
  <c r="K325" i="2"/>
  <c r="J325" i="2"/>
  <c r="I325" i="2"/>
  <c r="H325" i="2"/>
  <c r="G325" i="2"/>
  <c r="F325" i="2"/>
  <c r="E325" i="2"/>
  <c r="D325" i="2"/>
  <c r="C325" i="2"/>
  <c r="B325" i="2"/>
  <c r="A325" i="2"/>
  <c r="X324" i="2"/>
  <c r="W324" i="2"/>
  <c r="V324" i="2"/>
  <c r="U324" i="2"/>
  <c r="T324" i="2"/>
  <c r="S324" i="2"/>
  <c r="R324" i="2"/>
  <c r="Q324" i="2"/>
  <c r="P324" i="2"/>
  <c r="O324" i="2"/>
  <c r="N324" i="2"/>
  <c r="M324" i="2"/>
  <c r="L324" i="2"/>
  <c r="K324" i="2"/>
  <c r="J324" i="2"/>
  <c r="I324" i="2"/>
  <c r="H324" i="2"/>
  <c r="G324" i="2"/>
  <c r="F324" i="2"/>
  <c r="E324" i="2"/>
  <c r="D324" i="2"/>
  <c r="C324" i="2"/>
  <c r="B324" i="2"/>
  <c r="A324" i="2"/>
  <c r="X323" i="2"/>
  <c r="W323" i="2"/>
  <c r="V323" i="2"/>
  <c r="U323" i="2"/>
  <c r="T323" i="2"/>
  <c r="S323" i="2"/>
  <c r="R323" i="2"/>
  <c r="Q323" i="2"/>
  <c r="P323" i="2"/>
  <c r="O323" i="2"/>
  <c r="N323" i="2"/>
  <c r="M323" i="2"/>
  <c r="L323" i="2"/>
  <c r="K323" i="2"/>
  <c r="J323" i="2"/>
  <c r="I323" i="2"/>
  <c r="H323" i="2"/>
  <c r="G323" i="2"/>
  <c r="F323" i="2"/>
  <c r="E323" i="2"/>
  <c r="D323" i="2"/>
  <c r="C323" i="2"/>
  <c r="B323" i="2"/>
  <c r="A323" i="2"/>
  <c r="X322" i="2"/>
  <c r="W322" i="2"/>
  <c r="V322" i="2"/>
  <c r="U322" i="2"/>
  <c r="T322" i="2"/>
  <c r="S322" i="2"/>
  <c r="R322" i="2"/>
  <c r="Q322" i="2"/>
  <c r="P322" i="2"/>
  <c r="O322" i="2"/>
  <c r="N322" i="2"/>
  <c r="M322" i="2"/>
  <c r="L322" i="2"/>
  <c r="K322" i="2"/>
  <c r="J322" i="2"/>
  <c r="I322" i="2"/>
  <c r="H322" i="2"/>
  <c r="G322" i="2"/>
  <c r="F322" i="2"/>
  <c r="E322" i="2"/>
  <c r="D322" i="2"/>
  <c r="C322" i="2"/>
  <c r="B322" i="2"/>
  <c r="A322" i="2"/>
  <c r="X321" i="2"/>
  <c r="W321" i="2"/>
  <c r="V321" i="2"/>
  <c r="U321" i="2"/>
  <c r="T321" i="2"/>
  <c r="S321" i="2"/>
  <c r="R321" i="2"/>
  <c r="Q321" i="2"/>
  <c r="P321" i="2"/>
  <c r="O321" i="2"/>
  <c r="N321" i="2"/>
  <c r="M321" i="2"/>
  <c r="L321" i="2"/>
  <c r="K321" i="2"/>
  <c r="J321" i="2"/>
  <c r="I321" i="2"/>
  <c r="H321" i="2"/>
  <c r="G321" i="2"/>
  <c r="F321" i="2"/>
  <c r="E321" i="2"/>
  <c r="D321" i="2"/>
  <c r="C321" i="2"/>
  <c r="B321" i="2"/>
  <c r="A321" i="2"/>
  <c r="X320" i="2"/>
  <c r="W320" i="2"/>
  <c r="V320" i="2"/>
  <c r="U320" i="2"/>
  <c r="T320" i="2"/>
  <c r="S320" i="2"/>
  <c r="R320" i="2"/>
  <c r="Q320" i="2"/>
  <c r="P320" i="2"/>
  <c r="O320" i="2"/>
  <c r="N320" i="2"/>
  <c r="M320" i="2"/>
  <c r="L320" i="2"/>
  <c r="K320" i="2"/>
  <c r="J320" i="2"/>
  <c r="I320" i="2"/>
  <c r="H320" i="2"/>
  <c r="G320" i="2"/>
  <c r="F320" i="2"/>
  <c r="E320" i="2"/>
  <c r="D320" i="2"/>
  <c r="C320" i="2"/>
  <c r="B320" i="2"/>
  <c r="A320" i="2"/>
  <c r="X319" i="2"/>
  <c r="Q93" i="26" s="1"/>
  <c r="W319" i="2"/>
  <c r="Q93" i="25" s="1"/>
  <c r="V319" i="2"/>
  <c r="Q93" i="24" s="1"/>
  <c r="U319" i="2"/>
  <c r="Q93" i="23" s="1"/>
  <c r="T319" i="2"/>
  <c r="Q93" i="22" s="1"/>
  <c r="S319" i="2"/>
  <c r="Q93" i="21" s="1"/>
  <c r="R319" i="2"/>
  <c r="Q93" i="20" s="1"/>
  <c r="Q319" i="2"/>
  <c r="Q93" i="19" s="1"/>
  <c r="P319" i="2"/>
  <c r="Q93" i="18" s="1"/>
  <c r="O319" i="2"/>
  <c r="Q93" i="17" s="1"/>
  <c r="N319" i="2"/>
  <c r="Q93" i="16" s="1"/>
  <c r="M319" i="2"/>
  <c r="Q93" i="15" s="1"/>
  <c r="L319" i="2"/>
  <c r="Q93" i="14" s="1"/>
  <c r="K319" i="2"/>
  <c r="Q93" i="13" s="1"/>
  <c r="J319" i="2"/>
  <c r="Q93" i="12" s="1"/>
  <c r="I319" i="2"/>
  <c r="Q93" i="11" s="1"/>
  <c r="H319" i="2"/>
  <c r="Q93" i="10" s="1"/>
  <c r="G319" i="2"/>
  <c r="Q93" i="9" s="1"/>
  <c r="F319" i="2"/>
  <c r="Q93" i="8" s="1"/>
  <c r="E319" i="2"/>
  <c r="D319" i="2"/>
  <c r="C319" i="2"/>
  <c r="B319" i="2"/>
  <c r="A319" i="2"/>
  <c r="X318" i="2"/>
  <c r="P93" i="26" s="1"/>
  <c r="W318" i="2"/>
  <c r="P93" i="25" s="1"/>
  <c r="V318" i="2"/>
  <c r="P93" i="24" s="1"/>
  <c r="U318" i="2"/>
  <c r="P93" i="23" s="1"/>
  <c r="T318" i="2"/>
  <c r="P93" i="22" s="1"/>
  <c r="S318" i="2"/>
  <c r="P93" i="21" s="1"/>
  <c r="R318" i="2"/>
  <c r="P93" i="20" s="1"/>
  <c r="Q318" i="2"/>
  <c r="P93" i="19" s="1"/>
  <c r="P318" i="2"/>
  <c r="P93" i="18" s="1"/>
  <c r="O318" i="2"/>
  <c r="P93" i="17" s="1"/>
  <c r="N318" i="2"/>
  <c r="P93" i="16" s="1"/>
  <c r="M318" i="2"/>
  <c r="P93" i="15" s="1"/>
  <c r="L318" i="2"/>
  <c r="P93" i="14" s="1"/>
  <c r="K318" i="2"/>
  <c r="P93" i="13" s="1"/>
  <c r="J318" i="2"/>
  <c r="P93" i="12" s="1"/>
  <c r="I318" i="2"/>
  <c r="P93" i="11" s="1"/>
  <c r="H318" i="2"/>
  <c r="P93" i="10" s="1"/>
  <c r="G318" i="2"/>
  <c r="P93" i="9" s="1"/>
  <c r="F318" i="2"/>
  <c r="P93" i="8" s="1"/>
  <c r="E318" i="2"/>
  <c r="D318" i="2"/>
  <c r="C318" i="2"/>
  <c r="B318" i="2"/>
  <c r="A318" i="2"/>
  <c r="X317" i="2"/>
  <c r="M93" i="26" s="1"/>
  <c r="W317" i="2"/>
  <c r="M93" i="25" s="1"/>
  <c r="V317" i="2"/>
  <c r="M93" i="24" s="1"/>
  <c r="U317" i="2"/>
  <c r="M93" i="23" s="1"/>
  <c r="T317" i="2"/>
  <c r="S317" i="2"/>
  <c r="M93" i="21" s="1"/>
  <c r="R317" i="2"/>
  <c r="M93" i="20" s="1"/>
  <c r="Q317" i="2"/>
  <c r="M93" i="19" s="1"/>
  <c r="P317" i="2"/>
  <c r="M93" i="18" s="1"/>
  <c r="O317" i="2"/>
  <c r="M93" i="17" s="1"/>
  <c r="N317" i="2"/>
  <c r="M93" i="16" s="1"/>
  <c r="M317" i="2"/>
  <c r="M93" i="15" s="1"/>
  <c r="L317" i="2"/>
  <c r="M93" i="14" s="1"/>
  <c r="K317" i="2"/>
  <c r="M93" i="13" s="1"/>
  <c r="J317" i="2"/>
  <c r="M93" i="12" s="1"/>
  <c r="I317" i="2"/>
  <c r="M93" i="11" s="1"/>
  <c r="H317" i="2"/>
  <c r="M93" i="10" s="1"/>
  <c r="G317" i="2"/>
  <c r="M93" i="9" s="1"/>
  <c r="F317" i="2"/>
  <c r="M93" i="8" s="1"/>
  <c r="E317" i="2"/>
  <c r="D317" i="2"/>
  <c r="C317" i="2"/>
  <c r="B317" i="2"/>
  <c r="A317" i="2"/>
  <c r="X316" i="2"/>
  <c r="L93" i="26" s="1"/>
  <c r="W316" i="2"/>
  <c r="L93" i="25" s="1"/>
  <c r="V316" i="2"/>
  <c r="L93" i="24" s="1"/>
  <c r="U316" i="2"/>
  <c r="L93" i="23" s="1"/>
  <c r="T316" i="2"/>
  <c r="L93" i="22" s="1"/>
  <c r="S316" i="2"/>
  <c r="L93" i="21" s="1"/>
  <c r="R316" i="2"/>
  <c r="L93" i="20" s="1"/>
  <c r="Q316" i="2"/>
  <c r="L93" i="19" s="1"/>
  <c r="P316" i="2"/>
  <c r="L93" i="18" s="1"/>
  <c r="O316" i="2"/>
  <c r="L93" i="17" s="1"/>
  <c r="N316" i="2"/>
  <c r="L93" i="16" s="1"/>
  <c r="M316" i="2"/>
  <c r="L93" i="15" s="1"/>
  <c r="L316" i="2"/>
  <c r="L93" i="14" s="1"/>
  <c r="K316" i="2"/>
  <c r="L93" i="13" s="1"/>
  <c r="J316" i="2"/>
  <c r="L93" i="12" s="1"/>
  <c r="I316" i="2"/>
  <c r="L93" i="11" s="1"/>
  <c r="H316" i="2"/>
  <c r="L93" i="10" s="1"/>
  <c r="G316" i="2"/>
  <c r="L93" i="9" s="1"/>
  <c r="F316" i="2"/>
  <c r="L93" i="8" s="1"/>
  <c r="E316" i="2"/>
  <c r="D316" i="2"/>
  <c r="C316" i="2"/>
  <c r="B316" i="2"/>
  <c r="A316" i="2"/>
  <c r="X315" i="2"/>
  <c r="J93" i="26" s="1"/>
  <c r="W315" i="2"/>
  <c r="J93" i="25" s="1"/>
  <c r="V315" i="2"/>
  <c r="J93" i="24" s="1"/>
  <c r="U315" i="2"/>
  <c r="J93" i="23" s="1"/>
  <c r="T315" i="2"/>
  <c r="J93" i="22" s="1"/>
  <c r="S315" i="2"/>
  <c r="J93" i="21" s="1"/>
  <c r="R315" i="2"/>
  <c r="J93" i="20" s="1"/>
  <c r="Q315" i="2"/>
  <c r="J93" i="19" s="1"/>
  <c r="P315" i="2"/>
  <c r="J93" i="18" s="1"/>
  <c r="O315" i="2"/>
  <c r="J93" i="17" s="1"/>
  <c r="N315" i="2"/>
  <c r="J93" i="16" s="1"/>
  <c r="M315" i="2"/>
  <c r="J93" i="15" s="1"/>
  <c r="L315" i="2"/>
  <c r="J93" i="14" s="1"/>
  <c r="K315" i="2"/>
  <c r="J93" i="13" s="1"/>
  <c r="J315" i="2"/>
  <c r="J93" i="12" s="1"/>
  <c r="I315" i="2"/>
  <c r="J93" i="11" s="1"/>
  <c r="H315" i="2"/>
  <c r="J93" i="10" s="1"/>
  <c r="S93" i="10" s="1"/>
  <c r="G315" i="2"/>
  <c r="J93" i="9" s="1"/>
  <c r="S93" i="9" s="1"/>
  <c r="F315" i="2"/>
  <c r="J93" i="8" s="1"/>
  <c r="S93" i="8" s="1"/>
  <c r="E315" i="2"/>
  <c r="D315" i="2"/>
  <c r="C315" i="2"/>
  <c r="B315" i="2"/>
  <c r="A315" i="2"/>
  <c r="X314" i="2"/>
  <c r="G93" i="26" s="1"/>
  <c r="W314" i="2"/>
  <c r="G93" i="25" s="1"/>
  <c r="V314" i="2"/>
  <c r="G93" i="24" s="1"/>
  <c r="U314" i="2"/>
  <c r="G93" i="23" s="1"/>
  <c r="I93" i="23" s="1"/>
  <c r="T314" i="2"/>
  <c r="G93" i="22" s="1"/>
  <c r="S314" i="2"/>
  <c r="G93" i="21" s="1"/>
  <c r="R314" i="2"/>
  <c r="G93" i="20" s="1"/>
  <c r="Q314" i="2"/>
  <c r="G93" i="19" s="1"/>
  <c r="P314" i="2"/>
  <c r="G93" i="18" s="1"/>
  <c r="O314" i="2"/>
  <c r="G93" i="17" s="1"/>
  <c r="N314" i="2"/>
  <c r="G93" i="16" s="1"/>
  <c r="M314" i="2"/>
  <c r="G93" i="15" s="1"/>
  <c r="L314" i="2"/>
  <c r="G93" i="14" s="1"/>
  <c r="K314" i="2"/>
  <c r="G93" i="13" s="1"/>
  <c r="J314" i="2"/>
  <c r="G93" i="12" s="1"/>
  <c r="I314" i="2"/>
  <c r="G93" i="11" s="1"/>
  <c r="H314" i="2"/>
  <c r="G93" i="10" s="1"/>
  <c r="G314" i="2"/>
  <c r="G93" i="9" s="1"/>
  <c r="F314" i="2"/>
  <c r="G93" i="8" s="1"/>
  <c r="E314" i="2"/>
  <c r="D314" i="2"/>
  <c r="C314" i="2"/>
  <c r="B314" i="2"/>
  <c r="A314" i="2"/>
  <c r="X313" i="2"/>
  <c r="D93" i="26" s="1"/>
  <c r="W313" i="2"/>
  <c r="D93" i="25" s="1"/>
  <c r="V313" i="2"/>
  <c r="D93" i="24" s="1"/>
  <c r="U313" i="2"/>
  <c r="D93" i="23" s="1"/>
  <c r="T313" i="2"/>
  <c r="D93" i="22" s="1"/>
  <c r="S313" i="2"/>
  <c r="D93" i="21" s="1"/>
  <c r="R313" i="2"/>
  <c r="D93" i="20" s="1"/>
  <c r="Q313" i="2"/>
  <c r="D93" i="19" s="1"/>
  <c r="P313" i="2"/>
  <c r="D93" i="18" s="1"/>
  <c r="O313" i="2"/>
  <c r="D93" i="17" s="1"/>
  <c r="N313" i="2"/>
  <c r="D93" i="16" s="1"/>
  <c r="M313" i="2"/>
  <c r="D93" i="15" s="1"/>
  <c r="L313" i="2"/>
  <c r="D93" i="14" s="1"/>
  <c r="K313" i="2"/>
  <c r="D93" i="13" s="1"/>
  <c r="J313" i="2"/>
  <c r="D93" i="12" s="1"/>
  <c r="I313" i="2"/>
  <c r="D93" i="11" s="1"/>
  <c r="H313" i="2"/>
  <c r="D93" i="10" s="1"/>
  <c r="G313" i="2"/>
  <c r="D93" i="9" s="1"/>
  <c r="F313" i="2"/>
  <c r="D93" i="8" s="1"/>
  <c r="E313" i="2"/>
  <c r="D313" i="2"/>
  <c r="C313" i="2"/>
  <c r="B313" i="2"/>
  <c r="A313" i="2"/>
  <c r="X312" i="2"/>
  <c r="C93" i="26" s="1"/>
  <c r="W312" i="2"/>
  <c r="C93" i="25" s="1"/>
  <c r="V312" i="2"/>
  <c r="C93" i="24" s="1"/>
  <c r="U312" i="2"/>
  <c r="C93" i="23" s="1"/>
  <c r="T312" i="2"/>
  <c r="C93" i="22" s="1"/>
  <c r="S312" i="2"/>
  <c r="C93" i="21" s="1"/>
  <c r="R312" i="2"/>
  <c r="C93" i="20" s="1"/>
  <c r="Q312" i="2"/>
  <c r="C93" i="19" s="1"/>
  <c r="P312" i="2"/>
  <c r="C93" i="18" s="1"/>
  <c r="O312" i="2"/>
  <c r="C93" i="17" s="1"/>
  <c r="N312" i="2"/>
  <c r="C93" i="16" s="1"/>
  <c r="M312" i="2"/>
  <c r="C93" i="15" s="1"/>
  <c r="L312" i="2"/>
  <c r="C93" i="14" s="1"/>
  <c r="K312" i="2"/>
  <c r="C93" i="13" s="1"/>
  <c r="J312" i="2"/>
  <c r="C93" i="12" s="1"/>
  <c r="I312" i="2"/>
  <c r="C93" i="11" s="1"/>
  <c r="H312" i="2"/>
  <c r="C93" i="10" s="1"/>
  <c r="G312" i="2"/>
  <c r="C93" i="9" s="1"/>
  <c r="F312" i="2"/>
  <c r="C93" i="8" s="1"/>
  <c r="E312" i="2"/>
  <c r="D312" i="2"/>
  <c r="C312" i="2"/>
  <c r="B312" i="2"/>
  <c r="A312" i="2"/>
  <c r="X311" i="2"/>
  <c r="W311" i="2"/>
  <c r="V311" i="2"/>
  <c r="U311" i="2"/>
  <c r="T311" i="2"/>
  <c r="S311" i="2"/>
  <c r="R311" i="2"/>
  <c r="Q311" i="2"/>
  <c r="P311" i="2"/>
  <c r="O311" i="2"/>
  <c r="N311" i="2"/>
  <c r="M311" i="2"/>
  <c r="L311" i="2"/>
  <c r="K311" i="2"/>
  <c r="J311" i="2"/>
  <c r="I311" i="2"/>
  <c r="H311" i="2"/>
  <c r="G311" i="2"/>
  <c r="F311" i="2"/>
  <c r="E311" i="2"/>
  <c r="D311" i="2"/>
  <c r="C311" i="2"/>
  <c r="B311" i="2"/>
  <c r="A311" i="2"/>
  <c r="X310" i="2"/>
  <c r="W310" i="2"/>
  <c r="V310" i="2"/>
  <c r="U310" i="2"/>
  <c r="T310" i="2"/>
  <c r="S310" i="2"/>
  <c r="R310" i="2"/>
  <c r="Q310" i="2"/>
  <c r="P310" i="2"/>
  <c r="O310" i="2"/>
  <c r="N310" i="2"/>
  <c r="M310" i="2"/>
  <c r="L310" i="2"/>
  <c r="K310" i="2"/>
  <c r="J310" i="2"/>
  <c r="I310" i="2"/>
  <c r="H310" i="2"/>
  <c r="G310" i="2"/>
  <c r="F310" i="2"/>
  <c r="E310" i="2"/>
  <c r="D310" i="2"/>
  <c r="C310" i="2"/>
  <c r="B310" i="2"/>
  <c r="A310" i="2"/>
  <c r="X309" i="2"/>
  <c r="W309" i="2"/>
  <c r="V309" i="2"/>
  <c r="U309" i="2"/>
  <c r="T309" i="2"/>
  <c r="S309" i="2"/>
  <c r="R309" i="2"/>
  <c r="Q309" i="2"/>
  <c r="P309" i="2"/>
  <c r="O309" i="2"/>
  <c r="N309" i="2"/>
  <c r="M309" i="2"/>
  <c r="L309" i="2"/>
  <c r="K309" i="2"/>
  <c r="J309" i="2"/>
  <c r="I309" i="2"/>
  <c r="H309" i="2"/>
  <c r="G309" i="2"/>
  <c r="F309" i="2"/>
  <c r="E309" i="2"/>
  <c r="D309" i="2"/>
  <c r="C309" i="2"/>
  <c r="B309" i="2"/>
  <c r="A309" i="2"/>
  <c r="X308" i="2"/>
  <c r="W308" i="2"/>
  <c r="V308" i="2"/>
  <c r="U308" i="2"/>
  <c r="T308" i="2"/>
  <c r="S308" i="2"/>
  <c r="R308" i="2"/>
  <c r="Q308" i="2"/>
  <c r="P308" i="2"/>
  <c r="O308" i="2"/>
  <c r="N308" i="2"/>
  <c r="M308" i="2"/>
  <c r="L308" i="2"/>
  <c r="K308" i="2"/>
  <c r="J308" i="2"/>
  <c r="I308" i="2"/>
  <c r="H308" i="2"/>
  <c r="G308" i="2"/>
  <c r="F308" i="2"/>
  <c r="E308" i="2"/>
  <c r="D308" i="2"/>
  <c r="C308" i="2"/>
  <c r="B308" i="2"/>
  <c r="A308" i="2"/>
  <c r="X307" i="2"/>
  <c r="W307" i="2"/>
  <c r="V307" i="2"/>
  <c r="U307" i="2"/>
  <c r="T307" i="2"/>
  <c r="S307" i="2"/>
  <c r="R307" i="2"/>
  <c r="Q307" i="2"/>
  <c r="P307" i="2"/>
  <c r="O307" i="2"/>
  <c r="N307" i="2"/>
  <c r="M307" i="2"/>
  <c r="L307" i="2"/>
  <c r="K307" i="2"/>
  <c r="J307" i="2"/>
  <c r="I307" i="2"/>
  <c r="H307" i="2"/>
  <c r="G307" i="2"/>
  <c r="F307" i="2"/>
  <c r="E307" i="2"/>
  <c r="D307" i="2"/>
  <c r="C307" i="2"/>
  <c r="B307" i="2"/>
  <c r="A307" i="2"/>
  <c r="X306" i="2"/>
  <c r="W306" i="2"/>
  <c r="V306" i="2"/>
  <c r="U306" i="2"/>
  <c r="T306" i="2"/>
  <c r="S306" i="2"/>
  <c r="R306" i="2"/>
  <c r="Q306" i="2"/>
  <c r="P306" i="2"/>
  <c r="O306" i="2"/>
  <c r="N306" i="2"/>
  <c r="M306" i="2"/>
  <c r="L306" i="2"/>
  <c r="K306" i="2"/>
  <c r="J306" i="2"/>
  <c r="I306" i="2"/>
  <c r="H306" i="2"/>
  <c r="G306" i="2"/>
  <c r="F306" i="2"/>
  <c r="E306" i="2"/>
  <c r="D306" i="2"/>
  <c r="C306" i="2"/>
  <c r="B306" i="2"/>
  <c r="A306" i="2"/>
  <c r="X305" i="2"/>
  <c r="Q92" i="26" s="1"/>
  <c r="W305" i="2"/>
  <c r="Q92" i="25" s="1"/>
  <c r="V305" i="2"/>
  <c r="Q92" i="24" s="1"/>
  <c r="U305" i="2"/>
  <c r="Q92" i="23" s="1"/>
  <c r="T305" i="2"/>
  <c r="Q92" i="22" s="1"/>
  <c r="S305" i="2"/>
  <c r="Q92" i="21" s="1"/>
  <c r="R305" i="2"/>
  <c r="Q92" i="20" s="1"/>
  <c r="Q305" i="2"/>
  <c r="Q92" i="19" s="1"/>
  <c r="P305" i="2"/>
  <c r="Q92" i="18" s="1"/>
  <c r="O305" i="2"/>
  <c r="Q92" i="17" s="1"/>
  <c r="N305" i="2"/>
  <c r="Q92" i="16" s="1"/>
  <c r="M305" i="2"/>
  <c r="Q92" i="15" s="1"/>
  <c r="L305" i="2"/>
  <c r="Q92" i="14" s="1"/>
  <c r="K305" i="2"/>
  <c r="Q92" i="13" s="1"/>
  <c r="J305" i="2"/>
  <c r="Q92" i="12" s="1"/>
  <c r="I305" i="2"/>
  <c r="Q92" i="11" s="1"/>
  <c r="H305" i="2"/>
  <c r="Q92" i="10" s="1"/>
  <c r="G305" i="2"/>
  <c r="Q92" i="9" s="1"/>
  <c r="F305" i="2"/>
  <c r="Q92" i="8" s="1"/>
  <c r="E305" i="2"/>
  <c r="D305" i="2"/>
  <c r="C305" i="2"/>
  <c r="B305" i="2"/>
  <c r="A305" i="2"/>
  <c r="X304" i="2"/>
  <c r="P92" i="26" s="1"/>
  <c r="W304" i="2"/>
  <c r="P92" i="25" s="1"/>
  <c r="V304" i="2"/>
  <c r="P92" i="24" s="1"/>
  <c r="U304" i="2"/>
  <c r="P92" i="23" s="1"/>
  <c r="T304" i="2"/>
  <c r="P92" i="22" s="1"/>
  <c r="S304" i="2"/>
  <c r="P92" i="21" s="1"/>
  <c r="R304" i="2"/>
  <c r="P92" i="20" s="1"/>
  <c r="Q304" i="2"/>
  <c r="P92" i="19" s="1"/>
  <c r="P304" i="2"/>
  <c r="P92" i="18" s="1"/>
  <c r="O304" i="2"/>
  <c r="P92" i="17" s="1"/>
  <c r="N304" i="2"/>
  <c r="P92" i="16" s="1"/>
  <c r="M304" i="2"/>
  <c r="P92" i="15" s="1"/>
  <c r="L304" i="2"/>
  <c r="P92" i="14" s="1"/>
  <c r="K304" i="2"/>
  <c r="P92" i="13" s="1"/>
  <c r="J304" i="2"/>
  <c r="P92" i="12" s="1"/>
  <c r="I304" i="2"/>
  <c r="P92" i="11" s="1"/>
  <c r="H304" i="2"/>
  <c r="P92" i="10" s="1"/>
  <c r="G304" i="2"/>
  <c r="P92" i="9" s="1"/>
  <c r="F304" i="2"/>
  <c r="P92" i="8" s="1"/>
  <c r="E304" i="2"/>
  <c r="D304" i="2"/>
  <c r="C304" i="2"/>
  <c r="B304" i="2"/>
  <c r="A304" i="2"/>
  <c r="X303" i="2"/>
  <c r="M92" i="26" s="1"/>
  <c r="W303" i="2"/>
  <c r="M92" i="25" s="1"/>
  <c r="V303" i="2"/>
  <c r="M92" i="24" s="1"/>
  <c r="U303" i="2"/>
  <c r="M92" i="23" s="1"/>
  <c r="T303" i="2"/>
  <c r="M92" i="22" s="1"/>
  <c r="S303" i="2"/>
  <c r="M92" i="21" s="1"/>
  <c r="R303" i="2"/>
  <c r="M92" i="20" s="1"/>
  <c r="Q303" i="2"/>
  <c r="M92" i="19" s="1"/>
  <c r="P303" i="2"/>
  <c r="M92" i="18" s="1"/>
  <c r="O303" i="2"/>
  <c r="M92" i="17" s="1"/>
  <c r="N303" i="2"/>
  <c r="M92" i="16" s="1"/>
  <c r="M303" i="2"/>
  <c r="M92" i="15" s="1"/>
  <c r="L303" i="2"/>
  <c r="M92" i="14" s="1"/>
  <c r="K303" i="2"/>
  <c r="M92" i="13" s="1"/>
  <c r="J303" i="2"/>
  <c r="M92" i="12" s="1"/>
  <c r="I303" i="2"/>
  <c r="M92" i="11" s="1"/>
  <c r="H303" i="2"/>
  <c r="M92" i="10" s="1"/>
  <c r="G303" i="2"/>
  <c r="M92" i="9" s="1"/>
  <c r="F303" i="2"/>
  <c r="M92" i="8" s="1"/>
  <c r="E303" i="2"/>
  <c r="D303" i="2"/>
  <c r="C303" i="2"/>
  <c r="B303" i="2"/>
  <c r="A303" i="2"/>
  <c r="X302" i="2"/>
  <c r="L92" i="26" s="1"/>
  <c r="W302" i="2"/>
  <c r="L92" i="25" s="1"/>
  <c r="V302" i="2"/>
  <c r="L92" i="24" s="1"/>
  <c r="U302" i="2"/>
  <c r="L92" i="23" s="1"/>
  <c r="T302" i="2"/>
  <c r="L92" i="22" s="1"/>
  <c r="S302" i="2"/>
  <c r="L92" i="21" s="1"/>
  <c r="R302" i="2"/>
  <c r="L92" i="20" s="1"/>
  <c r="Q302" i="2"/>
  <c r="L92" i="19" s="1"/>
  <c r="P302" i="2"/>
  <c r="L92" i="18" s="1"/>
  <c r="O302" i="2"/>
  <c r="L92" i="17" s="1"/>
  <c r="N302" i="2"/>
  <c r="L92" i="16" s="1"/>
  <c r="M302" i="2"/>
  <c r="L92" i="15" s="1"/>
  <c r="L302" i="2"/>
  <c r="L92" i="14" s="1"/>
  <c r="K302" i="2"/>
  <c r="L92" i="13" s="1"/>
  <c r="J302" i="2"/>
  <c r="L92" i="12" s="1"/>
  <c r="I302" i="2"/>
  <c r="L92" i="11" s="1"/>
  <c r="H302" i="2"/>
  <c r="L92" i="10" s="1"/>
  <c r="G302" i="2"/>
  <c r="L92" i="9" s="1"/>
  <c r="F302" i="2"/>
  <c r="L92" i="8" s="1"/>
  <c r="E302" i="2"/>
  <c r="D302" i="2"/>
  <c r="C302" i="2"/>
  <c r="B302" i="2"/>
  <c r="A302" i="2"/>
  <c r="X301" i="2"/>
  <c r="J92" i="26" s="1"/>
  <c r="W301" i="2"/>
  <c r="J92" i="25" s="1"/>
  <c r="V301" i="2"/>
  <c r="J92" i="24" s="1"/>
  <c r="U301" i="2"/>
  <c r="J92" i="23" s="1"/>
  <c r="T301" i="2"/>
  <c r="J92" i="22" s="1"/>
  <c r="S301" i="2"/>
  <c r="J92" i="21" s="1"/>
  <c r="R301" i="2"/>
  <c r="J92" i="20" s="1"/>
  <c r="Q301" i="2"/>
  <c r="J92" i="19" s="1"/>
  <c r="P301" i="2"/>
  <c r="J92" i="18" s="1"/>
  <c r="O301" i="2"/>
  <c r="J92" i="17" s="1"/>
  <c r="N301" i="2"/>
  <c r="J92" i="16" s="1"/>
  <c r="M301" i="2"/>
  <c r="J92" i="15" s="1"/>
  <c r="L301" i="2"/>
  <c r="J92" i="14" s="1"/>
  <c r="K301" i="2"/>
  <c r="J92" i="13" s="1"/>
  <c r="J301" i="2"/>
  <c r="J92" i="12" s="1"/>
  <c r="I301" i="2"/>
  <c r="J92" i="11" s="1"/>
  <c r="H301" i="2"/>
  <c r="J92" i="10" s="1"/>
  <c r="G301" i="2"/>
  <c r="J92" i="9" s="1"/>
  <c r="F301" i="2"/>
  <c r="J92" i="8" s="1"/>
  <c r="E301" i="2"/>
  <c r="D301" i="2"/>
  <c r="C301" i="2"/>
  <c r="B301" i="2"/>
  <c r="A301" i="2"/>
  <c r="X300" i="2"/>
  <c r="G92" i="26" s="1"/>
  <c r="W300" i="2"/>
  <c r="G92" i="25" s="1"/>
  <c r="V300" i="2"/>
  <c r="G92" i="24" s="1"/>
  <c r="U300" i="2"/>
  <c r="G92" i="23" s="1"/>
  <c r="T300" i="2"/>
  <c r="G92" i="22" s="1"/>
  <c r="S300" i="2"/>
  <c r="G92" i="21" s="1"/>
  <c r="Q300" i="2"/>
  <c r="G92" i="19" s="1"/>
  <c r="P300" i="2"/>
  <c r="G92" i="18" s="1"/>
  <c r="I92" i="18" s="1"/>
  <c r="O300" i="2"/>
  <c r="G92" i="17" s="1"/>
  <c r="I92" i="17" s="1"/>
  <c r="N300" i="2"/>
  <c r="G92" i="16" s="1"/>
  <c r="I92" i="16" s="1"/>
  <c r="M300" i="2"/>
  <c r="G92" i="15" s="1"/>
  <c r="I92" i="15" s="1"/>
  <c r="L300" i="2"/>
  <c r="G92" i="14" s="1"/>
  <c r="I92" i="14" s="1"/>
  <c r="K300" i="2"/>
  <c r="G92" i="13" s="1"/>
  <c r="I92" i="13" s="1"/>
  <c r="J300" i="2"/>
  <c r="G92" i="12" s="1"/>
  <c r="I92" i="12" s="1"/>
  <c r="I300" i="2"/>
  <c r="G92" i="11" s="1"/>
  <c r="I92" i="11" s="1"/>
  <c r="H300" i="2"/>
  <c r="G92" i="10" s="1"/>
  <c r="G300" i="2"/>
  <c r="G92" i="9" s="1"/>
  <c r="F300" i="2"/>
  <c r="G92" i="8" s="1"/>
  <c r="E300" i="2"/>
  <c r="D300" i="2"/>
  <c r="C300" i="2"/>
  <c r="B300" i="2"/>
  <c r="A300" i="2"/>
  <c r="X299" i="2"/>
  <c r="D92" i="26" s="1"/>
  <c r="W299" i="2"/>
  <c r="D92" i="25" s="1"/>
  <c r="V299" i="2"/>
  <c r="D92" i="24" s="1"/>
  <c r="U299" i="2"/>
  <c r="D92" i="23" s="1"/>
  <c r="T299" i="2"/>
  <c r="D92" i="22" s="1"/>
  <c r="S299" i="2"/>
  <c r="D92" i="21" s="1"/>
  <c r="R299" i="2"/>
  <c r="D92" i="20" s="1"/>
  <c r="Q299" i="2"/>
  <c r="D92" i="19" s="1"/>
  <c r="P299" i="2"/>
  <c r="D92" i="18" s="1"/>
  <c r="O299" i="2"/>
  <c r="D92" i="17" s="1"/>
  <c r="N299" i="2"/>
  <c r="D92" i="16" s="1"/>
  <c r="M299" i="2"/>
  <c r="D92" i="15" s="1"/>
  <c r="L299" i="2"/>
  <c r="D92" i="14" s="1"/>
  <c r="K299" i="2"/>
  <c r="D92" i="13" s="1"/>
  <c r="J299" i="2"/>
  <c r="D92" i="12" s="1"/>
  <c r="I299" i="2"/>
  <c r="D92" i="11" s="1"/>
  <c r="H299" i="2"/>
  <c r="D92" i="10" s="1"/>
  <c r="G299" i="2"/>
  <c r="D92" i="9" s="1"/>
  <c r="F299" i="2"/>
  <c r="D92" i="8" s="1"/>
  <c r="E299" i="2"/>
  <c r="D299" i="2"/>
  <c r="C299" i="2"/>
  <c r="B299" i="2"/>
  <c r="A299" i="2"/>
  <c r="X298" i="2"/>
  <c r="C92" i="26" s="1"/>
  <c r="W298" i="2"/>
  <c r="C92" i="25" s="1"/>
  <c r="V298" i="2"/>
  <c r="C92" i="24" s="1"/>
  <c r="U298" i="2"/>
  <c r="C92" i="23" s="1"/>
  <c r="T298" i="2"/>
  <c r="C92" i="22" s="1"/>
  <c r="S298" i="2"/>
  <c r="C92" i="21" s="1"/>
  <c r="R298" i="2"/>
  <c r="C92" i="20" s="1"/>
  <c r="Q298" i="2"/>
  <c r="C92" i="19" s="1"/>
  <c r="P298" i="2"/>
  <c r="C92" i="18" s="1"/>
  <c r="O298" i="2"/>
  <c r="C92" i="17" s="1"/>
  <c r="N298" i="2"/>
  <c r="C92" i="16" s="1"/>
  <c r="M298" i="2"/>
  <c r="C92" i="15" s="1"/>
  <c r="L298" i="2"/>
  <c r="C92" i="14" s="1"/>
  <c r="K298" i="2"/>
  <c r="C92" i="13" s="1"/>
  <c r="J298" i="2"/>
  <c r="C92" i="12" s="1"/>
  <c r="I298" i="2"/>
  <c r="C92" i="11" s="1"/>
  <c r="H298" i="2"/>
  <c r="C92" i="10" s="1"/>
  <c r="G298" i="2"/>
  <c r="C92" i="9" s="1"/>
  <c r="F298" i="2"/>
  <c r="C92" i="8" s="1"/>
  <c r="E298" i="2"/>
  <c r="D298" i="2"/>
  <c r="C298" i="2"/>
  <c r="B298" i="2"/>
  <c r="A298" i="2"/>
  <c r="X297" i="2"/>
  <c r="W297" i="2"/>
  <c r="V297" i="2"/>
  <c r="U297" i="2"/>
  <c r="T297" i="2"/>
  <c r="S297" i="2"/>
  <c r="R297" i="2"/>
  <c r="Q297" i="2"/>
  <c r="P297" i="2"/>
  <c r="O297" i="2"/>
  <c r="N297" i="2"/>
  <c r="M297" i="2"/>
  <c r="L297" i="2"/>
  <c r="K297" i="2"/>
  <c r="J297" i="2"/>
  <c r="I297" i="2"/>
  <c r="H297" i="2"/>
  <c r="G297" i="2"/>
  <c r="F297" i="2"/>
  <c r="E297" i="2"/>
  <c r="D297" i="2"/>
  <c r="C297" i="2"/>
  <c r="B297" i="2"/>
  <c r="A297" i="2"/>
  <c r="X296" i="2"/>
  <c r="W296" i="2"/>
  <c r="V296" i="2"/>
  <c r="U296" i="2"/>
  <c r="T296" i="2"/>
  <c r="S296" i="2"/>
  <c r="R296" i="2"/>
  <c r="Q296" i="2"/>
  <c r="P296" i="2"/>
  <c r="O296" i="2"/>
  <c r="N296" i="2"/>
  <c r="M296" i="2"/>
  <c r="L296" i="2"/>
  <c r="K296" i="2"/>
  <c r="J296" i="2"/>
  <c r="I296" i="2"/>
  <c r="H296" i="2"/>
  <c r="G296" i="2"/>
  <c r="F296" i="2"/>
  <c r="E296" i="2"/>
  <c r="D296" i="2"/>
  <c r="C296" i="2"/>
  <c r="B296" i="2"/>
  <c r="A296" i="2"/>
  <c r="X295" i="2"/>
  <c r="W295" i="2"/>
  <c r="V295" i="2"/>
  <c r="U295" i="2"/>
  <c r="T295" i="2"/>
  <c r="S295" i="2"/>
  <c r="R295" i="2"/>
  <c r="Q295" i="2"/>
  <c r="P295" i="2"/>
  <c r="O295" i="2"/>
  <c r="N295" i="2"/>
  <c r="M295" i="2"/>
  <c r="L295" i="2"/>
  <c r="K295" i="2"/>
  <c r="J295" i="2"/>
  <c r="I295" i="2"/>
  <c r="H295" i="2"/>
  <c r="G295" i="2"/>
  <c r="F295" i="2"/>
  <c r="E295" i="2"/>
  <c r="D295" i="2"/>
  <c r="C295" i="2"/>
  <c r="B295" i="2"/>
  <c r="A295" i="2"/>
  <c r="X294" i="2"/>
  <c r="W294" i="2"/>
  <c r="V294" i="2"/>
  <c r="U294" i="2"/>
  <c r="T294" i="2"/>
  <c r="S294" i="2"/>
  <c r="R294" i="2"/>
  <c r="Q294" i="2"/>
  <c r="P294" i="2"/>
  <c r="O294" i="2"/>
  <c r="N294" i="2"/>
  <c r="M294" i="2"/>
  <c r="L294" i="2"/>
  <c r="K294" i="2"/>
  <c r="J294" i="2"/>
  <c r="I294" i="2"/>
  <c r="H294" i="2"/>
  <c r="G294" i="2"/>
  <c r="F294" i="2"/>
  <c r="E294" i="2"/>
  <c r="D294" i="2"/>
  <c r="C294" i="2"/>
  <c r="B294" i="2"/>
  <c r="A294" i="2"/>
  <c r="X293" i="2"/>
  <c r="W293" i="2"/>
  <c r="V293" i="2"/>
  <c r="U293" i="2"/>
  <c r="T293" i="2"/>
  <c r="S293" i="2"/>
  <c r="R293" i="2"/>
  <c r="Q293" i="2"/>
  <c r="P293" i="2"/>
  <c r="O293" i="2"/>
  <c r="N293" i="2"/>
  <c r="M293" i="2"/>
  <c r="L293" i="2"/>
  <c r="K293" i="2"/>
  <c r="J293" i="2"/>
  <c r="I293" i="2"/>
  <c r="H293" i="2"/>
  <c r="G293" i="2"/>
  <c r="F293" i="2"/>
  <c r="E293" i="2"/>
  <c r="D293" i="2"/>
  <c r="C293" i="2"/>
  <c r="B293" i="2"/>
  <c r="A293" i="2"/>
  <c r="X292" i="2"/>
  <c r="W292" i="2"/>
  <c r="V292" i="2"/>
  <c r="U292" i="2"/>
  <c r="T292" i="2"/>
  <c r="S292" i="2"/>
  <c r="R292" i="2"/>
  <c r="Q292" i="2"/>
  <c r="P292" i="2"/>
  <c r="O292" i="2"/>
  <c r="N292" i="2"/>
  <c r="M292" i="2"/>
  <c r="L292" i="2"/>
  <c r="K292" i="2"/>
  <c r="J292" i="2"/>
  <c r="I292" i="2"/>
  <c r="H292" i="2"/>
  <c r="G292" i="2"/>
  <c r="F292" i="2"/>
  <c r="E292" i="2"/>
  <c r="D292" i="2"/>
  <c r="C292" i="2"/>
  <c r="B292" i="2"/>
  <c r="A292" i="2"/>
  <c r="X291" i="2"/>
  <c r="Q86" i="26" s="1"/>
  <c r="W291" i="2"/>
  <c r="Q86" i="25" s="1"/>
  <c r="V291" i="2"/>
  <c r="Q86" i="24" s="1"/>
  <c r="U291" i="2"/>
  <c r="Q86" i="23" s="1"/>
  <c r="T291" i="2"/>
  <c r="Q86" i="22" s="1"/>
  <c r="S291" i="2"/>
  <c r="Q86" i="21" s="1"/>
  <c r="R291" i="2"/>
  <c r="Q86" i="20" s="1"/>
  <c r="Q291" i="2"/>
  <c r="Q86" i="19" s="1"/>
  <c r="P291" i="2"/>
  <c r="Q86" i="18" s="1"/>
  <c r="O291" i="2"/>
  <c r="Q86" i="17" s="1"/>
  <c r="N291" i="2"/>
  <c r="Q86" i="16" s="1"/>
  <c r="M291" i="2"/>
  <c r="Q86" i="15" s="1"/>
  <c r="L291" i="2"/>
  <c r="Q86" i="14" s="1"/>
  <c r="K291" i="2"/>
  <c r="Q86" i="13" s="1"/>
  <c r="J291" i="2"/>
  <c r="Q86" i="12" s="1"/>
  <c r="I291" i="2"/>
  <c r="Q86" i="11" s="1"/>
  <c r="H291" i="2"/>
  <c r="Q86" i="10" s="1"/>
  <c r="G291" i="2"/>
  <c r="Q86" i="9" s="1"/>
  <c r="F291" i="2"/>
  <c r="Q86" i="8" s="1"/>
  <c r="E291" i="2"/>
  <c r="D291" i="2"/>
  <c r="C291" i="2"/>
  <c r="B291" i="2"/>
  <c r="A291" i="2"/>
  <c r="X290" i="2"/>
  <c r="P86" i="26" s="1"/>
  <c r="W290" i="2"/>
  <c r="P86" i="25" s="1"/>
  <c r="V290" i="2"/>
  <c r="P86" i="24" s="1"/>
  <c r="U290" i="2"/>
  <c r="P86" i="23" s="1"/>
  <c r="T290" i="2"/>
  <c r="P86" i="22" s="1"/>
  <c r="S290" i="2"/>
  <c r="P86" i="21" s="1"/>
  <c r="R290" i="2"/>
  <c r="P86" i="20" s="1"/>
  <c r="Q290" i="2"/>
  <c r="P86" i="19" s="1"/>
  <c r="P290" i="2"/>
  <c r="P86" i="18" s="1"/>
  <c r="O290" i="2"/>
  <c r="P86" i="17" s="1"/>
  <c r="N290" i="2"/>
  <c r="P86" i="16" s="1"/>
  <c r="M290" i="2"/>
  <c r="P86" i="15" s="1"/>
  <c r="L290" i="2"/>
  <c r="P86" i="14" s="1"/>
  <c r="K290" i="2"/>
  <c r="P86" i="13" s="1"/>
  <c r="J290" i="2"/>
  <c r="P86" i="12" s="1"/>
  <c r="I290" i="2"/>
  <c r="P86" i="11" s="1"/>
  <c r="H290" i="2"/>
  <c r="P86" i="10" s="1"/>
  <c r="G290" i="2"/>
  <c r="P86" i="9" s="1"/>
  <c r="F290" i="2"/>
  <c r="P86" i="8" s="1"/>
  <c r="E290" i="2"/>
  <c r="D290" i="2"/>
  <c r="C290" i="2"/>
  <c r="B290" i="2"/>
  <c r="A290" i="2"/>
  <c r="X289" i="2"/>
  <c r="M86" i="26" s="1"/>
  <c r="W289" i="2"/>
  <c r="M86" i="25" s="1"/>
  <c r="V289" i="2"/>
  <c r="M86" i="24" s="1"/>
  <c r="U289" i="2"/>
  <c r="M86" i="23" s="1"/>
  <c r="T289" i="2"/>
  <c r="M86" i="22" s="1"/>
  <c r="S289" i="2"/>
  <c r="M86" i="21" s="1"/>
  <c r="R289" i="2"/>
  <c r="M86" i="20" s="1"/>
  <c r="Q289" i="2"/>
  <c r="M86" i="19" s="1"/>
  <c r="P289" i="2"/>
  <c r="M86" i="18" s="1"/>
  <c r="O289" i="2"/>
  <c r="M86" i="17" s="1"/>
  <c r="N289" i="2"/>
  <c r="M86" i="16" s="1"/>
  <c r="M289" i="2"/>
  <c r="M86" i="15" s="1"/>
  <c r="L289" i="2"/>
  <c r="M86" i="14" s="1"/>
  <c r="K289" i="2"/>
  <c r="M86" i="13" s="1"/>
  <c r="J289" i="2"/>
  <c r="M86" i="12" s="1"/>
  <c r="I289" i="2"/>
  <c r="M86" i="11" s="1"/>
  <c r="H289" i="2"/>
  <c r="M86" i="10" s="1"/>
  <c r="G289" i="2"/>
  <c r="M86" i="9" s="1"/>
  <c r="F289" i="2"/>
  <c r="M86" i="8" s="1"/>
  <c r="E289" i="2"/>
  <c r="D289" i="2"/>
  <c r="C289" i="2"/>
  <c r="B289" i="2"/>
  <c r="A289" i="2"/>
  <c r="X288" i="2"/>
  <c r="L86" i="26" s="1"/>
  <c r="W288" i="2"/>
  <c r="L86" i="25" s="1"/>
  <c r="V288" i="2"/>
  <c r="L86" i="24" s="1"/>
  <c r="U288" i="2"/>
  <c r="L86" i="23" s="1"/>
  <c r="T288" i="2"/>
  <c r="L86" i="22" s="1"/>
  <c r="S288" i="2"/>
  <c r="L86" i="21" s="1"/>
  <c r="R288" i="2"/>
  <c r="L86" i="20" s="1"/>
  <c r="Q288" i="2"/>
  <c r="L86" i="19" s="1"/>
  <c r="P288" i="2"/>
  <c r="L86" i="18" s="1"/>
  <c r="O288" i="2"/>
  <c r="L86" i="17" s="1"/>
  <c r="N288" i="2"/>
  <c r="M288" i="2"/>
  <c r="L86" i="15" s="1"/>
  <c r="L288" i="2"/>
  <c r="L86" i="14" s="1"/>
  <c r="K288" i="2"/>
  <c r="L86" i="13" s="1"/>
  <c r="J288" i="2"/>
  <c r="L86" i="12" s="1"/>
  <c r="I288" i="2"/>
  <c r="L86" i="11" s="1"/>
  <c r="H288" i="2"/>
  <c r="L86" i="10" s="1"/>
  <c r="G288" i="2"/>
  <c r="L86" i="9" s="1"/>
  <c r="F288" i="2"/>
  <c r="L86" i="8" s="1"/>
  <c r="E288" i="2"/>
  <c r="D288" i="2"/>
  <c r="C288" i="2"/>
  <c r="B288" i="2"/>
  <c r="A288" i="2"/>
  <c r="X287" i="2"/>
  <c r="J86" i="26" s="1"/>
  <c r="W287" i="2"/>
  <c r="J86" i="25" s="1"/>
  <c r="V287" i="2"/>
  <c r="J86" i="24" s="1"/>
  <c r="U287" i="2"/>
  <c r="J86" i="23" s="1"/>
  <c r="T287" i="2"/>
  <c r="J86" i="22" s="1"/>
  <c r="S287" i="2"/>
  <c r="J86" i="21" s="1"/>
  <c r="R287" i="2"/>
  <c r="J86" i="20" s="1"/>
  <c r="Q287" i="2"/>
  <c r="J86" i="19" s="1"/>
  <c r="P287" i="2"/>
  <c r="J86" i="18" s="1"/>
  <c r="O287" i="2"/>
  <c r="J86" i="17" s="1"/>
  <c r="N287" i="2"/>
  <c r="J86" i="16" s="1"/>
  <c r="M287" i="2"/>
  <c r="J86" i="15" s="1"/>
  <c r="L287" i="2"/>
  <c r="J86" i="14" s="1"/>
  <c r="K287" i="2"/>
  <c r="J86" i="13" s="1"/>
  <c r="J287" i="2"/>
  <c r="J86" i="12" s="1"/>
  <c r="I287" i="2"/>
  <c r="J86" i="11" s="1"/>
  <c r="H287" i="2"/>
  <c r="J86" i="10" s="1"/>
  <c r="R86" i="10" s="1"/>
  <c r="G287" i="2"/>
  <c r="J86" i="9" s="1"/>
  <c r="R86" i="9" s="1"/>
  <c r="F287" i="2"/>
  <c r="J86" i="8" s="1"/>
  <c r="R86" i="8" s="1"/>
  <c r="E287" i="2"/>
  <c r="D287" i="2"/>
  <c r="C287" i="2"/>
  <c r="B287" i="2"/>
  <c r="A287" i="2"/>
  <c r="X286" i="2"/>
  <c r="G86" i="26" s="1"/>
  <c r="W286" i="2"/>
  <c r="G86" i="25" s="1"/>
  <c r="V286" i="2"/>
  <c r="G86" i="24" s="1"/>
  <c r="U286" i="2"/>
  <c r="G86" i="23" s="1"/>
  <c r="T286" i="2"/>
  <c r="G86" i="22" s="1"/>
  <c r="S286" i="2"/>
  <c r="G86" i="21" s="1"/>
  <c r="I86" i="21" s="1"/>
  <c r="R286" i="2"/>
  <c r="G86" i="20" s="1"/>
  <c r="Q286" i="2"/>
  <c r="G86" i="19" s="1"/>
  <c r="P286" i="2"/>
  <c r="G86" i="18" s="1"/>
  <c r="I86" i="18" s="1"/>
  <c r="O286" i="2"/>
  <c r="G86" i="17" s="1"/>
  <c r="I86" i="17" s="1"/>
  <c r="N286" i="2"/>
  <c r="G86" i="16" s="1"/>
  <c r="I86" i="16" s="1"/>
  <c r="M286" i="2"/>
  <c r="G86" i="15" s="1"/>
  <c r="I86" i="15" s="1"/>
  <c r="L286" i="2"/>
  <c r="G86" i="14" s="1"/>
  <c r="I86" i="14" s="1"/>
  <c r="K286" i="2"/>
  <c r="G86" i="13" s="1"/>
  <c r="I86" i="13" s="1"/>
  <c r="J286" i="2"/>
  <c r="G86" i="12" s="1"/>
  <c r="I86" i="12" s="1"/>
  <c r="I286" i="2"/>
  <c r="G86" i="11" s="1"/>
  <c r="H286" i="2"/>
  <c r="G86" i="10" s="1"/>
  <c r="G286" i="2"/>
  <c r="G86" i="9" s="1"/>
  <c r="F286" i="2"/>
  <c r="G86" i="8" s="1"/>
  <c r="E286" i="2"/>
  <c r="D286" i="2"/>
  <c r="C286" i="2"/>
  <c r="B286" i="2"/>
  <c r="A286" i="2"/>
  <c r="X285" i="2"/>
  <c r="D86" i="26" s="1"/>
  <c r="W285" i="2"/>
  <c r="D86" i="25" s="1"/>
  <c r="V285" i="2"/>
  <c r="D86" i="24" s="1"/>
  <c r="U285" i="2"/>
  <c r="D86" i="23" s="1"/>
  <c r="T285" i="2"/>
  <c r="D86" i="22" s="1"/>
  <c r="S285" i="2"/>
  <c r="D86" i="21" s="1"/>
  <c r="R285" i="2"/>
  <c r="D86" i="20" s="1"/>
  <c r="Q285" i="2"/>
  <c r="D86" i="19" s="1"/>
  <c r="P285" i="2"/>
  <c r="D86" i="18" s="1"/>
  <c r="O285" i="2"/>
  <c r="D86" i="17" s="1"/>
  <c r="N285" i="2"/>
  <c r="D86" i="16" s="1"/>
  <c r="M285" i="2"/>
  <c r="D86" i="15" s="1"/>
  <c r="L285" i="2"/>
  <c r="D86" i="14" s="1"/>
  <c r="K285" i="2"/>
  <c r="D86" i="13" s="1"/>
  <c r="J285" i="2"/>
  <c r="D86" i="12" s="1"/>
  <c r="I285" i="2"/>
  <c r="D86" i="11" s="1"/>
  <c r="H285" i="2"/>
  <c r="D86" i="10" s="1"/>
  <c r="G285" i="2"/>
  <c r="D86" i="9" s="1"/>
  <c r="F285" i="2"/>
  <c r="D86" i="8" s="1"/>
  <c r="E285" i="2"/>
  <c r="D285" i="2"/>
  <c r="C285" i="2"/>
  <c r="B285" i="2"/>
  <c r="A285" i="2"/>
  <c r="X284" i="2"/>
  <c r="C86" i="26" s="1"/>
  <c r="W284" i="2"/>
  <c r="C86" i="25" s="1"/>
  <c r="V284" i="2"/>
  <c r="C86" i="24" s="1"/>
  <c r="U284" i="2"/>
  <c r="C86" i="23" s="1"/>
  <c r="T284" i="2"/>
  <c r="C86" i="22" s="1"/>
  <c r="S284" i="2"/>
  <c r="C86" i="21" s="1"/>
  <c r="R284" i="2"/>
  <c r="C86" i="20" s="1"/>
  <c r="Q284" i="2"/>
  <c r="C86" i="19" s="1"/>
  <c r="P284" i="2"/>
  <c r="C86" i="18" s="1"/>
  <c r="O284" i="2"/>
  <c r="C86" i="17" s="1"/>
  <c r="N284" i="2"/>
  <c r="C86" i="16" s="1"/>
  <c r="M284" i="2"/>
  <c r="C86" i="15" s="1"/>
  <c r="L284" i="2"/>
  <c r="C86" i="14" s="1"/>
  <c r="K284" i="2"/>
  <c r="C86" i="13" s="1"/>
  <c r="J284" i="2"/>
  <c r="C86" i="12" s="1"/>
  <c r="I284" i="2"/>
  <c r="C86" i="11" s="1"/>
  <c r="H284" i="2"/>
  <c r="C86" i="10" s="1"/>
  <c r="G284" i="2"/>
  <c r="C86" i="9" s="1"/>
  <c r="F284" i="2"/>
  <c r="C86" i="8" s="1"/>
  <c r="E284" i="2"/>
  <c r="D284" i="2"/>
  <c r="C284" i="2"/>
  <c r="B284" i="2"/>
  <c r="A284" i="2"/>
  <c r="X283" i="2"/>
  <c r="W283" i="2"/>
  <c r="V283" i="2"/>
  <c r="U283" i="2"/>
  <c r="T283" i="2"/>
  <c r="S283" i="2"/>
  <c r="R283" i="2"/>
  <c r="Q283" i="2"/>
  <c r="P283" i="2"/>
  <c r="O283" i="2"/>
  <c r="N283" i="2"/>
  <c r="M283" i="2"/>
  <c r="L283" i="2"/>
  <c r="K283" i="2"/>
  <c r="J283" i="2"/>
  <c r="I283" i="2"/>
  <c r="H283" i="2"/>
  <c r="G283" i="2"/>
  <c r="F283" i="2"/>
  <c r="E283" i="2"/>
  <c r="D283" i="2"/>
  <c r="C283" i="2"/>
  <c r="B283" i="2"/>
  <c r="A283" i="2"/>
  <c r="X282" i="2"/>
  <c r="W282" i="2"/>
  <c r="V282" i="2"/>
  <c r="U282" i="2"/>
  <c r="T282" i="2"/>
  <c r="S282" i="2"/>
  <c r="R282" i="2"/>
  <c r="Q282" i="2"/>
  <c r="P282" i="2"/>
  <c r="O282" i="2"/>
  <c r="N282" i="2"/>
  <c r="M282" i="2"/>
  <c r="L282" i="2"/>
  <c r="K282" i="2"/>
  <c r="J282" i="2"/>
  <c r="I282" i="2"/>
  <c r="H282" i="2"/>
  <c r="G282" i="2"/>
  <c r="F282" i="2"/>
  <c r="E282" i="2"/>
  <c r="D282" i="2"/>
  <c r="C282" i="2"/>
  <c r="B282" i="2"/>
  <c r="A282" i="2"/>
  <c r="X281" i="2"/>
  <c r="W281" i="2"/>
  <c r="V281" i="2"/>
  <c r="U281" i="2"/>
  <c r="T281" i="2"/>
  <c r="S281" i="2"/>
  <c r="R281" i="2"/>
  <c r="Q281" i="2"/>
  <c r="P281" i="2"/>
  <c r="O281" i="2"/>
  <c r="N281" i="2"/>
  <c r="M281" i="2"/>
  <c r="L281" i="2"/>
  <c r="K281" i="2"/>
  <c r="J281" i="2"/>
  <c r="I281" i="2"/>
  <c r="H281" i="2"/>
  <c r="G281" i="2"/>
  <c r="F281" i="2"/>
  <c r="E281" i="2"/>
  <c r="D281" i="2"/>
  <c r="C281" i="2"/>
  <c r="B281" i="2"/>
  <c r="A281" i="2"/>
  <c r="X280" i="2"/>
  <c r="W280" i="2"/>
  <c r="V280" i="2"/>
  <c r="U280" i="2"/>
  <c r="T280" i="2"/>
  <c r="S280" i="2"/>
  <c r="R280" i="2"/>
  <c r="Q280" i="2"/>
  <c r="P280" i="2"/>
  <c r="O280" i="2"/>
  <c r="N280" i="2"/>
  <c r="M280" i="2"/>
  <c r="L280" i="2"/>
  <c r="K280" i="2"/>
  <c r="J280" i="2"/>
  <c r="I280" i="2"/>
  <c r="H280" i="2"/>
  <c r="G280" i="2"/>
  <c r="F280" i="2"/>
  <c r="E280" i="2"/>
  <c r="D280" i="2"/>
  <c r="C280" i="2"/>
  <c r="B280" i="2"/>
  <c r="A280" i="2"/>
  <c r="X279" i="2"/>
  <c r="W279" i="2"/>
  <c r="V279" i="2"/>
  <c r="U279" i="2"/>
  <c r="T279" i="2"/>
  <c r="S279" i="2"/>
  <c r="R279" i="2"/>
  <c r="Q279" i="2"/>
  <c r="P279" i="2"/>
  <c r="O279" i="2"/>
  <c r="N279" i="2"/>
  <c r="M279" i="2"/>
  <c r="L279" i="2"/>
  <c r="K279" i="2"/>
  <c r="J279" i="2"/>
  <c r="I279" i="2"/>
  <c r="H279" i="2"/>
  <c r="G279" i="2"/>
  <c r="F279" i="2"/>
  <c r="E279" i="2"/>
  <c r="D279" i="2"/>
  <c r="C279" i="2"/>
  <c r="B279" i="2"/>
  <c r="A279" i="2"/>
  <c r="X278" i="2"/>
  <c r="W278" i="2"/>
  <c r="V278" i="2"/>
  <c r="U278" i="2"/>
  <c r="T278" i="2"/>
  <c r="S278" i="2"/>
  <c r="R278" i="2"/>
  <c r="Q278" i="2"/>
  <c r="P278" i="2"/>
  <c r="O278" i="2"/>
  <c r="N278" i="2"/>
  <c r="M278" i="2"/>
  <c r="L278" i="2"/>
  <c r="K278" i="2"/>
  <c r="J278" i="2"/>
  <c r="I278" i="2"/>
  <c r="H278" i="2"/>
  <c r="G278" i="2"/>
  <c r="F278" i="2"/>
  <c r="E278" i="2"/>
  <c r="D278" i="2"/>
  <c r="C278" i="2"/>
  <c r="B278" i="2"/>
  <c r="A278" i="2"/>
  <c r="X277" i="2"/>
  <c r="Q85" i="26" s="1"/>
  <c r="W277" i="2"/>
  <c r="Q85" i="25" s="1"/>
  <c r="V277" i="2"/>
  <c r="Q85" i="24" s="1"/>
  <c r="U277" i="2"/>
  <c r="Q85" i="23" s="1"/>
  <c r="T277" i="2"/>
  <c r="Q85" i="22" s="1"/>
  <c r="S277" i="2"/>
  <c r="Q85" i="21" s="1"/>
  <c r="R277" i="2"/>
  <c r="Q85" i="20" s="1"/>
  <c r="Q277" i="2"/>
  <c r="Q85" i="19" s="1"/>
  <c r="P277" i="2"/>
  <c r="Q85" i="18" s="1"/>
  <c r="O277" i="2"/>
  <c r="Q85" i="17" s="1"/>
  <c r="N277" i="2"/>
  <c r="Q85" i="16" s="1"/>
  <c r="M277" i="2"/>
  <c r="Q85" i="15" s="1"/>
  <c r="L277" i="2"/>
  <c r="Q85" i="14" s="1"/>
  <c r="K277" i="2"/>
  <c r="Q85" i="13" s="1"/>
  <c r="J277" i="2"/>
  <c r="Q85" i="12" s="1"/>
  <c r="I277" i="2"/>
  <c r="Q85" i="11" s="1"/>
  <c r="H277" i="2"/>
  <c r="Q85" i="10" s="1"/>
  <c r="G277" i="2"/>
  <c r="Q85" i="9" s="1"/>
  <c r="F277" i="2"/>
  <c r="Q85" i="8" s="1"/>
  <c r="E277" i="2"/>
  <c r="D277" i="2"/>
  <c r="C277" i="2"/>
  <c r="B277" i="2"/>
  <c r="A277" i="2"/>
  <c r="X276" i="2"/>
  <c r="P85" i="26" s="1"/>
  <c r="W276" i="2"/>
  <c r="P85" i="25" s="1"/>
  <c r="V276" i="2"/>
  <c r="P85" i="24" s="1"/>
  <c r="U276" i="2"/>
  <c r="P85" i="23" s="1"/>
  <c r="T276" i="2"/>
  <c r="P85" i="22" s="1"/>
  <c r="S276" i="2"/>
  <c r="P85" i="21" s="1"/>
  <c r="R276" i="2"/>
  <c r="P85" i="20" s="1"/>
  <c r="Q276" i="2"/>
  <c r="P85" i="19" s="1"/>
  <c r="P276" i="2"/>
  <c r="P85" i="18" s="1"/>
  <c r="O276" i="2"/>
  <c r="P85" i="17" s="1"/>
  <c r="N276" i="2"/>
  <c r="P85" i="16" s="1"/>
  <c r="M276" i="2"/>
  <c r="P85" i="15" s="1"/>
  <c r="L276" i="2"/>
  <c r="P85" i="14" s="1"/>
  <c r="K276" i="2"/>
  <c r="P85" i="13" s="1"/>
  <c r="J276" i="2"/>
  <c r="P85" i="12" s="1"/>
  <c r="I276" i="2"/>
  <c r="P85" i="11" s="1"/>
  <c r="H276" i="2"/>
  <c r="P85" i="10" s="1"/>
  <c r="G276" i="2"/>
  <c r="P85" i="9" s="1"/>
  <c r="F276" i="2"/>
  <c r="P85" i="8" s="1"/>
  <c r="E276" i="2"/>
  <c r="D276" i="2"/>
  <c r="C276" i="2"/>
  <c r="B276" i="2"/>
  <c r="A276" i="2"/>
  <c r="X275" i="2"/>
  <c r="M85" i="26" s="1"/>
  <c r="W275" i="2"/>
  <c r="M85" i="25" s="1"/>
  <c r="V275" i="2"/>
  <c r="M85" i="24" s="1"/>
  <c r="U275" i="2"/>
  <c r="M85" i="23" s="1"/>
  <c r="T275" i="2"/>
  <c r="M85" i="22" s="1"/>
  <c r="S275" i="2"/>
  <c r="M85" i="21" s="1"/>
  <c r="R275" i="2"/>
  <c r="M85" i="20" s="1"/>
  <c r="Q275" i="2"/>
  <c r="M85" i="19" s="1"/>
  <c r="P275" i="2"/>
  <c r="M85" i="18" s="1"/>
  <c r="O275" i="2"/>
  <c r="M85" i="17" s="1"/>
  <c r="N275" i="2"/>
  <c r="M85" i="16" s="1"/>
  <c r="M275" i="2"/>
  <c r="M85" i="15" s="1"/>
  <c r="L275" i="2"/>
  <c r="M85" i="14" s="1"/>
  <c r="K275" i="2"/>
  <c r="M85" i="13" s="1"/>
  <c r="J275" i="2"/>
  <c r="M85" i="12" s="1"/>
  <c r="I275" i="2"/>
  <c r="M85" i="11" s="1"/>
  <c r="H275" i="2"/>
  <c r="M85" i="10" s="1"/>
  <c r="G275" i="2"/>
  <c r="M85" i="9" s="1"/>
  <c r="F275" i="2"/>
  <c r="M85" i="8" s="1"/>
  <c r="E275" i="2"/>
  <c r="D275" i="2"/>
  <c r="C275" i="2"/>
  <c r="B275" i="2"/>
  <c r="A275" i="2"/>
  <c r="X274" i="2"/>
  <c r="L85" i="26" s="1"/>
  <c r="W274" i="2"/>
  <c r="L85" i="25" s="1"/>
  <c r="V274" i="2"/>
  <c r="L85" i="24" s="1"/>
  <c r="U274" i="2"/>
  <c r="L85" i="23" s="1"/>
  <c r="T274" i="2"/>
  <c r="L85" i="22" s="1"/>
  <c r="S274" i="2"/>
  <c r="L85" i="21" s="1"/>
  <c r="R274" i="2"/>
  <c r="L85" i="20" s="1"/>
  <c r="Q274" i="2"/>
  <c r="L85" i="19" s="1"/>
  <c r="P274" i="2"/>
  <c r="L85" i="18" s="1"/>
  <c r="O274" i="2"/>
  <c r="L85" i="17" s="1"/>
  <c r="N274" i="2"/>
  <c r="L85" i="16" s="1"/>
  <c r="M274" i="2"/>
  <c r="L85" i="15" s="1"/>
  <c r="L274" i="2"/>
  <c r="L85" i="14" s="1"/>
  <c r="K274" i="2"/>
  <c r="L85" i="13" s="1"/>
  <c r="J274" i="2"/>
  <c r="L85" i="12" s="1"/>
  <c r="I274" i="2"/>
  <c r="L85" i="11" s="1"/>
  <c r="H274" i="2"/>
  <c r="L85" i="10" s="1"/>
  <c r="G274" i="2"/>
  <c r="L85" i="9" s="1"/>
  <c r="F274" i="2"/>
  <c r="L85" i="8" s="1"/>
  <c r="E274" i="2"/>
  <c r="D274" i="2"/>
  <c r="C274" i="2"/>
  <c r="B274" i="2"/>
  <c r="A274" i="2"/>
  <c r="X273" i="2"/>
  <c r="J85" i="26" s="1"/>
  <c r="W273" i="2"/>
  <c r="J85" i="25" s="1"/>
  <c r="V273" i="2"/>
  <c r="J85" i="24" s="1"/>
  <c r="U273" i="2"/>
  <c r="J85" i="23" s="1"/>
  <c r="T273" i="2"/>
  <c r="J85" i="22" s="1"/>
  <c r="S273" i="2"/>
  <c r="J85" i="21" s="1"/>
  <c r="R273" i="2"/>
  <c r="J85" i="20" s="1"/>
  <c r="Q273" i="2"/>
  <c r="J85" i="19" s="1"/>
  <c r="P273" i="2"/>
  <c r="J85" i="18" s="1"/>
  <c r="O273" i="2"/>
  <c r="J85" i="17" s="1"/>
  <c r="N273" i="2"/>
  <c r="J85" i="16" s="1"/>
  <c r="M273" i="2"/>
  <c r="J85" i="15" s="1"/>
  <c r="L273" i="2"/>
  <c r="J85" i="14" s="1"/>
  <c r="K273" i="2"/>
  <c r="J85" i="13" s="1"/>
  <c r="J273" i="2"/>
  <c r="J85" i="12" s="1"/>
  <c r="I273" i="2"/>
  <c r="J85" i="11" s="1"/>
  <c r="H273" i="2"/>
  <c r="J85" i="10" s="1"/>
  <c r="G273" i="2"/>
  <c r="J85" i="9" s="1"/>
  <c r="F273" i="2"/>
  <c r="J85" i="8" s="1"/>
  <c r="E273" i="2"/>
  <c r="D273" i="2"/>
  <c r="C273" i="2"/>
  <c r="B273" i="2"/>
  <c r="A273" i="2"/>
  <c r="X272" i="2"/>
  <c r="G85" i="26" s="1"/>
  <c r="W272" i="2"/>
  <c r="G85" i="25" s="1"/>
  <c r="V272" i="2"/>
  <c r="G85" i="24" s="1"/>
  <c r="U272" i="2"/>
  <c r="G85" i="23" s="1"/>
  <c r="T272" i="2"/>
  <c r="G85" i="22" s="1"/>
  <c r="S272" i="2"/>
  <c r="G85" i="21" s="1"/>
  <c r="R272" i="2"/>
  <c r="G85" i="20" s="1"/>
  <c r="Q272" i="2"/>
  <c r="G85" i="19" s="1"/>
  <c r="P272" i="2"/>
  <c r="G85" i="18" s="1"/>
  <c r="O272" i="2"/>
  <c r="G85" i="17" s="1"/>
  <c r="N272" i="2"/>
  <c r="G85" i="16" s="1"/>
  <c r="M272" i="2"/>
  <c r="G85" i="15" s="1"/>
  <c r="L272" i="2"/>
  <c r="G85" i="14" s="1"/>
  <c r="K272" i="2"/>
  <c r="G85" i="13" s="1"/>
  <c r="J272" i="2"/>
  <c r="G85" i="12" s="1"/>
  <c r="I272" i="2"/>
  <c r="G85" i="11" s="1"/>
  <c r="H272" i="2"/>
  <c r="G85" i="10" s="1"/>
  <c r="G272" i="2"/>
  <c r="G85" i="9" s="1"/>
  <c r="F272" i="2"/>
  <c r="G85" i="8" s="1"/>
  <c r="E272" i="2"/>
  <c r="D272" i="2"/>
  <c r="C272" i="2"/>
  <c r="B272" i="2"/>
  <c r="A272" i="2"/>
  <c r="X271" i="2"/>
  <c r="D85" i="26" s="1"/>
  <c r="W271" i="2"/>
  <c r="D85" i="25" s="1"/>
  <c r="V271" i="2"/>
  <c r="D85" i="24" s="1"/>
  <c r="U271" i="2"/>
  <c r="D85" i="23" s="1"/>
  <c r="T271" i="2"/>
  <c r="D85" i="22" s="1"/>
  <c r="S271" i="2"/>
  <c r="D85" i="21" s="1"/>
  <c r="R271" i="2"/>
  <c r="D85" i="20" s="1"/>
  <c r="Q271" i="2"/>
  <c r="D85" i="19" s="1"/>
  <c r="P271" i="2"/>
  <c r="D85" i="18" s="1"/>
  <c r="O271" i="2"/>
  <c r="D85" i="17" s="1"/>
  <c r="N271" i="2"/>
  <c r="D85" i="16" s="1"/>
  <c r="M271" i="2"/>
  <c r="D85" i="15" s="1"/>
  <c r="L271" i="2"/>
  <c r="D85" i="14" s="1"/>
  <c r="K271" i="2"/>
  <c r="D85" i="13" s="1"/>
  <c r="J271" i="2"/>
  <c r="D85" i="12" s="1"/>
  <c r="I271" i="2"/>
  <c r="D85" i="11" s="1"/>
  <c r="H271" i="2"/>
  <c r="D85" i="10" s="1"/>
  <c r="G271" i="2"/>
  <c r="D85" i="9" s="1"/>
  <c r="F271" i="2"/>
  <c r="D85" i="8" s="1"/>
  <c r="E271" i="2"/>
  <c r="D271" i="2"/>
  <c r="C271" i="2"/>
  <c r="B271" i="2"/>
  <c r="A271" i="2"/>
  <c r="X270" i="2"/>
  <c r="C85" i="26" s="1"/>
  <c r="W270" i="2"/>
  <c r="C85" i="25" s="1"/>
  <c r="V270" i="2"/>
  <c r="C85" i="24" s="1"/>
  <c r="U270" i="2"/>
  <c r="C85" i="23" s="1"/>
  <c r="T270" i="2"/>
  <c r="C85" i="22" s="1"/>
  <c r="S270" i="2"/>
  <c r="C85" i="21" s="1"/>
  <c r="R270" i="2"/>
  <c r="C85" i="20" s="1"/>
  <c r="Q270" i="2"/>
  <c r="C85" i="19" s="1"/>
  <c r="P270" i="2"/>
  <c r="C85" i="18" s="1"/>
  <c r="O270" i="2"/>
  <c r="C85" i="17" s="1"/>
  <c r="N270" i="2"/>
  <c r="C85" i="16" s="1"/>
  <c r="M270" i="2"/>
  <c r="C85" i="15" s="1"/>
  <c r="L270" i="2"/>
  <c r="C85" i="14" s="1"/>
  <c r="K270" i="2"/>
  <c r="C85" i="13" s="1"/>
  <c r="J270" i="2"/>
  <c r="C85" i="12" s="1"/>
  <c r="I270" i="2"/>
  <c r="C85" i="11" s="1"/>
  <c r="H270" i="2"/>
  <c r="C85" i="10" s="1"/>
  <c r="G270" i="2"/>
  <c r="C85" i="9" s="1"/>
  <c r="F270" i="2"/>
  <c r="C85" i="8" s="1"/>
  <c r="E270" i="2"/>
  <c r="D270" i="2"/>
  <c r="C270" i="2"/>
  <c r="B270" i="2"/>
  <c r="A270" i="2"/>
  <c r="X269" i="2"/>
  <c r="W269" i="2"/>
  <c r="V269" i="2"/>
  <c r="U269" i="2"/>
  <c r="T269" i="2"/>
  <c r="S269" i="2"/>
  <c r="R269" i="2"/>
  <c r="Q269" i="2"/>
  <c r="P269" i="2"/>
  <c r="O269" i="2"/>
  <c r="N269" i="2"/>
  <c r="M269" i="2"/>
  <c r="L269" i="2"/>
  <c r="K269" i="2"/>
  <c r="J269" i="2"/>
  <c r="I269" i="2"/>
  <c r="H269" i="2"/>
  <c r="G269" i="2"/>
  <c r="F269" i="2"/>
  <c r="E269" i="2"/>
  <c r="D269" i="2"/>
  <c r="C269" i="2"/>
  <c r="B269" i="2"/>
  <c r="A269" i="2"/>
  <c r="X268" i="2"/>
  <c r="W268" i="2"/>
  <c r="V268" i="2"/>
  <c r="U268" i="2"/>
  <c r="T268" i="2"/>
  <c r="S268" i="2"/>
  <c r="R268" i="2"/>
  <c r="Q268" i="2"/>
  <c r="P268" i="2"/>
  <c r="O268" i="2"/>
  <c r="N268" i="2"/>
  <c r="M268" i="2"/>
  <c r="L268" i="2"/>
  <c r="K268" i="2"/>
  <c r="J268" i="2"/>
  <c r="I268" i="2"/>
  <c r="H268" i="2"/>
  <c r="G268" i="2"/>
  <c r="F268" i="2"/>
  <c r="E268" i="2"/>
  <c r="D268" i="2"/>
  <c r="C268" i="2"/>
  <c r="B268" i="2"/>
  <c r="A268" i="2"/>
  <c r="X267" i="2"/>
  <c r="W267" i="2"/>
  <c r="V267" i="2"/>
  <c r="U267" i="2"/>
  <c r="T267" i="2"/>
  <c r="S267" i="2"/>
  <c r="R267" i="2"/>
  <c r="Q267" i="2"/>
  <c r="P267" i="2"/>
  <c r="O267" i="2"/>
  <c r="N267" i="2"/>
  <c r="M267" i="2"/>
  <c r="L267" i="2"/>
  <c r="K267" i="2"/>
  <c r="J267" i="2"/>
  <c r="I267" i="2"/>
  <c r="H267" i="2"/>
  <c r="G267" i="2"/>
  <c r="F267" i="2"/>
  <c r="E267" i="2"/>
  <c r="D267" i="2"/>
  <c r="C267" i="2"/>
  <c r="B267" i="2"/>
  <c r="A267" i="2"/>
  <c r="X266" i="2"/>
  <c r="W266" i="2"/>
  <c r="V266" i="2"/>
  <c r="U266" i="2"/>
  <c r="T266" i="2"/>
  <c r="S266" i="2"/>
  <c r="R266" i="2"/>
  <c r="Q266" i="2"/>
  <c r="P266" i="2"/>
  <c r="O266" i="2"/>
  <c r="N266" i="2"/>
  <c r="M266" i="2"/>
  <c r="L266" i="2"/>
  <c r="K266" i="2"/>
  <c r="J266" i="2"/>
  <c r="I266" i="2"/>
  <c r="H266" i="2"/>
  <c r="G266" i="2"/>
  <c r="F266" i="2"/>
  <c r="E266" i="2"/>
  <c r="D266" i="2"/>
  <c r="C266" i="2"/>
  <c r="B266" i="2"/>
  <c r="A266" i="2"/>
  <c r="X265" i="2"/>
  <c r="W265" i="2"/>
  <c r="V265" i="2"/>
  <c r="U265" i="2"/>
  <c r="T265" i="2"/>
  <c r="S265" i="2"/>
  <c r="R265" i="2"/>
  <c r="Q265" i="2"/>
  <c r="P265" i="2"/>
  <c r="O265" i="2"/>
  <c r="N265" i="2"/>
  <c r="M265" i="2"/>
  <c r="L265" i="2"/>
  <c r="K265" i="2"/>
  <c r="J265" i="2"/>
  <c r="I265" i="2"/>
  <c r="H265" i="2"/>
  <c r="G265" i="2"/>
  <c r="F265" i="2"/>
  <c r="E265" i="2"/>
  <c r="D265" i="2"/>
  <c r="C265" i="2"/>
  <c r="B265" i="2"/>
  <c r="A265" i="2"/>
  <c r="X264" i="2"/>
  <c r="W264" i="2"/>
  <c r="V264" i="2"/>
  <c r="U264" i="2"/>
  <c r="T264" i="2"/>
  <c r="S264" i="2"/>
  <c r="R264" i="2"/>
  <c r="Q264" i="2"/>
  <c r="P264" i="2"/>
  <c r="O264" i="2"/>
  <c r="N264" i="2"/>
  <c r="M264" i="2"/>
  <c r="L264" i="2"/>
  <c r="K264" i="2"/>
  <c r="J264" i="2"/>
  <c r="I264" i="2"/>
  <c r="H264" i="2"/>
  <c r="G264" i="2"/>
  <c r="F264" i="2"/>
  <c r="E264" i="2"/>
  <c r="D264" i="2"/>
  <c r="C264" i="2"/>
  <c r="B264" i="2"/>
  <c r="A264" i="2"/>
  <c r="X263" i="2"/>
  <c r="Q84" i="26" s="1"/>
  <c r="W263" i="2"/>
  <c r="Q84" i="25" s="1"/>
  <c r="V263" i="2"/>
  <c r="Q84" i="24" s="1"/>
  <c r="U263" i="2"/>
  <c r="Q84" i="23" s="1"/>
  <c r="T263" i="2"/>
  <c r="Q84" i="22" s="1"/>
  <c r="S263" i="2"/>
  <c r="Q84" i="21" s="1"/>
  <c r="R263" i="2"/>
  <c r="Q84" i="20" s="1"/>
  <c r="Q263" i="2"/>
  <c r="Q84" i="19" s="1"/>
  <c r="P263" i="2"/>
  <c r="Q84" i="18" s="1"/>
  <c r="O263" i="2"/>
  <c r="Q84" i="17" s="1"/>
  <c r="N263" i="2"/>
  <c r="Q84" i="16" s="1"/>
  <c r="M263" i="2"/>
  <c r="Q84" i="15" s="1"/>
  <c r="L263" i="2"/>
  <c r="Q84" i="14" s="1"/>
  <c r="K263" i="2"/>
  <c r="Q84" i="13" s="1"/>
  <c r="J263" i="2"/>
  <c r="Q84" i="12" s="1"/>
  <c r="I263" i="2"/>
  <c r="Q84" i="11" s="1"/>
  <c r="H263" i="2"/>
  <c r="Q84" i="10" s="1"/>
  <c r="G263" i="2"/>
  <c r="Q84" i="9" s="1"/>
  <c r="F263" i="2"/>
  <c r="Q84" i="8" s="1"/>
  <c r="E263" i="2"/>
  <c r="D263" i="2"/>
  <c r="C263" i="2"/>
  <c r="B263" i="2"/>
  <c r="A263" i="2"/>
  <c r="X262" i="2"/>
  <c r="P84" i="26" s="1"/>
  <c r="W262" i="2"/>
  <c r="P84" i="25" s="1"/>
  <c r="V262" i="2"/>
  <c r="P84" i="24" s="1"/>
  <c r="U262" i="2"/>
  <c r="P84" i="23" s="1"/>
  <c r="T262" i="2"/>
  <c r="P84" i="22" s="1"/>
  <c r="S262" i="2"/>
  <c r="P84" i="21" s="1"/>
  <c r="R262" i="2"/>
  <c r="P84" i="20" s="1"/>
  <c r="Q262" i="2"/>
  <c r="P84" i="19" s="1"/>
  <c r="P262" i="2"/>
  <c r="P84" i="18" s="1"/>
  <c r="O262" i="2"/>
  <c r="P84" i="17" s="1"/>
  <c r="N262" i="2"/>
  <c r="P84" i="16" s="1"/>
  <c r="M262" i="2"/>
  <c r="P84" i="15" s="1"/>
  <c r="L262" i="2"/>
  <c r="P84" i="14" s="1"/>
  <c r="K262" i="2"/>
  <c r="P84" i="13" s="1"/>
  <c r="J262" i="2"/>
  <c r="P84" i="12" s="1"/>
  <c r="I262" i="2"/>
  <c r="P84" i="11" s="1"/>
  <c r="H262" i="2"/>
  <c r="P84" i="10" s="1"/>
  <c r="G262" i="2"/>
  <c r="P84" i="9" s="1"/>
  <c r="F262" i="2"/>
  <c r="P84" i="8" s="1"/>
  <c r="E262" i="2"/>
  <c r="D262" i="2"/>
  <c r="C262" i="2"/>
  <c r="B262" i="2"/>
  <c r="A262" i="2"/>
  <c r="X261" i="2"/>
  <c r="M84" i="26" s="1"/>
  <c r="W261" i="2"/>
  <c r="M84" i="25" s="1"/>
  <c r="V261" i="2"/>
  <c r="M84" i="24" s="1"/>
  <c r="U261" i="2"/>
  <c r="M84" i="23" s="1"/>
  <c r="T261" i="2"/>
  <c r="M84" i="22" s="1"/>
  <c r="S261" i="2"/>
  <c r="M84" i="21" s="1"/>
  <c r="R261" i="2"/>
  <c r="M84" i="20" s="1"/>
  <c r="Q261" i="2"/>
  <c r="M84" i="19" s="1"/>
  <c r="P261" i="2"/>
  <c r="M84" i="18" s="1"/>
  <c r="O261" i="2"/>
  <c r="M84" i="17" s="1"/>
  <c r="N261" i="2"/>
  <c r="M84" i="16" s="1"/>
  <c r="M261" i="2"/>
  <c r="M84" i="15" s="1"/>
  <c r="L261" i="2"/>
  <c r="M84" i="14" s="1"/>
  <c r="K261" i="2"/>
  <c r="M84" i="13" s="1"/>
  <c r="J261" i="2"/>
  <c r="M84" i="12" s="1"/>
  <c r="I261" i="2"/>
  <c r="M84" i="11" s="1"/>
  <c r="H261" i="2"/>
  <c r="M84" i="10" s="1"/>
  <c r="G261" i="2"/>
  <c r="M84" i="9" s="1"/>
  <c r="F261" i="2"/>
  <c r="M84" i="8" s="1"/>
  <c r="E261" i="2"/>
  <c r="D261" i="2"/>
  <c r="C261" i="2"/>
  <c r="B261" i="2"/>
  <c r="A261" i="2"/>
  <c r="X260" i="2"/>
  <c r="L84" i="26" s="1"/>
  <c r="W260" i="2"/>
  <c r="L84" i="25" s="1"/>
  <c r="V260" i="2"/>
  <c r="L84" i="24" s="1"/>
  <c r="U260" i="2"/>
  <c r="L84" i="23" s="1"/>
  <c r="T260" i="2"/>
  <c r="L84" i="22" s="1"/>
  <c r="S260" i="2"/>
  <c r="L84" i="21" s="1"/>
  <c r="R260" i="2"/>
  <c r="L84" i="20" s="1"/>
  <c r="Q260" i="2"/>
  <c r="L84" i="19" s="1"/>
  <c r="P260" i="2"/>
  <c r="L84" i="18" s="1"/>
  <c r="O260" i="2"/>
  <c r="L84" i="17" s="1"/>
  <c r="N260" i="2"/>
  <c r="L84" i="16" s="1"/>
  <c r="M260" i="2"/>
  <c r="L84" i="15" s="1"/>
  <c r="L260" i="2"/>
  <c r="L84" i="14" s="1"/>
  <c r="K260" i="2"/>
  <c r="L84" i="13" s="1"/>
  <c r="J260" i="2"/>
  <c r="L84" i="12" s="1"/>
  <c r="I260" i="2"/>
  <c r="L84" i="11" s="1"/>
  <c r="H260" i="2"/>
  <c r="L84" i="10" s="1"/>
  <c r="G260" i="2"/>
  <c r="L84" i="9" s="1"/>
  <c r="F260" i="2"/>
  <c r="L84" i="8" s="1"/>
  <c r="E260" i="2"/>
  <c r="D260" i="2"/>
  <c r="C260" i="2"/>
  <c r="B260" i="2"/>
  <c r="A260" i="2"/>
  <c r="X259" i="2"/>
  <c r="J84" i="26" s="1"/>
  <c r="W259" i="2"/>
  <c r="J84" i="25" s="1"/>
  <c r="V259" i="2"/>
  <c r="J84" i="24" s="1"/>
  <c r="U259" i="2"/>
  <c r="J84" i="23" s="1"/>
  <c r="T259" i="2"/>
  <c r="J84" i="22" s="1"/>
  <c r="S259" i="2"/>
  <c r="J84" i="21" s="1"/>
  <c r="R259" i="2"/>
  <c r="J84" i="20" s="1"/>
  <c r="Q259" i="2"/>
  <c r="J84" i="19" s="1"/>
  <c r="P259" i="2"/>
  <c r="J84" i="18" s="1"/>
  <c r="O259" i="2"/>
  <c r="J84" i="17" s="1"/>
  <c r="N259" i="2"/>
  <c r="J84" i="16" s="1"/>
  <c r="M259" i="2"/>
  <c r="J84" i="15" s="1"/>
  <c r="L259" i="2"/>
  <c r="J84" i="14" s="1"/>
  <c r="K259" i="2"/>
  <c r="J259" i="2"/>
  <c r="J84" i="12" s="1"/>
  <c r="I259" i="2"/>
  <c r="J84" i="11" s="1"/>
  <c r="H259" i="2"/>
  <c r="J84" i="10" s="1"/>
  <c r="G259" i="2"/>
  <c r="J84" i="9" s="1"/>
  <c r="F259" i="2"/>
  <c r="J84" i="8" s="1"/>
  <c r="E259" i="2"/>
  <c r="D259" i="2"/>
  <c r="C259" i="2"/>
  <c r="B259" i="2"/>
  <c r="A259" i="2"/>
  <c r="X258" i="2"/>
  <c r="G84" i="26" s="1"/>
  <c r="W258" i="2"/>
  <c r="G84" i="25" s="1"/>
  <c r="V258" i="2"/>
  <c r="G84" i="24" s="1"/>
  <c r="U258" i="2"/>
  <c r="G84" i="23" s="1"/>
  <c r="I84" i="23" s="1"/>
  <c r="T258" i="2"/>
  <c r="G84" i="22" s="1"/>
  <c r="I84" i="22" s="1"/>
  <c r="S258" i="2"/>
  <c r="G84" i="21" s="1"/>
  <c r="R258" i="2"/>
  <c r="G84" i="20" s="1"/>
  <c r="I84" i="20" s="1"/>
  <c r="Q258" i="2"/>
  <c r="G84" i="19" s="1"/>
  <c r="P258" i="2"/>
  <c r="G84" i="18" s="1"/>
  <c r="O258" i="2"/>
  <c r="G84" i="17" s="1"/>
  <c r="N258" i="2"/>
  <c r="G84" i="16" s="1"/>
  <c r="M258" i="2"/>
  <c r="G84" i="15" s="1"/>
  <c r="L258" i="2"/>
  <c r="G84" i="14" s="1"/>
  <c r="K258" i="2"/>
  <c r="G84" i="13" s="1"/>
  <c r="J258" i="2"/>
  <c r="G84" i="12" s="1"/>
  <c r="I258" i="2"/>
  <c r="G84" i="11" s="1"/>
  <c r="H258" i="2"/>
  <c r="G84" i="10" s="1"/>
  <c r="G258" i="2"/>
  <c r="G84" i="9" s="1"/>
  <c r="F258" i="2"/>
  <c r="G84" i="8" s="1"/>
  <c r="E258" i="2"/>
  <c r="D258" i="2"/>
  <c r="C258" i="2"/>
  <c r="B258" i="2"/>
  <c r="A258" i="2"/>
  <c r="X257" i="2"/>
  <c r="D84" i="26" s="1"/>
  <c r="W257" i="2"/>
  <c r="D84" i="25" s="1"/>
  <c r="V257" i="2"/>
  <c r="D84" i="24" s="1"/>
  <c r="U257" i="2"/>
  <c r="D84" i="23" s="1"/>
  <c r="T257" i="2"/>
  <c r="D84" i="22" s="1"/>
  <c r="S257" i="2"/>
  <c r="D84" i="21" s="1"/>
  <c r="R257" i="2"/>
  <c r="D84" i="20" s="1"/>
  <c r="Q257" i="2"/>
  <c r="D84" i="19" s="1"/>
  <c r="P257" i="2"/>
  <c r="D84" i="18" s="1"/>
  <c r="O257" i="2"/>
  <c r="D84" i="17" s="1"/>
  <c r="N257" i="2"/>
  <c r="D84" i="16" s="1"/>
  <c r="M257" i="2"/>
  <c r="D84" i="15" s="1"/>
  <c r="L257" i="2"/>
  <c r="D84" i="14" s="1"/>
  <c r="K257" i="2"/>
  <c r="D84" i="13" s="1"/>
  <c r="J257" i="2"/>
  <c r="D84" i="12" s="1"/>
  <c r="I257" i="2"/>
  <c r="D84" i="11" s="1"/>
  <c r="H257" i="2"/>
  <c r="D84" i="10" s="1"/>
  <c r="G257" i="2"/>
  <c r="D84" i="9" s="1"/>
  <c r="F257" i="2"/>
  <c r="D84" i="8" s="1"/>
  <c r="E257" i="2"/>
  <c r="D257" i="2"/>
  <c r="C257" i="2"/>
  <c r="B257" i="2"/>
  <c r="A257" i="2"/>
  <c r="X256" i="2"/>
  <c r="C84" i="26" s="1"/>
  <c r="W256" i="2"/>
  <c r="C84" i="25" s="1"/>
  <c r="V256" i="2"/>
  <c r="C84" i="24" s="1"/>
  <c r="U256" i="2"/>
  <c r="C84" i="23" s="1"/>
  <c r="T256" i="2"/>
  <c r="C84" i="22" s="1"/>
  <c r="S256" i="2"/>
  <c r="C84" i="21" s="1"/>
  <c r="R256" i="2"/>
  <c r="C84" i="20" s="1"/>
  <c r="Q256" i="2"/>
  <c r="C84" i="19" s="1"/>
  <c r="P256" i="2"/>
  <c r="C84" i="18" s="1"/>
  <c r="O256" i="2"/>
  <c r="C84" i="17" s="1"/>
  <c r="N256" i="2"/>
  <c r="C84" i="16" s="1"/>
  <c r="M256" i="2"/>
  <c r="C84" i="15" s="1"/>
  <c r="L256" i="2"/>
  <c r="C84" i="14" s="1"/>
  <c r="K256" i="2"/>
  <c r="C84" i="13" s="1"/>
  <c r="J256" i="2"/>
  <c r="C84" i="12" s="1"/>
  <c r="I256" i="2"/>
  <c r="C84" i="11" s="1"/>
  <c r="H256" i="2"/>
  <c r="C84" i="10" s="1"/>
  <c r="G256" i="2"/>
  <c r="C84" i="9" s="1"/>
  <c r="F256" i="2"/>
  <c r="C84" i="8" s="1"/>
  <c r="E256" i="2"/>
  <c r="D256" i="2"/>
  <c r="C256" i="2"/>
  <c r="B256" i="2"/>
  <c r="A256" i="2"/>
  <c r="X255" i="2"/>
  <c r="W255" i="2"/>
  <c r="V255" i="2"/>
  <c r="U255" i="2"/>
  <c r="T255" i="2"/>
  <c r="S255" i="2"/>
  <c r="R255" i="2"/>
  <c r="Q255" i="2"/>
  <c r="P255" i="2"/>
  <c r="O255" i="2"/>
  <c r="N255" i="2"/>
  <c r="M255" i="2"/>
  <c r="L255" i="2"/>
  <c r="K255" i="2"/>
  <c r="J255" i="2"/>
  <c r="I255" i="2"/>
  <c r="H255" i="2"/>
  <c r="G255" i="2"/>
  <c r="F255" i="2"/>
  <c r="E255" i="2"/>
  <c r="D255" i="2"/>
  <c r="C255" i="2"/>
  <c r="B255" i="2"/>
  <c r="A255" i="2"/>
  <c r="X254" i="2"/>
  <c r="W254" i="2"/>
  <c r="V254" i="2"/>
  <c r="U254" i="2"/>
  <c r="T254" i="2"/>
  <c r="S254" i="2"/>
  <c r="R254" i="2"/>
  <c r="Q254" i="2"/>
  <c r="P254" i="2"/>
  <c r="O254" i="2"/>
  <c r="N254" i="2"/>
  <c r="M254" i="2"/>
  <c r="L254" i="2"/>
  <c r="K254" i="2"/>
  <c r="J254" i="2"/>
  <c r="I254" i="2"/>
  <c r="H254" i="2"/>
  <c r="G254" i="2"/>
  <c r="F254" i="2"/>
  <c r="E254" i="2"/>
  <c r="D254" i="2"/>
  <c r="C254" i="2"/>
  <c r="B254" i="2"/>
  <c r="A254" i="2"/>
  <c r="X253" i="2"/>
  <c r="W253" i="2"/>
  <c r="V253" i="2"/>
  <c r="U253" i="2"/>
  <c r="T253" i="2"/>
  <c r="S253" i="2"/>
  <c r="R253" i="2"/>
  <c r="Q253" i="2"/>
  <c r="P253" i="2"/>
  <c r="O253" i="2"/>
  <c r="N253" i="2"/>
  <c r="M253" i="2"/>
  <c r="L253" i="2"/>
  <c r="K253" i="2"/>
  <c r="J253" i="2"/>
  <c r="I253" i="2"/>
  <c r="H253" i="2"/>
  <c r="G253" i="2"/>
  <c r="F253" i="2"/>
  <c r="E253" i="2"/>
  <c r="D253" i="2"/>
  <c r="C253" i="2"/>
  <c r="B253" i="2"/>
  <c r="A253" i="2"/>
  <c r="X252" i="2"/>
  <c r="W252" i="2"/>
  <c r="V252" i="2"/>
  <c r="U252" i="2"/>
  <c r="T252" i="2"/>
  <c r="S252" i="2"/>
  <c r="R252" i="2"/>
  <c r="Q252" i="2"/>
  <c r="P252" i="2"/>
  <c r="O252" i="2"/>
  <c r="N252" i="2"/>
  <c r="M252" i="2"/>
  <c r="L252" i="2"/>
  <c r="K252" i="2"/>
  <c r="J252" i="2"/>
  <c r="I252" i="2"/>
  <c r="H252" i="2"/>
  <c r="G252" i="2"/>
  <c r="F252" i="2"/>
  <c r="E252" i="2"/>
  <c r="D252" i="2"/>
  <c r="C252" i="2"/>
  <c r="B252" i="2"/>
  <c r="A252" i="2"/>
  <c r="X251" i="2"/>
  <c r="W251" i="2"/>
  <c r="V251" i="2"/>
  <c r="U251" i="2"/>
  <c r="T251" i="2"/>
  <c r="S251" i="2"/>
  <c r="R251" i="2"/>
  <c r="Q251" i="2"/>
  <c r="P251" i="2"/>
  <c r="O251" i="2"/>
  <c r="N251" i="2"/>
  <c r="M251" i="2"/>
  <c r="L251" i="2"/>
  <c r="K251" i="2"/>
  <c r="J251" i="2"/>
  <c r="I251" i="2"/>
  <c r="H251" i="2"/>
  <c r="G251" i="2"/>
  <c r="F251" i="2"/>
  <c r="E251" i="2"/>
  <c r="D251" i="2"/>
  <c r="C251" i="2"/>
  <c r="B251" i="2"/>
  <c r="A251" i="2"/>
  <c r="X250" i="2"/>
  <c r="W250" i="2"/>
  <c r="V250" i="2"/>
  <c r="U250" i="2"/>
  <c r="T250" i="2"/>
  <c r="S250" i="2"/>
  <c r="R250" i="2"/>
  <c r="Q250" i="2"/>
  <c r="P250" i="2"/>
  <c r="O250" i="2"/>
  <c r="N250" i="2"/>
  <c r="M250" i="2"/>
  <c r="L250" i="2"/>
  <c r="K250" i="2"/>
  <c r="J250" i="2"/>
  <c r="I250" i="2"/>
  <c r="H250" i="2"/>
  <c r="G250" i="2"/>
  <c r="F250" i="2"/>
  <c r="E250" i="2"/>
  <c r="D250" i="2"/>
  <c r="C250" i="2"/>
  <c r="B250" i="2"/>
  <c r="A250" i="2"/>
  <c r="X249" i="2"/>
  <c r="Q83" i="26" s="1"/>
  <c r="W249" i="2"/>
  <c r="Q83" i="25" s="1"/>
  <c r="V249" i="2"/>
  <c r="Q83" i="24" s="1"/>
  <c r="U249" i="2"/>
  <c r="Q83" i="23" s="1"/>
  <c r="T249" i="2"/>
  <c r="Q83" i="22" s="1"/>
  <c r="S249" i="2"/>
  <c r="Q83" i="21" s="1"/>
  <c r="R249" i="2"/>
  <c r="Q83" i="20" s="1"/>
  <c r="Q249" i="2"/>
  <c r="Q83" i="19" s="1"/>
  <c r="P249" i="2"/>
  <c r="Q83" i="18" s="1"/>
  <c r="O249" i="2"/>
  <c r="Q83" i="17" s="1"/>
  <c r="N249" i="2"/>
  <c r="Q83" i="16" s="1"/>
  <c r="M249" i="2"/>
  <c r="Q83" i="15" s="1"/>
  <c r="L249" i="2"/>
  <c r="Q83" i="14" s="1"/>
  <c r="K249" i="2"/>
  <c r="Q83" i="13" s="1"/>
  <c r="J249" i="2"/>
  <c r="Q83" i="12" s="1"/>
  <c r="I249" i="2"/>
  <c r="Q83" i="11" s="1"/>
  <c r="H249" i="2"/>
  <c r="Q83" i="10" s="1"/>
  <c r="G249" i="2"/>
  <c r="Q83" i="9" s="1"/>
  <c r="F249" i="2"/>
  <c r="Q83" i="8" s="1"/>
  <c r="E249" i="2"/>
  <c r="D249" i="2"/>
  <c r="C249" i="2"/>
  <c r="B249" i="2"/>
  <c r="A249" i="2"/>
  <c r="X248" i="2"/>
  <c r="P83" i="26" s="1"/>
  <c r="W248" i="2"/>
  <c r="P83" i="25" s="1"/>
  <c r="V248" i="2"/>
  <c r="P83" i="24" s="1"/>
  <c r="U248" i="2"/>
  <c r="P83" i="23" s="1"/>
  <c r="T248" i="2"/>
  <c r="P83" i="22" s="1"/>
  <c r="S248" i="2"/>
  <c r="P83" i="21" s="1"/>
  <c r="R248" i="2"/>
  <c r="P83" i="20" s="1"/>
  <c r="Q248" i="2"/>
  <c r="P83" i="19" s="1"/>
  <c r="P248" i="2"/>
  <c r="P83" i="18" s="1"/>
  <c r="O248" i="2"/>
  <c r="P83" i="17" s="1"/>
  <c r="N248" i="2"/>
  <c r="P83" i="16" s="1"/>
  <c r="M248" i="2"/>
  <c r="P83" i="15" s="1"/>
  <c r="L248" i="2"/>
  <c r="P83" i="14" s="1"/>
  <c r="K248" i="2"/>
  <c r="P83" i="13" s="1"/>
  <c r="J248" i="2"/>
  <c r="P83" i="12" s="1"/>
  <c r="I248" i="2"/>
  <c r="P83" i="11" s="1"/>
  <c r="H248" i="2"/>
  <c r="P83" i="10" s="1"/>
  <c r="G248" i="2"/>
  <c r="P83" i="9" s="1"/>
  <c r="F248" i="2"/>
  <c r="P83" i="8" s="1"/>
  <c r="E248" i="2"/>
  <c r="D248" i="2"/>
  <c r="C248" i="2"/>
  <c r="B248" i="2"/>
  <c r="A248" i="2"/>
  <c r="X247" i="2"/>
  <c r="M83" i="26" s="1"/>
  <c r="W247" i="2"/>
  <c r="M83" i="25" s="1"/>
  <c r="V247" i="2"/>
  <c r="M83" i="24" s="1"/>
  <c r="U247" i="2"/>
  <c r="M83" i="23" s="1"/>
  <c r="T247" i="2"/>
  <c r="M83" i="22" s="1"/>
  <c r="S247" i="2"/>
  <c r="M83" i="21" s="1"/>
  <c r="R247" i="2"/>
  <c r="M83" i="20" s="1"/>
  <c r="Q247" i="2"/>
  <c r="M83" i="19" s="1"/>
  <c r="P247" i="2"/>
  <c r="M83" i="18" s="1"/>
  <c r="O247" i="2"/>
  <c r="M83" i="17" s="1"/>
  <c r="N247" i="2"/>
  <c r="M83" i="16" s="1"/>
  <c r="M247" i="2"/>
  <c r="M83" i="15" s="1"/>
  <c r="L247" i="2"/>
  <c r="M83" i="14" s="1"/>
  <c r="K247" i="2"/>
  <c r="M83" i="13" s="1"/>
  <c r="J247" i="2"/>
  <c r="M83" i="12" s="1"/>
  <c r="I247" i="2"/>
  <c r="M83" i="11" s="1"/>
  <c r="H247" i="2"/>
  <c r="M83" i="10" s="1"/>
  <c r="G247" i="2"/>
  <c r="M83" i="9" s="1"/>
  <c r="F247" i="2"/>
  <c r="M83" i="8" s="1"/>
  <c r="E247" i="2"/>
  <c r="D247" i="2"/>
  <c r="C247" i="2"/>
  <c r="B247" i="2"/>
  <c r="A247" i="2"/>
  <c r="X246" i="2"/>
  <c r="L83" i="26" s="1"/>
  <c r="W246" i="2"/>
  <c r="L83" i="25" s="1"/>
  <c r="V246" i="2"/>
  <c r="L83" i="24" s="1"/>
  <c r="U246" i="2"/>
  <c r="L83" i="23" s="1"/>
  <c r="T246" i="2"/>
  <c r="L83" i="22" s="1"/>
  <c r="S246" i="2"/>
  <c r="L83" i="21" s="1"/>
  <c r="R246" i="2"/>
  <c r="L83" i="20" s="1"/>
  <c r="Q246" i="2"/>
  <c r="L83" i="19" s="1"/>
  <c r="P246" i="2"/>
  <c r="L83" i="18" s="1"/>
  <c r="O246" i="2"/>
  <c r="L83" i="17" s="1"/>
  <c r="N246" i="2"/>
  <c r="L83" i="16" s="1"/>
  <c r="M246" i="2"/>
  <c r="L83" i="15" s="1"/>
  <c r="L246" i="2"/>
  <c r="L83" i="14" s="1"/>
  <c r="K246" i="2"/>
  <c r="L83" i="13" s="1"/>
  <c r="J246" i="2"/>
  <c r="L83" i="12" s="1"/>
  <c r="I246" i="2"/>
  <c r="L83" i="11" s="1"/>
  <c r="H246" i="2"/>
  <c r="L83" i="10" s="1"/>
  <c r="G246" i="2"/>
  <c r="L83" i="9" s="1"/>
  <c r="F246" i="2"/>
  <c r="L83" i="8" s="1"/>
  <c r="E246" i="2"/>
  <c r="D246" i="2"/>
  <c r="C246" i="2"/>
  <c r="B246" i="2"/>
  <c r="A246" i="2"/>
  <c r="X245" i="2"/>
  <c r="J83" i="26" s="1"/>
  <c r="W245" i="2"/>
  <c r="J83" i="25" s="1"/>
  <c r="V245" i="2"/>
  <c r="J83" i="24" s="1"/>
  <c r="U245" i="2"/>
  <c r="J83" i="23" s="1"/>
  <c r="T245" i="2"/>
  <c r="J83" i="22" s="1"/>
  <c r="S245" i="2"/>
  <c r="J83" i="21" s="1"/>
  <c r="R245" i="2"/>
  <c r="J83" i="20" s="1"/>
  <c r="Q245" i="2"/>
  <c r="J83" i="19" s="1"/>
  <c r="P245" i="2"/>
  <c r="J83" i="18" s="1"/>
  <c r="O245" i="2"/>
  <c r="J83" i="17" s="1"/>
  <c r="N245" i="2"/>
  <c r="J83" i="16" s="1"/>
  <c r="M245" i="2"/>
  <c r="J83" i="15" s="1"/>
  <c r="L245" i="2"/>
  <c r="J83" i="14" s="1"/>
  <c r="K245" i="2"/>
  <c r="J83" i="13" s="1"/>
  <c r="J245" i="2"/>
  <c r="J83" i="12" s="1"/>
  <c r="I245" i="2"/>
  <c r="J83" i="11" s="1"/>
  <c r="H245" i="2"/>
  <c r="J83" i="10" s="1"/>
  <c r="S83" i="10" s="1"/>
  <c r="G245" i="2"/>
  <c r="J83" i="9" s="1"/>
  <c r="S83" i="9" s="1"/>
  <c r="F245" i="2"/>
  <c r="J83" i="8" s="1"/>
  <c r="S83" i="8" s="1"/>
  <c r="E245" i="2"/>
  <c r="D245" i="2"/>
  <c r="C245" i="2"/>
  <c r="B245" i="2"/>
  <c r="A245" i="2"/>
  <c r="X244" i="2"/>
  <c r="G83" i="26" s="1"/>
  <c r="W244" i="2"/>
  <c r="G83" i="25" s="1"/>
  <c r="V244" i="2"/>
  <c r="G83" i="24" s="1"/>
  <c r="I83" i="24" s="1"/>
  <c r="U244" i="2"/>
  <c r="G83" i="23" s="1"/>
  <c r="T244" i="2"/>
  <c r="G83" i="22" s="1"/>
  <c r="S244" i="2"/>
  <c r="G83" i="21" s="1"/>
  <c r="R244" i="2"/>
  <c r="G83" i="20" s="1"/>
  <c r="Q244" i="2"/>
  <c r="G83" i="19" s="1"/>
  <c r="P244" i="2"/>
  <c r="G83" i="18" s="1"/>
  <c r="O244" i="2"/>
  <c r="G83" i="17" s="1"/>
  <c r="N244" i="2"/>
  <c r="G83" i="16" s="1"/>
  <c r="M244" i="2"/>
  <c r="G83" i="15" s="1"/>
  <c r="L244" i="2"/>
  <c r="G83" i="14" s="1"/>
  <c r="K244" i="2"/>
  <c r="G83" i="13" s="1"/>
  <c r="J244" i="2"/>
  <c r="G83" i="12" s="1"/>
  <c r="I244" i="2"/>
  <c r="G83" i="11" s="1"/>
  <c r="H244" i="2"/>
  <c r="G83" i="10" s="1"/>
  <c r="G244" i="2"/>
  <c r="G83" i="9" s="1"/>
  <c r="F244" i="2"/>
  <c r="G83" i="8" s="1"/>
  <c r="E244" i="2"/>
  <c r="D244" i="2"/>
  <c r="C244" i="2"/>
  <c r="B244" i="2"/>
  <c r="A244" i="2"/>
  <c r="X243" i="2"/>
  <c r="D83" i="26" s="1"/>
  <c r="W243" i="2"/>
  <c r="D83" i="25" s="1"/>
  <c r="V243" i="2"/>
  <c r="D83" i="24" s="1"/>
  <c r="U243" i="2"/>
  <c r="D83" i="23" s="1"/>
  <c r="T243" i="2"/>
  <c r="D83" i="22" s="1"/>
  <c r="S243" i="2"/>
  <c r="D83" i="21" s="1"/>
  <c r="R243" i="2"/>
  <c r="D83" i="20" s="1"/>
  <c r="Q243" i="2"/>
  <c r="D83" i="19" s="1"/>
  <c r="P243" i="2"/>
  <c r="D83" i="18" s="1"/>
  <c r="O243" i="2"/>
  <c r="D83" i="17" s="1"/>
  <c r="N243" i="2"/>
  <c r="D83" i="16" s="1"/>
  <c r="M243" i="2"/>
  <c r="D83" i="15" s="1"/>
  <c r="L243" i="2"/>
  <c r="D83" i="14" s="1"/>
  <c r="K243" i="2"/>
  <c r="D83" i="13" s="1"/>
  <c r="J243" i="2"/>
  <c r="D83" i="12" s="1"/>
  <c r="I243" i="2"/>
  <c r="D83" i="11" s="1"/>
  <c r="H243" i="2"/>
  <c r="D83" i="10" s="1"/>
  <c r="G243" i="2"/>
  <c r="D83" i="9" s="1"/>
  <c r="F243" i="2"/>
  <c r="D83" i="8" s="1"/>
  <c r="E243" i="2"/>
  <c r="D243" i="2"/>
  <c r="C243" i="2"/>
  <c r="B243" i="2"/>
  <c r="A243" i="2"/>
  <c r="X242" i="2"/>
  <c r="C83" i="26" s="1"/>
  <c r="W242" i="2"/>
  <c r="C83" i="25" s="1"/>
  <c r="V242" i="2"/>
  <c r="C83" i="24" s="1"/>
  <c r="U242" i="2"/>
  <c r="C83" i="23" s="1"/>
  <c r="T242" i="2"/>
  <c r="C83" i="22" s="1"/>
  <c r="S242" i="2"/>
  <c r="C83" i="21" s="1"/>
  <c r="R242" i="2"/>
  <c r="C83" i="20" s="1"/>
  <c r="Q242" i="2"/>
  <c r="C83" i="19" s="1"/>
  <c r="P242" i="2"/>
  <c r="C83" i="18" s="1"/>
  <c r="O242" i="2"/>
  <c r="C83" i="17" s="1"/>
  <c r="N242" i="2"/>
  <c r="C83" i="16" s="1"/>
  <c r="M242" i="2"/>
  <c r="C83" i="15" s="1"/>
  <c r="L242" i="2"/>
  <c r="C83" i="14" s="1"/>
  <c r="B25" i="14" s="1"/>
  <c r="K242" i="2"/>
  <c r="C83" i="13" s="1"/>
  <c r="J242" i="2"/>
  <c r="C83" i="12" s="1"/>
  <c r="I242" i="2"/>
  <c r="C83" i="11" s="1"/>
  <c r="H242" i="2"/>
  <c r="C83" i="10" s="1"/>
  <c r="G242" i="2"/>
  <c r="C83" i="9" s="1"/>
  <c r="F242" i="2"/>
  <c r="C83" i="8" s="1"/>
  <c r="E242" i="2"/>
  <c r="D242" i="2"/>
  <c r="C242" i="2"/>
  <c r="B242" i="2"/>
  <c r="A242" i="2"/>
  <c r="X241" i="2"/>
  <c r="W241" i="2"/>
  <c r="V241" i="2"/>
  <c r="U241" i="2"/>
  <c r="T241" i="2"/>
  <c r="S241" i="2"/>
  <c r="R241" i="2"/>
  <c r="Q241" i="2"/>
  <c r="P241" i="2"/>
  <c r="O241" i="2"/>
  <c r="N241" i="2"/>
  <c r="M241" i="2"/>
  <c r="L241" i="2"/>
  <c r="K241" i="2"/>
  <c r="J241" i="2"/>
  <c r="I241" i="2"/>
  <c r="H241" i="2"/>
  <c r="G241" i="2"/>
  <c r="F241" i="2"/>
  <c r="E241" i="2"/>
  <c r="D241" i="2"/>
  <c r="C241" i="2"/>
  <c r="B241" i="2"/>
  <c r="A241" i="2"/>
  <c r="X240" i="2"/>
  <c r="W240" i="2"/>
  <c r="V240" i="2"/>
  <c r="U240" i="2"/>
  <c r="T240" i="2"/>
  <c r="S240" i="2"/>
  <c r="R240" i="2"/>
  <c r="Q240" i="2"/>
  <c r="P240" i="2"/>
  <c r="O240" i="2"/>
  <c r="N240" i="2"/>
  <c r="M240" i="2"/>
  <c r="L240" i="2"/>
  <c r="K240" i="2"/>
  <c r="J240" i="2"/>
  <c r="I240" i="2"/>
  <c r="H240" i="2"/>
  <c r="G240" i="2"/>
  <c r="F240" i="2"/>
  <c r="E240" i="2"/>
  <c r="D240" i="2"/>
  <c r="C240" i="2"/>
  <c r="B240" i="2"/>
  <c r="A240" i="2"/>
  <c r="X239" i="2"/>
  <c r="W239" i="2"/>
  <c r="V239" i="2"/>
  <c r="U239" i="2"/>
  <c r="T239" i="2"/>
  <c r="S239" i="2"/>
  <c r="R239" i="2"/>
  <c r="Q239" i="2"/>
  <c r="P239" i="2"/>
  <c r="O239" i="2"/>
  <c r="N239" i="2"/>
  <c r="M239" i="2"/>
  <c r="L239" i="2"/>
  <c r="K239" i="2"/>
  <c r="J239" i="2"/>
  <c r="I239" i="2"/>
  <c r="H239" i="2"/>
  <c r="G239" i="2"/>
  <c r="F239" i="2"/>
  <c r="E239" i="2"/>
  <c r="D239" i="2"/>
  <c r="C239" i="2"/>
  <c r="B239" i="2"/>
  <c r="A239" i="2"/>
  <c r="X238" i="2"/>
  <c r="W238" i="2"/>
  <c r="V238" i="2"/>
  <c r="U238" i="2"/>
  <c r="T238" i="2"/>
  <c r="S238" i="2"/>
  <c r="R238" i="2"/>
  <c r="Q238" i="2"/>
  <c r="P238" i="2"/>
  <c r="O238" i="2"/>
  <c r="N238" i="2"/>
  <c r="M238" i="2"/>
  <c r="L238" i="2"/>
  <c r="K238" i="2"/>
  <c r="J238" i="2"/>
  <c r="I238" i="2"/>
  <c r="H238" i="2"/>
  <c r="G238" i="2"/>
  <c r="F238" i="2"/>
  <c r="E238" i="2"/>
  <c r="D238" i="2"/>
  <c r="C238" i="2"/>
  <c r="B238" i="2"/>
  <c r="A238" i="2"/>
  <c r="X237" i="2"/>
  <c r="W237" i="2"/>
  <c r="V237" i="2"/>
  <c r="U237" i="2"/>
  <c r="T237" i="2"/>
  <c r="S237" i="2"/>
  <c r="R237" i="2"/>
  <c r="Q237" i="2"/>
  <c r="P237" i="2"/>
  <c r="O237" i="2"/>
  <c r="N237" i="2"/>
  <c r="M237" i="2"/>
  <c r="L237" i="2"/>
  <c r="K237" i="2"/>
  <c r="J237" i="2"/>
  <c r="I237" i="2"/>
  <c r="H237" i="2"/>
  <c r="G237" i="2"/>
  <c r="F237" i="2"/>
  <c r="E237" i="2"/>
  <c r="D237" i="2"/>
  <c r="C237" i="2"/>
  <c r="B237" i="2"/>
  <c r="A237" i="2"/>
  <c r="X236" i="2"/>
  <c r="W236" i="2"/>
  <c r="V236" i="2"/>
  <c r="U236" i="2"/>
  <c r="T236" i="2"/>
  <c r="S236" i="2"/>
  <c r="R236" i="2"/>
  <c r="Q236" i="2"/>
  <c r="P236" i="2"/>
  <c r="O236" i="2"/>
  <c r="N236" i="2"/>
  <c r="M236" i="2"/>
  <c r="L236" i="2"/>
  <c r="K236" i="2"/>
  <c r="J236" i="2"/>
  <c r="I236" i="2"/>
  <c r="H236" i="2"/>
  <c r="G236" i="2"/>
  <c r="F236" i="2"/>
  <c r="E236" i="2"/>
  <c r="D236" i="2"/>
  <c r="C236" i="2"/>
  <c r="B236" i="2"/>
  <c r="A236" i="2"/>
  <c r="X235" i="2"/>
  <c r="Q82" i="26" s="1"/>
  <c r="W235" i="2"/>
  <c r="Q82" i="25" s="1"/>
  <c r="V235" i="2"/>
  <c r="Q82" i="24" s="1"/>
  <c r="U235" i="2"/>
  <c r="Q82" i="23" s="1"/>
  <c r="T235" i="2"/>
  <c r="Q82" i="22" s="1"/>
  <c r="S235" i="2"/>
  <c r="Q82" i="21" s="1"/>
  <c r="R235" i="2"/>
  <c r="Q82" i="20" s="1"/>
  <c r="Q235" i="2"/>
  <c r="Q82" i="19" s="1"/>
  <c r="P235" i="2"/>
  <c r="Q82" i="18" s="1"/>
  <c r="O235" i="2"/>
  <c r="Q82" i="17" s="1"/>
  <c r="N235" i="2"/>
  <c r="Q82" i="16" s="1"/>
  <c r="M235" i="2"/>
  <c r="Q82" i="15" s="1"/>
  <c r="L235" i="2"/>
  <c r="Q82" i="14" s="1"/>
  <c r="K235" i="2"/>
  <c r="Q82" i="13" s="1"/>
  <c r="J235" i="2"/>
  <c r="Q82" i="12" s="1"/>
  <c r="I235" i="2"/>
  <c r="Q82" i="11" s="1"/>
  <c r="H235" i="2"/>
  <c r="Q82" i="10" s="1"/>
  <c r="G235" i="2"/>
  <c r="Q82" i="9" s="1"/>
  <c r="F235" i="2"/>
  <c r="Q82" i="8" s="1"/>
  <c r="E235" i="2"/>
  <c r="D235" i="2"/>
  <c r="C235" i="2"/>
  <c r="B235" i="2"/>
  <c r="A235" i="2"/>
  <c r="X234" i="2"/>
  <c r="P82" i="26" s="1"/>
  <c r="W234" i="2"/>
  <c r="P82" i="25" s="1"/>
  <c r="V234" i="2"/>
  <c r="P82" i="24" s="1"/>
  <c r="U234" i="2"/>
  <c r="P82" i="23" s="1"/>
  <c r="T234" i="2"/>
  <c r="P82" i="22" s="1"/>
  <c r="S234" i="2"/>
  <c r="P82" i="21" s="1"/>
  <c r="R234" i="2"/>
  <c r="P82" i="20" s="1"/>
  <c r="Q234" i="2"/>
  <c r="P82" i="19" s="1"/>
  <c r="P234" i="2"/>
  <c r="P82" i="18" s="1"/>
  <c r="O234" i="2"/>
  <c r="P82" i="17" s="1"/>
  <c r="N234" i="2"/>
  <c r="P82" i="16" s="1"/>
  <c r="M234" i="2"/>
  <c r="P82" i="15" s="1"/>
  <c r="L234" i="2"/>
  <c r="P82" i="14" s="1"/>
  <c r="K234" i="2"/>
  <c r="P82" i="13" s="1"/>
  <c r="J234" i="2"/>
  <c r="P82" i="12" s="1"/>
  <c r="I234" i="2"/>
  <c r="P82" i="11" s="1"/>
  <c r="H234" i="2"/>
  <c r="P82" i="10" s="1"/>
  <c r="G234" i="2"/>
  <c r="P82" i="9" s="1"/>
  <c r="F234" i="2"/>
  <c r="P82" i="8" s="1"/>
  <c r="E234" i="2"/>
  <c r="D234" i="2"/>
  <c r="C234" i="2"/>
  <c r="B234" i="2"/>
  <c r="A234" i="2"/>
  <c r="X233" i="2"/>
  <c r="M82" i="26" s="1"/>
  <c r="W233" i="2"/>
  <c r="M82" i="25" s="1"/>
  <c r="V233" i="2"/>
  <c r="M82" i="24" s="1"/>
  <c r="U233" i="2"/>
  <c r="M82" i="23" s="1"/>
  <c r="T233" i="2"/>
  <c r="M82" i="22" s="1"/>
  <c r="S233" i="2"/>
  <c r="M82" i="21" s="1"/>
  <c r="R233" i="2"/>
  <c r="M82" i="20" s="1"/>
  <c r="Q233" i="2"/>
  <c r="M82" i="19" s="1"/>
  <c r="P233" i="2"/>
  <c r="M82" i="18" s="1"/>
  <c r="O233" i="2"/>
  <c r="M82" i="17" s="1"/>
  <c r="N233" i="2"/>
  <c r="M82" i="16" s="1"/>
  <c r="M233" i="2"/>
  <c r="M82" i="15" s="1"/>
  <c r="L233" i="2"/>
  <c r="M82" i="14" s="1"/>
  <c r="K233" i="2"/>
  <c r="M82" i="13" s="1"/>
  <c r="J233" i="2"/>
  <c r="M82" i="12" s="1"/>
  <c r="I233" i="2"/>
  <c r="M82" i="11" s="1"/>
  <c r="H233" i="2"/>
  <c r="M82" i="10" s="1"/>
  <c r="G233" i="2"/>
  <c r="M82" i="9" s="1"/>
  <c r="F233" i="2"/>
  <c r="M82" i="8" s="1"/>
  <c r="E233" i="2"/>
  <c r="D233" i="2"/>
  <c r="C233" i="2"/>
  <c r="B233" i="2"/>
  <c r="A233" i="2"/>
  <c r="X232" i="2"/>
  <c r="L82" i="26" s="1"/>
  <c r="W232" i="2"/>
  <c r="L82" i="25" s="1"/>
  <c r="V232" i="2"/>
  <c r="L82" i="24" s="1"/>
  <c r="U232" i="2"/>
  <c r="L82" i="23" s="1"/>
  <c r="T232" i="2"/>
  <c r="L82" i="22" s="1"/>
  <c r="S232" i="2"/>
  <c r="L82" i="21" s="1"/>
  <c r="R232" i="2"/>
  <c r="L82" i="20" s="1"/>
  <c r="Q232" i="2"/>
  <c r="L82" i="19" s="1"/>
  <c r="P232" i="2"/>
  <c r="L82" i="18" s="1"/>
  <c r="O232" i="2"/>
  <c r="L82" i="17" s="1"/>
  <c r="N232" i="2"/>
  <c r="L82" i="16" s="1"/>
  <c r="M232" i="2"/>
  <c r="L82" i="15" s="1"/>
  <c r="L232" i="2"/>
  <c r="L82" i="14" s="1"/>
  <c r="K232" i="2"/>
  <c r="L82" i="13" s="1"/>
  <c r="J232" i="2"/>
  <c r="L82" i="12" s="1"/>
  <c r="I232" i="2"/>
  <c r="L82" i="11" s="1"/>
  <c r="H232" i="2"/>
  <c r="L82" i="10" s="1"/>
  <c r="G232" i="2"/>
  <c r="L82" i="9" s="1"/>
  <c r="F232" i="2"/>
  <c r="L82" i="8" s="1"/>
  <c r="E232" i="2"/>
  <c r="D232" i="2"/>
  <c r="C232" i="2"/>
  <c r="B232" i="2"/>
  <c r="A232" i="2"/>
  <c r="X231" i="2"/>
  <c r="J82" i="26" s="1"/>
  <c r="W231" i="2"/>
  <c r="J82" i="25" s="1"/>
  <c r="V231" i="2"/>
  <c r="J82" i="24" s="1"/>
  <c r="U231" i="2"/>
  <c r="J82" i="23" s="1"/>
  <c r="T231" i="2"/>
  <c r="J82" i="22" s="1"/>
  <c r="S231" i="2"/>
  <c r="J82" i="21" s="1"/>
  <c r="R231" i="2"/>
  <c r="J82" i="20" s="1"/>
  <c r="Q231" i="2"/>
  <c r="J82" i="19" s="1"/>
  <c r="P231" i="2"/>
  <c r="J82" i="18" s="1"/>
  <c r="O231" i="2"/>
  <c r="J82" i="17" s="1"/>
  <c r="N231" i="2"/>
  <c r="J82" i="16" s="1"/>
  <c r="M231" i="2"/>
  <c r="J82" i="15" s="1"/>
  <c r="L231" i="2"/>
  <c r="J82" i="14" s="1"/>
  <c r="K231" i="2"/>
  <c r="J82" i="13" s="1"/>
  <c r="J231" i="2"/>
  <c r="J82" i="12" s="1"/>
  <c r="I231" i="2"/>
  <c r="J82" i="11" s="1"/>
  <c r="H231" i="2"/>
  <c r="J82" i="10" s="1"/>
  <c r="G231" i="2"/>
  <c r="J82" i="9" s="1"/>
  <c r="F231" i="2"/>
  <c r="J82" i="8" s="1"/>
  <c r="E231" i="2"/>
  <c r="D231" i="2"/>
  <c r="C231" i="2"/>
  <c r="B231" i="2"/>
  <c r="A231" i="2"/>
  <c r="X230" i="2"/>
  <c r="G82" i="26" s="1"/>
  <c r="W230" i="2"/>
  <c r="G82" i="25" s="1"/>
  <c r="V230" i="2"/>
  <c r="G82" i="24" s="1"/>
  <c r="I82" i="24" s="1"/>
  <c r="U230" i="2"/>
  <c r="G82" i="23" s="1"/>
  <c r="T230" i="2"/>
  <c r="G82" i="22" s="1"/>
  <c r="S230" i="2"/>
  <c r="G82" i="21" s="1"/>
  <c r="R230" i="2"/>
  <c r="G82" i="20" s="1"/>
  <c r="Q230" i="2"/>
  <c r="G82" i="19" s="1"/>
  <c r="P230" i="2"/>
  <c r="G82" i="18" s="1"/>
  <c r="I82" i="18" s="1"/>
  <c r="O230" i="2"/>
  <c r="G82" i="17" s="1"/>
  <c r="I82" i="17" s="1"/>
  <c r="N230" i="2"/>
  <c r="G82" i="16" s="1"/>
  <c r="I82" i="16" s="1"/>
  <c r="M230" i="2"/>
  <c r="G82" i="15" s="1"/>
  <c r="I82" i="15" s="1"/>
  <c r="L230" i="2"/>
  <c r="G82" i="14" s="1"/>
  <c r="I82" i="14" s="1"/>
  <c r="K230" i="2"/>
  <c r="G82" i="13" s="1"/>
  <c r="I82" i="13" s="1"/>
  <c r="J230" i="2"/>
  <c r="G82" i="12" s="1"/>
  <c r="I82" i="12" s="1"/>
  <c r="I230" i="2"/>
  <c r="G82" i="11" s="1"/>
  <c r="H230" i="2"/>
  <c r="G230" i="2"/>
  <c r="F230" i="2"/>
  <c r="E230" i="2"/>
  <c r="D230" i="2"/>
  <c r="C230" i="2"/>
  <c r="B230" i="2"/>
  <c r="A230" i="2"/>
  <c r="X229" i="2"/>
  <c r="D82" i="26" s="1"/>
  <c r="W229" i="2"/>
  <c r="D82" i="25" s="1"/>
  <c r="V229" i="2"/>
  <c r="D82" i="24" s="1"/>
  <c r="U229" i="2"/>
  <c r="D82" i="23" s="1"/>
  <c r="T229" i="2"/>
  <c r="D82" i="22" s="1"/>
  <c r="S229" i="2"/>
  <c r="D82" i="21" s="1"/>
  <c r="R229" i="2"/>
  <c r="D82" i="20" s="1"/>
  <c r="Q229" i="2"/>
  <c r="D82" i="19" s="1"/>
  <c r="P229" i="2"/>
  <c r="D82" i="18" s="1"/>
  <c r="O229" i="2"/>
  <c r="D82" i="17" s="1"/>
  <c r="N229" i="2"/>
  <c r="D82" i="16" s="1"/>
  <c r="M229" i="2"/>
  <c r="D82" i="15" s="1"/>
  <c r="L229" i="2"/>
  <c r="D82" i="14" s="1"/>
  <c r="K229" i="2"/>
  <c r="D82" i="13" s="1"/>
  <c r="J229" i="2"/>
  <c r="D82" i="12" s="1"/>
  <c r="I229" i="2"/>
  <c r="D82" i="11" s="1"/>
  <c r="H229" i="2"/>
  <c r="D82" i="10" s="1"/>
  <c r="G229" i="2"/>
  <c r="D82" i="9" s="1"/>
  <c r="F229" i="2"/>
  <c r="D82" i="8" s="1"/>
  <c r="E229" i="2"/>
  <c r="D229" i="2"/>
  <c r="C229" i="2"/>
  <c r="B229" i="2"/>
  <c r="A229" i="2"/>
  <c r="X228" i="2"/>
  <c r="C82" i="26" s="1"/>
  <c r="W228" i="2"/>
  <c r="C82" i="25" s="1"/>
  <c r="V228" i="2"/>
  <c r="C82" i="24" s="1"/>
  <c r="U228" i="2"/>
  <c r="C82" i="23" s="1"/>
  <c r="T228" i="2"/>
  <c r="C82" i="22" s="1"/>
  <c r="S228" i="2"/>
  <c r="C82" i="21" s="1"/>
  <c r="R228" i="2"/>
  <c r="C82" i="20" s="1"/>
  <c r="Q228" i="2"/>
  <c r="C82" i="19" s="1"/>
  <c r="P228" i="2"/>
  <c r="C82" i="18" s="1"/>
  <c r="O228" i="2"/>
  <c r="C82" i="17" s="1"/>
  <c r="N228" i="2"/>
  <c r="C82" i="16" s="1"/>
  <c r="M228" i="2"/>
  <c r="C82" i="15" s="1"/>
  <c r="L228" i="2"/>
  <c r="C82" i="14" s="1"/>
  <c r="K228" i="2"/>
  <c r="C82" i="13" s="1"/>
  <c r="J228" i="2"/>
  <c r="C82" i="12" s="1"/>
  <c r="I228" i="2"/>
  <c r="C82" i="11" s="1"/>
  <c r="H228" i="2"/>
  <c r="C82" i="10" s="1"/>
  <c r="G228" i="2"/>
  <c r="C82" i="9" s="1"/>
  <c r="F228" i="2"/>
  <c r="C82" i="8" s="1"/>
  <c r="E228" i="2"/>
  <c r="D228" i="2"/>
  <c r="C228" i="2"/>
  <c r="B228" i="2"/>
  <c r="A228" i="2"/>
  <c r="X227" i="2"/>
  <c r="W227" i="2"/>
  <c r="V227" i="2"/>
  <c r="U227" i="2"/>
  <c r="T227" i="2"/>
  <c r="S227" i="2"/>
  <c r="R227" i="2"/>
  <c r="Q227" i="2"/>
  <c r="P227" i="2"/>
  <c r="O227" i="2"/>
  <c r="N227" i="2"/>
  <c r="M227" i="2"/>
  <c r="L227" i="2"/>
  <c r="K227" i="2"/>
  <c r="J227" i="2"/>
  <c r="I227" i="2"/>
  <c r="H227" i="2"/>
  <c r="G227" i="2"/>
  <c r="F227" i="2"/>
  <c r="E227" i="2"/>
  <c r="D227" i="2"/>
  <c r="C227" i="2"/>
  <c r="B227" i="2"/>
  <c r="A227" i="2"/>
  <c r="X226" i="2"/>
  <c r="W226" i="2"/>
  <c r="V226" i="2"/>
  <c r="U226" i="2"/>
  <c r="T226" i="2"/>
  <c r="S226" i="2"/>
  <c r="R226" i="2"/>
  <c r="Q226" i="2"/>
  <c r="P226" i="2"/>
  <c r="O226" i="2"/>
  <c r="N226" i="2"/>
  <c r="M226" i="2"/>
  <c r="L226" i="2"/>
  <c r="K226" i="2"/>
  <c r="J226" i="2"/>
  <c r="I226" i="2"/>
  <c r="H226" i="2"/>
  <c r="G226" i="2"/>
  <c r="F226" i="2"/>
  <c r="E226" i="2"/>
  <c r="D226" i="2"/>
  <c r="C226" i="2"/>
  <c r="B226" i="2"/>
  <c r="A226" i="2"/>
  <c r="X225" i="2"/>
  <c r="W225" i="2"/>
  <c r="V225" i="2"/>
  <c r="U225" i="2"/>
  <c r="T225" i="2"/>
  <c r="S225" i="2"/>
  <c r="R225" i="2"/>
  <c r="Q225" i="2"/>
  <c r="P225" i="2"/>
  <c r="O225" i="2"/>
  <c r="N225" i="2"/>
  <c r="M225" i="2"/>
  <c r="L225" i="2"/>
  <c r="K225" i="2"/>
  <c r="J225" i="2"/>
  <c r="I225" i="2"/>
  <c r="H225" i="2"/>
  <c r="G225" i="2"/>
  <c r="F225" i="2"/>
  <c r="E225" i="2"/>
  <c r="D225" i="2"/>
  <c r="C225" i="2"/>
  <c r="B225" i="2"/>
  <c r="A225" i="2"/>
  <c r="X224" i="2"/>
  <c r="W224" i="2"/>
  <c r="V224" i="2"/>
  <c r="U224" i="2"/>
  <c r="T224" i="2"/>
  <c r="S224" i="2"/>
  <c r="R224" i="2"/>
  <c r="Q224" i="2"/>
  <c r="P224" i="2"/>
  <c r="O224" i="2"/>
  <c r="N224" i="2"/>
  <c r="M224" i="2"/>
  <c r="L224" i="2"/>
  <c r="K224" i="2"/>
  <c r="J224" i="2"/>
  <c r="I224" i="2"/>
  <c r="H224" i="2"/>
  <c r="G224" i="2"/>
  <c r="F224" i="2"/>
  <c r="E224" i="2"/>
  <c r="D224" i="2"/>
  <c r="C224" i="2"/>
  <c r="B224" i="2"/>
  <c r="A224" i="2"/>
  <c r="X223" i="2"/>
  <c r="W223" i="2"/>
  <c r="V223" i="2"/>
  <c r="U223" i="2"/>
  <c r="T223" i="2"/>
  <c r="S223" i="2"/>
  <c r="R223" i="2"/>
  <c r="Q223" i="2"/>
  <c r="P223" i="2"/>
  <c r="O223" i="2"/>
  <c r="N223" i="2"/>
  <c r="M223" i="2"/>
  <c r="L223" i="2"/>
  <c r="K223" i="2"/>
  <c r="J223" i="2"/>
  <c r="I223" i="2"/>
  <c r="H223" i="2"/>
  <c r="G223" i="2"/>
  <c r="F223" i="2"/>
  <c r="E223" i="2"/>
  <c r="D223" i="2"/>
  <c r="C223" i="2"/>
  <c r="B223" i="2"/>
  <c r="A223" i="2"/>
  <c r="X222" i="2"/>
  <c r="W222" i="2"/>
  <c r="V222" i="2"/>
  <c r="U222" i="2"/>
  <c r="T222" i="2"/>
  <c r="S222" i="2"/>
  <c r="R222" i="2"/>
  <c r="Q222" i="2"/>
  <c r="P222" i="2"/>
  <c r="O222" i="2"/>
  <c r="N222" i="2"/>
  <c r="M222" i="2"/>
  <c r="L222" i="2"/>
  <c r="K222" i="2"/>
  <c r="J222" i="2"/>
  <c r="I222" i="2"/>
  <c r="H222" i="2"/>
  <c r="G222" i="2"/>
  <c r="F222" i="2"/>
  <c r="E222" i="2"/>
  <c r="D222" i="2"/>
  <c r="C222" i="2"/>
  <c r="B222" i="2"/>
  <c r="A222" i="2"/>
  <c r="X221" i="2"/>
  <c r="J76" i="26" s="1"/>
  <c r="W221" i="2"/>
  <c r="J76" i="25" s="1"/>
  <c r="V221" i="2"/>
  <c r="J76" i="24" s="1"/>
  <c r="U221" i="2"/>
  <c r="J76" i="23" s="1"/>
  <c r="T221" i="2"/>
  <c r="J76" i="22" s="1"/>
  <c r="S221" i="2"/>
  <c r="J76" i="21" s="1"/>
  <c r="R221" i="2"/>
  <c r="J76" i="20" s="1"/>
  <c r="Q221" i="2"/>
  <c r="J76" i="19" s="1"/>
  <c r="P221" i="2"/>
  <c r="J76" i="18" s="1"/>
  <c r="O221" i="2"/>
  <c r="J76" i="17" s="1"/>
  <c r="N221" i="2"/>
  <c r="M221" i="2"/>
  <c r="J76" i="15" s="1"/>
  <c r="L221" i="2"/>
  <c r="J76" i="14" s="1"/>
  <c r="K221" i="2"/>
  <c r="J76" i="13" s="1"/>
  <c r="J221" i="2"/>
  <c r="J76" i="12" s="1"/>
  <c r="I221" i="2"/>
  <c r="J76" i="11" s="1"/>
  <c r="H221" i="2"/>
  <c r="J76" i="10" s="1"/>
  <c r="G221" i="2"/>
  <c r="J76" i="9" s="1"/>
  <c r="F221" i="2"/>
  <c r="J76" i="8" s="1"/>
  <c r="E221" i="2"/>
  <c r="D221" i="2"/>
  <c r="C221" i="2"/>
  <c r="B221" i="2"/>
  <c r="A221" i="2"/>
  <c r="X220" i="2"/>
  <c r="I76" i="26" s="1"/>
  <c r="W220" i="2"/>
  <c r="I76" i="25" s="1"/>
  <c r="V220" i="2"/>
  <c r="I76" i="24" s="1"/>
  <c r="U220" i="2"/>
  <c r="I76" i="23" s="1"/>
  <c r="T220" i="2"/>
  <c r="I76" i="22" s="1"/>
  <c r="S220" i="2"/>
  <c r="I76" i="21" s="1"/>
  <c r="R220" i="2"/>
  <c r="I76" i="20" s="1"/>
  <c r="Q220" i="2"/>
  <c r="I76" i="19" s="1"/>
  <c r="P220" i="2"/>
  <c r="I76" i="18" s="1"/>
  <c r="O220" i="2"/>
  <c r="I76" i="17" s="1"/>
  <c r="N220" i="2"/>
  <c r="I76" i="16" s="1"/>
  <c r="M220" i="2"/>
  <c r="I76" i="15" s="1"/>
  <c r="L220" i="2"/>
  <c r="I76" i="14" s="1"/>
  <c r="K220" i="2"/>
  <c r="I76" i="13" s="1"/>
  <c r="J220" i="2"/>
  <c r="I76" i="12" s="1"/>
  <c r="I220" i="2"/>
  <c r="I76" i="11" s="1"/>
  <c r="H220" i="2"/>
  <c r="I76" i="10" s="1"/>
  <c r="G220" i="2"/>
  <c r="I76" i="9" s="1"/>
  <c r="F220" i="2"/>
  <c r="I76" i="8" s="1"/>
  <c r="E220" i="2"/>
  <c r="D220" i="2"/>
  <c r="C220" i="2"/>
  <c r="B220" i="2"/>
  <c r="A220" i="2"/>
  <c r="X219" i="2"/>
  <c r="F76" i="26" s="1"/>
  <c r="W219" i="2"/>
  <c r="F76" i="25" s="1"/>
  <c r="V219" i="2"/>
  <c r="F76" i="24" s="1"/>
  <c r="H76" i="24" s="1"/>
  <c r="U219" i="2"/>
  <c r="F76" i="23" s="1"/>
  <c r="T219" i="2"/>
  <c r="F76" i="22" s="1"/>
  <c r="S219" i="2"/>
  <c r="F76" i="21" s="1"/>
  <c r="R219" i="2"/>
  <c r="F76" i="20" s="1"/>
  <c r="Q219" i="2"/>
  <c r="F76" i="19" s="1"/>
  <c r="P219" i="2"/>
  <c r="F76" i="18" s="1"/>
  <c r="O219" i="2"/>
  <c r="F76" i="17" s="1"/>
  <c r="N219" i="2"/>
  <c r="F76" i="16" s="1"/>
  <c r="M219" i="2"/>
  <c r="F76" i="15" s="1"/>
  <c r="L219" i="2"/>
  <c r="F76" i="14" s="1"/>
  <c r="K219" i="2"/>
  <c r="F76" i="13" s="1"/>
  <c r="J219" i="2"/>
  <c r="F76" i="12" s="1"/>
  <c r="I219" i="2"/>
  <c r="F76" i="11" s="1"/>
  <c r="H219" i="2"/>
  <c r="F76" i="10" s="1"/>
  <c r="G219" i="2"/>
  <c r="F76" i="9" s="1"/>
  <c r="F219" i="2"/>
  <c r="F76" i="8" s="1"/>
  <c r="E219" i="2"/>
  <c r="D219" i="2"/>
  <c r="C219" i="2"/>
  <c r="B219" i="2"/>
  <c r="A219" i="2"/>
  <c r="X218" i="2"/>
  <c r="W218" i="2"/>
  <c r="V218" i="2"/>
  <c r="U218" i="2"/>
  <c r="T218" i="2"/>
  <c r="S218" i="2"/>
  <c r="R218" i="2"/>
  <c r="Q218" i="2"/>
  <c r="P218" i="2"/>
  <c r="O218" i="2"/>
  <c r="N218" i="2"/>
  <c r="M218" i="2"/>
  <c r="L218" i="2"/>
  <c r="K218" i="2"/>
  <c r="J218" i="2"/>
  <c r="I218" i="2"/>
  <c r="H218" i="2"/>
  <c r="G218" i="2"/>
  <c r="F218" i="2"/>
  <c r="E218" i="2"/>
  <c r="D218" i="2"/>
  <c r="C218" i="2"/>
  <c r="B218" i="2"/>
  <c r="A218" i="2"/>
  <c r="X217" i="2"/>
  <c r="C76" i="26" s="1"/>
  <c r="B22" i="26" s="1"/>
  <c r="W217" i="2"/>
  <c r="C76" i="25" s="1"/>
  <c r="B22" i="25" s="1"/>
  <c r="V217" i="2"/>
  <c r="C76" i="24" s="1"/>
  <c r="B22" i="24" s="1"/>
  <c r="U217" i="2"/>
  <c r="C76" i="23" s="1"/>
  <c r="T217" i="2"/>
  <c r="C76" i="22" s="1"/>
  <c r="B22" i="22" s="1"/>
  <c r="S217" i="2"/>
  <c r="C76" i="21" s="1"/>
  <c r="B22" i="21" s="1"/>
  <c r="R217" i="2"/>
  <c r="C76" i="20" s="1"/>
  <c r="B22" i="20" s="1"/>
  <c r="Q217" i="2"/>
  <c r="C76" i="19" s="1"/>
  <c r="B22" i="19" s="1"/>
  <c r="P217" i="2"/>
  <c r="C76" i="18" s="1"/>
  <c r="B22" i="18" s="1"/>
  <c r="O217" i="2"/>
  <c r="C76" i="17" s="1"/>
  <c r="B22" i="17" s="1"/>
  <c r="N217" i="2"/>
  <c r="C76" i="16" s="1"/>
  <c r="B22" i="16" s="1"/>
  <c r="M217" i="2"/>
  <c r="C76" i="15" s="1"/>
  <c r="B22" i="15" s="1"/>
  <c r="L217" i="2"/>
  <c r="C76" i="14" s="1"/>
  <c r="B22" i="14" s="1"/>
  <c r="K217" i="2"/>
  <c r="C76" i="13" s="1"/>
  <c r="B22" i="13" s="1"/>
  <c r="B22" i="6" s="1"/>
  <c r="B22" i="5" s="1"/>
  <c r="J217" i="2"/>
  <c r="C76" i="12" s="1"/>
  <c r="B22" i="12" s="1"/>
  <c r="I217" i="2"/>
  <c r="C76" i="11" s="1"/>
  <c r="B22" i="11" s="1"/>
  <c r="H217" i="2"/>
  <c r="C76" i="10" s="1"/>
  <c r="B22" i="10" s="1"/>
  <c r="B22" i="7" s="1"/>
  <c r="G217" i="2"/>
  <c r="C76" i="9" s="1"/>
  <c r="B22" i="9" s="1"/>
  <c r="F217" i="2"/>
  <c r="C76" i="8" s="1"/>
  <c r="B22" i="8" s="1"/>
  <c r="E217" i="2"/>
  <c r="D217" i="2"/>
  <c r="C217" i="2"/>
  <c r="B217" i="2"/>
  <c r="A217" i="2"/>
  <c r="X216" i="2"/>
  <c r="W216" i="2"/>
  <c r="V216" i="2"/>
  <c r="U216" i="2"/>
  <c r="T216" i="2"/>
  <c r="S216" i="2"/>
  <c r="R216" i="2"/>
  <c r="Q216" i="2"/>
  <c r="P216" i="2"/>
  <c r="O216" i="2"/>
  <c r="N216" i="2"/>
  <c r="M216" i="2"/>
  <c r="L216" i="2"/>
  <c r="K216" i="2"/>
  <c r="J216" i="2"/>
  <c r="I216" i="2"/>
  <c r="H216" i="2"/>
  <c r="G216" i="2"/>
  <c r="F216" i="2"/>
  <c r="E216" i="2"/>
  <c r="D216" i="2"/>
  <c r="C216" i="2"/>
  <c r="B216" i="2"/>
  <c r="A216" i="2"/>
  <c r="X215" i="2"/>
  <c r="W215" i="2"/>
  <c r="V215" i="2"/>
  <c r="U215" i="2"/>
  <c r="T215" i="2"/>
  <c r="S215" i="2"/>
  <c r="R215" i="2"/>
  <c r="Q215" i="2"/>
  <c r="P215" i="2"/>
  <c r="O215" i="2"/>
  <c r="N215" i="2"/>
  <c r="M215" i="2"/>
  <c r="L215" i="2"/>
  <c r="K215" i="2"/>
  <c r="J215" i="2"/>
  <c r="I215" i="2"/>
  <c r="H215" i="2"/>
  <c r="G215" i="2"/>
  <c r="F215" i="2"/>
  <c r="E215" i="2"/>
  <c r="D215" i="2"/>
  <c r="C215" i="2"/>
  <c r="B215" i="2"/>
  <c r="A215" i="2"/>
  <c r="X214" i="2"/>
  <c r="W214" i="2"/>
  <c r="V214" i="2"/>
  <c r="U214" i="2"/>
  <c r="T214" i="2"/>
  <c r="S214" i="2"/>
  <c r="R214" i="2"/>
  <c r="Q214" i="2"/>
  <c r="P214" i="2"/>
  <c r="O214" i="2"/>
  <c r="N214" i="2"/>
  <c r="M214" i="2"/>
  <c r="L214" i="2"/>
  <c r="K214" i="2"/>
  <c r="J214" i="2"/>
  <c r="I214" i="2"/>
  <c r="H214" i="2"/>
  <c r="G214" i="2"/>
  <c r="F214" i="2"/>
  <c r="E214" i="2"/>
  <c r="D214" i="2"/>
  <c r="C214" i="2"/>
  <c r="B214" i="2"/>
  <c r="A214" i="2"/>
  <c r="X213" i="2"/>
  <c r="W213" i="2"/>
  <c r="V213" i="2"/>
  <c r="U213" i="2"/>
  <c r="T213" i="2"/>
  <c r="S213" i="2"/>
  <c r="R213" i="2"/>
  <c r="Q213" i="2"/>
  <c r="P213" i="2"/>
  <c r="O213" i="2"/>
  <c r="N213" i="2"/>
  <c r="M213" i="2"/>
  <c r="L213" i="2"/>
  <c r="K213" i="2"/>
  <c r="J213" i="2"/>
  <c r="I213" i="2"/>
  <c r="H213" i="2"/>
  <c r="G213" i="2"/>
  <c r="F213" i="2"/>
  <c r="E213" i="2"/>
  <c r="D213" i="2"/>
  <c r="C213" i="2"/>
  <c r="B213" i="2"/>
  <c r="A213" i="2"/>
  <c r="X212" i="2"/>
  <c r="W212" i="2"/>
  <c r="V212" i="2"/>
  <c r="U212" i="2"/>
  <c r="T212" i="2"/>
  <c r="S212" i="2"/>
  <c r="R212" i="2"/>
  <c r="Q212" i="2"/>
  <c r="P212" i="2"/>
  <c r="O212" i="2"/>
  <c r="N212" i="2"/>
  <c r="M212" i="2"/>
  <c r="L212" i="2"/>
  <c r="K212" i="2"/>
  <c r="J212" i="2"/>
  <c r="I212" i="2"/>
  <c r="H212" i="2"/>
  <c r="G212" i="2"/>
  <c r="F212" i="2"/>
  <c r="E212" i="2"/>
  <c r="D212" i="2"/>
  <c r="C212" i="2"/>
  <c r="B212" i="2"/>
  <c r="A212" i="2"/>
  <c r="X211" i="2"/>
  <c r="W211" i="2"/>
  <c r="V211" i="2"/>
  <c r="U211" i="2"/>
  <c r="T211" i="2"/>
  <c r="S211" i="2"/>
  <c r="R211" i="2"/>
  <c r="Q211" i="2"/>
  <c r="P211" i="2"/>
  <c r="O211" i="2"/>
  <c r="N211" i="2"/>
  <c r="M211" i="2"/>
  <c r="L211" i="2"/>
  <c r="K211" i="2"/>
  <c r="J211" i="2"/>
  <c r="I211" i="2"/>
  <c r="H211" i="2"/>
  <c r="G211" i="2"/>
  <c r="F211" i="2"/>
  <c r="E211" i="2"/>
  <c r="D211" i="2"/>
  <c r="C211" i="2"/>
  <c r="B211" i="2"/>
  <c r="A211" i="2"/>
  <c r="X210" i="2"/>
  <c r="J75" i="26" s="1"/>
  <c r="W210" i="2"/>
  <c r="J75" i="25" s="1"/>
  <c r="V210" i="2"/>
  <c r="J75" i="24" s="1"/>
  <c r="U210" i="2"/>
  <c r="J75" i="23" s="1"/>
  <c r="T210" i="2"/>
  <c r="J75" i="22" s="1"/>
  <c r="S210" i="2"/>
  <c r="J75" i="21" s="1"/>
  <c r="R210" i="2"/>
  <c r="J75" i="20" s="1"/>
  <c r="Q210" i="2"/>
  <c r="J75" i="19" s="1"/>
  <c r="P210" i="2"/>
  <c r="J75" i="18" s="1"/>
  <c r="O210" i="2"/>
  <c r="J75" i="17" s="1"/>
  <c r="N210" i="2"/>
  <c r="J75" i="16" s="1"/>
  <c r="M210" i="2"/>
  <c r="J75" i="15" s="1"/>
  <c r="L210" i="2"/>
  <c r="J75" i="14" s="1"/>
  <c r="K210" i="2"/>
  <c r="J75" i="13" s="1"/>
  <c r="J210" i="2"/>
  <c r="J75" i="12" s="1"/>
  <c r="I210" i="2"/>
  <c r="J75" i="11" s="1"/>
  <c r="H210" i="2"/>
  <c r="J75" i="10" s="1"/>
  <c r="G210" i="2"/>
  <c r="J75" i="9" s="1"/>
  <c r="F210" i="2"/>
  <c r="J75" i="8" s="1"/>
  <c r="E210" i="2"/>
  <c r="D210" i="2"/>
  <c r="C210" i="2"/>
  <c r="B210" i="2"/>
  <c r="A210" i="2"/>
  <c r="X209" i="2"/>
  <c r="I75" i="26" s="1"/>
  <c r="W209" i="2"/>
  <c r="I75" i="25" s="1"/>
  <c r="V209" i="2"/>
  <c r="I75" i="24" s="1"/>
  <c r="U209" i="2"/>
  <c r="I75" i="23" s="1"/>
  <c r="T209" i="2"/>
  <c r="I75" i="22" s="1"/>
  <c r="S209" i="2"/>
  <c r="I75" i="21" s="1"/>
  <c r="R209" i="2"/>
  <c r="I75" i="20" s="1"/>
  <c r="Q209" i="2"/>
  <c r="I75" i="19" s="1"/>
  <c r="P209" i="2"/>
  <c r="I75" i="18" s="1"/>
  <c r="O209" i="2"/>
  <c r="I75" i="17" s="1"/>
  <c r="N209" i="2"/>
  <c r="I75" i="16" s="1"/>
  <c r="M209" i="2"/>
  <c r="I75" i="15" s="1"/>
  <c r="L209" i="2"/>
  <c r="I75" i="14" s="1"/>
  <c r="K209" i="2"/>
  <c r="I75" i="13" s="1"/>
  <c r="J209" i="2"/>
  <c r="I75" i="12" s="1"/>
  <c r="I209" i="2"/>
  <c r="I75" i="11" s="1"/>
  <c r="H209" i="2"/>
  <c r="I75" i="10" s="1"/>
  <c r="G209" i="2"/>
  <c r="I75" i="9" s="1"/>
  <c r="F209" i="2"/>
  <c r="I75" i="8" s="1"/>
  <c r="E209" i="2"/>
  <c r="D209" i="2"/>
  <c r="C209" i="2"/>
  <c r="B209" i="2"/>
  <c r="A209" i="2"/>
  <c r="X208" i="2"/>
  <c r="F75" i="26" s="1"/>
  <c r="W208" i="2"/>
  <c r="F75" i="25" s="1"/>
  <c r="V208" i="2"/>
  <c r="F75" i="24" s="1"/>
  <c r="U208" i="2"/>
  <c r="F75" i="23" s="1"/>
  <c r="H75" i="23" s="1"/>
  <c r="T208" i="2"/>
  <c r="F75" i="22" s="1"/>
  <c r="S208" i="2"/>
  <c r="F75" i="21" s="1"/>
  <c r="R208" i="2"/>
  <c r="F75" i="20" s="1"/>
  <c r="Q208" i="2"/>
  <c r="F75" i="19" s="1"/>
  <c r="P208" i="2"/>
  <c r="F75" i="18" s="1"/>
  <c r="O208" i="2"/>
  <c r="F75" i="17" s="1"/>
  <c r="N208" i="2"/>
  <c r="F75" i="16" s="1"/>
  <c r="M208" i="2"/>
  <c r="F75" i="15" s="1"/>
  <c r="L208" i="2"/>
  <c r="K208" i="2"/>
  <c r="F75" i="13" s="1"/>
  <c r="J208" i="2"/>
  <c r="F75" i="12" s="1"/>
  <c r="I208" i="2"/>
  <c r="F75" i="11" s="1"/>
  <c r="H208" i="2"/>
  <c r="F75" i="10" s="1"/>
  <c r="G208" i="2"/>
  <c r="F75" i="9" s="1"/>
  <c r="F208" i="2"/>
  <c r="F75" i="8" s="1"/>
  <c r="E208" i="2"/>
  <c r="D208" i="2"/>
  <c r="C208" i="2"/>
  <c r="B208" i="2"/>
  <c r="A208" i="2"/>
  <c r="X207" i="2"/>
  <c r="W207" i="2"/>
  <c r="V207" i="2"/>
  <c r="U207" i="2"/>
  <c r="T207" i="2"/>
  <c r="S207" i="2"/>
  <c r="R207" i="2"/>
  <c r="Q207" i="2"/>
  <c r="P207" i="2"/>
  <c r="O207" i="2"/>
  <c r="N207" i="2"/>
  <c r="M207" i="2"/>
  <c r="L207" i="2"/>
  <c r="K207" i="2"/>
  <c r="J207" i="2"/>
  <c r="I207" i="2"/>
  <c r="H207" i="2"/>
  <c r="G207" i="2"/>
  <c r="F207" i="2"/>
  <c r="E207" i="2"/>
  <c r="D207" i="2"/>
  <c r="C207" i="2"/>
  <c r="B207" i="2"/>
  <c r="A207" i="2"/>
  <c r="X206" i="2"/>
  <c r="C75" i="26" s="1"/>
  <c r="B21" i="26" s="1"/>
  <c r="W206" i="2"/>
  <c r="C75" i="25" s="1"/>
  <c r="B21" i="25" s="1"/>
  <c r="V206" i="2"/>
  <c r="C75" i="24" s="1"/>
  <c r="B21" i="24" s="1"/>
  <c r="U206" i="2"/>
  <c r="C75" i="23" s="1"/>
  <c r="T206" i="2"/>
  <c r="C75" i="22" s="1"/>
  <c r="B21" i="22" s="1"/>
  <c r="S206" i="2"/>
  <c r="C75" i="21" s="1"/>
  <c r="B21" i="21" s="1"/>
  <c r="R206" i="2"/>
  <c r="C75" i="20" s="1"/>
  <c r="B21" i="20" s="1"/>
  <c r="Q206" i="2"/>
  <c r="C75" i="19" s="1"/>
  <c r="B21" i="19" s="1"/>
  <c r="P206" i="2"/>
  <c r="C75" i="18" s="1"/>
  <c r="B21" i="18" s="1"/>
  <c r="O206" i="2"/>
  <c r="C75" i="17" s="1"/>
  <c r="B21" i="17" s="1"/>
  <c r="N206" i="2"/>
  <c r="C75" i="16" s="1"/>
  <c r="B21" i="16" s="1"/>
  <c r="M206" i="2"/>
  <c r="C75" i="15" s="1"/>
  <c r="B21" i="15" s="1"/>
  <c r="L206" i="2"/>
  <c r="C75" i="14" s="1"/>
  <c r="B21" i="14" s="1"/>
  <c r="K206" i="2"/>
  <c r="C75" i="13" s="1"/>
  <c r="B21" i="13" s="1"/>
  <c r="B21" i="6" s="1"/>
  <c r="B21" i="5" s="1"/>
  <c r="J206" i="2"/>
  <c r="C75" i="12" s="1"/>
  <c r="B21" i="12" s="1"/>
  <c r="I206" i="2"/>
  <c r="C75" i="11" s="1"/>
  <c r="B21" i="11" s="1"/>
  <c r="H206" i="2"/>
  <c r="C75" i="10" s="1"/>
  <c r="B21" i="10" s="1"/>
  <c r="B21" i="7" s="1"/>
  <c r="G206" i="2"/>
  <c r="C75" i="9" s="1"/>
  <c r="B21" i="9" s="1"/>
  <c r="F206" i="2"/>
  <c r="C75" i="8" s="1"/>
  <c r="B21" i="8" s="1"/>
  <c r="E206" i="2"/>
  <c r="D206" i="2"/>
  <c r="C206" i="2"/>
  <c r="B206" i="2"/>
  <c r="A206" i="2"/>
  <c r="X205" i="2"/>
  <c r="W205" i="2"/>
  <c r="V205" i="2"/>
  <c r="U205" i="2"/>
  <c r="T205" i="2"/>
  <c r="S205" i="2"/>
  <c r="R205" i="2"/>
  <c r="Q205" i="2"/>
  <c r="P205" i="2"/>
  <c r="O205" i="2"/>
  <c r="N205" i="2"/>
  <c r="M205" i="2"/>
  <c r="L205" i="2"/>
  <c r="K205" i="2"/>
  <c r="J205" i="2"/>
  <c r="I205" i="2"/>
  <c r="H205" i="2"/>
  <c r="G205" i="2"/>
  <c r="F205" i="2"/>
  <c r="E205" i="2"/>
  <c r="D205" i="2"/>
  <c r="C205" i="2"/>
  <c r="B205" i="2"/>
  <c r="A205" i="2"/>
  <c r="X204" i="2"/>
  <c r="W204" i="2"/>
  <c r="V204" i="2"/>
  <c r="U204" i="2"/>
  <c r="T204" i="2"/>
  <c r="S204" i="2"/>
  <c r="R204" i="2"/>
  <c r="Q204" i="2"/>
  <c r="P204" i="2"/>
  <c r="O204" i="2"/>
  <c r="N204" i="2"/>
  <c r="M204" i="2"/>
  <c r="L204" i="2"/>
  <c r="K204" i="2"/>
  <c r="J204" i="2"/>
  <c r="I204" i="2"/>
  <c r="H204" i="2"/>
  <c r="G204" i="2"/>
  <c r="F204" i="2"/>
  <c r="E204" i="2"/>
  <c r="D204" i="2"/>
  <c r="C204" i="2"/>
  <c r="B204" i="2"/>
  <c r="A204" i="2"/>
  <c r="X203" i="2"/>
  <c r="W203" i="2"/>
  <c r="V203" i="2"/>
  <c r="U203" i="2"/>
  <c r="T203" i="2"/>
  <c r="S203" i="2"/>
  <c r="R203" i="2"/>
  <c r="Q203" i="2"/>
  <c r="P203" i="2"/>
  <c r="O203" i="2"/>
  <c r="N203" i="2"/>
  <c r="M203" i="2"/>
  <c r="L203" i="2"/>
  <c r="K203" i="2"/>
  <c r="J203" i="2"/>
  <c r="I203" i="2"/>
  <c r="H203" i="2"/>
  <c r="G203" i="2"/>
  <c r="F203" i="2"/>
  <c r="E203" i="2"/>
  <c r="D203" i="2"/>
  <c r="C203" i="2"/>
  <c r="B203" i="2"/>
  <c r="A203" i="2"/>
  <c r="X202" i="2"/>
  <c r="W202" i="2"/>
  <c r="V202" i="2"/>
  <c r="U202" i="2"/>
  <c r="T202" i="2"/>
  <c r="S202" i="2"/>
  <c r="R202" i="2"/>
  <c r="Q202" i="2"/>
  <c r="P202" i="2"/>
  <c r="O202" i="2"/>
  <c r="N202" i="2"/>
  <c r="M202" i="2"/>
  <c r="L202" i="2"/>
  <c r="K202" i="2"/>
  <c r="J202" i="2"/>
  <c r="I202" i="2"/>
  <c r="H202" i="2"/>
  <c r="G202" i="2"/>
  <c r="F202" i="2"/>
  <c r="E202" i="2"/>
  <c r="D202" i="2"/>
  <c r="C202" i="2"/>
  <c r="B202" i="2"/>
  <c r="A202" i="2"/>
  <c r="X201" i="2"/>
  <c r="W201" i="2"/>
  <c r="V201" i="2"/>
  <c r="U201" i="2"/>
  <c r="T201" i="2"/>
  <c r="S201" i="2"/>
  <c r="R201" i="2"/>
  <c r="Q201" i="2"/>
  <c r="P201" i="2"/>
  <c r="O201" i="2"/>
  <c r="N201" i="2"/>
  <c r="M201" i="2"/>
  <c r="L201" i="2"/>
  <c r="K201" i="2"/>
  <c r="J201" i="2"/>
  <c r="I201" i="2"/>
  <c r="H201" i="2"/>
  <c r="G201" i="2"/>
  <c r="F201" i="2"/>
  <c r="E201" i="2"/>
  <c r="D201" i="2"/>
  <c r="C201" i="2"/>
  <c r="B201" i="2"/>
  <c r="A201" i="2"/>
  <c r="X200" i="2"/>
  <c r="W200" i="2"/>
  <c r="V200" i="2"/>
  <c r="U200" i="2"/>
  <c r="T200" i="2"/>
  <c r="S200" i="2"/>
  <c r="R200" i="2"/>
  <c r="Q200" i="2"/>
  <c r="P200" i="2"/>
  <c r="O200" i="2"/>
  <c r="N200" i="2"/>
  <c r="M200" i="2"/>
  <c r="L200" i="2"/>
  <c r="K200" i="2"/>
  <c r="J200" i="2"/>
  <c r="I200" i="2"/>
  <c r="H200" i="2"/>
  <c r="G200" i="2"/>
  <c r="F200" i="2"/>
  <c r="E200" i="2"/>
  <c r="D200" i="2"/>
  <c r="C200" i="2"/>
  <c r="B200" i="2"/>
  <c r="A200" i="2"/>
  <c r="X199" i="2"/>
  <c r="J74" i="26" s="1"/>
  <c r="W199" i="2"/>
  <c r="J74" i="25" s="1"/>
  <c r="V199" i="2"/>
  <c r="J74" i="24" s="1"/>
  <c r="U199" i="2"/>
  <c r="J74" i="23" s="1"/>
  <c r="T199" i="2"/>
  <c r="J74" i="22" s="1"/>
  <c r="S199" i="2"/>
  <c r="J74" i="21" s="1"/>
  <c r="R199" i="2"/>
  <c r="J74" i="20" s="1"/>
  <c r="Q199" i="2"/>
  <c r="J74" i="19" s="1"/>
  <c r="P199" i="2"/>
  <c r="J74" i="18" s="1"/>
  <c r="O199" i="2"/>
  <c r="J74" i="17" s="1"/>
  <c r="N199" i="2"/>
  <c r="J74" i="16" s="1"/>
  <c r="M199" i="2"/>
  <c r="J74" i="15" s="1"/>
  <c r="L199" i="2"/>
  <c r="J74" i="14" s="1"/>
  <c r="K199" i="2"/>
  <c r="J74" i="13" s="1"/>
  <c r="J199" i="2"/>
  <c r="J74" i="12" s="1"/>
  <c r="I199" i="2"/>
  <c r="J74" i="11" s="1"/>
  <c r="H199" i="2"/>
  <c r="J74" i="10" s="1"/>
  <c r="G199" i="2"/>
  <c r="J74" i="9" s="1"/>
  <c r="F199" i="2"/>
  <c r="J74" i="8" s="1"/>
  <c r="E199" i="2"/>
  <c r="D199" i="2"/>
  <c r="C199" i="2"/>
  <c r="B199" i="2"/>
  <c r="A199" i="2"/>
  <c r="X198" i="2"/>
  <c r="I74" i="26" s="1"/>
  <c r="W198" i="2"/>
  <c r="I74" i="25" s="1"/>
  <c r="V198" i="2"/>
  <c r="I74" i="24" s="1"/>
  <c r="U198" i="2"/>
  <c r="I74" i="23" s="1"/>
  <c r="T198" i="2"/>
  <c r="I74" i="22" s="1"/>
  <c r="S198" i="2"/>
  <c r="I74" i="21" s="1"/>
  <c r="R198" i="2"/>
  <c r="I74" i="20" s="1"/>
  <c r="Q198" i="2"/>
  <c r="I74" i="19" s="1"/>
  <c r="P198" i="2"/>
  <c r="I74" i="18" s="1"/>
  <c r="O198" i="2"/>
  <c r="I74" i="17" s="1"/>
  <c r="N198" i="2"/>
  <c r="I74" i="16" s="1"/>
  <c r="M198" i="2"/>
  <c r="I74" i="15" s="1"/>
  <c r="L198" i="2"/>
  <c r="I74" i="14" s="1"/>
  <c r="K198" i="2"/>
  <c r="I74" i="13" s="1"/>
  <c r="J198" i="2"/>
  <c r="I74" i="12" s="1"/>
  <c r="I198" i="2"/>
  <c r="I74" i="11" s="1"/>
  <c r="H198" i="2"/>
  <c r="I74" i="10" s="1"/>
  <c r="G198" i="2"/>
  <c r="I74" i="9" s="1"/>
  <c r="F198" i="2"/>
  <c r="I74" i="8" s="1"/>
  <c r="E198" i="2"/>
  <c r="D198" i="2"/>
  <c r="C198" i="2"/>
  <c r="B198" i="2"/>
  <c r="A198" i="2"/>
  <c r="X197" i="2"/>
  <c r="F74" i="26" s="1"/>
  <c r="W197" i="2"/>
  <c r="F74" i="25" s="1"/>
  <c r="V197" i="2"/>
  <c r="F74" i="24" s="1"/>
  <c r="U197" i="2"/>
  <c r="F74" i="23" s="1"/>
  <c r="T197" i="2"/>
  <c r="F74" i="22" s="1"/>
  <c r="S197" i="2"/>
  <c r="F74" i="21" s="1"/>
  <c r="R197" i="2"/>
  <c r="F74" i="20" s="1"/>
  <c r="Q197" i="2"/>
  <c r="F74" i="19" s="1"/>
  <c r="P197" i="2"/>
  <c r="F74" i="18" s="1"/>
  <c r="O197" i="2"/>
  <c r="F74" i="17" s="1"/>
  <c r="N197" i="2"/>
  <c r="F74" i="16" s="1"/>
  <c r="M197" i="2"/>
  <c r="F74" i="15" s="1"/>
  <c r="L197" i="2"/>
  <c r="F74" i="14" s="1"/>
  <c r="K197" i="2"/>
  <c r="F74" i="13" s="1"/>
  <c r="J197" i="2"/>
  <c r="F74" i="12" s="1"/>
  <c r="I197" i="2"/>
  <c r="F74" i="11" s="1"/>
  <c r="H197" i="2"/>
  <c r="F74" i="10" s="1"/>
  <c r="G197" i="2"/>
  <c r="F74" i="9" s="1"/>
  <c r="F197" i="2"/>
  <c r="F74" i="8" s="1"/>
  <c r="E197" i="2"/>
  <c r="D197" i="2"/>
  <c r="C197" i="2"/>
  <c r="B197" i="2"/>
  <c r="A197" i="2"/>
  <c r="X196" i="2"/>
  <c r="W196" i="2"/>
  <c r="V196" i="2"/>
  <c r="U196" i="2"/>
  <c r="T196" i="2"/>
  <c r="S196" i="2"/>
  <c r="R196" i="2"/>
  <c r="Q196" i="2"/>
  <c r="P196" i="2"/>
  <c r="O196" i="2"/>
  <c r="N196" i="2"/>
  <c r="M196" i="2"/>
  <c r="L196" i="2"/>
  <c r="K196" i="2"/>
  <c r="J196" i="2"/>
  <c r="I196" i="2"/>
  <c r="H196" i="2"/>
  <c r="G196" i="2"/>
  <c r="F196" i="2"/>
  <c r="E196" i="2"/>
  <c r="D196" i="2"/>
  <c r="C196" i="2"/>
  <c r="B196" i="2"/>
  <c r="A196" i="2"/>
  <c r="X195" i="2"/>
  <c r="C74" i="26" s="1"/>
  <c r="B20" i="26" s="1"/>
  <c r="W195" i="2"/>
  <c r="C74" i="25" s="1"/>
  <c r="B20" i="25" s="1"/>
  <c r="V195" i="2"/>
  <c r="C74" i="24" s="1"/>
  <c r="B20" i="24" s="1"/>
  <c r="U195" i="2"/>
  <c r="C74" i="23" s="1"/>
  <c r="T195" i="2"/>
  <c r="C74" i="22" s="1"/>
  <c r="B20" i="22" s="1"/>
  <c r="S195" i="2"/>
  <c r="C74" i="21" s="1"/>
  <c r="B20" i="21" s="1"/>
  <c r="R195" i="2"/>
  <c r="C74" i="20" s="1"/>
  <c r="B20" i="20" s="1"/>
  <c r="Q195" i="2"/>
  <c r="C74" i="19" s="1"/>
  <c r="B20" i="19" s="1"/>
  <c r="P195" i="2"/>
  <c r="C74" i="18" s="1"/>
  <c r="B20" i="18" s="1"/>
  <c r="O195" i="2"/>
  <c r="C74" i="17" s="1"/>
  <c r="B20" i="17" s="1"/>
  <c r="N195" i="2"/>
  <c r="C74" i="16" s="1"/>
  <c r="B20" i="16" s="1"/>
  <c r="M195" i="2"/>
  <c r="C74" i="15" s="1"/>
  <c r="B20" i="15" s="1"/>
  <c r="L195" i="2"/>
  <c r="C74" i="14" s="1"/>
  <c r="B20" i="14" s="1"/>
  <c r="K195" i="2"/>
  <c r="C74" i="13" s="1"/>
  <c r="B20" i="13" s="1"/>
  <c r="B20" i="6" s="1"/>
  <c r="B20" i="5" s="1"/>
  <c r="J195" i="2"/>
  <c r="C74" i="12" s="1"/>
  <c r="B20" i="12" s="1"/>
  <c r="I195" i="2"/>
  <c r="C74" i="11" s="1"/>
  <c r="B20" i="11" s="1"/>
  <c r="H195" i="2"/>
  <c r="C74" i="10" s="1"/>
  <c r="B20" i="10" s="1"/>
  <c r="B20" i="7" s="1"/>
  <c r="G195" i="2"/>
  <c r="C74" i="9" s="1"/>
  <c r="B20" i="9" s="1"/>
  <c r="F195" i="2"/>
  <c r="C74" i="8" s="1"/>
  <c r="B20" i="8" s="1"/>
  <c r="E195" i="2"/>
  <c r="D195" i="2"/>
  <c r="C195" i="2"/>
  <c r="B195" i="2"/>
  <c r="A195" i="2"/>
  <c r="X194" i="2"/>
  <c r="W194" i="2"/>
  <c r="V194" i="2"/>
  <c r="U194" i="2"/>
  <c r="T194" i="2"/>
  <c r="S194" i="2"/>
  <c r="R194" i="2"/>
  <c r="Q194" i="2"/>
  <c r="P194" i="2"/>
  <c r="O194" i="2"/>
  <c r="N194" i="2"/>
  <c r="M194" i="2"/>
  <c r="L194" i="2"/>
  <c r="K194" i="2"/>
  <c r="J194" i="2"/>
  <c r="I194" i="2"/>
  <c r="H194" i="2"/>
  <c r="G194" i="2"/>
  <c r="F194" i="2"/>
  <c r="E194" i="2"/>
  <c r="D194" i="2"/>
  <c r="C194" i="2"/>
  <c r="B194" i="2"/>
  <c r="A194" i="2"/>
  <c r="X193" i="2"/>
  <c r="W193" i="2"/>
  <c r="V193" i="2"/>
  <c r="U193" i="2"/>
  <c r="T193" i="2"/>
  <c r="S193" i="2"/>
  <c r="R193" i="2"/>
  <c r="Q193" i="2"/>
  <c r="P193" i="2"/>
  <c r="O193" i="2"/>
  <c r="N193" i="2"/>
  <c r="M193" i="2"/>
  <c r="L193" i="2"/>
  <c r="K193" i="2"/>
  <c r="J193" i="2"/>
  <c r="I193" i="2"/>
  <c r="H193" i="2"/>
  <c r="G193" i="2"/>
  <c r="F193" i="2"/>
  <c r="E193" i="2"/>
  <c r="D193" i="2"/>
  <c r="C193" i="2"/>
  <c r="B193" i="2"/>
  <c r="A193" i="2"/>
  <c r="X192" i="2"/>
  <c r="W192" i="2"/>
  <c r="V192" i="2"/>
  <c r="U192" i="2"/>
  <c r="T192" i="2"/>
  <c r="S192" i="2"/>
  <c r="R192" i="2"/>
  <c r="Q192" i="2"/>
  <c r="P192" i="2"/>
  <c r="O192" i="2"/>
  <c r="N192" i="2"/>
  <c r="M192" i="2"/>
  <c r="L192" i="2"/>
  <c r="K192" i="2"/>
  <c r="J192" i="2"/>
  <c r="I192" i="2"/>
  <c r="H192" i="2"/>
  <c r="G192" i="2"/>
  <c r="F192" i="2"/>
  <c r="E192" i="2"/>
  <c r="D192" i="2"/>
  <c r="C192" i="2"/>
  <c r="B192" i="2"/>
  <c r="A192" i="2"/>
  <c r="X191" i="2"/>
  <c r="W191" i="2"/>
  <c r="V191" i="2"/>
  <c r="U191" i="2"/>
  <c r="T191" i="2"/>
  <c r="S191" i="2"/>
  <c r="R191" i="2"/>
  <c r="Q191" i="2"/>
  <c r="P191" i="2"/>
  <c r="O191" i="2"/>
  <c r="N191" i="2"/>
  <c r="M191" i="2"/>
  <c r="L191" i="2"/>
  <c r="K191" i="2"/>
  <c r="J191" i="2"/>
  <c r="I191" i="2"/>
  <c r="H191" i="2"/>
  <c r="G191" i="2"/>
  <c r="F191" i="2"/>
  <c r="E191" i="2"/>
  <c r="D191" i="2"/>
  <c r="C191" i="2"/>
  <c r="B191" i="2"/>
  <c r="A191" i="2"/>
  <c r="X190" i="2"/>
  <c r="W190" i="2"/>
  <c r="V190" i="2"/>
  <c r="U190" i="2"/>
  <c r="T190" i="2"/>
  <c r="S190" i="2"/>
  <c r="R190" i="2"/>
  <c r="Q190" i="2"/>
  <c r="P190" i="2"/>
  <c r="O190" i="2"/>
  <c r="N190" i="2"/>
  <c r="M190" i="2"/>
  <c r="L190" i="2"/>
  <c r="K190" i="2"/>
  <c r="J190" i="2"/>
  <c r="I190" i="2"/>
  <c r="H190" i="2"/>
  <c r="G190" i="2"/>
  <c r="F190" i="2"/>
  <c r="E190" i="2"/>
  <c r="D190" i="2"/>
  <c r="C190" i="2"/>
  <c r="B190" i="2"/>
  <c r="A190" i="2"/>
  <c r="X189" i="2"/>
  <c r="W189" i="2"/>
  <c r="V189" i="2"/>
  <c r="U189" i="2"/>
  <c r="T189" i="2"/>
  <c r="S189" i="2"/>
  <c r="R189" i="2"/>
  <c r="Q189" i="2"/>
  <c r="P189" i="2"/>
  <c r="O189" i="2"/>
  <c r="N189" i="2"/>
  <c r="M189" i="2"/>
  <c r="L189" i="2"/>
  <c r="K189" i="2"/>
  <c r="J189" i="2"/>
  <c r="I189" i="2"/>
  <c r="H189" i="2"/>
  <c r="G189" i="2"/>
  <c r="F189" i="2"/>
  <c r="E189" i="2"/>
  <c r="D189" i="2"/>
  <c r="C189" i="2"/>
  <c r="B189" i="2"/>
  <c r="A189" i="2"/>
  <c r="X188" i="2"/>
  <c r="J73" i="26" s="1"/>
  <c r="W188" i="2"/>
  <c r="J73" i="25" s="1"/>
  <c r="V188" i="2"/>
  <c r="J73" i="24" s="1"/>
  <c r="U188" i="2"/>
  <c r="J73" i="23" s="1"/>
  <c r="T188" i="2"/>
  <c r="J73" i="22" s="1"/>
  <c r="S188" i="2"/>
  <c r="J73" i="21" s="1"/>
  <c r="R188" i="2"/>
  <c r="J73" i="20" s="1"/>
  <c r="Q188" i="2"/>
  <c r="J73" i="19" s="1"/>
  <c r="P188" i="2"/>
  <c r="J73" i="18" s="1"/>
  <c r="O188" i="2"/>
  <c r="J73" i="17" s="1"/>
  <c r="N188" i="2"/>
  <c r="J73" i="16" s="1"/>
  <c r="M188" i="2"/>
  <c r="J73" i="15" s="1"/>
  <c r="L188" i="2"/>
  <c r="J73" i="14" s="1"/>
  <c r="K188" i="2"/>
  <c r="J73" i="13" s="1"/>
  <c r="J188" i="2"/>
  <c r="J73" i="12" s="1"/>
  <c r="I188" i="2"/>
  <c r="J73" i="11" s="1"/>
  <c r="H188" i="2"/>
  <c r="J73" i="10" s="1"/>
  <c r="G188" i="2"/>
  <c r="J73" i="9" s="1"/>
  <c r="F188" i="2"/>
  <c r="J73" i="8" s="1"/>
  <c r="E188" i="2"/>
  <c r="D188" i="2"/>
  <c r="C188" i="2"/>
  <c r="B188" i="2"/>
  <c r="A188" i="2"/>
  <c r="X187" i="2"/>
  <c r="I73" i="26" s="1"/>
  <c r="W187" i="2"/>
  <c r="I73" i="25" s="1"/>
  <c r="V187" i="2"/>
  <c r="I73" i="24" s="1"/>
  <c r="U187" i="2"/>
  <c r="I73" i="23" s="1"/>
  <c r="T187" i="2"/>
  <c r="I73" i="22" s="1"/>
  <c r="S187" i="2"/>
  <c r="I73" i="21" s="1"/>
  <c r="R187" i="2"/>
  <c r="I73" i="20" s="1"/>
  <c r="Q187" i="2"/>
  <c r="I73" i="19" s="1"/>
  <c r="P187" i="2"/>
  <c r="I73" i="18" s="1"/>
  <c r="O187" i="2"/>
  <c r="I73" i="17" s="1"/>
  <c r="N187" i="2"/>
  <c r="I73" i="16" s="1"/>
  <c r="M187" i="2"/>
  <c r="I73" i="15" s="1"/>
  <c r="L187" i="2"/>
  <c r="I73" i="14" s="1"/>
  <c r="K187" i="2"/>
  <c r="I73" i="13" s="1"/>
  <c r="J187" i="2"/>
  <c r="I73" i="12" s="1"/>
  <c r="I187" i="2"/>
  <c r="I73" i="11" s="1"/>
  <c r="H187" i="2"/>
  <c r="I73" i="10" s="1"/>
  <c r="G187" i="2"/>
  <c r="I73" i="9" s="1"/>
  <c r="F187" i="2"/>
  <c r="E187" i="2"/>
  <c r="D187" i="2"/>
  <c r="C187" i="2"/>
  <c r="B187" i="2"/>
  <c r="A187" i="2"/>
  <c r="X186" i="2"/>
  <c r="F73" i="26" s="1"/>
  <c r="W186" i="2"/>
  <c r="F73" i="25" s="1"/>
  <c r="V186" i="2"/>
  <c r="F73" i="24" s="1"/>
  <c r="U186" i="2"/>
  <c r="F73" i="23" s="1"/>
  <c r="H73" i="23" s="1"/>
  <c r="T186" i="2"/>
  <c r="F73" i="22" s="1"/>
  <c r="S186" i="2"/>
  <c r="F73" i="21" s="1"/>
  <c r="H73" i="21" s="1"/>
  <c r="R186" i="2"/>
  <c r="F73" i="20" s="1"/>
  <c r="Q186" i="2"/>
  <c r="F73" i="19" s="1"/>
  <c r="P186" i="2"/>
  <c r="F73" i="18" s="1"/>
  <c r="O186" i="2"/>
  <c r="F73" i="17" s="1"/>
  <c r="N186" i="2"/>
  <c r="F73" i="16" s="1"/>
  <c r="M186" i="2"/>
  <c r="F73" i="15" s="1"/>
  <c r="L186" i="2"/>
  <c r="F73" i="14" s="1"/>
  <c r="K186" i="2"/>
  <c r="F73" i="13" s="1"/>
  <c r="J186" i="2"/>
  <c r="F73" i="12" s="1"/>
  <c r="I186" i="2"/>
  <c r="F73" i="11" s="1"/>
  <c r="H186" i="2"/>
  <c r="F73" i="10" s="1"/>
  <c r="G186" i="2"/>
  <c r="F73" i="9" s="1"/>
  <c r="F186" i="2"/>
  <c r="F73" i="8" s="1"/>
  <c r="E186" i="2"/>
  <c r="D186" i="2"/>
  <c r="C186" i="2"/>
  <c r="B186" i="2"/>
  <c r="A186" i="2"/>
  <c r="X185" i="2"/>
  <c r="W185" i="2"/>
  <c r="V185" i="2"/>
  <c r="U185" i="2"/>
  <c r="T185" i="2"/>
  <c r="S185" i="2"/>
  <c r="R185" i="2"/>
  <c r="Q185" i="2"/>
  <c r="P185" i="2"/>
  <c r="O185" i="2"/>
  <c r="N185" i="2"/>
  <c r="M185" i="2"/>
  <c r="L185" i="2"/>
  <c r="K185" i="2"/>
  <c r="J185" i="2"/>
  <c r="I185" i="2"/>
  <c r="H185" i="2"/>
  <c r="G185" i="2"/>
  <c r="F185" i="2"/>
  <c r="E185" i="2"/>
  <c r="D185" i="2"/>
  <c r="C185" i="2"/>
  <c r="B185" i="2"/>
  <c r="A185" i="2"/>
  <c r="X184" i="2"/>
  <c r="C73" i="26" s="1"/>
  <c r="B19" i="26" s="1"/>
  <c r="W184" i="2"/>
  <c r="C73" i="25" s="1"/>
  <c r="B19" i="25" s="1"/>
  <c r="V184" i="2"/>
  <c r="C73" i="24" s="1"/>
  <c r="B19" i="24" s="1"/>
  <c r="U184" i="2"/>
  <c r="C73" i="23" s="1"/>
  <c r="T184" i="2"/>
  <c r="C73" i="22" s="1"/>
  <c r="B19" i="22" s="1"/>
  <c r="S184" i="2"/>
  <c r="C73" i="21" s="1"/>
  <c r="B19" i="21" s="1"/>
  <c r="R184" i="2"/>
  <c r="C73" i="20" s="1"/>
  <c r="B19" i="20" s="1"/>
  <c r="Q184" i="2"/>
  <c r="C73" i="19" s="1"/>
  <c r="B19" i="19" s="1"/>
  <c r="P184" i="2"/>
  <c r="C73" i="18" s="1"/>
  <c r="B19" i="18" s="1"/>
  <c r="O184" i="2"/>
  <c r="C73" i="17" s="1"/>
  <c r="B19" i="17" s="1"/>
  <c r="N184" i="2"/>
  <c r="C73" i="16" s="1"/>
  <c r="B19" i="16" s="1"/>
  <c r="M184" i="2"/>
  <c r="C73" i="15" s="1"/>
  <c r="B19" i="15" s="1"/>
  <c r="L184" i="2"/>
  <c r="C73" i="14" s="1"/>
  <c r="B19" i="14" s="1"/>
  <c r="K184" i="2"/>
  <c r="C73" i="13" s="1"/>
  <c r="B19" i="13" s="1"/>
  <c r="B19" i="6" s="1"/>
  <c r="B19" i="5" s="1"/>
  <c r="J184" i="2"/>
  <c r="C73" i="12" s="1"/>
  <c r="B19" i="12" s="1"/>
  <c r="I184" i="2"/>
  <c r="C73" i="11" s="1"/>
  <c r="B19" i="11" s="1"/>
  <c r="H184" i="2"/>
  <c r="C73" i="10" s="1"/>
  <c r="B19" i="10" s="1"/>
  <c r="B19" i="7" s="1"/>
  <c r="G184" i="2"/>
  <c r="C73" i="9" s="1"/>
  <c r="B19" i="9" s="1"/>
  <c r="F184" i="2"/>
  <c r="C73" i="8" s="1"/>
  <c r="B19" i="8" s="1"/>
  <c r="E184" i="2"/>
  <c r="D184" i="2"/>
  <c r="C184" i="2"/>
  <c r="B184" i="2"/>
  <c r="A184" i="2"/>
  <c r="X183" i="2"/>
  <c r="W183" i="2"/>
  <c r="V183" i="2"/>
  <c r="U183" i="2"/>
  <c r="T183" i="2"/>
  <c r="S183" i="2"/>
  <c r="R183" i="2"/>
  <c r="Q183" i="2"/>
  <c r="P183" i="2"/>
  <c r="O183" i="2"/>
  <c r="N183" i="2"/>
  <c r="M183" i="2"/>
  <c r="L183" i="2"/>
  <c r="K183" i="2"/>
  <c r="J183" i="2"/>
  <c r="I183" i="2"/>
  <c r="H183" i="2"/>
  <c r="G183" i="2"/>
  <c r="F183" i="2"/>
  <c r="E183" i="2"/>
  <c r="D183" i="2"/>
  <c r="C183" i="2"/>
  <c r="B183" i="2"/>
  <c r="A183" i="2"/>
  <c r="X182" i="2"/>
  <c r="W182" i="2"/>
  <c r="V182" i="2"/>
  <c r="U182" i="2"/>
  <c r="T182" i="2"/>
  <c r="S182" i="2"/>
  <c r="R182" i="2"/>
  <c r="Q182" i="2"/>
  <c r="P182" i="2"/>
  <c r="O182" i="2"/>
  <c r="N182" i="2"/>
  <c r="M182" i="2"/>
  <c r="L182" i="2"/>
  <c r="K182" i="2"/>
  <c r="J182" i="2"/>
  <c r="I182" i="2"/>
  <c r="H182" i="2"/>
  <c r="G182" i="2"/>
  <c r="F182" i="2"/>
  <c r="E182" i="2"/>
  <c r="D182" i="2"/>
  <c r="C182" i="2"/>
  <c r="B182" i="2"/>
  <c r="A182" i="2"/>
  <c r="X181" i="2"/>
  <c r="W181" i="2"/>
  <c r="V181" i="2"/>
  <c r="U181" i="2"/>
  <c r="T181" i="2"/>
  <c r="S181" i="2"/>
  <c r="R181" i="2"/>
  <c r="Q181" i="2"/>
  <c r="P181" i="2"/>
  <c r="O181" i="2"/>
  <c r="N181" i="2"/>
  <c r="M181" i="2"/>
  <c r="L181" i="2"/>
  <c r="K181" i="2"/>
  <c r="J181" i="2"/>
  <c r="I181" i="2"/>
  <c r="H181" i="2"/>
  <c r="G181" i="2"/>
  <c r="F181" i="2"/>
  <c r="E181" i="2"/>
  <c r="D181" i="2"/>
  <c r="C181" i="2"/>
  <c r="B181" i="2"/>
  <c r="A181" i="2"/>
  <c r="X180" i="2"/>
  <c r="W180" i="2"/>
  <c r="V180" i="2"/>
  <c r="U180" i="2"/>
  <c r="T180" i="2"/>
  <c r="S180" i="2"/>
  <c r="R180" i="2"/>
  <c r="Q180" i="2"/>
  <c r="P180" i="2"/>
  <c r="O180" i="2"/>
  <c r="N180" i="2"/>
  <c r="M180" i="2"/>
  <c r="L180" i="2"/>
  <c r="K180" i="2"/>
  <c r="J180" i="2"/>
  <c r="I180" i="2"/>
  <c r="H180" i="2"/>
  <c r="G180" i="2"/>
  <c r="F180" i="2"/>
  <c r="E180" i="2"/>
  <c r="D180" i="2"/>
  <c r="C180" i="2"/>
  <c r="B180" i="2"/>
  <c r="A180" i="2"/>
  <c r="X179" i="2"/>
  <c r="W179" i="2"/>
  <c r="V179" i="2"/>
  <c r="U179" i="2"/>
  <c r="T179" i="2"/>
  <c r="S179" i="2"/>
  <c r="R179" i="2"/>
  <c r="Q179" i="2"/>
  <c r="P179" i="2"/>
  <c r="O179" i="2"/>
  <c r="N179" i="2"/>
  <c r="M179" i="2"/>
  <c r="L179" i="2"/>
  <c r="K179" i="2"/>
  <c r="J179" i="2"/>
  <c r="I179" i="2"/>
  <c r="H179" i="2"/>
  <c r="G179" i="2"/>
  <c r="F179" i="2"/>
  <c r="E179" i="2"/>
  <c r="D179" i="2"/>
  <c r="C179" i="2"/>
  <c r="B179" i="2"/>
  <c r="A179" i="2"/>
  <c r="X178" i="2"/>
  <c r="W178" i="2"/>
  <c r="V178" i="2"/>
  <c r="U178" i="2"/>
  <c r="T178" i="2"/>
  <c r="S178" i="2"/>
  <c r="R178" i="2"/>
  <c r="Q178" i="2"/>
  <c r="P178" i="2"/>
  <c r="O178" i="2"/>
  <c r="N178" i="2"/>
  <c r="M178" i="2"/>
  <c r="L178" i="2"/>
  <c r="K178" i="2"/>
  <c r="J178" i="2"/>
  <c r="I178" i="2"/>
  <c r="H178" i="2"/>
  <c r="G178" i="2"/>
  <c r="F178" i="2"/>
  <c r="E178" i="2"/>
  <c r="D178" i="2"/>
  <c r="C178" i="2"/>
  <c r="B178" i="2"/>
  <c r="A178" i="2"/>
  <c r="X177" i="2"/>
  <c r="J72" i="26" s="1"/>
  <c r="W177" i="2"/>
  <c r="J72" i="25" s="1"/>
  <c r="V177" i="2"/>
  <c r="J72" i="24" s="1"/>
  <c r="U177" i="2"/>
  <c r="J72" i="23" s="1"/>
  <c r="T177" i="2"/>
  <c r="J72" i="22" s="1"/>
  <c r="S177" i="2"/>
  <c r="J72" i="21" s="1"/>
  <c r="R177" i="2"/>
  <c r="J72" i="20" s="1"/>
  <c r="Q177" i="2"/>
  <c r="J72" i="19" s="1"/>
  <c r="P177" i="2"/>
  <c r="J72" i="18" s="1"/>
  <c r="O177" i="2"/>
  <c r="J72" i="17" s="1"/>
  <c r="N177" i="2"/>
  <c r="J72" i="16" s="1"/>
  <c r="M177" i="2"/>
  <c r="J72" i="15" s="1"/>
  <c r="L177" i="2"/>
  <c r="J72" i="14" s="1"/>
  <c r="K177" i="2"/>
  <c r="J72" i="13" s="1"/>
  <c r="J177" i="2"/>
  <c r="J72" i="12" s="1"/>
  <c r="I177" i="2"/>
  <c r="J72" i="11" s="1"/>
  <c r="H177" i="2"/>
  <c r="J72" i="10" s="1"/>
  <c r="G177" i="2"/>
  <c r="J72" i="9" s="1"/>
  <c r="F177" i="2"/>
  <c r="J72" i="8" s="1"/>
  <c r="E177" i="2"/>
  <c r="D177" i="2"/>
  <c r="C177" i="2"/>
  <c r="B177" i="2"/>
  <c r="A177" i="2"/>
  <c r="X176" i="2"/>
  <c r="I72" i="26" s="1"/>
  <c r="W176" i="2"/>
  <c r="I72" i="25" s="1"/>
  <c r="V176" i="2"/>
  <c r="I72" i="24" s="1"/>
  <c r="U176" i="2"/>
  <c r="I72" i="23" s="1"/>
  <c r="T176" i="2"/>
  <c r="I72" i="22" s="1"/>
  <c r="S176" i="2"/>
  <c r="I72" i="21" s="1"/>
  <c r="R176" i="2"/>
  <c r="I72" i="20" s="1"/>
  <c r="Q176" i="2"/>
  <c r="I72" i="19" s="1"/>
  <c r="P176" i="2"/>
  <c r="I72" i="18" s="1"/>
  <c r="O176" i="2"/>
  <c r="I72" i="17" s="1"/>
  <c r="N176" i="2"/>
  <c r="I72" i="16" s="1"/>
  <c r="M176" i="2"/>
  <c r="I72" i="15" s="1"/>
  <c r="L176" i="2"/>
  <c r="I72" i="14" s="1"/>
  <c r="K176" i="2"/>
  <c r="I72" i="13" s="1"/>
  <c r="J176" i="2"/>
  <c r="I72" i="12" s="1"/>
  <c r="I176" i="2"/>
  <c r="I72" i="11" s="1"/>
  <c r="H176" i="2"/>
  <c r="I72" i="10" s="1"/>
  <c r="G176" i="2"/>
  <c r="I72" i="9" s="1"/>
  <c r="F176" i="2"/>
  <c r="I72" i="8" s="1"/>
  <c r="E176" i="2"/>
  <c r="D176" i="2"/>
  <c r="C176" i="2"/>
  <c r="B176" i="2"/>
  <c r="A176" i="2"/>
  <c r="X175" i="2"/>
  <c r="F72" i="26" s="1"/>
  <c r="W175" i="2"/>
  <c r="F72" i="25" s="1"/>
  <c r="V175" i="2"/>
  <c r="F72" i="24" s="1"/>
  <c r="H72" i="24" s="1"/>
  <c r="U175" i="2"/>
  <c r="F72" i="23" s="1"/>
  <c r="H72" i="23" s="1"/>
  <c r="T175" i="2"/>
  <c r="F72" i="22" s="1"/>
  <c r="S175" i="2"/>
  <c r="F72" i="21" s="1"/>
  <c r="R175" i="2"/>
  <c r="F72" i="20" s="1"/>
  <c r="Q175" i="2"/>
  <c r="F72" i="19" s="1"/>
  <c r="P175" i="2"/>
  <c r="F72" i="18" s="1"/>
  <c r="O175" i="2"/>
  <c r="F72" i="17" s="1"/>
  <c r="N175" i="2"/>
  <c r="F72" i="16" s="1"/>
  <c r="M175" i="2"/>
  <c r="F72" i="15" s="1"/>
  <c r="L175" i="2"/>
  <c r="F72" i="14" s="1"/>
  <c r="K175" i="2"/>
  <c r="F72" i="13" s="1"/>
  <c r="J175" i="2"/>
  <c r="F72" i="12" s="1"/>
  <c r="I175" i="2"/>
  <c r="F72" i="11" s="1"/>
  <c r="H175" i="2"/>
  <c r="F72" i="10" s="1"/>
  <c r="G175" i="2"/>
  <c r="F72" i="9" s="1"/>
  <c r="F175" i="2"/>
  <c r="F72" i="8" s="1"/>
  <c r="E175" i="2"/>
  <c r="D175" i="2"/>
  <c r="C175" i="2"/>
  <c r="B175" i="2"/>
  <c r="A175" i="2"/>
  <c r="X174" i="2"/>
  <c r="W174" i="2"/>
  <c r="V174" i="2"/>
  <c r="U174" i="2"/>
  <c r="T174" i="2"/>
  <c r="S174" i="2"/>
  <c r="R174" i="2"/>
  <c r="Q174" i="2"/>
  <c r="P174" i="2"/>
  <c r="O174" i="2"/>
  <c r="N174" i="2"/>
  <c r="M174" i="2"/>
  <c r="L174" i="2"/>
  <c r="K174" i="2"/>
  <c r="J174" i="2"/>
  <c r="I174" i="2"/>
  <c r="H174" i="2"/>
  <c r="G174" i="2"/>
  <c r="F174" i="2"/>
  <c r="E174" i="2"/>
  <c r="D174" i="2"/>
  <c r="C174" i="2"/>
  <c r="B174" i="2"/>
  <c r="A174" i="2"/>
  <c r="X173" i="2"/>
  <c r="C72" i="26" s="1"/>
  <c r="B18" i="26" s="1"/>
  <c r="W173" i="2"/>
  <c r="C72" i="25" s="1"/>
  <c r="B18" i="25" s="1"/>
  <c r="V173" i="2"/>
  <c r="C72" i="24" s="1"/>
  <c r="B18" i="24" s="1"/>
  <c r="U173" i="2"/>
  <c r="C72" i="23" s="1"/>
  <c r="T173" i="2"/>
  <c r="C72" i="22" s="1"/>
  <c r="B18" i="22" s="1"/>
  <c r="S173" i="2"/>
  <c r="C72" i="21" s="1"/>
  <c r="B18" i="21" s="1"/>
  <c r="R173" i="2"/>
  <c r="C72" i="20" s="1"/>
  <c r="B18" i="20" s="1"/>
  <c r="Q173" i="2"/>
  <c r="C72" i="19" s="1"/>
  <c r="B18" i="19" s="1"/>
  <c r="P173" i="2"/>
  <c r="C72" i="18" s="1"/>
  <c r="B18" i="18" s="1"/>
  <c r="O173" i="2"/>
  <c r="C72" i="17" s="1"/>
  <c r="B18" i="17" s="1"/>
  <c r="N173" i="2"/>
  <c r="C72" i="16" s="1"/>
  <c r="B18" i="16" s="1"/>
  <c r="M173" i="2"/>
  <c r="C72" i="15" s="1"/>
  <c r="B18" i="15" s="1"/>
  <c r="L173" i="2"/>
  <c r="C72" i="14" s="1"/>
  <c r="B18" i="14" s="1"/>
  <c r="K173" i="2"/>
  <c r="C72" i="13" s="1"/>
  <c r="B18" i="13" s="1"/>
  <c r="B18" i="6" s="1"/>
  <c r="B18" i="5" s="1"/>
  <c r="J173" i="2"/>
  <c r="C72" i="12" s="1"/>
  <c r="B18" i="12" s="1"/>
  <c r="I173" i="2"/>
  <c r="C72" i="11" s="1"/>
  <c r="B18" i="11" s="1"/>
  <c r="H173" i="2"/>
  <c r="C72" i="10" s="1"/>
  <c r="B18" i="10" s="1"/>
  <c r="B18" i="7" s="1"/>
  <c r="G173" i="2"/>
  <c r="C72" i="9" s="1"/>
  <c r="B18" i="9" s="1"/>
  <c r="F173" i="2"/>
  <c r="C72" i="8" s="1"/>
  <c r="B18" i="8" s="1"/>
  <c r="E173" i="2"/>
  <c r="D173" i="2"/>
  <c r="C173" i="2"/>
  <c r="B173" i="2"/>
  <c r="A173" i="2"/>
  <c r="X172" i="2"/>
  <c r="W172" i="2"/>
  <c r="V172" i="2"/>
  <c r="U172" i="2"/>
  <c r="T172" i="2"/>
  <c r="S172" i="2"/>
  <c r="R172" i="2"/>
  <c r="Q172" i="2"/>
  <c r="P172" i="2"/>
  <c r="O172" i="2"/>
  <c r="N172" i="2"/>
  <c r="M172" i="2"/>
  <c r="L172" i="2"/>
  <c r="K172" i="2"/>
  <c r="J172" i="2"/>
  <c r="I172" i="2"/>
  <c r="H172" i="2"/>
  <c r="G172" i="2"/>
  <c r="F172" i="2"/>
  <c r="E172" i="2"/>
  <c r="D172" i="2"/>
  <c r="C172" i="2"/>
  <c r="B172" i="2"/>
  <c r="A172" i="2"/>
  <c r="X171" i="2"/>
  <c r="W171" i="2"/>
  <c r="V171" i="2"/>
  <c r="U171" i="2"/>
  <c r="T171" i="2"/>
  <c r="S171" i="2"/>
  <c r="R171" i="2"/>
  <c r="Q171" i="2"/>
  <c r="P171" i="2"/>
  <c r="O171" i="2"/>
  <c r="N171" i="2"/>
  <c r="M171" i="2"/>
  <c r="L171" i="2"/>
  <c r="K171" i="2"/>
  <c r="J171" i="2"/>
  <c r="I171" i="2"/>
  <c r="H171" i="2"/>
  <c r="G171" i="2"/>
  <c r="F171" i="2"/>
  <c r="E171" i="2"/>
  <c r="D171" i="2"/>
  <c r="C171" i="2"/>
  <c r="B171" i="2"/>
  <c r="A171" i="2"/>
  <c r="X170" i="2"/>
  <c r="W170" i="2"/>
  <c r="V170" i="2"/>
  <c r="U170" i="2"/>
  <c r="T170" i="2"/>
  <c r="S170" i="2"/>
  <c r="R170" i="2"/>
  <c r="Q170" i="2"/>
  <c r="P170" i="2"/>
  <c r="O170" i="2"/>
  <c r="N170" i="2"/>
  <c r="M170" i="2"/>
  <c r="L170" i="2"/>
  <c r="K170" i="2"/>
  <c r="J170" i="2"/>
  <c r="I170" i="2"/>
  <c r="H170" i="2"/>
  <c r="G170" i="2"/>
  <c r="F170" i="2"/>
  <c r="E170" i="2"/>
  <c r="D170" i="2"/>
  <c r="C170" i="2"/>
  <c r="B170" i="2"/>
  <c r="A170" i="2"/>
  <c r="X169" i="2"/>
  <c r="W169" i="2"/>
  <c r="V169" i="2"/>
  <c r="U169" i="2"/>
  <c r="T169" i="2"/>
  <c r="S169" i="2"/>
  <c r="R169" i="2"/>
  <c r="Q169" i="2"/>
  <c r="P169" i="2"/>
  <c r="O169" i="2"/>
  <c r="N169" i="2"/>
  <c r="M169" i="2"/>
  <c r="L169" i="2"/>
  <c r="K169" i="2"/>
  <c r="J169" i="2"/>
  <c r="I169" i="2"/>
  <c r="H169" i="2"/>
  <c r="G169" i="2"/>
  <c r="F169" i="2"/>
  <c r="E169" i="2"/>
  <c r="D169" i="2"/>
  <c r="C169" i="2"/>
  <c r="B169" i="2"/>
  <c r="A169" i="2"/>
  <c r="X168" i="2"/>
  <c r="W168" i="2"/>
  <c r="V168" i="2"/>
  <c r="U168" i="2"/>
  <c r="T168" i="2"/>
  <c r="S168" i="2"/>
  <c r="R168" i="2"/>
  <c r="Q168" i="2"/>
  <c r="P168" i="2"/>
  <c r="O168" i="2"/>
  <c r="N168" i="2"/>
  <c r="M168" i="2"/>
  <c r="L168" i="2"/>
  <c r="K168" i="2"/>
  <c r="J168" i="2"/>
  <c r="I168" i="2"/>
  <c r="H168" i="2"/>
  <c r="G168" i="2"/>
  <c r="F168" i="2"/>
  <c r="E168" i="2"/>
  <c r="D168" i="2"/>
  <c r="C168" i="2"/>
  <c r="B168" i="2"/>
  <c r="A168" i="2"/>
  <c r="X167" i="2"/>
  <c r="W167" i="2"/>
  <c r="V167" i="2"/>
  <c r="U167" i="2"/>
  <c r="T167" i="2"/>
  <c r="S167" i="2"/>
  <c r="R167" i="2"/>
  <c r="Q167" i="2"/>
  <c r="P167" i="2"/>
  <c r="O167" i="2"/>
  <c r="N167" i="2"/>
  <c r="M167" i="2"/>
  <c r="L167" i="2"/>
  <c r="K167" i="2"/>
  <c r="J167" i="2"/>
  <c r="I167" i="2"/>
  <c r="H167" i="2"/>
  <c r="G167" i="2"/>
  <c r="F167" i="2"/>
  <c r="E167" i="2"/>
  <c r="D167" i="2"/>
  <c r="C167" i="2"/>
  <c r="B167" i="2"/>
  <c r="A167" i="2"/>
  <c r="X166" i="2"/>
  <c r="J67" i="26" s="1"/>
  <c r="W166" i="2"/>
  <c r="J67" i="25" s="1"/>
  <c r="V166" i="2"/>
  <c r="J67" i="24" s="1"/>
  <c r="U166" i="2"/>
  <c r="J67" i="23" s="1"/>
  <c r="T166" i="2"/>
  <c r="J67" i="22" s="1"/>
  <c r="S166" i="2"/>
  <c r="J67" i="21" s="1"/>
  <c r="R166" i="2"/>
  <c r="J67" i="20" s="1"/>
  <c r="Q166" i="2"/>
  <c r="J67" i="19" s="1"/>
  <c r="P166" i="2"/>
  <c r="J67" i="18" s="1"/>
  <c r="O166" i="2"/>
  <c r="J67" i="17" s="1"/>
  <c r="N166" i="2"/>
  <c r="J67" i="16" s="1"/>
  <c r="M166" i="2"/>
  <c r="J67" i="15" s="1"/>
  <c r="L166" i="2"/>
  <c r="J67" i="14" s="1"/>
  <c r="K166" i="2"/>
  <c r="J67" i="13" s="1"/>
  <c r="J166" i="2"/>
  <c r="J67" i="12" s="1"/>
  <c r="I166" i="2"/>
  <c r="J67" i="11" s="1"/>
  <c r="H166" i="2"/>
  <c r="J67" i="10" s="1"/>
  <c r="G166" i="2"/>
  <c r="J67" i="9" s="1"/>
  <c r="F166" i="2"/>
  <c r="J67" i="8" s="1"/>
  <c r="E166" i="2"/>
  <c r="D166" i="2"/>
  <c r="C166" i="2"/>
  <c r="B166" i="2"/>
  <c r="A166" i="2"/>
  <c r="X165" i="2"/>
  <c r="I67" i="26" s="1"/>
  <c r="W165" i="2"/>
  <c r="I67" i="25" s="1"/>
  <c r="V165" i="2"/>
  <c r="I67" i="24" s="1"/>
  <c r="U165" i="2"/>
  <c r="I67" i="23" s="1"/>
  <c r="T165" i="2"/>
  <c r="I67" i="22" s="1"/>
  <c r="S165" i="2"/>
  <c r="I67" i="21" s="1"/>
  <c r="R165" i="2"/>
  <c r="I67" i="20" s="1"/>
  <c r="Q165" i="2"/>
  <c r="I67" i="19" s="1"/>
  <c r="P165" i="2"/>
  <c r="I67" i="18" s="1"/>
  <c r="O165" i="2"/>
  <c r="I67" i="17" s="1"/>
  <c r="N165" i="2"/>
  <c r="I67" i="16" s="1"/>
  <c r="M165" i="2"/>
  <c r="I67" i="15" s="1"/>
  <c r="L165" i="2"/>
  <c r="I67" i="14" s="1"/>
  <c r="K165" i="2"/>
  <c r="I67" i="13" s="1"/>
  <c r="J165" i="2"/>
  <c r="I67" i="12" s="1"/>
  <c r="I165" i="2"/>
  <c r="I67" i="11" s="1"/>
  <c r="H165" i="2"/>
  <c r="I67" i="10" s="1"/>
  <c r="G165" i="2"/>
  <c r="I67" i="9" s="1"/>
  <c r="F165" i="2"/>
  <c r="I67" i="8" s="1"/>
  <c r="E165" i="2"/>
  <c r="D165" i="2"/>
  <c r="C165" i="2"/>
  <c r="B165" i="2"/>
  <c r="A165" i="2"/>
  <c r="X164" i="2"/>
  <c r="F67" i="26" s="1"/>
  <c r="H67" i="26" s="1"/>
  <c r="W164" i="2"/>
  <c r="F67" i="25" s="1"/>
  <c r="H67" i="25" s="1"/>
  <c r="V164" i="2"/>
  <c r="F67" i="24" s="1"/>
  <c r="H67" i="24" s="1"/>
  <c r="U164" i="2"/>
  <c r="F67" i="23" s="1"/>
  <c r="T164" i="2"/>
  <c r="F67" i="22" s="1"/>
  <c r="S164" i="2"/>
  <c r="F67" i="21" s="1"/>
  <c r="R164" i="2"/>
  <c r="F67" i="20" s="1"/>
  <c r="Q164" i="2"/>
  <c r="F67" i="19" s="1"/>
  <c r="P164" i="2"/>
  <c r="F67" i="18" s="1"/>
  <c r="O164" i="2"/>
  <c r="F67" i="17" s="1"/>
  <c r="N164" i="2"/>
  <c r="F67" i="16" s="1"/>
  <c r="M164" i="2"/>
  <c r="F67" i="15" s="1"/>
  <c r="L164" i="2"/>
  <c r="F67" i="14" s="1"/>
  <c r="K164" i="2"/>
  <c r="F67" i="13" s="1"/>
  <c r="J164" i="2"/>
  <c r="F67" i="12" s="1"/>
  <c r="I164" i="2"/>
  <c r="F67" i="11" s="1"/>
  <c r="H67" i="11" s="1"/>
  <c r="H164" i="2"/>
  <c r="F67" i="10" s="1"/>
  <c r="H67" i="10" s="1"/>
  <c r="G164" i="2"/>
  <c r="F67" i="9" s="1"/>
  <c r="H67" i="9" s="1"/>
  <c r="F164" i="2"/>
  <c r="F67" i="8" s="1"/>
  <c r="H67" i="8" s="1"/>
  <c r="E164" i="2"/>
  <c r="D164" i="2"/>
  <c r="C164" i="2"/>
  <c r="B164" i="2"/>
  <c r="A164" i="2"/>
  <c r="X163" i="2"/>
  <c r="W163" i="2"/>
  <c r="V163" i="2"/>
  <c r="U163" i="2"/>
  <c r="T163" i="2"/>
  <c r="S163" i="2"/>
  <c r="R163" i="2"/>
  <c r="Q163" i="2"/>
  <c r="P163" i="2"/>
  <c r="O163" i="2"/>
  <c r="N163" i="2"/>
  <c r="M163" i="2"/>
  <c r="L163" i="2"/>
  <c r="K163" i="2"/>
  <c r="J163" i="2"/>
  <c r="I163" i="2"/>
  <c r="H163" i="2"/>
  <c r="G163" i="2"/>
  <c r="F163" i="2"/>
  <c r="E163" i="2"/>
  <c r="D163" i="2"/>
  <c r="C163" i="2"/>
  <c r="B163" i="2"/>
  <c r="A163" i="2"/>
  <c r="X162" i="2"/>
  <c r="C67" i="26" s="1"/>
  <c r="W162" i="2"/>
  <c r="C67" i="25" s="1"/>
  <c r="V162" i="2"/>
  <c r="C67" i="24" s="1"/>
  <c r="U162" i="2"/>
  <c r="C67" i="23" s="1"/>
  <c r="T162" i="2"/>
  <c r="C67" i="22" s="1"/>
  <c r="S162" i="2"/>
  <c r="C67" i="21" s="1"/>
  <c r="R162" i="2"/>
  <c r="C67" i="20" s="1"/>
  <c r="Q162" i="2"/>
  <c r="C67" i="19" s="1"/>
  <c r="P162" i="2"/>
  <c r="C67" i="18" s="1"/>
  <c r="O162" i="2"/>
  <c r="C67" i="17" s="1"/>
  <c r="N162" i="2"/>
  <c r="C67" i="16" s="1"/>
  <c r="M162" i="2"/>
  <c r="C67" i="15" s="1"/>
  <c r="L162" i="2"/>
  <c r="C67" i="14" s="1"/>
  <c r="K162" i="2"/>
  <c r="C67" i="13" s="1"/>
  <c r="J162" i="2"/>
  <c r="C67" i="12" s="1"/>
  <c r="I162" i="2"/>
  <c r="C67" i="11" s="1"/>
  <c r="H162" i="2"/>
  <c r="C67" i="10" s="1"/>
  <c r="G162" i="2"/>
  <c r="C67" i="9" s="1"/>
  <c r="F162" i="2"/>
  <c r="C67" i="8" s="1"/>
  <c r="E162" i="2"/>
  <c r="D162" i="2"/>
  <c r="C162" i="2"/>
  <c r="B162" i="2"/>
  <c r="A162" i="2"/>
  <c r="X161" i="2"/>
  <c r="W161" i="2"/>
  <c r="V161" i="2"/>
  <c r="U161" i="2"/>
  <c r="T161" i="2"/>
  <c r="S161" i="2"/>
  <c r="R161" i="2"/>
  <c r="Q161" i="2"/>
  <c r="P161" i="2"/>
  <c r="O161" i="2"/>
  <c r="N161" i="2"/>
  <c r="M161" i="2"/>
  <c r="L161" i="2"/>
  <c r="K161" i="2"/>
  <c r="J161" i="2"/>
  <c r="I161" i="2"/>
  <c r="H161" i="2"/>
  <c r="G161" i="2"/>
  <c r="F161" i="2"/>
  <c r="E161" i="2"/>
  <c r="D161" i="2"/>
  <c r="C161" i="2"/>
  <c r="B161" i="2"/>
  <c r="A161" i="2"/>
  <c r="X160" i="2"/>
  <c r="W160" i="2"/>
  <c r="V160" i="2"/>
  <c r="U160" i="2"/>
  <c r="T160" i="2"/>
  <c r="S160" i="2"/>
  <c r="R160" i="2"/>
  <c r="Q160" i="2"/>
  <c r="P160" i="2"/>
  <c r="O160" i="2"/>
  <c r="N160" i="2"/>
  <c r="M160" i="2"/>
  <c r="L160" i="2"/>
  <c r="K160" i="2"/>
  <c r="J160" i="2"/>
  <c r="I160" i="2"/>
  <c r="H160" i="2"/>
  <c r="G160" i="2"/>
  <c r="F160" i="2"/>
  <c r="E160" i="2"/>
  <c r="D160" i="2"/>
  <c r="C160" i="2"/>
  <c r="B160" i="2"/>
  <c r="A160" i="2"/>
  <c r="X159" i="2"/>
  <c r="W159" i="2"/>
  <c r="V159" i="2"/>
  <c r="U159" i="2"/>
  <c r="T159" i="2"/>
  <c r="S159" i="2"/>
  <c r="R159" i="2"/>
  <c r="Q159" i="2"/>
  <c r="P159" i="2"/>
  <c r="O159" i="2"/>
  <c r="N159" i="2"/>
  <c r="M159" i="2"/>
  <c r="L159" i="2"/>
  <c r="K159" i="2"/>
  <c r="J159" i="2"/>
  <c r="I159" i="2"/>
  <c r="H159" i="2"/>
  <c r="G159" i="2"/>
  <c r="F159" i="2"/>
  <c r="E159" i="2"/>
  <c r="D159" i="2"/>
  <c r="C159" i="2"/>
  <c r="B159" i="2"/>
  <c r="A159" i="2"/>
  <c r="X158" i="2"/>
  <c r="W158" i="2"/>
  <c r="V158" i="2"/>
  <c r="U158" i="2"/>
  <c r="T158" i="2"/>
  <c r="S158" i="2"/>
  <c r="R158" i="2"/>
  <c r="Q158" i="2"/>
  <c r="P158" i="2"/>
  <c r="O158" i="2"/>
  <c r="N158" i="2"/>
  <c r="M158" i="2"/>
  <c r="L158" i="2"/>
  <c r="K158" i="2"/>
  <c r="J158" i="2"/>
  <c r="I158" i="2"/>
  <c r="H158" i="2"/>
  <c r="G158" i="2"/>
  <c r="F158" i="2"/>
  <c r="E158" i="2"/>
  <c r="D158" i="2"/>
  <c r="C158" i="2"/>
  <c r="B158" i="2"/>
  <c r="A158" i="2"/>
  <c r="X157" i="2"/>
  <c r="W157" i="2"/>
  <c r="V157" i="2"/>
  <c r="U157" i="2"/>
  <c r="T157" i="2"/>
  <c r="S157" i="2"/>
  <c r="R157" i="2"/>
  <c r="Q157" i="2"/>
  <c r="P157" i="2"/>
  <c r="O157" i="2"/>
  <c r="N157" i="2"/>
  <c r="M157" i="2"/>
  <c r="L157" i="2"/>
  <c r="K157" i="2"/>
  <c r="J157" i="2"/>
  <c r="I157" i="2"/>
  <c r="H157" i="2"/>
  <c r="G157" i="2"/>
  <c r="F157" i="2"/>
  <c r="E157" i="2"/>
  <c r="D157" i="2"/>
  <c r="C157" i="2"/>
  <c r="B157" i="2"/>
  <c r="A157" i="2"/>
  <c r="X156" i="2"/>
  <c r="W156" i="2"/>
  <c r="V156" i="2"/>
  <c r="U156" i="2"/>
  <c r="T156" i="2"/>
  <c r="S156" i="2"/>
  <c r="R156" i="2"/>
  <c r="Q156" i="2"/>
  <c r="P156" i="2"/>
  <c r="O156" i="2"/>
  <c r="N156" i="2"/>
  <c r="M156" i="2"/>
  <c r="L156" i="2"/>
  <c r="K156" i="2"/>
  <c r="J156" i="2"/>
  <c r="I156" i="2"/>
  <c r="H156" i="2"/>
  <c r="G156" i="2"/>
  <c r="F156" i="2"/>
  <c r="E156" i="2"/>
  <c r="D156" i="2"/>
  <c r="C156" i="2"/>
  <c r="B156" i="2"/>
  <c r="A156" i="2"/>
  <c r="X155" i="2"/>
  <c r="J66" i="26" s="1"/>
  <c r="W155" i="2"/>
  <c r="J66" i="25" s="1"/>
  <c r="V155" i="2"/>
  <c r="J66" i="24" s="1"/>
  <c r="U155" i="2"/>
  <c r="J66" i="23" s="1"/>
  <c r="T155" i="2"/>
  <c r="J66" i="22" s="1"/>
  <c r="S155" i="2"/>
  <c r="J66" i="21" s="1"/>
  <c r="R155" i="2"/>
  <c r="J66" i="20" s="1"/>
  <c r="Q155" i="2"/>
  <c r="J66" i="19" s="1"/>
  <c r="P155" i="2"/>
  <c r="J66" i="18" s="1"/>
  <c r="O155" i="2"/>
  <c r="J66" i="17" s="1"/>
  <c r="N155" i="2"/>
  <c r="J66" i="16" s="1"/>
  <c r="M155" i="2"/>
  <c r="J66" i="15" s="1"/>
  <c r="L155" i="2"/>
  <c r="J66" i="14" s="1"/>
  <c r="K155" i="2"/>
  <c r="J66" i="13" s="1"/>
  <c r="J155" i="2"/>
  <c r="J66" i="12" s="1"/>
  <c r="I155" i="2"/>
  <c r="J66" i="11" s="1"/>
  <c r="H155" i="2"/>
  <c r="J66" i="10" s="1"/>
  <c r="G155" i="2"/>
  <c r="J66" i="9" s="1"/>
  <c r="F155" i="2"/>
  <c r="J66" i="8" s="1"/>
  <c r="E155" i="2"/>
  <c r="D155" i="2"/>
  <c r="C155" i="2"/>
  <c r="B155" i="2"/>
  <c r="A155" i="2"/>
  <c r="X154" i="2"/>
  <c r="I66" i="26" s="1"/>
  <c r="W154" i="2"/>
  <c r="I66" i="25" s="1"/>
  <c r="V154" i="2"/>
  <c r="I66" i="24" s="1"/>
  <c r="U154" i="2"/>
  <c r="I66" i="23" s="1"/>
  <c r="T154" i="2"/>
  <c r="I66" i="22" s="1"/>
  <c r="S154" i="2"/>
  <c r="I66" i="21" s="1"/>
  <c r="R154" i="2"/>
  <c r="I66" i="20" s="1"/>
  <c r="Q154" i="2"/>
  <c r="I66" i="19" s="1"/>
  <c r="P154" i="2"/>
  <c r="I66" i="18" s="1"/>
  <c r="O154" i="2"/>
  <c r="I66" i="17" s="1"/>
  <c r="N154" i="2"/>
  <c r="I66" i="16" s="1"/>
  <c r="M154" i="2"/>
  <c r="I66" i="15" s="1"/>
  <c r="L154" i="2"/>
  <c r="I66" i="14" s="1"/>
  <c r="K154" i="2"/>
  <c r="I66" i="13" s="1"/>
  <c r="J154" i="2"/>
  <c r="I66" i="12" s="1"/>
  <c r="I154" i="2"/>
  <c r="I66" i="11" s="1"/>
  <c r="H154" i="2"/>
  <c r="I66" i="10" s="1"/>
  <c r="G154" i="2"/>
  <c r="I66" i="9" s="1"/>
  <c r="F154" i="2"/>
  <c r="I66" i="8" s="1"/>
  <c r="E154" i="2"/>
  <c r="D154" i="2"/>
  <c r="C154" i="2"/>
  <c r="B154" i="2"/>
  <c r="A154" i="2"/>
  <c r="X153" i="2"/>
  <c r="F66" i="26" s="1"/>
  <c r="W153" i="2"/>
  <c r="F66" i="25" s="1"/>
  <c r="H66" i="25" s="1"/>
  <c r="V153" i="2"/>
  <c r="F66" i="24" s="1"/>
  <c r="U153" i="2"/>
  <c r="F66" i="23" s="1"/>
  <c r="T153" i="2"/>
  <c r="F66" i="22" s="1"/>
  <c r="S153" i="2"/>
  <c r="F66" i="21" s="1"/>
  <c r="R153" i="2"/>
  <c r="F66" i="20" s="1"/>
  <c r="Q153" i="2"/>
  <c r="F66" i="19" s="1"/>
  <c r="P153" i="2"/>
  <c r="F66" i="18" s="1"/>
  <c r="O153" i="2"/>
  <c r="F66" i="17" s="1"/>
  <c r="N153" i="2"/>
  <c r="F66" i="16" s="1"/>
  <c r="M153" i="2"/>
  <c r="F66" i="15" s="1"/>
  <c r="L153" i="2"/>
  <c r="F66" i="14" s="1"/>
  <c r="K153" i="2"/>
  <c r="F66" i="13" s="1"/>
  <c r="J153" i="2"/>
  <c r="F66" i="12" s="1"/>
  <c r="I153" i="2"/>
  <c r="F66" i="11" s="1"/>
  <c r="H66" i="11" s="1"/>
  <c r="H153" i="2"/>
  <c r="F66" i="10" s="1"/>
  <c r="H66" i="10" s="1"/>
  <c r="G153" i="2"/>
  <c r="F66" i="9" s="1"/>
  <c r="H66" i="9" s="1"/>
  <c r="F153" i="2"/>
  <c r="F66" i="8" s="1"/>
  <c r="E153" i="2"/>
  <c r="D153" i="2"/>
  <c r="C153" i="2"/>
  <c r="B153" i="2"/>
  <c r="A153" i="2"/>
  <c r="X152" i="2"/>
  <c r="W152" i="2"/>
  <c r="V152" i="2"/>
  <c r="U152" i="2"/>
  <c r="T152" i="2"/>
  <c r="S152" i="2"/>
  <c r="R152" i="2"/>
  <c r="Q152" i="2"/>
  <c r="P152" i="2"/>
  <c r="O152" i="2"/>
  <c r="N152" i="2"/>
  <c r="M152" i="2"/>
  <c r="L152" i="2"/>
  <c r="K152" i="2"/>
  <c r="J152" i="2"/>
  <c r="I152" i="2"/>
  <c r="H152" i="2"/>
  <c r="G152" i="2"/>
  <c r="F152" i="2"/>
  <c r="E152" i="2"/>
  <c r="D152" i="2"/>
  <c r="C152" i="2"/>
  <c r="B152" i="2"/>
  <c r="A152" i="2"/>
  <c r="X151" i="2"/>
  <c r="C66" i="26" s="1"/>
  <c r="W151" i="2"/>
  <c r="C66" i="25" s="1"/>
  <c r="V151" i="2"/>
  <c r="C66" i="24" s="1"/>
  <c r="U151" i="2"/>
  <c r="C66" i="23" s="1"/>
  <c r="T151" i="2"/>
  <c r="C66" i="22" s="1"/>
  <c r="S151" i="2"/>
  <c r="C66" i="21" s="1"/>
  <c r="R151" i="2"/>
  <c r="C66" i="20" s="1"/>
  <c r="Q151" i="2"/>
  <c r="C66" i="19" s="1"/>
  <c r="P151" i="2"/>
  <c r="C66" i="18" s="1"/>
  <c r="O151" i="2"/>
  <c r="C66" i="17" s="1"/>
  <c r="N151" i="2"/>
  <c r="C66" i="16" s="1"/>
  <c r="M151" i="2"/>
  <c r="C66" i="15" s="1"/>
  <c r="L151" i="2"/>
  <c r="C66" i="14" s="1"/>
  <c r="K151" i="2"/>
  <c r="C66" i="13" s="1"/>
  <c r="J151" i="2"/>
  <c r="C66" i="12" s="1"/>
  <c r="I151" i="2"/>
  <c r="C66" i="11" s="1"/>
  <c r="H151" i="2"/>
  <c r="C66" i="10" s="1"/>
  <c r="G151" i="2"/>
  <c r="C66" i="9" s="1"/>
  <c r="F151" i="2"/>
  <c r="C66" i="8" s="1"/>
  <c r="E151" i="2"/>
  <c r="D151" i="2"/>
  <c r="C151" i="2"/>
  <c r="B151" i="2"/>
  <c r="A151" i="2"/>
  <c r="X150" i="2"/>
  <c r="W150" i="2"/>
  <c r="V150" i="2"/>
  <c r="U150" i="2"/>
  <c r="T150" i="2"/>
  <c r="S150" i="2"/>
  <c r="R150" i="2"/>
  <c r="Q150" i="2"/>
  <c r="P150" i="2"/>
  <c r="O150" i="2"/>
  <c r="N150" i="2"/>
  <c r="M150" i="2"/>
  <c r="L150" i="2"/>
  <c r="K150" i="2"/>
  <c r="J150" i="2"/>
  <c r="I150" i="2"/>
  <c r="H150" i="2"/>
  <c r="G150" i="2"/>
  <c r="F150" i="2"/>
  <c r="E150" i="2"/>
  <c r="D150" i="2"/>
  <c r="C150" i="2"/>
  <c r="B150" i="2"/>
  <c r="A150" i="2"/>
  <c r="X149" i="2"/>
  <c r="W149" i="2"/>
  <c r="V149" i="2"/>
  <c r="U149" i="2"/>
  <c r="T149" i="2"/>
  <c r="S149" i="2"/>
  <c r="R149" i="2"/>
  <c r="Q149" i="2"/>
  <c r="P149" i="2"/>
  <c r="O149" i="2"/>
  <c r="N149" i="2"/>
  <c r="M149" i="2"/>
  <c r="L149" i="2"/>
  <c r="K149" i="2"/>
  <c r="J149" i="2"/>
  <c r="I149" i="2"/>
  <c r="H149" i="2"/>
  <c r="G149" i="2"/>
  <c r="F149" i="2"/>
  <c r="E149" i="2"/>
  <c r="D149" i="2"/>
  <c r="C149" i="2"/>
  <c r="B149" i="2"/>
  <c r="A149" i="2"/>
  <c r="X148" i="2"/>
  <c r="W148" i="2"/>
  <c r="V148" i="2"/>
  <c r="U148" i="2"/>
  <c r="T148" i="2"/>
  <c r="S148" i="2"/>
  <c r="R148" i="2"/>
  <c r="Q148" i="2"/>
  <c r="P148" i="2"/>
  <c r="O148" i="2"/>
  <c r="N148" i="2"/>
  <c r="M148" i="2"/>
  <c r="L148" i="2"/>
  <c r="K148" i="2"/>
  <c r="J148" i="2"/>
  <c r="I148" i="2"/>
  <c r="H148" i="2"/>
  <c r="G148" i="2"/>
  <c r="F148" i="2"/>
  <c r="E148" i="2"/>
  <c r="D148" i="2"/>
  <c r="C148" i="2"/>
  <c r="B148" i="2"/>
  <c r="A148" i="2"/>
  <c r="X147" i="2"/>
  <c r="W147" i="2"/>
  <c r="V147" i="2"/>
  <c r="U147" i="2"/>
  <c r="T147" i="2"/>
  <c r="S147" i="2"/>
  <c r="R147" i="2"/>
  <c r="Q147" i="2"/>
  <c r="P147" i="2"/>
  <c r="O147" i="2"/>
  <c r="N147" i="2"/>
  <c r="M147" i="2"/>
  <c r="L147" i="2"/>
  <c r="K147" i="2"/>
  <c r="J147" i="2"/>
  <c r="I147" i="2"/>
  <c r="H147" i="2"/>
  <c r="G147" i="2"/>
  <c r="F147" i="2"/>
  <c r="E147" i="2"/>
  <c r="D147" i="2"/>
  <c r="C147" i="2"/>
  <c r="B147" i="2"/>
  <c r="A147" i="2"/>
  <c r="X146" i="2"/>
  <c r="W146" i="2"/>
  <c r="V146" i="2"/>
  <c r="U146" i="2"/>
  <c r="T146" i="2"/>
  <c r="S146" i="2"/>
  <c r="R146" i="2"/>
  <c r="Q146" i="2"/>
  <c r="P146" i="2"/>
  <c r="O146" i="2"/>
  <c r="N146" i="2"/>
  <c r="M146" i="2"/>
  <c r="L146" i="2"/>
  <c r="K146" i="2"/>
  <c r="J146" i="2"/>
  <c r="I146" i="2"/>
  <c r="H146" i="2"/>
  <c r="G146" i="2"/>
  <c r="F146" i="2"/>
  <c r="E146" i="2"/>
  <c r="D146" i="2"/>
  <c r="C146" i="2"/>
  <c r="B146" i="2"/>
  <c r="A146" i="2"/>
  <c r="X145" i="2"/>
  <c r="W145" i="2"/>
  <c r="V145" i="2"/>
  <c r="U145" i="2"/>
  <c r="T145" i="2"/>
  <c r="S145" i="2"/>
  <c r="R145" i="2"/>
  <c r="Q145" i="2"/>
  <c r="P145" i="2"/>
  <c r="O145" i="2"/>
  <c r="N145" i="2"/>
  <c r="M145" i="2"/>
  <c r="L145" i="2"/>
  <c r="K145" i="2"/>
  <c r="J145" i="2"/>
  <c r="I145" i="2"/>
  <c r="H145" i="2"/>
  <c r="G145" i="2"/>
  <c r="F145" i="2"/>
  <c r="E145" i="2"/>
  <c r="D145" i="2"/>
  <c r="C145" i="2"/>
  <c r="B145" i="2"/>
  <c r="A145" i="2"/>
  <c r="X144" i="2"/>
  <c r="J65" i="26" s="1"/>
  <c r="W144" i="2"/>
  <c r="J65" i="25" s="1"/>
  <c r="V144" i="2"/>
  <c r="J65" i="24" s="1"/>
  <c r="U144" i="2"/>
  <c r="J65" i="23" s="1"/>
  <c r="T144" i="2"/>
  <c r="J65" i="22" s="1"/>
  <c r="S144" i="2"/>
  <c r="J65" i="21" s="1"/>
  <c r="R144" i="2"/>
  <c r="J65" i="20" s="1"/>
  <c r="Q144" i="2"/>
  <c r="J65" i="19" s="1"/>
  <c r="P144" i="2"/>
  <c r="J65" i="18" s="1"/>
  <c r="O144" i="2"/>
  <c r="J65" i="17" s="1"/>
  <c r="N144" i="2"/>
  <c r="J65" i="16" s="1"/>
  <c r="M144" i="2"/>
  <c r="J65" i="15" s="1"/>
  <c r="L144" i="2"/>
  <c r="J65" i="14" s="1"/>
  <c r="K144" i="2"/>
  <c r="J65" i="13" s="1"/>
  <c r="J144" i="2"/>
  <c r="J65" i="12" s="1"/>
  <c r="I144" i="2"/>
  <c r="J65" i="11" s="1"/>
  <c r="H144" i="2"/>
  <c r="J65" i="10" s="1"/>
  <c r="G144" i="2"/>
  <c r="J65" i="9" s="1"/>
  <c r="F144" i="2"/>
  <c r="J65" i="8" s="1"/>
  <c r="E144" i="2"/>
  <c r="D144" i="2"/>
  <c r="C144" i="2"/>
  <c r="B144" i="2"/>
  <c r="A144" i="2"/>
  <c r="X143" i="2"/>
  <c r="I65" i="26" s="1"/>
  <c r="W143" i="2"/>
  <c r="I65" i="25" s="1"/>
  <c r="V143" i="2"/>
  <c r="I65" i="24" s="1"/>
  <c r="U143" i="2"/>
  <c r="I65" i="23" s="1"/>
  <c r="T143" i="2"/>
  <c r="I65" i="22" s="1"/>
  <c r="S143" i="2"/>
  <c r="I65" i="21" s="1"/>
  <c r="R143" i="2"/>
  <c r="I65" i="20" s="1"/>
  <c r="Q143" i="2"/>
  <c r="I65" i="19" s="1"/>
  <c r="P143" i="2"/>
  <c r="I65" i="18" s="1"/>
  <c r="O143" i="2"/>
  <c r="I65" i="17" s="1"/>
  <c r="N143" i="2"/>
  <c r="I65" i="16" s="1"/>
  <c r="M143" i="2"/>
  <c r="I65" i="15" s="1"/>
  <c r="L143" i="2"/>
  <c r="I65" i="14" s="1"/>
  <c r="K143" i="2"/>
  <c r="I65" i="13" s="1"/>
  <c r="J143" i="2"/>
  <c r="I65" i="12" s="1"/>
  <c r="I143" i="2"/>
  <c r="I65" i="11" s="1"/>
  <c r="H143" i="2"/>
  <c r="I65" i="10" s="1"/>
  <c r="G143" i="2"/>
  <c r="I65" i="9" s="1"/>
  <c r="F143" i="2"/>
  <c r="I65" i="8" s="1"/>
  <c r="E143" i="2"/>
  <c r="D143" i="2"/>
  <c r="C143" i="2"/>
  <c r="B143" i="2"/>
  <c r="A143" i="2"/>
  <c r="X142" i="2"/>
  <c r="F65" i="26" s="1"/>
  <c r="H65" i="26" s="1"/>
  <c r="W142" i="2"/>
  <c r="F65" i="25" s="1"/>
  <c r="H65" i="25" s="1"/>
  <c r="V142" i="2"/>
  <c r="F65" i="24" s="1"/>
  <c r="U142" i="2"/>
  <c r="F65" i="23" s="1"/>
  <c r="T142" i="2"/>
  <c r="F65" i="22" s="1"/>
  <c r="S142" i="2"/>
  <c r="F65" i="21" s="1"/>
  <c r="R142" i="2"/>
  <c r="F65" i="20" s="1"/>
  <c r="Q142" i="2"/>
  <c r="F65" i="19" s="1"/>
  <c r="P142" i="2"/>
  <c r="F65" i="18" s="1"/>
  <c r="O142" i="2"/>
  <c r="F65" i="17" s="1"/>
  <c r="N142" i="2"/>
  <c r="F65" i="16" s="1"/>
  <c r="M142" i="2"/>
  <c r="F65" i="15" s="1"/>
  <c r="L142" i="2"/>
  <c r="F65" i="14" s="1"/>
  <c r="K142" i="2"/>
  <c r="F65" i="13" s="1"/>
  <c r="J142" i="2"/>
  <c r="F65" i="12" s="1"/>
  <c r="I142" i="2"/>
  <c r="F65" i="11" s="1"/>
  <c r="H65" i="11" s="1"/>
  <c r="H142" i="2"/>
  <c r="F65" i="10" s="1"/>
  <c r="H65" i="10" s="1"/>
  <c r="G142" i="2"/>
  <c r="F65" i="9" s="1"/>
  <c r="H65" i="9" s="1"/>
  <c r="F142" i="2"/>
  <c r="F65" i="8" s="1"/>
  <c r="H65" i="8" s="1"/>
  <c r="E142" i="2"/>
  <c r="D142" i="2"/>
  <c r="C142" i="2"/>
  <c r="B142" i="2"/>
  <c r="A142" i="2"/>
  <c r="X141" i="2"/>
  <c r="W141" i="2"/>
  <c r="V141" i="2"/>
  <c r="U141" i="2"/>
  <c r="T141" i="2"/>
  <c r="S141" i="2"/>
  <c r="R141" i="2"/>
  <c r="Q141" i="2"/>
  <c r="P141" i="2"/>
  <c r="O141" i="2"/>
  <c r="N141" i="2"/>
  <c r="M141" i="2"/>
  <c r="L141" i="2"/>
  <c r="K141" i="2"/>
  <c r="J141" i="2"/>
  <c r="I141" i="2"/>
  <c r="H141" i="2"/>
  <c r="G141" i="2"/>
  <c r="F141" i="2"/>
  <c r="E141" i="2"/>
  <c r="D141" i="2"/>
  <c r="C141" i="2"/>
  <c r="B141" i="2"/>
  <c r="A141" i="2"/>
  <c r="X140" i="2"/>
  <c r="C65" i="26" s="1"/>
  <c r="W140" i="2"/>
  <c r="C65" i="25" s="1"/>
  <c r="V140" i="2"/>
  <c r="C65" i="24" s="1"/>
  <c r="U140" i="2"/>
  <c r="C65" i="23" s="1"/>
  <c r="T140" i="2"/>
  <c r="C65" i="22" s="1"/>
  <c r="S140" i="2"/>
  <c r="C65" i="21" s="1"/>
  <c r="R140" i="2"/>
  <c r="C65" i="20" s="1"/>
  <c r="Q140" i="2"/>
  <c r="C65" i="19" s="1"/>
  <c r="P140" i="2"/>
  <c r="C65" i="18" s="1"/>
  <c r="O140" i="2"/>
  <c r="C65" i="17" s="1"/>
  <c r="N140" i="2"/>
  <c r="C65" i="16" s="1"/>
  <c r="M140" i="2"/>
  <c r="C65" i="15" s="1"/>
  <c r="L140" i="2"/>
  <c r="C65" i="14" s="1"/>
  <c r="K140" i="2"/>
  <c r="C65" i="13" s="1"/>
  <c r="J140" i="2"/>
  <c r="C65" i="12" s="1"/>
  <c r="I140" i="2"/>
  <c r="C65" i="11" s="1"/>
  <c r="H140" i="2"/>
  <c r="C65" i="10" s="1"/>
  <c r="G140" i="2"/>
  <c r="C65" i="9" s="1"/>
  <c r="F140" i="2"/>
  <c r="C65" i="8" s="1"/>
  <c r="E140" i="2"/>
  <c r="D140" i="2"/>
  <c r="C140" i="2"/>
  <c r="B140" i="2"/>
  <c r="A140" i="2"/>
  <c r="X139" i="2"/>
  <c r="W139" i="2"/>
  <c r="V139" i="2"/>
  <c r="U139" i="2"/>
  <c r="T139" i="2"/>
  <c r="S139" i="2"/>
  <c r="R139" i="2"/>
  <c r="Q139" i="2"/>
  <c r="P139" i="2"/>
  <c r="O139" i="2"/>
  <c r="N139" i="2"/>
  <c r="M139" i="2"/>
  <c r="L139" i="2"/>
  <c r="K139" i="2"/>
  <c r="J139" i="2"/>
  <c r="I139" i="2"/>
  <c r="H139" i="2"/>
  <c r="G139" i="2"/>
  <c r="F139" i="2"/>
  <c r="E139" i="2"/>
  <c r="D139" i="2"/>
  <c r="C139" i="2"/>
  <c r="B139" i="2"/>
  <c r="A139" i="2"/>
  <c r="X138" i="2"/>
  <c r="W138" i="2"/>
  <c r="V138" i="2"/>
  <c r="U138" i="2"/>
  <c r="T138" i="2"/>
  <c r="S138" i="2"/>
  <c r="R138" i="2"/>
  <c r="Q138" i="2"/>
  <c r="P138" i="2"/>
  <c r="O138" i="2"/>
  <c r="N138" i="2"/>
  <c r="M138" i="2"/>
  <c r="L138" i="2"/>
  <c r="K138" i="2"/>
  <c r="J138" i="2"/>
  <c r="I138" i="2"/>
  <c r="H138" i="2"/>
  <c r="G138" i="2"/>
  <c r="F138" i="2"/>
  <c r="E138" i="2"/>
  <c r="D138" i="2"/>
  <c r="C138" i="2"/>
  <c r="B138" i="2"/>
  <c r="A138" i="2"/>
  <c r="X137" i="2"/>
  <c r="W137" i="2"/>
  <c r="V137" i="2"/>
  <c r="U137" i="2"/>
  <c r="T137" i="2"/>
  <c r="S137" i="2"/>
  <c r="R137" i="2"/>
  <c r="Q137" i="2"/>
  <c r="P137" i="2"/>
  <c r="O137" i="2"/>
  <c r="N137" i="2"/>
  <c r="M137" i="2"/>
  <c r="L137" i="2"/>
  <c r="K137" i="2"/>
  <c r="J137" i="2"/>
  <c r="I137" i="2"/>
  <c r="H137" i="2"/>
  <c r="G137" i="2"/>
  <c r="F137" i="2"/>
  <c r="E137" i="2"/>
  <c r="D137" i="2"/>
  <c r="C137" i="2"/>
  <c r="B137" i="2"/>
  <c r="A137" i="2"/>
  <c r="X136" i="2"/>
  <c r="W136" i="2"/>
  <c r="V136" i="2"/>
  <c r="U136" i="2"/>
  <c r="T136" i="2"/>
  <c r="S136" i="2"/>
  <c r="R136" i="2"/>
  <c r="Q136" i="2"/>
  <c r="P136" i="2"/>
  <c r="O136" i="2"/>
  <c r="N136" i="2"/>
  <c r="M136" i="2"/>
  <c r="L136" i="2"/>
  <c r="K136" i="2"/>
  <c r="J136" i="2"/>
  <c r="I136" i="2"/>
  <c r="H136" i="2"/>
  <c r="G136" i="2"/>
  <c r="F136" i="2"/>
  <c r="E136" i="2"/>
  <c r="D136" i="2"/>
  <c r="C136" i="2"/>
  <c r="B136" i="2"/>
  <c r="A136" i="2"/>
  <c r="X135" i="2"/>
  <c r="W135" i="2"/>
  <c r="V135" i="2"/>
  <c r="U135" i="2"/>
  <c r="T135" i="2"/>
  <c r="S135" i="2"/>
  <c r="R135" i="2"/>
  <c r="Q135" i="2"/>
  <c r="P135" i="2"/>
  <c r="O135" i="2"/>
  <c r="N135" i="2"/>
  <c r="M135" i="2"/>
  <c r="L135" i="2"/>
  <c r="K135" i="2"/>
  <c r="J135" i="2"/>
  <c r="I135" i="2"/>
  <c r="H135" i="2"/>
  <c r="G135" i="2"/>
  <c r="F135" i="2"/>
  <c r="E135" i="2"/>
  <c r="D135" i="2"/>
  <c r="C135" i="2"/>
  <c r="B135" i="2"/>
  <c r="A135" i="2"/>
  <c r="X134" i="2"/>
  <c r="W134" i="2"/>
  <c r="V134" i="2"/>
  <c r="U134" i="2"/>
  <c r="T134" i="2"/>
  <c r="S134" i="2"/>
  <c r="R134" i="2"/>
  <c r="Q134" i="2"/>
  <c r="P134" i="2"/>
  <c r="O134" i="2"/>
  <c r="N134" i="2"/>
  <c r="M134" i="2"/>
  <c r="L134" i="2"/>
  <c r="K134" i="2"/>
  <c r="J134" i="2"/>
  <c r="I134" i="2"/>
  <c r="H134" i="2"/>
  <c r="G134" i="2"/>
  <c r="F134" i="2"/>
  <c r="E134" i="2"/>
  <c r="D134" i="2"/>
  <c r="C134" i="2"/>
  <c r="B134" i="2"/>
  <c r="A134" i="2"/>
  <c r="X133" i="2"/>
  <c r="J64" i="26" s="1"/>
  <c r="W133" i="2"/>
  <c r="J64" i="25" s="1"/>
  <c r="V133" i="2"/>
  <c r="J64" i="24" s="1"/>
  <c r="U133" i="2"/>
  <c r="J64" i="23" s="1"/>
  <c r="T133" i="2"/>
  <c r="J64" i="22" s="1"/>
  <c r="S133" i="2"/>
  <c r="J64" i="21" s="1"/>
  <c r="R133" i="2"/>
  <c r="J64" i="20" s="1"/>
  <c r="Q133" i="2"/>
  <c r="J64" i="19" s="1"/>
  <c r="P133" i="2"/>
  <c r="J64" i="18" s="1"/>
  <c r="O133" i="2"/>
  <c r="J64" i="17" s="1"/>
  <c r="N133" i="2"/>
  <c r="J64" i="16" s="1"/>
  <c r="M133" i="2"/>
  <c r="J64" i="15" s="1"/>
  <c r="L133" i="2"/>
  <c r="J64" i="14" s="1"/>
  <c r="K133" i="2"/>
  <c r="J64" i="13" s="1"/>
  <c r="J133" i="2"/>
  <c r="J64" i="12" s="1"/>
  <c r="I133" i="2"/>
  <c r="J64" i="11" s="1"/>
  <c r="H133" i="2"/>
  <c r="J64" i="10" s="1"/>
  <c r="G133" i="2"/>
  <c r="J64" i="9" s="1"/>
  <c r="F133" i="2"/>
  <c r="J64" i="8" s="1"/>
  <c r="E133" i="2"/>
  <c r="D133" i="2"/>
  <c r="C133" i="2"/>
  <c r="B133" i="2"/>
  <c r="A133" i="2"/>
  <c r="X132" i="2"/>
  <c r="I64" i="26" s="1"/>
  <c r="W132" i="2"/>
  <c r="I64" i="25" s="1"/>
  <c r="V132" i="2"/>
  <c r="I64" i="24" s="1"/>
  <c r="U132" i="2"/>
  <c r="I64" i="23" s="1"/>
  <c r="T132" i="2"/>
  <c r="I64" i="22" s="1"/>
  <c r="S132" i="2"/>
  <c r="I64" i="21" s="1"/>
  <c r="R132" i="2"/>
  <c r="I64" i="20" s="1"/>
  <c r="Q132" i="2"/>
  <c r="I64" i="19" s="1"/>
  <c r="P132" i="2"/>
  <c r="I64" i="18" s="1"/>
  <c r="O132" i="2"/>
  <c r="I64" i="17" s="1"/>
  <c r="N132" i="2"/>
  <c r="I64" i="16" s="1"/>
  <c r="M132" i="2"/>
  <c r="I64" i="15" s="1"/>
  <c r="L132" i="2"/>
  <c r="I64" i="14" s="1"/>
  <c r="K132" i="2"/>
  <c r="I64" i="13" s="1"/>
  <c r="J132" i="2"/>
  <c r="I64" i="12" s="1"/>
  <c r="I132" i="2"/>
  <c r="I64" i="11" s="1"/>
  <c r="H132" i="2"/>
  <c r="I64" i="10" s="1"/>
  <c r="G132" i="2"/>
  <c r="I64" i="9" s="1"/>
  <c r="F132" i="2"/>
  <c r="I64" i="8" s="1"/>
  <c r="E132" i="2"/>
  <c r="D132" i="2"/>
  <c r="C132" i="2"/>
  <c r="B132" i="2"/>
  <c r="A132" i="2"/>
  <c r="X131" i="2"/>
  <c r="F64" i="26" s="1"/>
  <c r="W131" i="2"/>
  <c r="F64" i="25" s="1"/>
  <c r="H64" i="25" s="1"/>
  <c r="V131" i="2"/>
  <c r="F64" i="24" s="1"/>
  <c r="U131" i="2"/>
  <c r="F64" i="23" s="1"/>
  <c r="T131" i="2"/>
  <c r="F64" i="22" s="1"/>
  <c r="S131" i="2"/>
  <c r="F64" i="21" s="1"/>
  <c r="R131" i="2"/>
  <c r="F64" i="20" s="1"/>
  <c r="H64" i="20" s="1"/>
  <c r="Q131" i="2"/>
  <c r="F64" i="19" s="1"/>
  <c r="H64" i="19" s="1"/>
  <c r="P131" i="2"/>
  <c r="F64" i="18" s="1"/>
  <c r="H64" i="18" s="1"/>
  <c r="O131" i="2"/>
  <c r="F64" i="17" s="1"/>
  <c r="N131" i="2"/>
  <c r="F64" i="16" s="1"/>
  <c r="M131" i="2"/>
  <c r="F64" i="15" s="1"/>
  <c r="L131" i="2"/>
  <c r="F64" i="14" s="1"/>
  <c r="K131" i="2"/>
  <c r="F64" i="13" s="1"/>
  <c r="J131" i="2"/>
  <c r="F64" i="12" s="1"/>
  <c r="I131" i="2"/>
  <c r="F64" i="11" s="1"/>
  <c r="H64" i="11" s="1"/>
  <c r="H131" i="2"/>
  <c r="F64" i="10" s="1"/>
  <c r="H64" i="10" s="1"/>
  <c r="G131" i="2"/>
  <c r="F64" i="9" s="1"/>
  <c r="H64" i="9" s="1"/>
  <c r="F131" i="2"/>
  <c r="F64" i="8" s="1"/>
  <c r="H64" i="8" s="1"/>
  <c r="E131" i="2"/>
  <c r="D131" i="2"/>
  <c r="C131" i="2"/>
  <c r="B131" i="2"/>
  <c r="A131" i="2"/>
  <c r="X130" i="2"/>
  <c r="W130" i="2"/>
  <c r="V130" i="2"/>
  <c r="U130" i="2"/>
  <c r="T130" i="2"/>
  <c r="S130" i="2"/>
  <c r="R130" i="2"/>
  <c r="Q130" i="2"/>
  <c r="P130" i="2"/>
  <c r="O130" i="2"/>
  <c r="N130" i="2"/>
  <c r="M130" i="2"/>
  <c r="L130" i="2"/>
  <c r="K130" i="2"/>
  <c r="J130" i="2"/>
  <c r="I130" i="2"/>
  <c r="H130" i="2"/>
  <c r="G130" i="2"/>
  <c r="F130" i="2"/>
  <c r="E130" i="2"/>
  <c r="D130" i="2"/>
  <c r="C130" i="2"/>
  <c r="B130" i="2"/>
  <c r="A130" i="2"/>
  <c r="X129" i="2"/>
  <c r="C64" i="26" s="1"/>
  <c r="W129" i="2"/>
  <c r="C64" i="25" s="1"/>
  <c r="V129" i="2"/>
  <c r="C64" i="24" s="1"/>
  <c r="U129" i="2"/>
  <c r="C64" i="23" s="1"/>
  <c r="T129" i="2"/>
  <c r="C64" i="22" s="1"/>
  <c r="S129" i="2"/>
  <c r="C64" i="21" s="1"/>
  <c r="R129" i="2"/>
  <c r="C64" i="20" s="1"/>
  <c r="Q129" i="2"/>
  <c r="C64" i="19" s="1"/>
  <c r="P129" i="2"/>
  <c r="C64" i="18" s="1"/>
  <c r="O129" i="2"/>
  <c r="C64" i="17" s="1"/>
  <c r="N129" i="2"/>
  <c r="C64" i="16" s="1"/>
  <c r="M129" i="2"/>
  <c r="C64" i="15" s="1"/>
  <c r="L129" i="2"/>
  <c r="C64" i="14" s="1"/>
  <c r="K129" i="2"/>
  <c r="C64" i="13" s="1"/>
  <c r="J129" i="2"/>
  <c r="C64" i="12" s="1"/>
  <c r="I129" i="2"/>
  <c r="C64" i="11" s="1"/>
  <c r="H129" i="2"/>
  <c r="C64" i="10" s="1"/>
  <c r="G129" i="2"/>
  <c r="C64" i="9" s="1"/>
  <c r="F129" i="2"/>
  <c r="E129" i="2"/>
  <c r="D129" i="2"/>
  <c r="C129" i="2"/>
  <c r="B129" i="2"/>
  <c r="A129" i="2"/>
  <c r="X128" i="2"/>
  <c r="W128" i="2"/>
  <c r="V128" i="2"/>
  <c r="U128" i="2"/>
  <c r="T128" i="2"/>
  <c r="S128" i="2"/>
  <c r="R128" i="2"/>
  <c r="Q128" i="2"/>
  <c r="P128" i="2"/>
  <c r="O128" i="2"/>
  <c r="N128" i="2"/>
  <c r="M128" i="2"/>
  <c r="L128" i="2"/>
  <c r="K128" i="2"/>
  <c r="J128" i="2"/>
  <c r="I128" i="2"/>
  <c r="H128" i="2"/>
  <c r="G128" i="2"/>
  <c r="F128" i="2"/>
  <c r="E128" i="2"/>
  <c r="D128" i="2"/>
  <c r="C128" i="2"/>
  <c r="B128" i="2"/>
  <c r="A128" i="2"/>
  <c r="X127" i="2"/>
  <c r="W127" i="2"/>
  <c r="V127" i="2"/>
  <c r="U127" i="2"/>
  <c r="T127" i="2"/>
  <c r="S127" i="2"/>
  <c r="R127" i="2"/>
  <c r="Q127" i="2"/>
  <c r="P127" i="2"/>
  <c r="O127" i="2"/>
  <c r="N127" i="2"/>
  <c r="M127" i="2"/>
  <c r="L127" i="2"/>
  <c r="K127" i="2"/>
  <c r="J127" i="2"/>
  <c r="I127" i="2"/>
  <c r="H127" i="2"/>
  <c r="G127" i="2"/>
  <c r="F127" i="2"/>
  <c r="E127" i="2"/>
  <c r="D127" i="2"/>
  <c r="C127" i="2"/>
  <c r="B127" i="2"/>
  <c r="A127" i="2"/>
  <c r="X126" i="2"/>
  <c r="W126" i="2"/>
  <c r="V126" i="2"/>
  <c r="U126" i="2"/>
  <c r="T126" i="2"/>
  <c r="S126" i="2"/>
  <c r="R126" i="2"/>
  <c r="Q126" i="2"/>
  <c r="P126" i="2"/>
  <c r="O126" i="2"/>
  <c r="N126" i="2"/>
  <c r="M126" i="2"/>
  <c r="L126" i="2"/>
  <c r="K126" i="2"/>
  <c r="J126" i="2"/>
  <c r="I126" i="2"/>
  <c r="H126" i="2"/>
  <c r="G126" i="2"/>
  <c r="F126" i="2"/>
  <c r="E126" i="2"/>
  <c r="D126" i="2"/>
  <c r="C126" i="2"/>
  <c r="B126" i="2"/>
  <c r="A126" i="2"/>
  <c r="X125" i="2"/>
  <c r="W125" i="2"/>
  <c r="V125" i="2"/>
  <c r="U125" i="2"/>
  <c r="T125" i="2"/>
  <c r="S125" i="2"/>
  <c r="R125" i="2"/>
  <c r="Q125" i="2"/>
  <c r="P125" i="2"/>
  <c r="O125" i="2"/>
  <c r="N125" i="2"/>
  <c r="M125" i="2"/>
  <c r="L125" i="2"/>
  <c r="K125" i="2"/>
  <c r="J125" i="2"/>
  <c r="I125" i="2"/>
  <c r="H125" i="2"/>
  <c r="G125" i="2"/>
  <c r="F125" i="2"/>
  <c r="E125" i="2"/>
  <c r="D125" i="2"/>
  <c r="C125" i="2"/>
  <c r="B125" i="2"/>
  <c r="A125" i="2"/>
  <c r="X124" i="2"/>
  <c r="W124" i="2"/>
  <c r="V124" i="2"/>
  <c r="U124" i="2"/>
  <c r="T124" i="2"/>
  <c r="S124" i="2"/>
  <c r="R124" i="2"/>
  <c r="Q124" i="2"/>
  <c r="P124" i="2"/>
  <c r="O124" i="2"/>
  <c r="N124" i="2"/>
  <c r="M124" i="2"/>
  <c r="L124" i="2"/>
  <c r="K124" i="2"/>
  <c r="J124" i="2"/>
  <c r="I124" i="2"/>
  <c r="H124" i="2"/>
  <c r="G124" i="2"/>
  <c r="F124" i="2"/>
  <c r="E124" i="2"/>
  <c r="D124" i="2"/>
  <c r="C124" i="2"/>
  <c r="B124" i="2"/>
  <c r="A124" i="2"/>
  <c r="X123" i="2"/>
  <c r="W123" i="2"/>
  <c r="V123" i="2"/>
  <c r="U123" i="2"/>
  <c r="T123" i="2"/>
  <c r="S123" i="2"/>
  <c r="R123" i="2"/>
  <c r="Q123" i="2"/>
  <c r="P123" i="2"/>
  <c r="O123" i="2"/>
  <c r="N123" i="2"/>
  <c r="M123" i="2"/>
  <c r="L123" i="2"/>
  <c r="K123" i="2"/>
  <c r="J123" i="2"/>
  <c r="I123" i="2"/>
  <c r="H123" i="2"/>
  <c r="G123" i="2"/>
  <c r="F123" i="2"/>
  <c r="E123" i="2"/>
  <c r="D123" i="2"/>
  <c r="C123" i="2"/>
  <c r="B123" i="2"/>
  <c r="A123" i="2"/>
  <c r="X122" i="2"/>
  <c r="J63" i="26" s="1"/>
  <c r="W122" i="2"/>
  <c r="J63" i="25" s="1"/>
  <c r="V122" i="2"/>
  <c r="J63" i="24" s="1"/>
  <c r="U122" i="2"/>
  <c r="J63" i="23" s="1"/>
  <c r="T122" i="2"/>
  <c r="J63" i="22" s="1"/>
  <c r="S122" i="2"/>
  <c r="J63" i="21" s="1"/>
  <c r="R122" i="2"/>
  <c r="J63" i="20" s="1"/>
  <c r="Q122" i="2"/>
  <c r="J63" i="19" s="1"/>
  <c r="P122" i="2"/>
  <c r="J63" i="18" s="1"/>
  <c r="O122" i="2"/>
  <c r="J63" i="17" s="1"/>
  <c r="N122" i="2"/>
  <c r="J63" i="16" s="1"/>
  <c r="M122" i="2"/>
  <c r="J63" i="15" s="1"/>
  <c r="L122" i="2"/>
  <c r="J63" i="14" s="1"/>
  <c r="K122" i="2"/>
  <c r="J63" i="13" s="1"/>
  <c r="J122" i="2"/>
  <c r="J63" i="12" s="1"/>
  <c r="I122" i="2"/>
  <c r="J63" i="11" s="1"/>
  <c r="H122" i="2"/>
  <c r="J63" i="10" s="1"/>
  <c r="G122" i="2"/>
  <c r="J63" i="9" s="1"/>
  <c r="F122" i="2"/>
  <c r="J63" i="8" s="1"/>
  <c r="E122" i="2"/>
  <c r="D122" i="2"/>
  <c r="C122" i="2"/>
  <c r="B122" i="2"/>
  <c r="A122" i="2"/>
  <c r="X121" i="2"/>
  <c r="I63" i="26" s="1"/>
  <c r="W121" i="2"/>
  <c r="I63" i="25" s="1"/>
  <c r="V121" i="2"/>
  <c r="I63" i="24" s="1"/>
  <c r="U121" i="2"/>
  <c r="I63" i="23" s="1"/>
  <c r="T121" i="2"/>
  <c r="I63" i="22" s="1"/>
  <c r="S121" i="2"/>
  <c r="I63" i="21" s="1"/>
  <c r="R121" i="2"/>
  <c r="I63" i="20" s="1"/>
  <c r="Q121" i="2"/>
  <c r="I63" i="19" s="1"/>
  <c r="P121" i="2"/>
  <c r="I63" i="18" s="1"/>
  <c r="O121" i="2"/>
  <c r="I63" i="17" s="1"/>
  <c r="N121" i="2"/>
  <c r="I63" i="16" s="1"/>
  <c r="M121" i="2"/>
  <c r="I63" i="15" s="1"/>
  <c r="L121" i="2"/>
  <c r="I63" i="14" s="1"/>
  <c r="K121" i="2"/>
  <c r="I63" i="13" s="1"/>
  <c r="J121" i="2"/>
  <c r="I63" i="12" s="1"/>
  <c r="I121" i="2"/>
  <c r="I63" i="11" s="1"/>
  <c r="H121" i="2"/>
  <c r="I63" i="10" s="1"/>
  <c r="G121" i="2"/>
  <c r="I63" i="9" s="1"/>
  <c r="F121" i="2"/>
  <c r="I63" i="8" s="1"/>
  <c r="E121" i="2"/>
  <c r="D121" i="2"/>
  <c r="C121" i="2"/>
  <c r="B121" i="2"/>
  <c r="A121" i="2"/>
  <c r="X120" i="2"/>
  <c r="F63" i="26" s="1"/>
  <c r="H63" i="26" s="1"/>
  <c r="W120" i="2"/>
  <c r="F63" i="25" s="1"/>
  <c r="H63" i="25" s="1"/>
  <c r="V120" i="2"/>
  <c r="F63" i="24" s="1"/>
  <c r="H63" i="24" s="1"/>
  <c r="U120" i="2"/>
  <c r="F63" i="23" s="1"/>
  <c r="T120" i="2"/>
  <c r="F63" i="22" s="1"/>
  <c r="S120" i="2"/>
  <c r="F63" i="21" s="1"/>
  <c r="R120" i="2"/>
  <c r="F63" i="20" s="1"/>
  <c r="Q120" i="2"/>
  <c r="F63" i="19" s="1"/>
  <c r="P120" i="2"/>
  <c r="F63" i="18" s="1"/>
  <c r="O120" i="2"/>
  <c r="F63" i="17" s="1"/>
  <c r="N120" i="2"/>
  <c r="F63" i="16" s="1"/>
  <c r="M120" i="2"/>
  <c r="F63" i="15" s="1"/>
  <c r="L120" i="2"/>
  <c r="F63" i="14" s="1"/>
  <c r="K120" i="2"/>
  <c r="F63" i="13" s="1"/>
  <c r="J120" i="2"/>
  <c r="F63" i="12" s="1"/>
  <c r="I120" i="2"/>
  <c r="F63" i="11" s="1"/>
  <c r="H63" i="11" s="1"/>
  <c r="H120" i="2"/>
  <c r="F63" i="10" s="1"/>
  <c r="H63" i="10" s="1"/>
  <c r="G120" i="2"/>
  <c r="F63" i="9" s="1"/>
  <c r="H63" i="9" s="1"/>
  <c r="F120" i="2"/>
  <c r="F63" i="8" s="1"/>
  <c r="H63" i="8" s="1"/>
  <c r="E120" i="2"/>
  <c r="D120" i="2"/>
  <c r="C120" i="2"/>
  <c r="B120" i="2"/>
  <c r="A120" i="2"/>
  <c r="X119" i="2"/>
  <c r="W119" i="2"/>
  <c r="V119" i="2"/>
  <c r="U119" i="2"/>
  <c r="T119" i="2"/>
  <c r="S119" i="2"/>
  <c r="R119" i="2"/>
  <c r="Q119" i="2"/>
  <c r="P119" i="2"/>
  <c r="O119" i="2"/>
  <c r="N119" i="2"/>
  <c r="M119" i="2"/>
  <c r="L119" i="2"/>
  <c r="K119" i="2"/>
  <c r="J119" i="2"/>
  <c r="I119" i="2"/>
  <c r="H119" i="2"/>
  <c r="G119" i="2"/>
  <c r="F119" i="2"/>
  <c r="E119" i="2"/>
  <c r="D119" i="2"/>
  <c r="C119" i="2"/>
  <c r="B119" i="2"/>
  <c r="A119" i="2"/>
  <c r="X118" i="2"/>
  <c r="C63" i="26" s="1"/>
  <c r="W118" i="2"/>
  <c r="C63" i="25" s="1"/>
  <c r="V118" i="2"/>
  <c r="C63" i="24" s="1"/>
  <c r="U118" i="2"/>
  <c r="C63" i="23" s="1"/>
  <c r="T118" i="2"/>
  <c r="C63" i="22" s="1"/>
  <c r="S118" i="2"/>
  <c r="C63" i="21" s="1"/>
  <c r="R118" i="2"/>
  <c r="C63" i="20" s="1"/>
  <c r="Q118" i="2"/>
  <c r="C63" i="19" s="1"/>
  <c r="P118" i="2"/>
  <c r="C63" i="18" s="1"/>
  <c r="O118" i="2"/>
  <c r="C63" i="17" s="1"/>
  <c r="N118" i="2"/>
  <c r="C63" i="16" s="1"/>
  <c r="M118" i="2"/>
  <c r="C63" i="15" s="1"/>
  <c r="L118" i="2"/>
  <c r="C63" i="14" s="1"/>
  <c r="K118" i="2"/>
  <c r="C63" i="13" s="1"/>
  <c r="J118" i="2"/>
  <c r="C63" i="12" s="1"/>
  <c r="I118" i="2"/>
  <c r="C63" i="11" s="1"/>
  <c r="H118" i="2"/>
  <c r="C63" i="10" s="1"/>
  <c r="G118" i="2"/>
  <c r="C63" i="9" s="1"/>
  <c r="F118" i="2"/>
  <c r="C63" i="8" s="1"/>
  <c r="E118" i="2"/>
  <c r="D118" i="2"/>
  <c r="C118" i="2"/>
  <c r="B118" i="2"/>
  <c r="A118" i="2"/>
  <c r="X117" i="2"/>
  <c r="W117" i="2"/>
  <c r="V117" i="2"/>
  <c r="U117" i="2"/>
  <c r="T117" i="2"/>
  <c r="S117" i="2"/>
  <c r="R117" i="2"/>
  <c r="Q117" i="2"/>
  <c r="P117" i="2"/>
  <c r="O117" i="2"/>
  <c r="N117" i="2"/>
  <c r="M117" i="2"/>
  <c r="L117" i="2"/>
  <c r="K117" i="2"/>
  <c r="J117" i="2"/>
  <c r="I117" i="2"/>
  <c r="H117" i="2"/>
  <c r="G117" i="2"/>
  <c r="F117" i="2"/>
  <c r="E117" i="2"/>
  <c r="D117" i="2"/>
  <c r="C117" i="2"/>
  <c r="B117" i="2"/>
  <c r="A117" i="2"/>
  <c r="X116" i="2"/>
  <c r="W116" i="2"/>
  <c r="V116" i="2"/>
  <c r="U116" i="2"/>
  <c r="T116" i="2"/>
  <c r="S116" i="2"/>
  <c r="R116" i="2"/>
  <c r="Q116" i="2"/>
  <c r="P116" i="2"/>
  <c r="O116" i="2"/>
  <c r="N116" i="2"/>
  <c r="M116" i="2"/>
  <c r="L116" i="2"/>
  <c r="K116" i="2"/>
  <c r="J116" i="2"/>
  <c r="I116" i="2"/>
  <c r="H116" i="2"/>
  <c r="G116" i="2"/>
  <c r="F116" i="2"/>
  <c r="E116" i="2"/>
  <c r="D116" i="2"/>
  <c r="C116" i="2"/>
  <c r="B116" i="2"/>
  <c r="A116" i="2"/>
  <c r="X115" i="2"/>
  <c r="W115" i="2"/>
  <c r="V115" i="2"/>
  <c r="U115" i="2"/>
  <c r="T115" i="2"/>
  <c r="S115" i="2"/>
  <c r="R115" i="2"/>
  <c r="Q115" i="2"/>
  <c r="P115" i="2"/>
  <c r="O115" i="2"/>
  <c r="N115" i="2"/>
  <c r="M115" i="2"/>
  <c r="L115" i="2"/>
  <c r="K115" i="2"/>
  <c r="J115" i="2"/>
  <c r="I115" i="2"/>
  <c r="H115" i="2"/>
  <c r="G115" i="2"/>
  <c r="F115" i="2"/>
  <c r="E115" i="2"/>
  <c r="D115" i="2"/>
  <c r="C115" i="2"/>
  <c r="B115" i="2"/>
  <c r="A115" i="2"/>
  <c r="X114" i="2"/>
  <c r="W114" i="2"/>
  <c r="V114" i="2"/>
  <c r="U114" i="2"/>
  <c r="T114" i="2"/>
  <c r="S114" i="2"/>
  <c r="R114" i="2"/>
  <c r="Q114" i="2"/>
  <c r="P114" i="2"/>
  <c r="O114" i="2"/>
  <c r="N114" i="2"/>
  <c r="M114" i="2"/>
  <c r="L114" i="2"/>
  <c r="K114" i="2"/>
  <c r="J114" i="2"/>
  <c r="I114" i="2"/>
  <c r="H114" i="2"/>
  <c r="G114" i="2"/>
  <c r="F114" i="2"/>
  <c r="E114" i="2"/>
  <c r="D114" i="2"/>
  <c r="C114" i="2"/>
  <c r="B114" i="2"/>
  <c r="A114" i="2"/>
  <c r="X113" i="2"/>
  <c r="W113" i="2"/>
  <c r="V113" i="2"/>
  <c r="U113" i="2"/>
  <c r="T113" i="2"/>
  <c r="S113" i="2"/>
  <c r="R113" i="2"/>
  <c r="Q113" i="2"/>
  <c r="P113" i="2"/>
  <c r="O113" i="2"/>
  <c r="N113" i="2"/>
  <c r="M113" i="2"/>
  <c r="L113" i="2"/>
  <c r="K113" i="2"/>
  <c r="J113" i="2"/>
  <c r="I113" i="2"/>
  <c r="H113" i="2"/>
  <c r="G113" i="2"/>
  <c r="F113" i="2"/>
  <c r="E113" i="2"/>
  <c r="D113" i="2"/>
  <c r="C113" i="2"/>
  <c r="B113" i="2"/>
  <c r="A113" i="2"/>
  <c r="X112" i="2"/>
  <c r="W112" i="2"/>
  <c r="V112" i="2"/>
  <c r="U112" i="2"/>
  <c r="T112" i="2"/>
  <c r="S112" i="2"/>
  <c r="R112" i="2"/>
  <c r="Q112" i="2"/>
  <c r="P112" i="2"/>
  <c r="O112" i="2"/>
  <c r="N112" i="2"/>
  <c r="M112" i="2"/>
  <c r="L112" i="2"/>
  <c r="K112" i="2"/>
  <c r="J112" i="2"/>
  <c r="I112" i="2"/>
  <c r="H112" i="2"/>
  <c r="G112" i="2"/>
  <c r="F112" i="2"/>
  <c r="E112" i="2"/>
  <c r="D112" i="2"/>
  <c r="C112" i="2"/>
  <c r="B112" i="2"/>
  <c r="A112" i="2"/>
  <c r="X111" i="2"/>
  <c r="J58" i="26" s="1"/>
  <c r="W111" i="2"/>
  <c r="J58" i="25" s="1"/>
  <c r="V111" i="2"/>
  <c r="J58" i="24" s="1"/>
  <c r="U111" i="2"/>
  <c r="J58" i="23" s="1"/>
  <c r="T111" i="2"/>
  <c r="J58" i="22" s="1"/>
  <c r="S111" i="2"/>
  <c r="J58" i="21" s="1"/>
  <c r="R111" i="2"/>
  <c r="J58" i="20" s="1"/>
  <c r="Q111" i="2"/>
  <c r="J58" i="19" s="1"/>
  <c r="P111" i="2"/>
  <c r="J58" i="18" s="1"/>
  <c r="O111" i="2"/>
  <c r="J58" i="17" s="1"/>
  <c r="N111" i="2"/>
  <c r="J58" i="16" s="1"/>
  <c r="M111" i="2"/>
  <c r="J58" i="15" s="1"/>
  <c r="L111" i="2"/>
  <c r="J58" i="14" s="1"/>
  <c r="K111" i="2"/>
  <c r="J58" i="13" s="1"/>
  <c r="J111" i="2"/>
  <c r="J58" i="12" s="1"/>
  <c r="I111" i="2"/>
  <c r="J58" i="11" s="1"/>
  <c r="H111" i="2"/>
  <c r="J58" i="10" s="1"/>
  <c r="G111" i="2"/>
  <c r="J58" i="9" s="1"/>
  <c r="F111" i="2"/>
  <c r="J58" i="8" s="1"/>
  <c r="E111" i="2"/>
  <c r="D111" i="2"/>
  <c r="C111" i="2"/>
  <c r="B111" i="2"/>
  <c r="A111" i="2"/>
  <c r="X110" i="2"/>
  <c r="I58" i="26" s="1"/>
  <c r="W110" i="2"/>
  <c r="I58" i="25" s="1"/>
  <c r="V110" i="2"/>
  <c r="I58" i="24" s="1"/>
  <c r="U110" i="2"/>
  <c r="I58" i="23" s="1"/>
  <c r="T110" i="2"/>
  <c r="I58" i="22" s="1"/>
  <c r="S110" i="2"/>
  <c r="I58" i="21" s="1"/>
  <c r="R110" i="2"/>
  <c r="I58" i="20" s="1"/>
  <c r="Q110" i="2"/>
  <c r="I58" i="19" s="1"/>
  <c r="P110" i="2"/>
  <c r="I58" i="18" s="1"/>
  <c r="O110" i="2"/>
  <c r="I58" i="17" s="1"/>
  <c r="N110" i="2"/>
  <c r="I58" i="16" s="1"/>
  <c r="M110" i="2"/>
  <c r="I58" i="15" s="1"/>
  <c r="L110" i="2"/>
  <c r="I58" i="14" s="1"/>
  <c r="K110" i="2"/>
  <c r="I58" i="13" s="1"/>
  <c r="J110" i="2"/>
  <c r="I58" i="12" s="1"/>
  <c r="I110" i="2"/>
  <c r="I58" i="11" s="1"/>
  <c r="H110" i="2"/>
  <c r="I58" i="10" s="1"/>
  <c r="G110" i="2"/>
  <c r="I58" i="9" s="1"/>
  <c r="F110" i="2"/>
  <c r="I58" i="8" s="1"/>
  <c r="E110" i="2"/>
  <c r="D110" i="2"/>
  <c r="C110" i="2"/>
  <c r="B110" i="2"/>
  <c r="A110" i="2"/>
  <c r="X109" i="2"/>
  <c r="F58" i="26" s="1"/>
  <c r="W109" i="2"/>
  <c r="F58" i="25" s="1"/>
  <c r="V109" i="2"/>
  <c r="F58" i="24" s="1"/>
  <c r="H58" i="24" s="1"/>
  <c r="U109" i="2"/>
  <c r="F58" i="23" s="1"/>
  <c r="H58" i="23" s="1"/>
  <c r="T109" i="2"/>
  <c r="F58" i="22" s="1"/>
  <c r="H58" i="22" s="1"/>
  <c r="S109" i="2"/>
  <c r="F58" i="21" s="1"/>
  <c r="R109" i="2"/>
  <c r="F58" i="20" s="1"/>
  <c r="H58" i="20" s="1"/>
  <c r="Q109" i="2"/>
  <c r="F58" i="19" s="1"/>
  <c r="P109" i="2"/>
  <c r="F58" i="18" s="1"/>
  <c r="O109" i="2"/>
  <c r="F58" i="17" s="1"/>
  <c r="N109" i="2"/>
  <c r="F58" i="16" s="1"/>
  <c r="M109" i="2"/>
  <c r="F58" i="15" s="1"/>
  <c r="L109" i="2"/>
  <c r="F58" i="14" s="1"/>
  <c r="K109" i="2"/>
  <c r="F58" i="13" s="1"/>
  <c r="J109" i="2"/>
  <c r="F58" i="12" s="1"/>
  <c r="I109" i="2"/>
  <c r="F58" i="11" s="1"/>
  <c r="H109" i="2"/>
  <c r="F58" i="10" s="1"/>
  <c r="G109" i="2"/>
  <c r="F58" i="9" s="1"/>
  <c r="F109" i="2"/>
  <c r="F58" i="8" s="1"/>
  <c r="E109" i="2"/>
  <c r="D109" i="2"/>
  <c r="C109" i="2"/>
  <c r="B109" i="2"/>
  <c r="A109" i="2"/>
  <c r="X108" i="2"/>
  <c r="W108" i="2"/>
  <c r="V108" i="2"/>
  <c r="U108" i="2"/>
  <c r="T108" i="2"/>
  <c r="S108" i="2"/>
  <c r="R108" i="2"/>
  <c r="Q108" i="2"/>
  <c r="P108" i="2"/>
  <c r="O108" i="2"/>
  <c r="N108" i="2"/>
  <c r="M108" i="2"/>
  <c r="L108" i="2"/>
  <c r="K108" i="2"/>
  <c r="J108" i="2"/>
  <c r="I108" i="2"/>
  <c r="H108" i="2"/>
  <c r="G108" i="2"/>
  <c r="F108" i="2"/>
  <c r="E108" i="2"/>
  <c r="D108" i="2"/>
  <c r="C108" i="2"/>
  <c r="B108" i="2"/>
  <c r="A108" i="2"/>
  <c r="X107" i="2"/>
  <c r="C58" i="26" s="1"/>
  <c r="W107" i="2"/>
  <c r="C58" i="25" s="1"/>
  <c r="V107" i="2"/>
  <c r="C58" i="24" s="1"/>
  <c r="U107" i="2"/>
  <c r="C58" i="23" s="1"/>
  <c r="T107" i="2"/>
  <c r="C58" i="22" s="1"/>
  <c r="S107" i="2"/>
  <c r="C58" i="21" s="1"/>
  <c r="R107" i="2"/>
  <c r="C58" i="20" s="1"/>
  <c r="Q107" i="2"/>
  <c r="C58" i="19" s="1"/>
  <c r="P107" i="2"/>
  <c r="C58" i="18" s="1"/>
  <c r="O107" i="2"/>
  <c r="C58" i="17" s="1"/>
  <c r="N107" i="2"/>
  <c r="C58" i="16" s="1"/>
  <c r="M107" i="2"/>
  <c r="C58" i="15" s="1"/>
  <c r="L107" i="2"/>
  <c r="C58" i="14" s="1"/>
  <c r="K107" i="2"/>
  <c r="C58" i="13" s="1"/>
  <c r="J107" i="2"/>
  <c r="C58" i="12" s="1"/>
  <c r="I107" i="2"/>
  <c r="C58" i="11" s="1"/>
  <c r="H107" i="2"/>
  <c r="C58" i="10" s="1"/>
  <c r="G107" i="2"/>
  <c r="C58" i="9" s="1"/>
  <c r="F107" i="2"/>
  <c r="C58" i="8" s="1"/>
  <c r="E107" i="2"/>
  <c r="D107" i="2"/>
  <c r="C107" i="2"/>
  <c r="B107" i="2"/>
  <c r="A107" i="2"/>
  <c r="X106" i="2"/>
  <c r="W106" i="2"/>
  <c r="V106" i="2"/>
  <c r="U106" i="2"/>
  <c r="T106" i="2"/>
  <c r="S106" i="2"/>
  <c r="R106" i="2"/>
  <c r="Q106" i="2"/>
  <c r="P106" i="2"/>
  <c r="O106" i="2"/>
  <c r="N106" i="2"/>
  <c r="M106" i="2"/>
  <c r="L106" i="2"/>
  <c r="K106" i="2"/>
  <c r="J106" i="2"/>
  <c r="I106" i="2"/>
  <c r="H106" i="2"/>
  <c r="G106" i="2"/>
  <c r="F106" i="2"/>
  <c r="E106" i="2"/>
  <c r="D106" i="2"/>
  <c r="C106" i="2"/>
  <c r="B106" i="2"/>
  <c r="A106" i="2"/>
  <c r="X105" i="2"/>
  <c r="W105" i="2"/>
  <c r="V105" i="2"/>
  <c r="U105" i="2"/>
  <c r="T105" i="2"/>
  <c r="S105" i="2"/>
  <c r="R105" i="2"/>
  <c r="Q105" i="2"/>
  <c r="P105" i="2"/>
  <c r="O105" i="2"/>
  <c r="N105" i="2"/>
  <c r="M105" i="2"/>
  <c r="L105" i="2"/>
  <c r="K105" i="2"/>
  <c r="J105" i="2"/>
  <c r="I105" i="2"/>
  <c r="H105" i="2"/>
  <c r="G105" i="2"/>
  <c r="F105" i="2"/>
  <c r="E105" i="2"/>
  <c r="D105" i="2"/>
  <c r="C105" i="2"/>
  <c r="B105" i="2"/>
  <c r="A105" i="2"/>
  <c r="X104" i="2"/>
  <c r="W104" i="2"/>
  <c r="V104" i="2"/>
  <c r="U104" i="2"/>
  <c r="T104" i="2"/>
  <c r="S104" i="2"/>
  <c r="R104" i="2"/>
  <c r="Q104" i="2"/>
  <c r="P104" i="2"/>
  <c r="O104" i="2"/>
  <c r="N104" i="2"/>
  <c r="M104" i="2"/>
  <c r="L104" i="2"/>
  <c r="K104" i="2"/>
  <c r="J104" i="2"/>
  <c r="I104" i="2"/>
  <c r="H104" i="2"/>
  <c r="G104" i="2"/>
  <c r="F104" i="2"/>
  <c r="E104" i="2"/>
  <c r="D104" i="2"/>
  <c r="C104" i="2"/>
  <c r="B104" i="2"/>
  <c r="A104" i="2"/>
  <c r="X103" i="2"/>
  <c r="W103" i="2"/>
  <c r="V103" i="2"/>
  <c r="U103" i="2"/>
  <c r="T103" i="2"/>
  <c r="S103" i="2"/>
  <c r="R103" i="2"/>
  <c r="Q103" i="2"/>
  <c r="P103" i="2"/>
  <c r="O103" i="2"/>
  <c r="N103" i="2"/>
  <c r="M103" i="2"/>
  <c r="L103" i="2"/>
  <c r="K103" i="2"/>
  <c r="J103" i="2"/>
  <c r="I103" i="2"/>
  <c r="H103" i="2"/>
  <c r="G103" i="2"/>
  <c r="F103" i="2"/>
  <c r="E103" i="2"/>
  <c r="D103" i="2"/>
  <c r="C103" i="2"/>
  <c r="B103" i="2"/>
  <c r="A103" i="2"/>
  <c r="X102" i="2"/>
  <c r="W102" i="2"/>
  <c r="V102" i="2"/>
  <c r="U102" i="2"/>
  <c r="T102" i="2"/>
  <c r="S102" i="2"/>
  <c r="R102" i="2"/>
  <c r="Q102" i="2"/>
  <c r="P102" i="2"/>
  <c r="O102" i="2"/>
  <c r="N102" i="2"/>
  <c r="M102" i="2"/>
  <c r="L102" i="2"/>
  <c r="K102" i="2"/>
  <c r="J102" i="2"/>
  <c r="I102" i="2"/>
  <c r="H102" i="2"/>
  <c r="G102" i="2"/>
  <c r="F102" i="2"/>
  <c r="E102" i="2"/>
  <c r="D102" i="2"/>
  <c r="C102" i="2"/>
  <c r="B102" i="2"/>
  <c r="A102" i="2"/>
  <c r="X101" i="2"/>
  <c r="W101" i="2"/>
  <c r="V101" i="2"/>
  <c r="U101" i="2"/>
  <c r="T101" i="2"/>
  <c r="S101" i="2"/>
  <c r="R101" i="2"/>
  <c r="Q101" i="2"/>
  <c r="P101" i="2"/>
  <c r="O101" i="2"/>
  <c r="N101" i="2"/>
  <c r="M101" i="2"/>
  <c r="L101" i="2"/>
  <c r="K101" i="2"/>
  <c r="J101" i="2"/>
  <c r="I101" i="2"/>
  <c r="H101" i="2"/>
  <c r="G101" i="2"/>
  <c r="F101" i="2"/>
  <c r="E101" i="2"/>
  <c r="D101" i="2"/>
  <c r="C101" i="2"/>
  <c r="B101" i="2"/>
  <c r="A101" i="2"/>
  <c r="X100" i="2"/>
  <c r="J57" i="26" s="1"/>
  <c r="W100" i="2"/>
  <c r="J57" i="25" s="1"/>
  <c r="V100" i="2"/>
  <c r="J57" i="24" s="1"/>
  <c r="U100" i="2"/>
  <c r="J57" i="23" s="1"/>
  <c r="T100" i="2"/>
  <c r="J57" i="22" s="1"/>
  <c r="S100" i="2"/>
  <c r="J57" i="21" s="1"/>
  <c r="R100" i="2"/>
  <c r="J57" i="20" s="1"/>
  <c r="Q100" i="2"/>
  <c r="J57" i="19" s="1"/>
  <c r="P100" i="2"/>
  <c r="J57" i="18" s="1"/>
  <c r="O100" i="2"/>
  <c r="J57" i="17" s="1"/>
  <c r="N100" i="2"/>
  <c r="J57" i="16" s="1"/>
  <c r="M100" i="2"/>
  <c r="J57" i="15" s="1"/>
  <c r="L100" i="2"/>
  <c r="J57" i="14" s="1"/>
  <c r="K100" i="2"/>
  <c r="J57" i="13" s="1"/>
  <c r="J100" i="2"/>
  <c r="J57" i="12" s="1"/>
  <c r="I100" i="2"/>
  <c r="J57" i="11" s="1"/>
  <c r="H100" i="2"/>
  <c r="J57" i="10" s="1"/>
  <c r="G100" i="2"/>
  <c r="J57" i="9" s="1"/>
  <c r="F100" i="2"/>
  <c r="J57" i="8" s="1"/>
  <c r="E100" i="2"/>
  <c r="D100" i="2"/>
  <c r="C100" i="2"/>
  <c r="B100" i="2"/>
  <c r="A100" i="2"/>
  <c r="X99" i="2"/>
  <c r="I57" i="26" s="1"/>
  <c r="W99" i="2"/>
  <c r="I57" i="25" s="1"/>
  <c r="V99" i="2"/>
  <c r="I57" i="24" s="1"/>
  <c r="U99" i="2"/>
  <c r="I57" i="23" s="1"/>
  <c r="T99" i="2"/>
  <c r="I57" i="22" s="1"/>
  <c r="S99" i="2"/>
  <c r="I57" i="21" s="1"/>
  <c r="R99" i="2"/>
  <c r="I57" i="20" s="1"/>
  <c r="Q99" i="2"/>
  <c r="I57" i="19" s="1"/>
  <c r="P99" i="2"/>
  <c r="I57" i="18" s="1"/>
  <c r="O99" i="2"/>
  <c r="I57" i="17" s="1"/>
  <c r="N99" i="2"/>
  <c r="I57" i="16" s="1"/>
  <c r="M99" i="2"/>
  <c r="I57" i="15" s="1"/>
  <c r="L99" i="2"/>
  <c r="I57" i="14" s="1"/>
  <c r="K99" i="2"/>
  <c r="I57" i="13" s="1"/>
  <c r="J99" i="2"/>
  <c r="I57" i="12" s="1"/>
  <c r="I99" i="2"/>
  <c r="I57" i="11" s="1"/>
  <c r="H99" i="2"/>
  <c r="I57" i="10" s="1"/>
  <c r="G99" i="2"/>
  <c r="I57" i="9" s="1"/>
  <c r="F99" i="2"/>
  <c r="I57" i="8" s="1"/>
  <c r="E99" i="2"/>
  <c r="D99" i="2"/>
  <c r="C99" i="2"/>
  <c r="B99" i="2"/>
  <c r="A99" i="2"/>
  <c r="X98" i="2"/>
  <c r="F57" i="26" s="1"/>
  <c r="W98" i="2"/>
  <c r="F57" i="25" s="1"/>
  <c r="V98" i="2"/>
  <c r="F57" i="24" s="1"/>
  <c r="U98" i="2"/>
  <c r="F57" i="23" s="1"/>
  <c r="H57" i="23" s="1"/>
  <c r="T98" i="2"/>
  <c r="F57" i="22" s="1"/>
  <c r="S98" i="2"/>
  <c r="F57" i="21" s="1"/>
  <c r="H57" i="21" s="1"/>
  <c r="R98" i="2"/>
  <c r="F57" i="20" s="1"/>
  <c r="H57" i="20" s="1"/>
  <c r="Q98" i="2"/>
  <c r="F57" i="19" s="1"/>
  <c r="P98" i="2"/>
  <c r="F57" i="18" s="1"/>
  <c r="O98" i="2"/>
  <c r="F57" i="17" s="1"/>
  <c r="N98" i="2"/>
  <c r="F57" i="16" s="1"/>
  <c r="M98" i="2"/>
  <c r="F57" i="15" s="1"/>
  <c r="L98" i="2"/>
  <c r="F57" i="14" s="1"/>
  <c r="K98" i="2"/>
  <c r="F57" i="13" s="1"/>
  <c r="J98" i="2"/>
  <c r="F57" i="12" s="1"/>
  <c r="I98" i="2"/>
  <c r="F57" i="11" s="1"/>
  <c r="H98" i="2"/>
  <c r="F57" i="10" s="1"/>
  <c r="G98" i="2"/>
  <c r="F57" i="9" s="1"/>
  <c r="F98" i="2"/>
  <c r="F57" i="8" s="1"/>
  <c r="E98" i="2"/>
  <c r="D98" i="2"/>
  <c r="C98" i="2"/>
  <c r="B98" i="2"/>
  <c r="A98" i="2"/>
  <c r="X97" i="2"/>
  <c r="W97" i="2"/>
  <c r="V97" i="2"/>
  <c r="U97" i="2"/>
  <c r="T97" i="2"/>
  <c r="S97" i="2"/>
  <c r="R97" i="2"/>
  <c r="Q97" i="2"/>
  <c r="P97" i="2"/>
  <c r="O97" i="2"/>
  <c r="N97" i="2"/>
  <c r="M97" i="2"/>
  <c r="L97" i="2"/>
  <c r="K97" i="2"/>
  <c r="J97" i="2"/>
  <c r="I97" i="2"/>
  <c r="H97" i="2"/>
  <c r="G97" i="2"/>
  <c r="F97" i="2"/>
  <c r="E97" i="2"/>
  <c r="D97" i="2"/>
  <c r="C97" i="2"/>
  <c r="B97" i="2"/>
  <c r="A97" i="2"/>
  <c r="X96" i="2"/>
  <c r="C57" i="26" s="1"/>
  <c r="W96" i="2"/>
  <c r="C57" i="25" s="1"/>
  <c r="V96" i="2"/>
  <c r="C57" i="24" s="1"/>
  <c r="U96" i="2"/>
  <c r="C57" i="23" s="1"/>
  <c r="T96" i="2"/>
  <c r="C57" i="22" s="1"/>
  <c r="S96" i="2"/>
  <c r="C57" i="21" s="1"/>
  <c r="R96" i="2"/>
  <c r="C57" i="20" s="1"/>
  <c r="Q96" i="2"/>
  <c r="C57" i="19" s="1"/>
  <c r="P96" i="2"/>
  <c r="C57" i="18" s="1"/>
  <c r="O96" i="2"/>
  <c r="C57" i="17" s="1"/>
  <c r="N96" i="2"/>
  <c r="C57" i="16" s="1"/>
  <c r="M96" i="2"/>
  <c r="C57" i="15" s="1"/>
  <c r="L96" i="2"/>
  <c r="C57" i="14" s="1"/>
  <c r="K96" i="2"/>
  <c r="C57" i="13" s="1"/>
  <c r="J96" i="2"/>
  <c r="C57" i="12" s="1"/>
  <c r="I96" i="2"/>
  <c r="C57" i="11" s="1"/>
  <c r="H96" i="2"/>
  <c r="C57" i="10" s="1"/>
  <c r="G96" i="2"/>
  <c r="C57" i="9" s="1"/>
  <c r="F96" i="2"/>
  <c r="C57" i="8" s="1"/>
  <c r="E96" i="2"/>
  <c r="D96" i="2"/>
  <c r="C96" i="2"/>
  <c r="B96" i="2"/>
  <c r="A96" i="2"/>
  <c r="X95" i="2"/>
  <c r="W95" i="2"/>
  <c r="V95" i="2"/>
  <c r="U95" i="2"/>
  <c r="T95" i="2"/>
  <c r="S95" i="2"/>
  <c r="R95" i="2"/>
  <c r="Q95" i="2"/>
  <c r="P95" i="2"/>
  <c r="O95" i="2"/>
  <c r="N95" i="2"/>
  <c r="M95" i="2"/>
  <c r="L95" i="2"/>
  <c r="K95" i="2"/>
  <c r="J95" i="2"/>
  <c r="I95" i="2"/>
  <c r="H95" i="2"/>
  <c r="G95" i="2"/>
  <c r="F95" i="2"/>
  <c r="E95" i="2"/>
  <c r="D95" i="2"/>
  <c r="C95" i="2"/>
  <c r="B95" i="2"/>
  <c r="A95" i="2"/>
  <c r="X94" i="2"/>
  <c r="W94" i="2"/>
  <c r="V94" i="2"/>
  <c r="U94" i="2"/>
  <c r="T94" i="2"/>
  <c r="S94" i="2"/>
  <c r="R94" i="2"/>
  <c r="Q94" i="2"/>
  <c r="P94" i="2"/>
  <c r="O94" i="2"/>
  <c r="N94" i="2"/>
  <c r="M94" i="2"/>
  <c r="L94" i="2"/>
  <c r="K94" i="2"/>
  <c r="J94" i="2"/>
  <c r="I94" i="2"/>
  <c r="H94" i="2"/>
  <c r="G94" i="2"/>
  <c r="F94" i="2"/>
  <c r="E94" i="2"/>
  <c r="D94" i="2"/>
  <c r="C94" i="2"/>
  <c r="B94" i="2"/>
  <c r="A94" i="2"/>
  <c r="X93" i="2"/>
  <c r="W93" i="2"/>
  <c r="V93" i="2"/>
  <c r="U93" i="2"/>
  <c r="T93" i="2"/>
  <c r="S93" i="2"/>
  <c r="R93" i="2"/>
  <c r="Q93" i="2"/>
  <c r="P93" i="2"/>
  <c r="O93" i="2"/>
  <c r="N93" i="2"/>
  <c r="M93" i="2"/>
  <c r="L93" i="2"/>
  <c r="K93" i="2"/>
  <c r="J93" i="2"/>
  <c r="I93" i="2"/>
  <c r="H93" i="2"/>
  <c r="G93" i="2"/>
  <c r="F93" i="2"/>
  <c r="E93" i="2"/>
  <c r="D93" i="2"/>
  <c r="C93" i="2"/>
  <c r="B93" i="2"/>
  <c r="A93" i="2"/>
  <c r="X92" i="2"/>
  <c r="W92" i="2"/>
  <c r="V92" i="2"/>
  <c r="U92" i="2"/>
  <c r="T92" i="2"/>
  <c r="S92" i="2"/>
  <c r="R92" i="2"/>
  <c r="Q92" i="2"/>
  <c r="P92" i="2"/>
  <c r="O92" i="2"/>
  <c r="N92" i="2"/>
  <c r="M92" i="2"/>
  <c r="L92" i="2"/>
  <c r="K92" i="2"/>
  <c r="J92" i="2"/>
  <c r="I92" i="2"/>
  <c r="H92" i="2"/>
  <c r="G92" i="2"/>
  <c r="F92" i="2"/>
  <c r="E92" i="2"/>
  <c r="D92" i="2"/>
  <c r="C92" i="2"/>
  <c r="B92" i="2"/>
  <c r="A92" i="2"/>
  <c r="X91" i="2"/>
  <c r="W91" i="2"/>
  <c r="V91" i="2"/>
  <c r="U91" i="2"/>
  <c r="T91" i="2"/>
  <c r="S91" i="2"/>
  <c r="R91" i="2"/>
  <c r="Q91" i="2"/>
  <c r="P91" i="2"/>
  <c r="O91" i="2"/>
  <c r="N91" i="2"/>
  <c r="M91" i="2"/>
  <c r="L91" i="2"/>
  <c r="K91" i="2"/>
  <c r="J91" i="2"/>
  <c r="I91" i="2"/>
  <c r="H91" i="2"/>
  <c r="G91" i="2"/>
  <c r="F91" i="2"/>
  <c r="E91" i="2"/>
  <c r="D91" i="2"/>
  <c r="C91" i="2"/>
  <c r="B91" i="2"/>
  <c r="A91" i="2"/>
  <c r="X90" i="2"/>
  <c r="W90" i="2"/>
  <c r="V90" i="2"/>
  <c r="U90" i="2"/>
  <c r="T90" i="2"/>
  <c r="S90" i="2"/>
  <c r="R90" i="2"/>
  <c r="Q90" i="2"/>
  <c r="P90" i="2"/>
  <c r="O90" i="2"/>
  <c r="N90" i="2"/>
  <c r="M90" i="2"/>
  <c r="L90" i="2"/>
  <c r="K90" i="2"/>
  <c r="J90" i="2"/>
  <c r="I90" i="2"/>
  <c r="H90" i="2"/>
  <c r="G90" i="2"/>
  <c r="F90" i="2"/>
  <c r="E90" i="2"/>
  <c r="D90" i="2"/>
  <c r="C90" i="2"/>
  <c r="B90" i="2"/>
  <c r="A90" i="2"/>
  <c r="X89" i="2"/>
  <c r="J56" i="26" s="1"/>
  <c r="W89" i="2"/>
  <c r="J56" i="25" s="1"/>
  <c r="V89" i="2"/>
  <c r="J56" i="24" s="1"/>
  <c r="U89" i="2"/>
  <c r="J56" i="23" s="1"/>
  <c r="T89" i="2"/>
  <c r="J56" i="22" s="1"/>
  <c r="S89" i="2"/>
  <c r="J56" i="21" s="1"/>
  <c r="R89" i="2"/>
  <c r="J56" i="20" s="1"/>
  <c r="Q89" i="2"/>
  <c r="J56" i="19" s="1"/>
  <c r="P89" i="2"/>
  <c r="J56" i="18" s="1"/>
  <c r="O89" i="2"/>
  <c r="J56" i="17" s="1"/>
  <c r="N89" i="2"/>
  <c r="J56" i="16" s="1"/>
  <c r="M89" i="2"/>
  <c r="J56" i="15" s="1"/>
  <c r="L89" i="2"/>
  <c r="J56" i="14" s="1"/>
  <c r="K89" i="2"/>
  <c r="J56" i="13" s="1"/>
  <c r="J89" i="2"/>
  <c r="J56" i="12" s="1"/>
  <c r="I89" i="2"/>
  <c r="J56" i="11" s="1"/>
  <c r="H89" i="2"/>
  <c r="J56" i="10" s="1"/>
  <c r="G89" i="2"/>
  <c r="J56" i="9" s="1"/>
  <c r="F89" i="2"/>
  <c r="J56" i="8" s="1"/>
  <c r="E89" i="2"/>
  <c r="D89" i="2"/>
  <c r="C89" i="2"/>
  <c r="B89" i="2"/>
  <c r="A89" i="2"/>
  <c r="X88" i="2"/>
  <c r="I56" i="26" s="1"/>
  <c r="W88" i="2"/>
  <c r="I56" i="25" s="1"/>
  <c r="V88" i="2"/>
  <c r="I56" i="24" s="1"/>
  <c r="U88" i="2"/>
  <c r="I56" i="23" s="1"/>
  <c r="T88" i="2"/>
  <c r="I56" i="22" s="1"/>
  <c r="S88" i="2"/>
  <c r="I56" i="21" s="1"/>
  <c r="R88" i="2"/>
  <c r="I56" i="20" s="1"/>
  <c r="Q88" i="2"/>
  <c r="I56" i="19" s="1"/>
  <c r="P88" i="2"/>
  <c r="I56" i="18" s="1"/>
  <c r="O88" i="2"/>
  <c r="I56" i="17" s="1"/>
  <c r="N88" i="2"/>
  <c r="I56" i="16" s="1"/>
  <c r="M88" i="2"/>
  <c r="I56" i="15" s="1"/>
  <c r="L88" i="2"/>
  <c r="I56" i="14" s="1"/>
  <c r="K88" i="2"/>
  <c r="I56" i="13" s="1"/>
  <c r="J88" i="2"/>
  <c r="I56" i="12" s="1"/>
  <c r="I88" i="2"/>
  <c r="I56" i="11" s="1"/>
  <c r="H88" i="2"/>
  <c r="I56" i="10" s="1"/>
  <c r="G88" i="2"/>
  <c r="I56" i="9" s="1"/>
  <c r="F88" i="2"/>
  <c r="I56" i="8" s="1"/>
  <c r="E88" i="2"/>
  <c r="D88" i="2"/>
  <c r="C88" i="2"/>
  <c r="B88" i="2"/>
  <c r="A88" i="2"/>
  <c r="X87" i="2"/>
  <c r="F56" i="26" s="1"/>
  <c r="H56" i="26" s="1"/>
  <c r="W87" i="2"/>
  <c r="F56" i="25" s="1"/>
  <c r="V87" i="2"/>
  <c r="F56" i="24" s="1"/>
  <c r="H56" i="24" s="1"/>
  <c r="U87" i="2"/>
  <c r="F56" i="23" s="1"/>
  <c r="H56" i="23" s="1"/>
  <c r="T87" i="2"/>
  <c r="F56" i="22" s="1"/>
  <c r="S87" i="2"/>
  <c r="F56" i="21" s="1"/>
  <c r="R87" i="2"/>
  <c r="F56" i="20" s="1"/>
  <c r="H56" i="20" s="1"/>
  <c r="Q87" i="2"/>
  <c r="F56" i="19" s="1"/>
  <c r="P87" i="2"/>
  <c r="F56" i="18" s="1"/>
  <c r="O87" i="2"/>
  <c r="F56" i="17" s="1"/>
  <c r="N87" i="2"/>
  <c r="F56" i="16" s="1"/>
  <c r="M87" i="2"/>
  <c r="F56" i="15" s="1"/>
  <c r="L87" i="2"/>
  <c r="F56" i="14" s="1"/>
  <c r="K87" i="2"/>
  <c r="F56" i="13" s="1"/>
  <c r="J87" i="2"/>
  <c r="F56" i="12" s="1"/>
  <c r="I87" i="2"/>
  <c r="F56" i="11" s="1"/>
  <c r="H87" i="2"/>
  <c r="F56" i="10" s="1"/>
  <c r="G87" i="2"/>
  <c r="F56" i="9" s="1"/>
  <c r="F87" i="2"/>
  <c r="F56" i="8" s="1"/>
  <c r="E87" i="2"/>
  <c r="D87" i="2"/>
  <c r="C87" i="2"/>
  <c r="B87" i="2"/>
  <c r="A87" i="2"/>
  <c r="X86" i="2"/>
  <c r="W86" i="2"/>
  <c r="V86" i="2"/>
  <c r="U86" i="2"/>
  <c r="T86" i="2"/>
  <c r="S86" i="2"/>
  <c r="R86" i="2"/>
  <c r="Q86" i="2"/>
  <c r="P86" i="2"/>
  <c r="O86" i="2"/>
  <c r="N86" i="2"/>
  <c r="M86" i="2"/>
  <c r="L86" i="2"/>
  <c r="K86" i="2"/>
  <c r="J86" i="2"/>
  <c r="I86" i="2"/>
  <c r="H86" i="2"/>
  <c r="G86" i="2"/>
  <c r="F86" i="2"/>
  <c r="E86" i="2"/>
  <c r="D86" i="2"/>
  <c r="C86" i="2"/>
  <c r="B86" i="2"/>
  <c r="A86" i="2"/>
  <c r="X85" i="2"/>
  <c r="C56" i="26" s="1"/>
  <c r="W85" i="2"/>
  <c r="C56" i="25" s="1"/>
  <c r="V85" i="2"/>
  <c r="C56" i="24" s="1"/>
  <c r="U85" i="2"/>
  <c r="C56" i="23" s="1"/>
  <c r="T85" i="2"/>
  <c r="C56" i="22" s="1"/>
  <c r="S85" i="2"/>
  <c r="C56" i="21" s="1"/>
  <c r="R85" i="2"/>
  <c r="C56" i="20" s="1"/>
  <c r="Q85" i="2"/>
  <c r="C56" i="19" s="1"/>
  <c r="P85" i="2"/>
  <c r="C56" i="18" s="1"/>
  <c r="O85" i="2"/>
  <c r="C56" i="17" s="1"/>
  <c r="N85" i="2"/>
  <c r="C56" i="16" s="1"/>
  <c r="M85" i="2"/>
  <c r="C56" i="15" s="1"/>
  <c r="L85" i="2"/>
  <c r="C56" i="14" s="1"/>
  <c r="K85" i="2"/>
  <c r="C56" i="13" s="1"/>
  <c r="J85" i="2"/>
  <c r="C56" i="12" s="1"/>
  <c r="I85" i="2"/>
  <c r="C56" i="11" s="1"/>
  <c r="H85" i="2"/>
  <c r="C56" i="10" s="1"/>
  <c r="G85" i="2"/>
  <c r="C56" i="9" s="1"/>
  <c r="F85" i="2"/>
  <c r="C56" i="8" s="1"/>
  <c r="E85" i="2"/>
  <c r="D85" i="2"/>
  <c r="C85" i="2"/>
  <c r="B85" i="2"/>
  <c r="A85" i="2"/>
  <c r="X84" i="2"/>
  <c r="W84" i="2"/>
  <c r="V84" i="2"/>
  <c r="U84" i="2"/>
  <c r="T84" i="2"/>
  <c r="S84" i="2"/>
  <c r="R84" i="2"/>
  <c r="Q84" i="2"/>
  <c r="P84" i="2"/>
  <c r="O84" i="2"/>
  <c r="N84" i="2"/>
  <c r="M84" i="2"/>
  <c r="L84" i="2"/>
  <c r="K84" i="2"/>
  <c r="J84" i="2"/>
  <c r="I84" i="2"/>
  <c r="H84" i="2"/>
  <c r="G84" i="2"/>
  <c r="F84" i="2"/>
  <c r="E84" i="2"/>
  <c r="D84" i="2"/>
  <c r="C84" i="2"/>
  <c r="B84" i="2"/>
  <c r="A84" i="2"/>
  <c r="X83" i="2"/>
  <c r="W83" i="2"/>
  <c r="V83" i="2"/>
  <c r="U83" i="2"/>
  <c r="T83" i="2"/>
  <c r="S83" i="2"/>
  <c r="R83" i="2"/>
  <c r="Q83" i="2"/>
  <c r="P83" i="2"/>
  <c r="O83" i="2"/>
  <c r="N83" i="2"/>
  <c r="M83" i="2"/>
  <c r="L83" i="2"/>
  <c r="K83" i="2"/>
  <c r="J83" i="2"/>
  <c r="I83" i="2"/>
  <c r="H83" i="2"/>
  <c r="G83" i="2"/>
  <c r="F83" i="2"/>
  <c r="E83" i="2"/>
  <c r="D83" i="2"/>
  <c r="C83" i="2"/>
  <c r="B83" i="2"/>
  <c r="A83" i="2"/>
  <c r="X82" i="2"/>
  <c r="W82" i="2"/>
  <c r="V82" i="2"/>
  <c r="U82" i="2"/>
  <c r="T82" i="2"/>
  <c r="S82" i="2"/>
  <c r="R82" i="2"/>
  <c r="Q82" i="2"/>
  <c r="P82" i="2"/>
  <c r="O82" i="2"/>
  <c r="N82" i="2"/>
  <c r="M82" i="2"/>
  <c r="L82" i="2"/>
  <c r="K82" i="2"/>
  <c r="J82" i="2"/>
  <c r="I82" i="2"/>
  <c r="H82" i="2"/>
  <c r="G82" i="2"/>
  <c r="F82" i="2"/>
  <c r="E82" i="2"/>
  <c r="D82" i="2"/>
  <c r="C82" i="2"/>
  <c r="B82" i="2"/>
  <c r="A82" i="2"/>
  <c r="X81" i="2"/>
  <c r="W81" i="2"/>
  <c r="V81" i="2"/>
  <c r="U81" i="2"/>
  <c r="T81" i="2"/>
  <c r="S81" i="2"/>
  <c r="R81" i="2"/>
  <c r="Q81" i="2"/>
  <c r="P81" i="2"/>
  <c r="O81" i="2"/>
  <c r="N81" i="2"/>
  <c r="M81" i="2"/>
  <c r="L81" i="2"/>
  <c r="K81" i="2"/>
  <c r="J81" i="2"/>
  <c r="I81" i="2"/>
  <c r="H81" i="2"/>
  <c r="G81" i="2"/>
  <c r="F81" i="2"/>
  <c r="E81" i="2"/>
  <c r="D81" i="2"/>
  <c r="C81" i="2"/>
  <c r="B81" i="2"/>
  <c r="A81" i="2"/>
  <c r="X80" i="2"/>
  <c r="W80" i="2"/>
  <c r="V80" i="2"/>
  <c r="U80" i="2"/>
  <c r="T80" i="2"/>
  <c r="S80" i="2"/>
  <c r="R80" i="2"/>
  <c r="Q80" i="2"/>
  <c r="P80" i="2"/>
  <c r="O80" i="2"/>
  <c r="N80" i="2"/>
  <c r="M80" i="2"/>
  <c r="L80" i="2"/>
  <c r="K80" i="2"/>
  <c r="J80" i="2"/>
  <c r="I80" i="2"/>
  <c r="H80" i="2"/>
  <c r="G80" i="2"/>
  <c r="F80" i="2"/>
  <c r="E80" i="2"/>
  <c r="D80" i="2"/>
  <c r="C80" i="2"/>
  <c r="B80" i="2"/>
  <c r="A80" i="2"/>
  <c r="X79" i="2"/>
  <c r="W79" i="2"/>
  <c r="V79" i="2"/>
  <c r="U79" i="2"/>
  <c r="T79" i="2"/>
  <c r="S79" i="2"/>
  <c r="R79" i="2"/>
  <c r="Q79" i="2"/>
  <c r="P79" i="2"/>
  <c r="O79" i="2"/>
  <c r="N79" i="2"/>
  <c r="M79" i="2"/>
  <c r="L79" i="2"/>
  <c r="K79" i="2"/>
  <c r="J79" i="2"/>
  <c r="I79" i="2"/>
  <c r="H79" i="2"/>
  <c r="G79" i="2"/>
  <c r="F79" i="2"/>
  <c r="E79" i="2"/>
  <c r="D79" i="2"/>
  <c r="C79" i="2"/>
  <c r="B79" i="2"/>
  <c r="A79" i="2"/>
  <c r="X78" i="2"/>
  <c r="J55" i="26" s="1"/>
  <c r="W78" i="2"/>
  <c r="J55" i="25" s="1"/>
  <c r="V78" i="2"/>
  <c r="J55" i="24" s="1"/>
  <c r="U78" i="2"/>
  <c r="J55" i="23" s="1"/>
  <c r="T78" i="2"/>
  <c r="J55" i="22" s="1"/>
  <c r="S78" i="2"/>
  <c r="J55" i="21" s="1"/>
  <c r="R78" i="2"/>
  <c r="J55" i="20" s="1"/>
  <c r="Q78" i="2"/>
  <c r="J55" i="19" s="1"/>
  <c r="P78" i="2"/>
  <c r="J55" i="18" s="1"/>
  <c r="O78" i="2"/>
  <c r="J55" i="17" s="1"/>
  <c r="N78" i="2"/>
  <c r="J55" i="16" s="1"/>
  <c r="M78" i="2"/>
  <c r="J55" i="15" s="1"/>
  <c r="L78" i="2"/>
  <c r="J55" i="14" s="1"/>
  <c r="K78" i="2"/>
  <c r="J55" i="13" s="1"/>
  <c r="J78" i="2"/>
  <c r="J55" i="12" s="1"/>
  <c r="I78" i="2"/>
  <c r="J55" i="11" s="1"/>
  <c r="H78" i="2"/>
  <c r="J55" i="10" s="1"/>
  <c r="G78" i="2"/>
  <c r="J55" i="9" s="1"/>
  <c r="F78" i="2"/>
  <c r="J55" i="8" s="1"/>
  <c r="E78" i="2"/>
  <c r="D78" i="2"/>
  <c r="C78" i="2"/>
  <c r="B78" i="2"/>
  <c r="A78" i="2"/>
  <c r="X77" i="2"/>
  <c r="I55" i="26" s="1"/>
  <c r="W77" i="2"/>
  <c r="I55" i="25" s="1"/>
  <c r="V77" i="2"/>
  <c r="I55" i="24" s="1"/>
  <c r="U77" i="2"/>
  <c r="I55" i="23" s="1"/>
  <c r="T77" i="2"/>
  <c r="I55" i="22" s="1"/>
  <c r="S77" i="2"/>
  <c r="I55" i="21" s="1"/>
  <c r="R77" i="2"/>
  <c r="I55" i="20" s="1"/>
  <c r="Q77" i="2"/>
  <c r="I55" i="19" s="1"/>
  <c r="P77" i="2"/>
  <c r="I55" i="18" s="1"/>
  <c r="O77" i="2"/>
  <c r="I55" i="17" s="1"/>
  <c r="N77" i="2"/>
  <c r="I55" i="16" s="1"/>
  <c r="M77" i="2"/>
  <c r="I55" i="15" s="1"/>
  <c r="L77" i="2"/>
  <c r="I55" i="14" s="1"/>
  <c r="K77" i="2"/>
  <c r="I55" i="13" s="1"/>
  <c r="J77" i="2"/>
  <c r="I55" i="12" s="1"/>
  <c r="I77" i="2"/>
  <c r="I55" i="11" s="1"/>
  <c r="H77" i="2"/>
  <c r="I55" i="10" s="1"/>
  <c r="G77" i="2"/>
  <c r="I55" i="9" s="1"/>
  <c r="F77" i="2"/>
  <c r="I55" i="8" s="1"/>
  <c r="E77" i="2"/>
  <c r="D77" i="2"/>
  <c r="C77" i="2"/>
  <c r="B77" i="2"/>
  <c r="A77" i="2"/>
  <c r="X76" i="2"/>
  <c r="F55" i="26" s="1"/>
  <c r="W76" i="2"/>
  <c r="F55" i="25" s="1"/>
  <c r="V76" i="2"/>
  <c r="F55" i="24" s="1"/>
  <c r="U76" i="2"/>
  <c r="F55" i="23" s="1"/>
  <c r="H55" i="23" s="1"/>
  <c r="T76" i="2"/>
  <c r="F55" i="22" s="1"/>
  <c r="H55" i="22" s="1"/>
  <c r="S76" i="2"/>
  <c r="F55" i="21" s="1"/>
  <c r="H55" i="21" s="1"/>
  <c r="R76" i="2"/>
  <c r="F55" i="20" s="1"/>
  <c r="H55" i="20" s="1"/>
  <c r="Q76" i="2"/>
  <c r="F55" i="19" s="1"/>
  <c r="H55" i="19" s="1"/>
  <c r="P76" i="2"/>
  <c r="F55" i="18" s="1"/>
  <c r="H55" i="18" s="1"/>
  <c r="O76" i="2"/>
  <c r="F55" i="17" s="1"/>
  <c r="N76" i="2"/>
  <c r="F55" i="16" s="1"/>
  <c r="M76" i="2"/>
  <c r="F55" i="15" s="1"/>
  <c r="L76" i="2"/>
  <c r="F55" i="14" s="1"/>
  <c r="K76" i="2"/>
  <c r="F55" i="13" s="1"/>
  <c r="J76" i="2"/>
  <c r="F55" i="12" s="1"/>
  <c r="I76" i="2"/>
  <c r="F55" i="11" s="1"/>
  <c r="H76" i="2"/>
  <c r="F55" i="10" s="1"/>
  <c r="G76" i="2"/>
  <c r="F55" i="9" s="1"/>
  <c r="F76" i="2"/>
  <c r="F55" i="8" s="1"/>
  <c r="E76" i="2"/>
  <c r="D76" i="2"/>
  <c r="C76" i="2"/>
  <c r="B76" i="2"/>
  <c r="A76" i="2"/>
  <c r="X75" i="2"/>
  <c r="W75" i="2"/>
  <c r="V75" i="2"/>
  <c r="U75" i="2"/>
  <c r="T75" i="2"/>
  <c r="S75" i="2"/>
  <c r="R75" i="2"/>
  <c r="Q75" i="2"/>
  <c r="P75" i="2"/>
  <c r="O75" i="2"/>
  <c r="N75" i="2"/>
  <c r="M75" i="2"/>
  <c r="L75" i="2"/>
  <c r="K75" i="2"/>
  <c r="J75" i="2"/>
  <c r="I75" i="2"/>
  <c r="H75" i="2"/>
  <c r="G75" i="2"/>
  <c r="F75" i="2"/>
  <c r="E75" i="2"/>
  <c r="D75" i="2"/>
  <c r="C75" i="2"/>
  <c r="B75" i="2"/>
  <c r="A75" i="2"/>
  <c r="X74" i="2"/>
  <c r="C55" i="26" s="1"/>
  <c r="W74" i="2"/>
  <c r="C55" i="25" s="1"/>
  <c r="V74" i="2"/>
  <c r="C55" i="24" s="1"/>
  <c r="U74" i="2"/>
  <c r="C55" i="23" s="1"/>
  <c r="T74" i="2"/>
  <c r="C55" i="22" s="1"/>
  <c r="S74" i="2"/>
  <c r="C55" i="21" s="1"/>
  <c r="R74" i="2"/>
  <c r="C55" i="20" s="1"/>
  <c r="Q74" i="2"/>
  <c r="C55" i="19" s="1"/>
  <c r="P74" i="2"/>
  <c r="C55" i="18" s="1"/>
  <c r="O74" i="2"/>
  <c r="C55" i="17" s="1"/>
  <c r="N74" i="2"/>
  <c r="C55" i="16" s="1"/>
  <c r="M74" i="2"/>
  <c r="C55" i="15" s="1"/>
  <c r="L74" i="2"/>
  <c r="C55" i="14" s="1"/>
  <c r="K74" i="2"/>
  <c r="C55" i="13" s="1"/>
  <c r="J74" i="2"/>
  <c r="C55" i="12" s="1"/>
  <c r="I74" i="2"/>
  <c r="C55" i="11" s="1"/>
  <c r="H74" i="2"/>
  <c r="C55" i="10" s="1"/>
  <c r="G74" i="2"/>
  <c r="C55" i="9" s="1"/>
  <c r="F74" i="2"/>
  <c r="C55" i="8" s="1"/>
  <c r="E74" i="2"/>
  <c r="D74" i="2"/>
  <c r="C74" i="2"/>
  <c r="B74" i="2"/>
  <c r="A74" i="2"/>
  <c r="X73" i="2"/>
  <c r="W73" i="2"/>
  <c r="V73" i="2"/>
  <c r="U73" i="2"/>
  <c r="T73" i="2"/>
  <c r="S73" i="2"/>
  <c r="R73" i="2"/>
  <c r="Q73" i="2"/>
  <c r="P73" i="2"/>
  <c r="O73" i="2"/>
  <c r="N73" i="2"/>
  <c r="M73" i="2"/>
  <c r="L73" i="2"/>
  <c r="K73" i="2"/>
  <c r="J73" i="2"/>
  <c r="I73" i="2"/>
  <c r="H73" i="2"/>
  <c r="G73" i="2"/>
  <c r="F73" i="2"/>
  <c r="E73" i="2"/>
  <c r="D73" i="2"/>
  <c r="C73" i="2"/>
  <c r="B73" i="2"/>
  <c r="A73" i="2"/>
  <c r="X72" i="2"/>
  <c r="W72" i="2"/>
  <c r="V72" i="2"/>
  <c r="U72" i="2"/>
  <c r="T72" i="2"/>
  <c r="S72" i="2"/>
  <c r="R72" i="2"/>
  <c r="Q72" i="2"/>
  <c r="P72" i="2"/>
  <c r="O72" i="2"/>
  <c r="N72" i="2"/>
  <c r="M72" i="2"/>
  <c r="L72" i="2"/>
  <c r="K72" i="2"/>
  <c r="J72" i="2"/>
  <c r="I72" i="2"/>
  <c r="H72" i="2"/>
  <c r="G72" i="2"/>
  <c r="F72" i="2"/>
  <c r="E72" i="2"/>
  <c r="D72" i="2"/>
  <c r="C72" i="2"/>
  <c r="B72" i="2"/>
  <c r="A72" i="2"/>
  <c r="X71" i="2"/>
  <c r="W71" i="2"/>
  <c r="V71" i="2"/>
  <c r="U71" i="2"/>
  <c r="T71" i="2"/>
  <c r="S71" i="2"/>
  <c r="R71" i="2"/>
  <c r="Q71" i="2"/>
  <c r="P71" i="2"/>
  <c r="O71" i="2"/>
  <c r="N71" i="2"/>
  <c r="M71" i="2"/>
  <c r="L71" i="2"/>
  <c r="K71" i="2"/>
  <c r="J71" i="2"/>
  <c r="I71" i="2"/>
  <c r="H71" i="2"/>
  <c r="G71" i="2"/>
  <c r="F71" i="2"/>
  <c r="E71" i="2"/>
  <c r="D71" i="2"/>
  <c r="C71" i="2"/>
  <c r="B71" i="2"/>
  <c r="A71" i="2"/>
  <c r="X70" i="2"/>
  <c r="W70" i="2"/>
  <c r="V70" i="2"/>
  <c r="U70" i="2"/>
  <c r="T70" i="2"/>
  <c r="S70" i="2"/>
  <c r="R70" i="2"/>
  <c r="Q70" i="2"/>
  <c r="P70" i="2"/>
  <c r="O70" i="2"/>
  <c r="N70" i="2"/>
  <c r="M70" i="2"/>
  <c r="L70" i="2"/>
  <c r="K70" i="2"/>
  <c r="J70" i="2"/>
  <c r="I70" i="2"/>
  <c r="H70" i="2"/>
  <c r="G70" i="2"/>
  <c r="F70" i="2"/>
  <c r="E70" i="2"/>
  <c r="D70" i="2"/>
  <c r="C70" i="2"/>
  <c r="B70" i="2"/>
  <c r="A70" i="2"/>
  <c r="X69" i="2"/>
  <c r="W69" i="2"/>
  <c r="V69" i="2"/>
  <c r="U69" i="2"/>
  <c r="T69" i="2"/>
  <c r="S69" i="2"/>
  <c r="R69" i="2"/>
  <c r="Q69" i="2"/>
  <c r="P69" i="2"/>
  <c r="O69" i="2"/>
  <c r="N69" i="2"/>
  <c r="M69" i="2"/>
  <c r="L69" i="2"/>
  <c r="K69" i="2"/>
  <c r="J69" i="2"/>
  <c r="I69" i="2"/>
  <c r="H69" i="2"/>
  <c r="G69" i="2"/>
  <c r="F69" i="2"/>
  <c r="E69" i="2"/>
  <c r="D69" i="2"/>
  <c r="C69" i="2"/>
  <c r="B69" i="2"/>
  <c r="A69" i="2"/>
  <c r="X68" i="2"/>
  <c r="W68" i="2"/>
  <c r="V68" i="2"/>
  <c r="U68" i="2"/>
  <c r="T68" i="2"/>
  <c r="S68" i="2"/>
  <c r="R68" i="2"/>
  <c r="Q68" i="2"/>
  <c r="P68" i="2"/>
  <c r="O68" i="2"/>
  <c r="N68" i="2"/>
  <c r="M68" i="2"/>
  <c r="L68" i="2"/>
  <c r="K68" i="2"/>
  <c r="J68" i="2"/>
  <c r="I68" i="2"/>
  <c r="H68" i="2"/>
  <c r="G68" i="2"/>
  <c r="F68" i="2"/>
  <c r="E68" i="2"/>
  <c r="D68" i="2"/>
  <c r="C68" i="2"/>
  <c r="B68" i="2"/>
  <c r="A68" i="2"/>
  <c r="X67" i="2"/>
  <c r="J54" i="26" s="1"/>
  <c r="W67" i="2"/>
  <c r="J54" i="25" s="1"/>
  <c r="V67" i="2"/>
  <c r="J54" i="24" s="1"/>
  <c r="U67" i="2"/>
  <c r="J54" i="23" s="1"/>
  <c r="T67" i="2"/>
  <c r="J54" i="22" s="1"/>
  <c r="S67" i="2"/>
  <c r="J54" i="21" s="1"/>
  <c r="R67" i="2"/>
  <c r="J54" i="20" s="1"/>
  <c r="Q67" i="2"/>
  <c r="J54" i="19" s="1"/>
  <c r="P67" i="2"/>
  <c r="J54" i="18" s="1"/>
  <c r="O67" i="2"/>
  <c r="J54" i="17" s="1"/>
  <c r="N67" i="2"/>
  <c r="J54" i="16" s="1"/>
  <c r="M67" i="2"/>
  <c r="J54" i="15" s="1"/>
  <c r="L67" i="2"/>
  <c r="J54" i="14" s="1"/>
  <c r="K67" i="2"/>
  <c r="J54" i="13" s="1"/>
  <c r="J67" i="2"/>
  <c r="J54" i="12" s="1"/>
  <c r="I67" i="2"/>
  <c r="J54" i="11" s="1"/>
  <c r="H67" i="2"/>
  <c r="J54" i="10" s="1"/>
  <c r="G67" i="2"/>
  <c r="J54" i="9" s="1"/>
  <c r="F67" i="2"/>
  <c r="J54" i="8" s="1"/>
  <c r="E67" i="2"/>
  <c r="D67" i="2"/>
  <c r="C67" i="2"/>
  <c r="B67" i="2"/>
  <c r="A67" i="2"/>
  <c r="X66" i="2"/>
  <c r="I54" i="26" s="1"/>
  <c r="W66" i="2"/>
  <c r="I54" i="25" s="1"/>
  <c r="V66" i="2"/>
  <c r="I54" i="24" s="1"/>
  <c r="U66" i="2"/>
  <c r="I54" i="23" s="1"/>
  <c r="T66" i="2"/>
  <c r="I54" i="22" s="1"/>
  <c r="S66" i="2"/>
  <c r="I54" i="21" s="1"/>
  <c r="R66" i="2"/>
  <c r="I54" i="20" s="1"/>
  <c r="Q66" i="2"/>
  <c r="I54" i="19" s="1"/>
  <c r="P66" i="2"/>
  <c r="I54" i="18" s="1"/>
  <c r="O66" i="2"/>
  <c r="I54" i="17" s="1"/>
  <c r="N66" i="2"/>
  <c r="I54" i="16" s="1"/>
  <c r="M66" i="2"/>
  <c r="I54" i="15" s="1"/>
  <c r="L66" i="2"/>
  <c r="I54" i="14" s="1"/>
  <c r="K66" i="2"/>
  <c r="I54" i="13" s="1"/>
  <c r="J66" i="2"/>
  <c r="I54" i="12" s="1"/>
  <c r="I66" i="2"/>
  <c r="I54" i="11" s="1"/>
  <c r="H66" i="2"/>
  <c r="I54" i="10" s="1"/>
  <c r="G66" i="2"/>
  <c r="I54" i="9" s="1"/>
  <c r="F66" i="2"/>
  <c r="I54" i="8" s="1"/>
  <c r="E66" i="2"/>
  <c r="D66" i="2"/>
  <c r="C66" i="2"/>
  <c r="B66" i="2"/>
  <c r="A66" i="2"/>
  <c r="X65" i="2"/>
  <c r="F54" i="26" s="1"/>
  <c r="W65" i="2"/>
  <c r="F54" i="25" s="1"/>
  <c r="V65" i="2"/>
  <c r="F54" i="24" s="1"/>
  <c r="H54" i="24" s="1"/>
  <c r="U65" i="2"/>
  <c r="F54" i="23" s="1"/>
  <c r="H54" i="23" s="1"/>
  <c r="T65" i="2"/>
  <c r="F54" i="22" s="1"/>
  <c r="S65" i="2"/>
  <c r="F54" i="21" s="1"/>
  <c r="H54" i="21" s="1"/>
  <c r="R65" i="2"/>
  <c r="F54" i="20" s="1"/>
  <c r="H54" i="20" s="1"/>
  <c r="Q65" i="2"/>
  <c r="F54" i="19" s="1"/>
  <c r="P65" i="2"/>
  <c r="F54" i="18" s="1"/>
  <c r="O65" i="2"/>
  <c r="F54" i="17" s="1"/>
  <c r="N65" i="2"/>
  <c r="F54" i="16" s="1"/>
  <c r="M65" i="2"/>
  <c r="F54" i="15" s="1"/>
  <c r="L65" i="2"/>
  <c r="F54" i="14" s="1"/>
  <c r="K65" i="2"/>
  <c r="F54" i="13" s="1"/>
  <c r="J65" i="2"/>
  <c r="F54" i="12" s="1"/>
  <c r="I65" i="2"/>
  <c r="F54" i="11" s="1"/>
  <c r="H54" i="11" s="1"/>
  <c r="H65" i="2"/>
  <c r="F54" i="10" s="1"/>
  <c r="G65" i="2"/>
  <c r="F54" i="9" s="1"/>
  <c r="F65" i="2"/>
  <c r="F54" i="8" s="1"/>
  <c r="E65" i="2"/>
  <c r="D65" i="2"/>
  <c r="C65" i="2"/>
  <c r="B65" i="2"/>
  <c r="A65" i="2"/>
  <c r="X64" i="2"/>
  <c r="W64" i="2"/>
  <c r="V64" i="2"/>
  <c r="U64" i="2"/>
  <c r="T64" i="2"/>
  <c r="S64" i="2"/>
  <c r="R64" i="2"/>
  <c r="Q64" i="2"/>
  <c r="P64" i="2"/>
  <c r="O64" i="2"/>
  <c r="N64" i="2"/>
  <c r="M64" i="2"/>
  <c r="L64" i="2"/>
  <c r="K64" i="2"/>
  <c r="J64" i="2"/>
  <c r="I64" i="2"/>
  <c r="H64" i="2"/>
  <c r="G64" i="2"/>
  <c r="F64" i="2"/>
  <c r="E64" i="2"/>
  <c r="D64" i="2"/>
  <c r="C64" i="2"/>
  <c r="B64" i="2"/>
  <c r="A64" i="2"/>
  <c r="X63" i="2"/>
  <c r="C54" i="26" s="1"/>
  <c r="W63" i="2"/>
  <c r="C54" i="25" s="1"/>
  <c r="V63" i="2"/>
  <c r="C54" i="24" s="1"/>
  <c r="U63" i="2"/>
  <c r="C54" i="23" s="1"/>
  <c r="T63" i="2"/>
  <c r="C54" i="22" s="1"/>
  <c r="S63" i="2"/>
  <c r="C54" i="21" s="1"/>
  <c r="R63" i="2"/>
  <c r="C54" i="20" s="1"/>
  <c r="Q63" i="2"/>
  <c r="C54" i="19" s="1"/>
  <c r="P63" i="2"/>
  <c r="C54" i="18" s="1"/>
  <c r="O63" i="2"/>
  <c r="C54" i="17" s="1"/>
  <c r="N63" i="2"/>
  <c r="C54" i="16" s="1"/>
  <c r="M63" i="2"/>
  <c r="C54" i="15" s="1"/>
  <c r="L63" i="2"/>
  <c r="C54" i="14" s="1"/>
  <c r="K63" i="2"/>
  <c r="C54" i="13" s="1"/>
  <c r="J63" i="2"/>
  <c r="C54" i="12" s="1"/>
  <c r="I63" i="2"/>
  <c r="C54" i="11" s="1"/>
  <c r="H63" i="2"/>
  <c r="C54" i="10" s="1"/>
  <c r="G63" i="2"/>
  <c r="C54" i="9" s="1"/>
  <c r="F63" i="2"/>
  <c r="C54" i="8" s="1"/>
  <c r="E63" i="2"/>
  <c r="D63" i="2"/>
  <c r="C63" i="2"/>
  <c r="B63" i="2"/>
  <c r="A63" i="2"/>
  <c r="X62" i="2"/>
  <c r="W62" i="2"/>
  <c r="V62" i="2"/>
  <c r="U62" i="2"/>
  <c r="T62" i="2"/>
  <c r="S62" i="2"/>
  <c r="R62" i="2"/>
  <c r="Q62" i="2"/>
  <c r="P62" i="2"/>
  <c r="O62" i="2"/>
  <c r="N62" i="2"/>
  <c r="M62" i="2"/>
  <c r="L62" i="2"/>
  <c r="K62" i="2"/>
  <c r="J62" i="2"/>
  <c r="I62" i="2"/>
  <c r="H62" i="2"/>
  <c r="G62" i="2"/>
  <c r="F62" i="2"/>
  <c r="E62" i="2"/>
  <c r="D62" i="2"/>
  <c r="C62" i="2"/>
  <c r="B62" i="2"/>
  <c r="A62" i="2"/>
  <c r="X61" i="2"/>
  <c r="W61" i="2"/>
  <c r="V61" i="2"/>
  <c r="U61" i="2"/>
  <c r="T61" i="2"/>
  <c r="S61" i="2"/>
  <c r="R61" i="2"/>
  <c r="Q61" i="2"/>
  <c r="P61" i="2"/>
  <c r="O61" i="2"/>
  <c r="N61" i="2"/>
  <c r="M61" i="2"/>
  <c r="L61" i="2"/>
  <c r="K61" i="2"/>
  <c r="J61" i="2"/>
  <c r="I61" i="2"/>
  <c r="H61" i="2"/>
  <c r="G61" i="2"/>
  <c r="F61" i="2"/>
  <c r="E61" i="2"/>
  <c r="D61" i="2"/>
  <c r="C61" i="2"/>
  <c r="B61" i="2"/>
  <c r="A61" i="2"/>
  <c r="X60" i="2"/>
  <c r="W60" i="2"/>
  <c r="V60" i="2"/>
  <c r="U60" i="2"/>
  <c r="T60" i="2"/>
  <c r="S60" i="2"/>
  <c r="R60" i="2"/>
  <c r="Q60" i="2"/>
  <c r="P60" i="2"/>
  <c r="O60" i="2"/>
  <c r="N60" i="2"/>
  <c r="M60" i="2"/>
  <c r="L60" i="2"/>
  <c r="K60" i="2"/>
  <c r="J60" i="2"/>
  <c r="I60" i="2"/>
  <c r="H60" i="2"/>
  <c r="G60" i="2"/>
  <c r="F60" i="2"/>
  <c r="E60" i="2"/>
  <c r="D60" i="2"/>
  <c r="C60" i="2"/>
  <c r="B60" i="2"/>
  <c r="A60" i="2"/>
  <c r="X59" i="2"/>
  <c r="W59" i="2"/>
  <c r="V59" i="2"/>
  <c r="U59" i="2"/>
  <c r="T59" i="2"/>
  <c r="S59" i="2"/>
  <c r="R59" i="2"/>
  <c r="Q59" i="2"/>
  <c r="P59" i="2"/>
  <c r="O59" i="2"/>
  <c r="N59" i="2"/>
  <c r="M59" i="2"/>
  <c r="L59" i="2"/>
  <c r="K59" i="2"/>
  <c r="J59" i="2"/>
  <c r="I59" i="2"/>
  <c r="H59" i="2"/>
  <c r="G59" i="2"/>
  <c r="F59" i="2"/>
  <c r="E59" i="2"/>
  <c r="D59" i="2"/>
  <c r="C59" i="2"/>
  <c r="B59" i="2"/>
  <c r="A59" i="2"/>
  <c r="X58" i="2"/>
  <c r="W58" i="2"/>
  <c r="V58" i="2"/>
  <c r="U58" i="2"/>
  <c r="T58" i="2"/>
  <c r="S58" i="2"/>
  <c r="R58" i="2"/>
  <c r="Q58" i="2"/>
  <c r="P58" i="2"/>
  <c r="O58" i="2"/>
  <c r="N58" i="2"/>
  <c r="M58" i="2"/>
  <c r="L58" i="2"/>
  <c r="K58" i="2"/>
  <c r="J58" i="2"/>
  <c r="I58" i="2"/>
  <c r="H58" i="2"/>
  <c r="G58" i="2"/>
  <c r="F58" i="2"/>
  <c r="E58" i="2"/>
  <c r="D58" i="2"/>
  <c r="C58" i="2"/>
  <c r="B58" i="2"/>
  <c r="A58" i="2"/>
  <c r="X57" i="2"/>
  <c r="W57" i="2"/>
  <c r="V57" i="2"/>
  <c r="U57" i="2"/>
  <c r="T57" i="2"/>
  <c r="S57" i="2"/>
  <c r="R57" i="2"/>
  <c r="Q57" i="2"/>
  <c r="P57" i="2"/>
  <c r="O57" i="2"/>
  <c r="N57" i="2"/>
  <c r="M57" i="2"/>
  <c r="L57" i="2"/>
  <c r="K57" i="2"/>
  <c r="J57" i="2"/>
  <c r="I57" i="2"/>
  <c r="H57" i="2"/>
  <c r="G57" i="2"/>
  <c r="F57" i="2"/>
  <c r="E57" i="2"/>
  <c r="D57" i="2"/>
  <c r="C57" i="2"/>
  <c r="B57" i="2"/>
  <c r="A57" i="2"/>
  <c r="X56" i="2"/>
  <c r="J49" i="26" s="1"/>
  <c r="W56" i="2"/>
  <c r="J49" i="25" s="1"/>
  <c r="V56" i="2"/>
  <c r="J49" i="24" s="1"/>
  <c r="U56" i="2"/>
  <c r="J49" i="23" s="1"/>
  <c r="T56" i="2"/>
  <c r="J49" i="22" s="1"/>
  <c r="S56" i="2"/>
  <c r="J49" i="21" s="1"/>
  <c r="R56" i="2"/>
  <c r="J49" i="20" s="1"/>
  <c r="Q56" i="2"/>
  <c r="J49" i="19" s="1"/>
  <c r="P56" i="2"/>
  <c r="J49" i="18" s="1"/>
  <c r="O56" i="2"/>
  <c r="J49" i="17" s="1"/>
  <c r="N56" i="2"/>
  <c r="J49" i="16" s="1"/>
  <c r="M56" i="2"/>
  <c r="J49" i="15" s="1"/>
  <c r="L56" i="2"/>
  <c r="J49" i="14" s="1"/>
  <c r="K56" i="2"/>
  <c r="J49" i="13" s="1"/>
  <c r="J56" i="2"/>
  <c r="J49" i="12" s="1"/>
  <c r="I56" i="2"/>
  <c r="J49" i="11" s="1"/>
  <c r="H56" i="2"/>
  <c r="J49" i="10" s="1"/>
  <c r="G56" i="2"/>
  <c r="J49" i="9" s="1"/>
  <c r="F56" i="2"/>
  <c r="J49" i="8" s="1"/>
  <c r="E56" i="2"/>
  <c r="D56" i="2"/>
  <c r="C56" i="2"/>
  <c r="B56" i="2"/>
  <c r="A56" i="2"/>
  <c r="X55" i="2"/>
  <c r="I49" i="26" s="1"/>
  <c r="W55" i="2"/>
  <c r="I49" i="25" s="1"/>
  <c r="V55" i="2"/>
  <c r="I49" i="24" s="1"/>
  <c r="U55" i="2"/>
  <c r="I49" i="23" s="1"/>
  <c r="T55" i="2"/>
  <c r="I49" i="22" s="1"/>
  <c r="S55" i="2"/>
  <c r="I49" i="21" s="1"/>
  <c r="R55" i="2"/>
  <c r="I49" i="20" s="1"/>
  <c r="Q55" i="2"/>
  <c r="I49" i="19" s="1"/>
  <c r="P55" i="2"/>
  <c r="I49" i="18" s="1"/>
  <c r="O55" i="2"/>
  <c r="I49" i="17" s="1"/>
  <c r="N55" i="2"/>
  <c r="I49" i="16" s="1"/>
  <c r="M55" i="2"/>
  <c r="I49" i="15" s="1"/>
  <c r="L55" i="2"/>
  <c r="I49" i="14" s="1"/>
  <c r="K55" i="2"/>
  <c r="I49" i="13" s="1"/>
  <c r="J55" i="2"/>
  <c r="I49" i="12" s="1"/>
  <c r="I55" i="2"/>
  <c r="I49" i="11" s="1"/>
  <c r="H55" i="2"/>
  <c r="I49" i="10" s="1"/>
  <c r="G55" i="2"/>
  <c r="I49" i="9" s="1"/>
  <c r="F55" i="2"/>
  <c r="I49" i="8" s="1"/>
  <c r="E55" i="2"/>
  <c r="D55" i="2"/>
  <c r="C55" i="2"/>
  <c r="B55" i="2"/>
  <c r="A55" i="2"/>
  <c r="X54" i="2"/>
  <c r="F49" i="26" s="1"/>
  <c r="H49" i="26" s="1"/>
  <c r="W54" i="2"/>
  <c r="F49" i="25" s="1"/>
  <c r="V54" i="2"/>
  <c r="F49" i="24" s="1"/>
  <c r="U54" i="2"/>
  <c r="F49" i="23" s="1"/>
  <c r="T54" i="2"/>
  <c r="F49" i="22" s="1"/>
  <c r="S54" i="2"/>
  <c r="F49" i="21" s="1"/>
  <c r="R54" i="2"/>
  <c r="F49" i="20" s="1"/>
  <c r="Q54" i="2"/>
  <c r="F49" i="19" s="1"/>
  <c r="H49" i="19" s="1"/>
  <c r="P54" i="2"/>
  <c r="F49" i="18" s="1"/>
  <c r="O54" i="2"/>
  <c r="F49" i="17" s="1"/>
  <c r="N54" i="2"/>
  <c r="F49" i="16" s="1"/>
  <c r="H49" i="16" s="1"/>
  <c r="M54" i="2"/>
  <c r="F49" i="15" s="1"/>
  <c r="L54" i="2"/>
  <c r="F49" i="14" s="1"/>
  <c r="K54" i="2"/>
  <c r="F49" i="13" s="1"/>
  <c r="J54" i="2"/>
  <c r="F49" i="12" s="1"/>
  <c r="I54" i="2"/>
  <c r="F49" i="11" s="1"/>
  <c r="H49" i="11" s="1"/>
  <c r="H54" i="2"/>
  <c r="F49" i="10" s="1"/>
  <c r="H49" i="10" s="1"/>
  <c r="G54" i="2"/>
  <c r="F49" i="9" s="1"/>
  <c r="H49" i="9" s="1"/>
  <c r="F54" i="2"/>
  <c r="F49" i="8" s="1"/>
  <c r="H49" i="8" s="1"/>
  <c r="E54" i="2"/>
  <c r="D54" i="2"/>
  <c r="C54" i="2"/>
  <c r="B54" i="2"/>
  <c r="A54" i="2"/>
  <c r="X53" i="2"/>
  <c r="W53" i="2"/>
  <c r="V53" i="2"/>
  <c r="U53" i="2"/>
  <c r="T53" i="2"/>
  <c r="S53" i="2"/>
  <c r="R53" i="2"/>
  <c r="Q53" i="2"/>
  <c r="P53" i="2"/>
  <c r="O53" i="2"/>
  <c r="N53" i="2"/>
  <c r="M53" i="2"/>
  <c r="L53" i="2"/>
  <c r="K53" i="2"/>
  <c r="J53" i="2"/>
  <c r="I53" i="2"/>
  <c r="H53" i="2"/>
  <c r="G53" i="2"/>
  <c r="F53" i="2"/>
  <c r="E53" i="2"/>
  <c r="D53" i="2"/>
  <c r="C53" i="2"/>
  <c r="B53" i="2"/>
  <c r="A53" i="2"/>
  <c r="X52" i="2"/>
  <c r="W52" i="2"/>
  <c r="V52" i="2"/>
  <c r="U52" i="2"/>
  <c r="T52" i="2"/>
  <c r="S52" i="2"/>
  <c r="R52" i="2"/>
  <c r="Q52" i="2"/>
  <c r="P52" i="2"/>
  <c r="O52" i="2"/>
  <c r="N52" i="2"/>
  <c r="M52" i="2"/>
  <c r="L52" i="2"/>
  <c r="K52" i="2"/>
  <c r="J52" i="2"/>
  <c r="I52" i="2"/>
  <c r="H52" i="2"/>
  <c r="G52" i="2"/>
  <c r="F52" i="2"/>
  <c r="E52" i="2"/>
  <c r="D52" i="2"/>
  <c r="C52" i="2"/>
  <c r="B52" i="2"/>
  <c r="A52" i="2"/>
  <c r="X51" i="2"/>
  <c r="C49" i="26" s="1"/>
  <c r="W51" i="2"/>
  <c r="C49" i="25" s="1"/>
  <c r="V51" i="2"/>
  <c r="C49" i="24" s="1"/>
  <c r="U51" i="2"/>
  <c r="C49" i="23" s="1"/>
  <c r="T51" i="2"/>
  <c r="C49" i="22" s="1"/>
  <c r="S51" i="2"/>
  <c r="C49" i="21" s="1"/>
  <c r="R51" i="2"/>
  <c r="C49" i="20" s="1"/>
  <c r="Q51" i="2"/>
  <c r="C49" i="19" s="1"/>
  <c r="P51" i="2"/>
  <c r="C49" i="18" s="1"/>
  <c r="O51" i="2"/>
  <c r="C49" i="17" s="1"/>
  <c r="N51" i="2"/>
  <c r="C49" i="16" s="1"/>
  <c r="M51" i="2"/>
  <c r="C49" i="15" s="1"/>
  <c r="L51" i="2"/>
  <c r="C49" i="14" s="1"/>
  <c r="K51" i="2"/>
  <c r="C49" i="13" s="1"/>
  <c r="J51" i="2"/>
  <c r="C49" i="12" s="1"/>
  <c r="I51" i="2"/>
  <c r="C49" i="11" s="1"/>
  <c r="H51" i="2"/>
  <c r="C49" i="10" s="1"/>
  <c r="G51" i="2"/>
  <c r="C49" i="9" s="1"/>
  <c r="F51" i="2"/>
  <c r="C49" i="8" s="1"/>
  <c r="E51" i="2"/>
  <c r="D51" i="2"/>
  <c r="C51" i="2"/>
  <c r="B51" i="2"/>
  <c r="A51" i="2"/>
  <c r="X50" i="2"/>
  <c r="W50" i="2"/>
  <c r="V50" i="2"/>
  <c r="U50" i="2"/>
  <c r="T50" i="2"/>
  <c r="S50" i="2"/>
  <c r="R50" i="2"/>
  <c r="Q50" i="2"/>
  <c r="P50" i="2"/>
  <c r="O50" i="2"/>
  <c r="N50" i="2"/>
  <c r="M50" i="2"/>
  <c r="L50" i="2"/>
  <c r="K50" i="2"/>
  <c r="J50" i="2"/>
  <c r="I50" i="2"/>
  <c r="H50" i="2"/>
  <c r="G50" i="2"/>
  <c r="F50" i="2"/>
  <c r="E50" i="2"/>
  <c r="D50" i="2"/>
  <c r="C50" i="2"/>
  <c r="B50" i="2"/>
  <c r="A50" i="2"/>
  <c r="X49" i="2"/>
  <c r="W49" i="2"/>
  <c r="V49" i="2"/>
  <c r="U49" i="2"/>
  <c r="T49" i="2"/>
  <c r="S49" i="2"/>
  <c r="R49" i="2"/>
  <c r="Q49" i="2"/>
  <c r="P49" i="2"/>
  <c r="O49" i="2"/>
  <c r="N49" i="2"/>
  <c r="M49" i="2"/>
  <c r="L49" i="2"/>
  <c r="K49" i="2"/>
  <c r="J49" i="2"/>
  <c r="I49" i="2"/>
  <c r="H49" i="2"/>
  <c r="G49" i="2"/>
  <c r="F49" i="2"/>
  <c r="E49" i="2"/>
  <c r="D49" i="2"/>
  <c r="C49" i="2"/>
  <c r="B49" i="2"/>
  <c r="A49" i="2"/>
  <c r="X48" i="2"/>
  <c r="W48" i="2"/>
  <c r="V48" i="2"/>
  <c r="U48" i="2"/>
  <c r="T48" i="2"/>
  <c r="S48" i="2"/>
  <c r="R48" i="2"/>
  <c r="Q48" i="2"/>
  <c r="P48" i="2"/>
  <c r="O48" i="2"/>
  <c r="N48" i="2"/>
  <c r="M48" i="2"/>
  <c r="L48" i="2"/>
  <c r="K48" i="2"/>
  <c r="J48" i="2"/>
  <c r="I48" i="2"/>
  <c r="H48" i="2"/>
  <c r="G48" i="2"/>
  <c r="F48" i="2"/>
  <c r="E48" i="2"/>
  <c r="D48" i="2"/>
  <c r="C48" i="2"/>
  <c r="B48" i="2"/>
  <c r="A48" i="2"/>
  <c r="X47" i="2"/>
  <c r="W47" i="2"/>
  <c r="V47" i="2"/>
  <c r="U47" i="2"/>
  <c r="T47" i="2"/>
  <c r="S47" i="2"/>
  <c r="R47" i="2"/>
  <c r="Q47" i="2"/>
  <c r="P47" i="2"/>
  <c r="O47" i="2"/>
  <c r="N47" i="2"/>
  <c r="M47" i="2"/>
  <c r="L47" i="2"/>
  <c r="K47" i="2"/>
  <c r="J47" i="2"/>
  <c r="I47" i="2"/>
  <c r="H47" i="2"/>
  <c r="G47" i="2"/>
  <c r="F47" i="2"/>
  <c r="E47" i="2"/>
  <c r="D47" i="2"/>
  <c r="C47" i="2"/>
  <c r="B47" i="2"/>
  <c r="A47" i="2"/>
  <c r="X46" i="2"/>
  <c r="W46" i="2"/>
  <c r="V46" i="2"/>
  <c r="U46" i="2"/>
  <c r="T46" i="2"/>
  <c r="S46" i="2"/>
  <c r="R46" i="2"/>
  <c r="Q46" i="2"/>
  <c r="P46" i="2"/>
  <c r="O46" i="2"/>
  <c r="N46" i="2"/>
  <c r="M46" i="2"/>
  <c r="L46" i="2"/>
  <c r="K46" i="2"/>
  <c r="J46" i="2"/>
  <c r="I46" i="2"/>
  <c r="H46" i="2"/>
  <c r="G46" i="2"/>
  <c r="F46" i="2"/>
  <c r="E46" i="2"/>
  <c r="D46" i="2"/>
  <c r="C46" i="2"/>
  <c r="B46" i="2"/>
  <c r="A46" i="2"/>
  <c r="X45" i="2"/>
  <c r="W45" i="2"/>
  <c r="V45" i="2"/>
  <c r="U45" i="2"/>
  <c r="T45" i="2"/>
  <c r="S45" i="2"/>
  <c r="R45" i="2"/>
  <c r="Q45" i="2"/>
  <c r="P45" i="2"/>
  <c r="O45" i="2"/>
  <c r="N45" i="2"/>
  <c r="M45" i="2"/>
  <c r="L45" i="2"/>
  <c r="K45" i="2"/>
  <c r="J45" i="2"/>
  <c r="I45" i="2"/>
  <c r="H45" i="2"/>
  <c r="G45" i="2"/>
  <c r="F45" i="2"/>
  <c r="E45" i="2"/>
  <c r="D45" i="2"/>
  <c r="C45" i="2"/>
  <c r="B45" i="2"/>
  <c r="A45" i="2"/>
  <c r="X44" i="2"/>
  <c r="J48" i="26" s="1"/>
  <c r="W44" i="2"/>
  <c r="J48" i="25" s="1"/>
  <c r="V44" i="2"/>
  <c r="J48" i="24" s="1"/>
  <c r="U44" i="2"/>
  <c r="J48" i="23" s="1"/>
  <c r="T44" i="2"/>
  <c r="J48" i="22" s="1"/>
  <c r="S44" i="2"/>
  <c r="J48" i="21" s="1"/>
  <c r="R44" i="2"/>
  <c r="J48" i="20" s="1"/>
  <c r="Q44" i="2"/>
  <c r="J48" i="19" s="1"/>
  <c r="P44" i="2"/>
  <c r="J48" i="18" s="1"/>
  <c r="O44" i="2"/>
  <c r="J48" i="17" s="1"/>
  <c r="N44" i="2"/>
  <c r="J48" i="16" s="1"/>
  <c r="M44" i="2"/>
  <c r="J48" i="15" s="1"/>
  <c r="L44" i="2"/>
  <c r="J48" i="14" s="1"/>
  <c r="K44" i="2"/>
  <c r="J48" i="13" s="1"/>
  <c r="J44" i="2"/>
  <c r="J48" i="12" s="1"/>
  <c r="I44" i="2"/>
  <c r="J48" i="11" s="1"/>
  <c r="H44" i="2"/>
  <c r="J48" i="10" s="1"/>
  <c r="G44" i="2"/>
  <c r="J48" i="9" s="1"/>
  <c r="F44" i="2"/>
  <c r="J48" i="8" s="1"/>
  <c r="E44" i="2"/>
  <c r="D44" i="2"/>
  <c r="C44" i="2"/>
  <c r="B44" i="2"/>
  <c r="A44" i="2"/>
  <c r="X43" i="2"/>
  <c r="I48" i="26" s="1"/>
  <c r="W43" i="2"/>
  <c r="I48" i="25" s="1"/>
  <c r="V43" i="2"/>
  <c r="I48" i="24" s="1"/>
  <c r="U43" i="2"/>
  <c r="I48" i="23" s="1"/>
  <c r="T43" i="2"/>
  <c r="I48" i="22" s="1"/>
  <c r="S43" i="2"/>
  <c r="I48" i="21" s="1"/>
  <c r="R43" i="2"/>
  <c r="I48" i="20" s="1"/>
  <c r="Q43" i="2"/>
  <c r="I48" i="19" s="1"/>
  <c r="P43" i="2"/>
  <c r="I48" i="18" s="1"/>
  <c r="O43" i="2"/>
  <c r="I48" i="17" s="1"/>
  <c r="N43" i="2"/>
  <c r="I48" i="16" s="1"/>
  <c r="M43" i="2"/>
  <c r="I48" i="15" s="1"/>
  <c r="L43" i="2"/>
  <c r="I48" i="14" s="1"/>
  <c r="K43" i="2"/>
  <c r="I48" i="13" s="1"/>
  <c r="J43" i="2"/>
  <c r="I48" i="12" s="1"/>
  <c r="I43" i="2"/>
  <c r="I48" i="11" s="1"/>
  <c r="H43" i="2"/>
  <c r="I48" i="10" s="1"/>
  <c r="G43" i="2"/>
  <c r="I48" i="9" s="1"/>
  <c r="F43" i="2"/>
  <c r="I48" i="8" s="1"/>
  <c r="E43" i="2"/>
  <c r="D43" i="2"/>
  <c r="C43" i="2"/>
  <c r="B43" i="2"/>
  <c r="A43" i="2"/>
  <c r="X42" i="2"/>
  <c r="F48" i="26" s="1"/>
  <c r="H48" i="26" s="1"/>
  <c r="W42" i="2"/>
  <c r="F48" i="25" s="1"/>
  <c r="V42" i="2"/>
  <c r="F48" i="24" s="1"/>
  <c r="U42" i="2"/>
  <c r="F48" i="23" s="1"/>
  <c r="T42" i="2"/>
  <c r="F48" i="22" s="1"/>
  <c r="S42" i="2"/>
  <c r="F48" i="21" s="1"/>
  <c r="R42" i="2"/>
  <c r="F48" i="20" s="1"/>
  <c r="Q42" i="2"/>
  <c r="F48" i="19" s="1"/>
  <c r="P42" i="2"/>
  <c r="F48" i="18" s="1"/>
  <c r="O42" i="2"/>
  <c r="F48" i="17" s="1"/>
  <c r="N42" i="2"/>
  <c r="F48" i="16" s="1"/>
  <c r="H48" i="16" s="1"/>
  <c r="M42" i="2"/>
  <c r="F48" i="15" s="1"/>
  <c r="L42" i="2"/>
  <c r="F48" i="14" s="1"/>
  <c r="K42" i="2"/>
  <c r="F48" i="13" s="1"/>
  <c r="J42" i="2"/>
  <c r="F48" i="12" s="1"/>
  <c r="I42" i="2"/>
  <c r="F48" i="11" s="1"/>
  <c r="H48" i="11" s="1"/>
  <c r="H42" i="2"/>
  <c r="F48" i="10" s="1"/>
  <c r="H48" i="10" s="1"/>
  <c r="G42" i="2"/>
  <c r="F48" i="9" s="1"/>
  <c r="H48" i="9" s="1"/>
  <c r="F42" i="2"/>
  <c r="F48" i="8" s="1"/>
  <c r="H48" i="8" s="1"/>
  <c r="E42" i="2"/>
  <c r="D42" i="2"/>
  <c r="C42" i="2"/>
  <c r="B42" i="2"/>
  <c r="A42" i="2"/>
  <c r="X41" i="2"/>
  <c r="W41" i="2"/>
  <c r="V41" i="2"/>
  <c r="U41" i="2"/>
  <c r="T41" i="2"/>
  <c r="S41" i="2"/>
  <c r="R41" i="2"/>
  <c r="Q41" i="2"/>
  <c r="P41" i="2"/>
  <c r="O41" i="2"/>
  <c r="N41" i="2"/>
  <c r="M41" i="2"/>
  <c r="L41" i="2"/>
  <c r="K41" i="2"/>
  <c r="J41" i="2"/>
  <c r="I41" i="2"/>
  <c r="H41" i="2"/>
  <c r="G41" i="2"/>
  <c r="F41" i="2"/>
  <c r="E41" i="2"/>
  <c r="D41" i="2"/>
  <c r="C41" i="2"/>
  <c r="B41" i="2"/>
  <c r="A41" i="2"/>
  <c r="X40" i="2"/>
  <c r="W40" i="2"/>
  <c r="V40" i="2"/>
  <c r="U40" i="2"/>
  <c r="T40" i="2"/>
  <c r="S40" i="2"/>
  <c r="R40" i="2"/>
  <c r="Q40" i="2"/>
  <c r="P40" i="2"/>
  <c r="O40" i="2"/>
  <c r="N40" i="2"/>
  <c r="M40" i="2"/>
  <c r="L40" i="2"/>
  <c r="K40" i="2"/>
  <c r="J40" i="2"/>
  <c r="I40" i="2"/>
  <c r="H40" i="2"/>
  <c r="G40" i="2"/>
  <c r="F40" i="2"/>
  <c r="E40" i="2"/>
  <c r="D40" i="2"/>
  <c r="C40" i="2"/>
  <c r="B40" i="2"/>
  <c r="A40" i="2"/>
  <c r="X39" i="2"/>
  <c r="C48" i="26" s="1"/>
  <c r="W39" i="2"/>
  <c r="C48" i="25" s="1"/>
  <c r="V39" i="2"/>
  <c r="C48" i="24" s="1"/>
  <c r="U39" i="2"/>
  <c r="C48" i="23" s="1"/>
  <c r="T39" i="2"/>
  <c r="C48" i="22" s="1"/>
  <c r="S39" i="2"/>
  <c r="C48" i="21" s="1"/>
  <c r="R39" i="2"/>
  <c r="C48" i="20" s="1"/>
  <c r="Q39" i="2"/>
  <c r="C48" i="19" s="1"/>
  <c r="P39" i="2"/>
  <c r="C48" i="18" s="1"/>
  <c r="O39" i="2"/>
  <c r="C48" i="17" s="1"/>
  <c r="N39" i="2"/>
  <c r="C48" i="16" s="1"/>
  <c r="M39" i="2"/>
  <c r="C48" i="15" s="1"/>
  <c r="L39" i="2"/>
  <c r="C48" i="14" s="1"/>
  <c r="K39" i="2"/>
  <c r="C48" i="13" s="1"/>
  <c r="J39" i="2"/>
  <c r="C48" i="12" s="1"/>
  <c r="I39" i="2"/>
  <c r="C48" i="11" s="1"/>
  <c r="H39" i="2"/>
  <c r="C48" i="10" s="1"/>
  <c r="G39" i="2"/>
  <c r="C48" i="9" s="1"/>
  <c r="F39" i="2"/>
  <c r="C48" i="8" s="1"/>
  <c r="E39" i="2"/>
  <c r="D39" i="2"/>
  <c r="C39" i="2"/>
  <c r="B39" i="2"/>
  <c r="A39" i="2"/>
  <c r="X38" i="2"/>
  <c r="W38" i="2"/>
  <c r="V38" i="2"/>
  <c r="U38" i="2"/>
  <c r="T38" i="2"/>
  <c r="S38" i="2"/>
  <c r="R38" i="2"/>
  <c r="Q38" i="2"/>
  <c r="P38" i="2"/>
  <c r="O38" i="2"/>
  <c r="N38" i="2"/>
  <c r="M38" i="2"/>
  <c r="L38" i="2"/>
  <c r="K38" i="2"/>
  <c r="J38" i="2"/>
  <c r="I38" i="2"/>
  <c r="H38" i="2"/>
  <c r="G38" i="2"/>
  <c r="F38" i="2"/>
  <c r="E38" i="2"/>
  <c r="D38" i="2"/>
  <c r="C38" i="2"/>
  <c r="B38" i="2"/>
  <c r="A38" i="2"/>
  <c r="X37" i="2"/>
  <c r="W37" i="2"/>
  <c r="V37" i="2"/>
  <c r="U37" i="2"/>
  <c r="T37" i="2"/>
  <c r="S37" i="2"/>
  <c r="R37" i="2"/>
  <c r="Q37" i="2"/>
  <c r="P37" i="2"/>
  <c r="O37" i="2"/>
  <c r="N37" i="2"/>
  <c r="M37" i="2"/>
  <c r="L37" i="2"/>
  <c r="K37" i="2"/>
  <c r="J37" i="2"/>
  <c r="I37" i="2"/>
  <c r="H37" i="2"/>
  <c r="G37" i="2"/>
  <c r="F37" i="2"/>
  <c r="E37" i="2"/>
  <c r="D37" i="2"/>
  <c r="C37" i="2"/>
  <c r="B37" i="2"/>
  <c r="A37" i="2"/>
  <c r="X36" i="2"/>
  <c r="W36" i="2"/>
  <c r="V36" i="2"/>
  <c r="U36" i="2"/>
  <c r="T36" i="2"/>
  <c r="S36" i="2"/>
  <c r="R36" i="2"/>
  <c r="Q36" i="2"/>
  <c r="P36" i="2"/>
  <c r="O36" i="2"/>
  <c r="N36" i="2"/>
  <c r="M36" i="2"/>
  <c r="L36" i="2"/>
  <c r="K36" i="2"/>
  <c r="J36" i="2"/>
  <c r="I36" i="2"/>
  <c r="H36" i="2"/>
  <c r="G36" i="2"/>
  <c r="F36" i="2"/>
  <c r="E36" i="2"/>
  <c r="D36" i="2"/>
  <c r="C36" i="2"/>
  <c r="B36" i="2"/>
  <c r="A36" i="2"/>
  <c r="X35" i="2"/>
  <c r="W35" i="2"/>
  <c r="V35" i="2"/>
  <c r="U35" i="2"/>
  <c r="T35" i="2"/>
  <c r="S35" i="2"/>
  <c r="R35" i="2"/>
  <c r="Q35" i="2"/>
  <c r="P35" i="2"/>
  <c r="O35" i="2"/>
  <c r="N35" i="2"/>
  <c r="M35" i="2"/>
  <c r="L35" i="2"/>
  <c r="K35" i="2"/>
  <c r="J35" i="2"/>
  <c r="I35" i="2"/>
  <c r="H35" i="2"/>
  <c r="G35" i="2"/>
  <c r="F35" i="2"/>
  <c r="E35" i="2"/>
  <c r="D35" i="2"/>
  <c r="C35" i="2"/>
  <c r="B35" i="2"/>
  <c r="A35" i="2"/>
  <c r="X34" i="2"/>
  <c r="W34" i="2"/>
  <c r="V34" i="2"/>
  <c r="U34" i="2"/>
  <c r="T34" i="2"/>
  <c r="S34" i="2"/>
  <c r="R34" i="2"/>
  <c r="Q34" i="2"/>
  <c r="P34" i="2"/>
  <c r="O34" i="2"/>
  <c r="N34" i="2"/>
  <c r="M34" i="2"/>
  <c r="L34" i="2"/>
  <c r="K34" i="2"/>
  <c r="J34" i="2"/>
  <c r="I34" i="2"/>
  <c r="H34" i="2"/>
  <c r="G34" i="2"/>
  <c r="F34" i="2"/>
  <c r="E34" i="2"/>
  <c r="D34" i="2"/>
  <c r="C34" i="2"/>
  <c r="B34" i="2"/>
  <c r="A34" i="2"/>
  <c r="X33" i="2"/>
  <c r="W33" i="2"/>
  <c r="V33" i="2"/>
  <c r="U33" i="2"/>
  <c r="T33" i="2"/>
  <c r="S33" i="2"/>
  <c r="R33" i="2"/>
  <c r="Q33" i="2"/>
  <c r="P33" i="2"/>
  <c r="O33" i="2"/>
  <c r="N33" i="2"/>
  <c r="M33" i="2"/>
  <c r="L33" i="2"/>
  <c r="K33" i="2"/>
  <c r="J33" i="2"/>
  <c r="I33" i="2"/>
  <c r="H33" i="2"/>
  <c r="G33" i="2"/>
  <c r="F33" i="2"/>
  <c r="E33" i="2"/>
  <c r="D33" i="2"/>
  <c r="C33" i="2"/>
  <c r="B33" i="2"/>
  <c r="A33" i="2"/>
  <c r="X32" i="2"/>
  <c r="J47" i="26" s="1"/>
  <c r="W32" i="2"/>
  <c r="J47" i="25" s="1"/>
  <c r="V32" i="2"/>
  <c r="J47" i="24" s="1"/>
  <c r="U32" i="2"/>
  <c r="J47" i="23" s="1"/>
  <c r="T32" i="2"/>
  <c r="J47" i="22" s="1"/>
  <c r="S32" i="2"/>
  <c r="J47" i="21" s="1"/>
  <c r="R32" i="2"/>
  <c r="J47" i="20" s="1"/>
  <c r="Q32" i="2"/>
  <c r="J47" i="19" s="1"/>
  <c r="P32" i="2"/>
  <c r="J47" i="18" s="1"/>
  <c r="O32" i="2"/>
  <c r="J47" i="17" s="1"/>
  <c r="N32" i="2"/>
  <c r="J47" i="16" s="1"/>
  <c r="M32" i="2"/>
  <c r="J47" i="15" s="1"/>
  <c r="L32" i="2"/>
  <c r="J47" i="14" s="1"/>
  <c r="K32" i="2"/>
  <c r="J47" i="13" s="1"/>
  <c r="J32" i="2"/>
  <c r="J47" i="12" s="1"/>
  <c r="I32" i="2"/>
  <c r="J47" i="11" s="1"/>
  <c r="H32" i="2"/>
  <c r="J47" i="10" s="1"/>
  <c r="G32" i="2"/>
  <c r="J47" i="9" s="1"/>
  <c r="F32" i="2"/>
  <c r="J47" i="8" s="1"/>
  <c r="E32" i="2"/>
  <c r="D32" i="2"/>
  <c r="C32" i="2"/>
  <c r="B32" i="2"/>
  <c r="A32" i="2"/>
  <c r="X31" i="2"/>
  <c r="I47" i="26" s="1"/>
  <c r="W31" i="2"/>
  <c r="I47" i="25" s="1"/>
  <c r="V31" i="2"/>
  <c r="I47" i="24" s="1"/>
  <c r="U31" i="2"/>
  <c r="I47" i="23" s="1"/>
  <c r="T31" i="2"/>
  <c r="I47" i="22" s="1"/>
  <c r="S31" i="2"/>
  <c r="I47" i="21" s="1"/>
  <c r="R31" i="2"/>
  <c r="I47" i="20" s="1"/>
  <c r="Q31" i="2"/>
  <c r="I47" i="19" s="1"/>
  <c r="P31" i="2"/>
  <c r="I47" i="18" s="1"/>
  <c r="O31" i="2"/>
  <c r="I47" i="17" s="1"/>
  <c r="N31" i="2"/>
  <c r="I47" i="16" s="1"/>
  <c r="M31" i="2"/>
  <c r="I47" i="15" s="1"/>
  <c r="L31" i="2"/>
  <c r="I47" i="14" s="1"/>
  <c r="K31" i="2"/>
  <c r="I47" i="13" s="1"/>
  <c r="J31" i="2"/>
  <c r="I47" i="12" s="1"/>
  <c r="I31" i="2"/>
  <c r="I47" i="11" s="1"/>
  <c r="H31" i="2"/>
  <c r="I47" i="10" s="1"/>
  <c r="G31" i="2"/>
  <c r="I47" i="9" s="1"/>
  <c r="F31" i="2"/>
  <c r="I47" i="8" s="1"/>
  <c r="E31" i="2"/>
  <c r="D31" i="2"/>
  <c r="C31" i="2"/>
  <c r="B31" i="2"/>
  <c r="A31" i="2"/>
  <c r="X30" i="2"/>
  <c r="F47" i="26" s="1"/>
  <c r="H47" i="26" s="1"/>
  <c r="W30" i="2"/>
  <c r="F47" i="25" s="1"/>
  <c r="V30" i="2"/>
  <c r="F47" i="24" s="1"/>
  <c r="U30" i="2"/>
  <c r="F47" i="23" s="1"/>
  <c r="T30" i="2"/>
  <c r="F47" i="22" s="1"/>
  <c r="S30" i="2"/>
  <c r="F47" i="21" s="1"/>
  <c r="R30" i="2"/>
  <c r="F47" i="20" s="1"/>
  <c r="Q30" i="2"/>
  <c r="F47" i="19" s="1"/>
  <c r="H47" i="19" s="1"/>
  <c r="P30" i="2"/>
  <c r="F47" i="18" s="1"/>
  <c r="O30" i="2"/>
  <c r="F47" i="17" s="1"/>
  <c r="N30" i="2"/>
  <c r="F47" i="16" s="1"/>
  <c r="H47" i="16" s="1"/>
  <c r="M30" i="2"/>
  <c r="F47" i="15" s="1"/>
  <c r="H47" i="15" s="1"/>
  <c r="L30" i="2"/>
  <c r="F47" i="14" s="1"/>
  <c r="K30" i="2"/>
  <c r="F47" i="13" s="1"/>
  <c r="J30" i="2"/>
  <c r="F47" i="12" s="1"/>
  <c r="I30" i="2"/>
  <c r="F47" i="11" s="1"/>
  <c r="H47" i="11" s="1"/>
  <c r="H30" i="2"/>
  <c r="F47" i="10" s="1"/>
  <c r="H47" i="10" s="1"/>
  <c r="G30" i="2"/>
  <c r="F47" i="9" s="1"/>
  <c r="H47" i="9" s="1"/>
  <c r="F30" i="2"/>
  <c r="F47" i="8" s="1"/>
  <c r="H47" i="8" s="1"/>
  <c r="E30" i="2"/>
  <c r="D30" i="2"/>
  <c r="C30" i="2"/>
  <c r="B30" i="2"/>
  <c r="A30" i="2"/>
  <c r="X29" i="2"/>
  <c r="W29" i="2"/>
  <c r="V29" i="2"/>
  <c r="U29" i="2"/>
  <c r="T29" i="2"/>
  <c r="S29" i="2"/>
  <c r="R29" i="2"/>
  <c r="Q29" i="2"/>
  <c r="P29" i="2"/>
  <c r="O29" i="2"/>
  <c r="N29" i="2"/>
  <c r="M29" i="2"/>
  <c r="L29" i="2"/>
  <c r="K29" i="2"/>
  <c r="J29" i="2"/>
  <c r="I29" i="2"/>
  <c r="H29" i="2"/>
  <c r="G29" i="2"/>
  <c r="F29" i="2"/>
  <c r="E29" i="2"/>
  <c r="D29" i="2"/>
  <c r="C29" i="2"/>
  <c r="B29" i="2"/>
  <c r="A29" i="2"/>
  <c r="X28" i="2"/>
  <c r="W28" i="2"/>
  <c r="V28" i="2"/>
  <c r="U28" i="2"/>
  <c r="T28" i="2"/>
  <c r="S28" i="2"/>
  <c r="R28" i="2"/>
  <c r="Q28" i="2"/>
  <c r="P28" i="2"/>
  <c r="O28" i="2"/>
  <c r="N28" i="2"/>
  <c r="M28" i="2"/>
  <c r="L28" i="2"/>
  <c r="K28" i="2"/>
  <c r="J28" i="2"/>
  <c r="I28" i="2"/>
  <c r="H28" i="2"/>
  <c r="G28" i="2"/>
  <c r="F28" i="2"/>
  <c r="E28" i="2"/>
  <c r="D28" i="2"/>
  <c r="C28" i="2"/>
  <c r="B28" i="2"/>
  <c r="A28" i="2"/>
  <c r="X27" i="2"/>
  <c r="C47" i="26" s="1"/>
  <c r="W27" i="2"/>
  <c r="C47" i="25" s="1"/>
  <c r="V27" i="2"/>
  <c r="C47" i="24" s="1"/>
  <c r="U27" i="2"/>
  <c r="C47" i="23" s="1"/>
  <c r="T27" i="2"/>
  <c r="C47" i="22" s="1"/>
  <c r="S27" i="2"/>
  <c r="C47" i="21" s="1"/>
  <c r="R27" i="2"/>
  <c r="C47" i="20" s="1"/>
  <c r="Q27" i="2"/>
  <c r="C47" i="19" s="1"/>
  <c r="P27" i="2"/>
  <c r="C47" i="18" s="1"/>
  <c r="O27" i="2"/>
  <c r="C47" i="17" s="1"/>
  <c r="N27" i="2"/>
  <c r="C47" i="16" s="1"/>
  <c r="M27" i="2"/>
  <c r="C47" i="15" s="1"/>
  <c r="L27" i="2"/>
  <c r="C47" i="14" s="1"/>
  <c r="K27" i="2"/>
  <c r="C47" i="13" s="1"/>
  <c r="J27" i="2"/>
  <c r="C47" i="12" s="1"/>
  <c r="I27" i="2"/>
  <c r="C47" i="11" s="1"/>
  <c r="H27" i="2"/>
  <c r="C47" i="10" s="1"/>
  <c r="G27" i="2"/>
  <c r="C47" i="9" s="1"/>
  <c r="F27" i="2"/>
  <c r="C47" i="8" s="1"/>
  <c r="E27" i="2"/>
  <c r="D27" i="2"/>
  <c r="C27" i="2"/>
  <c r="B27" i="2"/>
  <c r="A27" i="2"/>
  <c r="X26" i="2"/>
  <c r="W26" i="2"/>
  <c r="V26" i="2"/>
  <c r="U26" i="2"/>
  <c r="T26" i="2"/>
  <c r="S26" i="2"/>
  <c r="R26" i="2"/>
  <c r="Q26" i="2"/>
  <c r="P26" i="2"/>
  <c r="O26" i="2"/>
  <c r="N26" i="2"/>
  <c r="M26" i="2"/>
  <c r="L26" i="2"/>
  <c r="K26" i="2"/>
  <c r="J26" i="2"/>
  <c r="I26" i="2"/>
  <c r="H26" i="2"/>
  <c r="G26" i="2"/>
  <c r="F26" i="2"/>
  <c r="E26" i="2"/>
  <c r="D26" i="2"/>
  <c r="C26" i="2"/>
  <c r="B26" i="2"/>
  <c r="A26" i="2"/>
  <c r="X25" i="2"/>
  <c r="W25" i="2"/>
  <c r="V25" i="2"/>
  <c r="U25" i="2"/>
  <c r="T25" i="2"/>
  <c r="S25" i="2"/>
  <c r="R25" i="2"/>
  <c r="Q25" i="2"/>
  <c r="P25" i="2"/>
  <c r="O25" i="2"/>
  <c r="N25" i="2"/>
  <c r="M25" i="2"/>
  <c r="L25" i="2"/>
  <c r="K25" i="2"/>
  <c r="J25" i="2"/>
  <c r="I25" i="2"/>
  <c r="H25" i="2"/>
  <c r="G25" i="2"/>
  <c r="F25" i="2"/>
  <c r="E25" i="2"/>
  <c r="D25" i="2"/>
  <c r="C25" i="2"/>
  <c r="B25" i="2"/>
  <c r="A25" i="2"/>
  <c r="X24" i="2"/>
  <c r="W24" i="2"/>
  <c r="V24" i="2"/>
  <c r="U24" i="2"/>
  <c r="T24" i="2"/>
  <c r="S24" i="2"/>
  <c r="R24" i="2"/>
  <c r="Q24" i="2"/>
  <c r="P24" i="2"/>
  <c r="O24" i="2"/>
  <c r="N24" i="2"/>
  <c r="M24" i="2"/>
  <c r="L24" i="2"/>
  <c r="K24" i="2"/>
  <c r="J24" i="2"/>
  <c r="I24" i="2"/>
  <c r="H24" i="2"/>
  <c r="G24" i="2"/>
  <c r="F24" i="2"/>
  <c r="E24" i="2"/>
  <c r="D24" i="2"/>
  <c r="C24" i="2"/>
  <c r="B24" i="2"/>
  <c r="A24" i="2"/>
  <c r="X23" i="2"/>
  <c r="W23" i="2"/>
  <c r="V23" i="2"/>
  <c r="U23" i="2"/>
  <c r="T23" i="2"/>
  <c r="S23" i="2"/>
  <c r="R23" i="2"/>
  <c r="Q23" i="2"/>
  <c r="P23" i="2"/>
  <c r="O23" i="2"/>
  <c r="N23" i="2"/>
  <c r="M23" i="2"/>
  <c r="L23" i="2"/>
  <c r="K23" i="2"/>
  <c r="J23" i="2"/>
  <c r="I23" i="2"/>
  <c r="H23" i="2"/>
  <c r="G23" i="2"/>
  <c r="F23" i="2"/>
  <c r="E23" i="2"/>
  <c r="D23" i="2"/>
  <c r="C23" i="2"/>
  <c r="B23" i="2"/>
  <c r="A23" i="2"/>
  <c r="X22" i="2"/>
  <c r="W22" i="2"/>
  <c r="V22" i="2"/>
  <c r="U22" i="2"/>
  <c r="T22" i="2"/>
  <c r="S22" i="2"/>
  <c r="R22" i="2"/>
  <c r="Q22" i="2"/>
  <c r="P22" i="2"/>
  <c r="O22" i="2"/>
  <c r="N22" i="2"/>
  <c r="M22" i="2"/>
  <c r="L22" i="2"/>
  <c r="K22" i="2"/>
  <c r="J22" i="2"/>
  <c r="I22" i="2"/>
  <c r="H22" i="2"/>
  <c r="G22" i="2"/>
  <c r="F22" i="2"/>
  <c r="E22" i="2"/>
  <c r="D22" i="2"/>
  <c r="C22" i="2"/>
  <c r="B22" i="2"/>
  <c r="A22" i="2"/>
  <c r="X21" i="2"/>
  <c r="W21" i="2"/>
  <c r="V21" i="2"/>
  <c r="U21" i="2"/>
  <c r="T21" i="2"/>
  <c r="S21" i="2"/>
  <c r="R21" i="2"/>
  <c r="Q21" i="2"/>
  <c r="P21" i="2"/>
  <c r="O21" i="2"/>
  <c r="N21" i="2"/>
  <c r="M21" i="2"/>
  <c r="L21" i="2"/>
  <c r="K21" i="2"/>
  <c r="J21" i="2"/>
  <c r="I21" i="2"/>
  <c r="H21" i="2"/>
  <c r="G21" i="2"/>
  <c r="F21" i="2"/>
  <c r="E21" i="2"/>
  <c r="D21" i="2"/>
  <c r="C21" i="2"/>
  <c r="B21" i="2"/>
  <c r="A21" i="2"/>
  <c r="X20" i="2"/>
  <c r="J46" i="26" s="1"/>
  <c r="W20" i="2"/>
  <c r="J46" i="25" s="1"/>
  <c r="V20" i="2"/>
  <c r="J46" i="24" s="1"/>
  <c r="U20" i="2"/>
  <c r="J46" i="23" s="1"/>
  <c r="T20" i="2"/>
  <c r="J46" i="22" s="1"/>
  <c r="S20" i="2"/>
  <c r="J46" i="21" s="1"/>
  <c r="R20" i="2"/>
  <c r="J46" i="20" s="1"/>
  <c r="Q20" i="2"/>
  <c r="J46" i="19" s="1"/>
  <c r="P20" i="2"/>
  <c r="J46" i="18" s="1"/>
  <c r="O20" i="2"/>
  <c r="J46" i="17" s="1"/>
  <c r="N20" i="2"/>
  <c r="J46" i="16" s="1"/>
  <c r="M20" i="2"/>
  <c r="J46" i="15" s="1"/>
  <c r="L20" i="2"/>
  <c r="J46" i="14" s="1"/>
  <c r="K20" i="2"/>
  <c r="J46" i="13" s="1"/>
  <c r="J20" i="2"/>
  <c r="J46" i="12" s="1"/>
  <c r="I20" i="2"/>
  <c r="J46" i="11" s="1"/>
  <c r="H20" i="2"/>
  <c r="J46" i="10" s="1"/>
  <c r="G20" i="2"/>
  <c r="J46" i="9" s="1"/>
  <c r="F20" i="2"/>
  <c r="J46" i="8" s="1"/>
  <c r="E20" i="2"/>
  <c r="D20" i="2"/>
  <c r="C20" i="2"/>
  <c r="B20" i="2"/>
  <c r="A20" i="2"/>
  <c r="X19" i="2"/>
  <c r="I46" i="26" s="1"/>
  <c r="W19" i="2"/>
  <c r="I46" i="25" s="1"/>
  <c r="V19" i="2"/>
  <c r="I46" i="24" s="1"/>
  <c r="U19" i="2"/>
  <c r="I46" i="23" s="1"/>
  <c r="T19" i="2"/>
  <c r="I46" i="22" s="1"/>
  <c r="S19" i="2"/>
  <c r="I46" i="21" s="1"/>
  <c r="R19" i="2"/>
  <c r="I46" i="20" s="1"/>
  <c r="Q19" i="2"/>
  <c r="I46" i="19" s="1"/>
  <c r="P19" i="2"/>
  <c r="I46" i="18" s="1"/>
  <c r="O19" i="2"/>
  <c r="I46" i="17" s="1"/>
  <c r="N19" i="2"/>
  <c r="I46" i="16" s="1"/>
  <c r="M19" i="2"/>
  <c r="I46" i="15" s="1"/>
  <c r="L19" i="2"/>
  <c r="I46" i="14" s="1"/>
  <c r="K19" i="2"/>
  <c r="I46" i="13" s="1"/>
  <c r="J19" i="2"/>
  <c r="I46" i="12" s="1"/>
  <c r="I19" i="2"/>
  <c r="I46" i="11" s="1"/>
  <c r="H19" i="2"/>
  <c r="I46" i="10" s="1"/>
  <c r="G19" i="2"/>
  <c r="I46" i="9" s="1"/>
  <c r="F19" i="2"/>
  <c r="I46" i="8" s="1"/>
  <c r="E19" i="2"/>
  <c r="D19" i="2"/>
  <c r="C19" i="2"/>
  <c r="B19" i="2"/>
  <c r="A19" i="2"/>
  <c r="X18" i="2"/>
  <c r="F46" i="26" s="1"/>
  <c r="H46" i="26" s="1"/>
  <c r="W18" i="2"/>
  <c r="F46" i="25" s="1"/>
  <c r="V18" i="2"/>
  <c r="F46" i="24" s="1"/>
  <c r="U18" i="2"/>
  <c r="F46" i="23" s="1"/>
  <c r="T18" i="2"/>
  <c r="F46" i="22" s="1"/>
  <c r="H46" i="22" s="1"/>
  <c r="S18" i="2"/>
  <c r="F46" i="21" s="1"/>
  <c r="R18" i="2"/>
  <c r="F46" i="20" s="1"/>
  <c r="H46" i="20" s="1"/>
  <c r="Q18" i="2"/>
  <c r="F46" i="19" s="1"/>
  <c r="H46" i="19" s="1"/>
  <c r="P18" i="2"/>
  <c r="F46" i="18" s="1"/>
  <c r="H46" i="18" s="1"/>
  <c r="O18" i="2"/>
  <c r="F46" i="17" s="1"/>
  <c r="N18" i="2"/>
  <c r="F46" i="16" s="1"/>
  <c r="H46" i="16" s="1"/>
  <c r="M18" i="2"/>
  <c r="F46" i="15" s="1"/>
  <c r="L18" i="2"/>
  <c r="F46" i="14" s="1"/>
  <c r="K18" i="2"/>
  <c r="F46" i="13" s="1"/>
  <c r="J18" i="2"/>
  <c r="F46" i="12" s="1"/>
  <c r="I18" i="2"/>
  <c r="F46" i="11" s="1"/>
  <c r="H46" i="11" s="1"/>
  <c r="H18" i="2"/>
  <c r="F46" i="10" s="1"/>
  <c r="H46" i="10" s="1"/>
  <c r="G18" i="2"/>
  <c r="F46" i="9" s="1"/>
  <c r="H46" i="9" s="1"/>
  <c r="F18" i="2"/>
  <c r="F46" i="8" s="1"/>
  <c r="H46" i="8" s="1"/>
  <c r="E18" i="2"/>
  <c r="D18" i="2"/>
  <c r="C18" i="2"/>
  <c r="B18" i="2"/>
  <c r="A18" i="2"/>
  <c r="X17" i="2"/>
  <c r="W17" i="2"/>
  <c r="V17" i="2"/>
  <c r="U17" i="2"/>
  <c r="T17" i="2"/>
  <c r="S17" i="2"/>
  <c r="R17" i="2"/>
  <c r="Q17" i="2"/>
  <c r="P17" i="2"/>
  <c r="O17" i="2"/>
  <c r="N17" i="2"/>
  <c r="M17" i="2"/>
  <c r="L17" i="2"/>
  <c r="K17" i="2"/>
  <c r="J17" i="2"/>
  <c r="I17" i="2"/>
  <c r="H17" i="2"/>
  <c r="G17" i="2"/>
  <c r="F17" i="2"/>
  <c r="E17" i="2"/>
  <c r="D17" i="2"/>
  <c r="C17" i="2"/>
  <c r="B17" i="2"/>
  <c r="A17" i="2"/>
  <c r="X16" i="2"/>
  <c r="W16" i="2"/>
  <c r="V16" i="2"/>
  <c r="U16" i="2"/>
  <c r="T16" i="2"/>
  <c r="S16" i="2"/>
  <c r="R16" i="2"/>
  <c r="Q16" i="2"/>
  <c r="P16" i="2"/>
  <c r="O16" i="2"/>
  <c r="N16" i="2"/>
  <c r="M16" i="2"/>
  <c r="L16" i="2"/>
  <c r="K16" i="2"/>
  <c r="J16" i="2"/>
  <c r="I16" i="2"/>
  <c r="H16" i="2"/>
  <c r="G16" i="2"/>
  <c r="F16" i="2"/>
  <c r="E16" i="2"/>
  <c r="D16" i="2"/>
  <c r="C16" i="2"/>
  <c r="B16" i="2"/>
  <c r="A16" i="2"/>
  <c r="X15" i="2"/>
  <c r="C46" i="26" s="1"/>
  <c r="W15" i="2"/>
  <c r="C46" i="25" s="1"/>
  <c r="V15" i="2"/>
  <c r="C46" i="24" s="1"/>
  <c r="U15" i="2"/>
  <c r="C46" i="23" s="1"/>
  <c r="T15" i="2"/>
  <c r="C46" i="22" s="1"/>
  <c r="S15" i="2"/>
  <c r="C46" i="21" s="1"/>
  <c r="R15" i="2"/>
  <c r="C46" i="20" s="1"/>
  <c r="Q15" i="2"/>
  <c r="C46" i="19" s="1"/>
  <c r="P15" i="2"/>
  <c r="C46" i="18" s="1"/>
  <c r="O15" i="2"/>
  <c r="C46" i="17" s="1"/>
  <c r="N15" i="2"/>
  <c r="C46" i="16" s="1"/>
  <c r="M15" i="2"/>
  <c r="C46" i="15" s="1"/>
  <c r="L15" i="2"/>
  <c r="C46" i="14" s="1"/>
  <c r="K15" i="2"/>
  <c r="C46" i="13" s="1"/>
  <c r="J15" i="2"/>
  <c r="C46" i="12" s="1"/>
  <c r="I15" i="2"/>
  <c r="C46" i="11" s="1"/>
  <c r="B12" i="11" s="1"/>
  <c r="H15" i="2"/>
  <c r="C46" i="10" s="1"/>
  <c r="G15" i="2"/>
  <c r="C46" i="9" s="1"/>
  <c r="F15" i="2"/>
  <c r="C46" i="8" s="1"/>
  <c r="E15" i="2"/>
  <c r="D15" i="2"/>
  <c r="C15" i="2"/>
  <c r="B15" i="2"/>
  <c r="A15" i="2"/>
  <c r="X14" i="2"/>
  <c r="W14" i="2"/>
  <c r="V14" i="2"/>
  <c r="U14" i="2"/>
  <c r="T14" i="2"/>
  <c r="S14" i="2"/>
  <c r="R14" i="2"/>
  <c r="Q14" i="2"/>
  <c r="P14" i="2"/>
  <c r="O14" i="2"/>
  <c r="N14" i="2"/>
  <c r="M14" i="2"/>
  <c r="L14" i="2"/>
  <c r="K14" i="2"/>
  <c r="J14" i="2"/>
  <c r="I14" i="2"/>
  <c r="H14" i="2"/>
  <c r="G14" i="2"/>
  <c r="F14" i="2"/>
  <c r="E14" i="2"/>
  <c r="D14" i="2"/>
  <c r="C14" i="2"/>
  <c r="B14" i="2"/>
  <c r="A14" i="2"/>
  <c r="X13" i="2"/>
  <c r="W13" i="2"/>
  <c r="V13" i="2"/>
  <c r="U13" i="2"/>
  <c r="T13" i="2"/>
  <c r="S13" i="2"/>
  <c r="R13" i="2"/>
  <c r="Q13" i="2"/>
  <c r="P13" i="2"/>
  <c r="O13" i="2"/>
  <c r="N13" i="2"/>
  <c r="M13" i="2"/>
  <c r="L13" i="2"/>
  <c r="K13" i="2"/>
  <c r="J13" i="2"/>
  <c r="I13" i="2"/>
  <c r="H13" i="2"/>
  <c r="G13" i="2"/>
  <c r="F13" i="2"/>
  <c r="E13" i="2"/>
  <c r="D13" i="2"/>
  <c r="C13" i="2"/>
  <c r="B13" i="2"/>
  <c r="A13" i="2"/>
  <c r="X12" i="2"/>
  <c r="W12" i="2"/>
  <c r="V12" i="2"/>
  <c r="U12" i="2"/>
  <c r="T12" i="2"/>
  <c r="S12" i="2"/>
  <c r="R12" i="2"/>
  <c r="Q12" i="2"/>
  <c r="P12" i="2"/>
  <c r="O12" i="2"/>
  <c r="N12" i="2"/>
  <c r="M12" i="2"/>
  <c r="L12" i="2"/>
  <c r="K12" i="2"/>
  <c r="J12" i="2"/>
  <c r="I12" i="2"/>
  <c r="H12" i="2"/>
  <c r="G12" i="2"/>
  <c r="F12" i="2"/>
  <c r="E12" i="2"/>
  <c r="D12" i="2"/>
  <c r="C12" i="2"/>
  <c r="B12" i="2"/>
  <c r="A12" i="2"/>
  <c r="X11" i="2"/>
  <c r="W11" i="2"/>
  <c r="V11" i="2"/>
  <c r="U11" i="2"/>
  <c r="T11" i="2"/>
  <c r="S11" i="2"/>
  <c r="R11" i="2"/>
  <c r="Q11" i="2"/>
  <c r="P11" i="2"/>
  <c r="O11" i="2"/>
  <c r="N11" i="2"/>
  <c r="M11" i="2"/>
  <c r="L11" i="2"/>
  <c r="K11" i="2"/>
  <c r="J11" i="2"/>
  <c r="I11" i="2"/>
  <c r="H11" i="2"/>
  <c r="G11" i="2"/>
  <c r="F11" i="2"/>
  <c r="E11" i="2"/>
  <c r="D11" i="2"/>
  <c r="C11" i="2"/>
  <c r="B11" i="2"/>
  <c r="A11" i="2"/>
  <c r="X10" i="2"/>
  <c r="W10" i="2"/>
  <c r="V10" i="2"/>
  <c r="U10" i="2"/>
  <c r="T10" i="2"/>
  <c r="S10" i="2"/>
  <c r="R10" i="2"/>
  <c r="Q10" i="2"/>
  <c r="P10" i="2"/>
  <c r="O10" i="2"/>
  <c r="N10" i="2"/>
  <c r="M10" i="2"/>
  <c r="L10" i="2"/>
  <c r="K10" i="2"/>
  <c r="J10" i="2"/>
  <c r="I10" i="2"/>
  <c r="H10" i="2"/>
  <c r="G10" i="2"/>
  <c r="F10" i="2"/>
  <c r="E10" i="2"/>
  <c r="D10" i="2"/>
  <c r="C10" i="2"/>
  <c r="B10" i="2"/>
  <c r="A10" i="2"/>
  <c r="X9" i="2"/>
  <c r="W9" i="2"/>
  <c r="V9" i="2"/>
  <c r="U9" i="2"/>
  <c r="T9" i="2"/>
  <c r="S9" i="2"/>
  <c r="R9" i="2"/>
  <c r="Q9" i="2"/>
  <c r="P9" i="2"/>
  <c r="O9" i="2"/>
  <c r="N9" i="2"/>
  <c r="M9" i="2"/>
  <c r="L9" i="2"/>
  <c r="K9" i="2"/>
  <c r="J9" i="2"/>
  <c r="I9" i="2"/>
  <c r="H9" i="2"/>
  <c r="G9" i="2"/>
  <c r="F9" i="2"/>
  <c r="E9" i="2"/>
  <c r="D9" i="2"/>
  <c r="C9" i="2"/>
  <c r="B9" i="2"/>
  <c r="A9" i="2"/>
  <c r="X8" i="2"/>
  <c r="J45" i="26" s="1"/>
  <c r="W8" i="2"/>
  <c r="J45" i="25" s="1"/>
  <c r="V8" i="2"/>
  <c r="J45" i="24" s="1"/>
  <c r="U8" i="2"/>
  <c r="J45" i="23" s="1"/>
  <c r="T8" i="2"/>
  <c r="J45" i="22" s="1"/>
  <c r="S8" i="2"/>
  <c r="J45" i="21" s="1"/>
  <c r="R8" i="2"/>
  <c r="J45" i="20" s="1"/>
  <c r="Q8" i="2"/>
  <c r="J45" i="19" s="1"/>
  <c r="P8" i="2"/>
  <c r="J45" i="18" s="1"/>
  <c r="O8" i="2"/>
  <c r="J45" i="17" s="1"/>
  <c r="N8" i="2"/>
  <c r="J45" i="16" s="1"/>
  <c r="M8" i="2"/>
  <c r="J45" i="15" s="1"/>
  <c r="L8" i="2"/>
  <c r="J45" i="14" s="1"/>
  <c r="K8" i="2"/>
  <c r="J45" i="13" s="1"/>
  <c r="J8" i="2"/>
  <c r="J45" i="12" s="1"/>
  <c r="I8" i="2"/>
  <c r="J45" i="11" s="1"/>
  <c r="H8" i="2"/>
  <c r="J45" i="10" s="1"/>
  <c r="G8" i="2"/>
  <c r="J45" i="9" s="1"/>
  <c r="F8" i="2"/>
  <c r="J45" i="8" s="1"/>
  <c r="E8" i="2"/>
  <c r="D8" i="2"/>
  <c r="C8" i="2"/>
  <c r="B8" i="2"/>
  <c r="A8" i="2"/>
  <c r="X7" i="2"/>
  <c r="I45" i="26" s="1"/>
  <c r="W7" i="2"/>
  <c r="I45" i="25" s="1"/>
  <c r="V7" i="2"/>
  <c r="I45" i="24" s="1"/>
  <c r="U7" i="2"/>
  <c r="I45" i="23" s="1"/>
  <c r="T7" i="2"/>
  <c r="I45" i="22" s="1"/>
  <c r="S7" i="2"/>
  <c r="I45" i="21" s="1"/>
  <c r="R7" i="2"/>
  <c r="I45" i="20" s="1"/>
  <c r="Q7" i="2"/>
  <c r="I45" i="19" s="1"/>
  <c r="P7" i="2"/>
  <c r="I45" i="18" s="1"/>
  <c r="O7" i="2"/>
  <c r="I45" i="17" s="1"/>
  <c r="N7" i="2"/>
  <c r="I45" i="16" s="1"/>
  <c r="M7" i="2"/>
  <c r="I45" i="15" s="1"/>
  <c r="L7" i="2"/>
  <c r="I45" i="14" s="1"/>
  <c r="K7" i="2"/>
  <c r="I45" i="13" s="1"/>
  <c r="J7" i="2"/>
  <c r="I45" i="12" s="1"/>
  <c r="I7" i="2"/>
  <c r="I45" i="11" s="1"/>
  <c r="H7" i="2"/>
  <c r="I45" i="10" s="1"/>
  <c r="G7" i="2"/>
  <c r="I45" i="9" s="1"/>
  <c r="F7" i="2"/>
  <c r="I45" i="8" s="1"/>
  <c r="E7" i="2"/>
  <c r="D7" i="2"/>
  <c r="C7" i="2"/>
  <c r="B7" i="2"/>
  <c r="A7" i="2"/>
  <c r="X6" i="2"/>
  <c r="F45" i="26" s="1"/>
  <c r="H45" i="26" s="1"/>
  <c r="W6" i="2"/>
  <c r="F45" i="25" s="1"/>
  <c r="V6" i="2"/>
  <c r="F45" i="24" s="1"/>
  <c r="U6" i="2"/>
  <c r="F45" i="23" s="1"/>
  <c r="T6" i="2"/>
  <c r="F45" i="22" s="1"/>
  <c r="S6" i="2"/>
  <c r="F45" i="21" s="1"/>
  <c r="R6" i="2"/>
  <c r="F45" i="20" s="1"/>
  <c r="Q6" i="2"/>
  <c r="F45" i="19" s="1"/>
  <c r="H45" i="19" s="1"/>
  <c r="P6" i="2"/>
  <c r="F45" i="18" s="1"/>
  <c r="O6" i="2"/>
  <c r="F45" i="17" s="1"/>
  <c r="N6" i="2"/>
  <c r="F45" i="16" s="1"/>
  <c r="H45" i="16" s="1"/>
  <c r="M6" i="2"/>
  <c r="F45" i="15" s="1"/>
  <c r="L6" i="2"/>
  <c r="F45" i="14" s="1"/>
  <c r="K6" i="2"/>
  <c r="F45" i="13" s="1"/>
  <c r="J6" i="2"/>
  <c r="F45" i="12" s="1"/>
  <c r="I6" i="2"/>
  <c r="F45" i="11" s="1"/>
  <c r="H45" i="11" s="1"/>
  <c r="H6" i="2"/>
  <c r="F45" i="10" s="1"/>
  <c r="H45" i="10" s="1"/>
  <c r="G6" i="2"/>
  <c r="F45" i="9" s="1"/>
  <c r="H45" i="9" s="1"/>
  <c r="F6" i="2"/>
  <c r="F45" i="8" s="1"/>
  <c r="H45" i="8" s="1"/>
  <c r="E6" i="2"/>
  <c r="D6" i="2"/>
  <c r="C6" i="2"/>
  <c r="B6" i="2"/>
  <c r="A6" i="2"/>
  <c r="X5" i="2"/>
  <c r="W5" i="2"/>
  <c r="V5" i="2"/>
  <c r="U5" i="2"/>
  <c r="T5" i="2"/>
  <c r="S5" i="2"/>
  <c r="R5" i="2"/>
  <c r="Q5" i="2"/>
  <c r="P5" i="2"/>
  <c r="O5" i="2"/>
  <c r="N5" i="2"/>
  <c r="M5" i="2"/>
  <c r="L5" i="2"/>
  <c r="K5" i="2"/>
  <c r="J5" i="2"/>
  <c r="I5" i="2"/>
  <c r="H5" i="2"/>
  <c r="G5" i="2"/>
  <c r="F5" i="2"/>
  <c r="E5" i="2"/>
  <c r="D5" i="2"/>
  <c r="C5" i="2"/>
  <c r="B5" i="2"/>
  <c r="A5" i="2"/>
  <c r="X4" i="2"/>
  <c r="W4" i="2"/>
  <c r="V4" i="2"/>
  <c r="U4" i="2"/>
  <c r="T4" i="2"/>
  <c r="S4" i="2"/>
  <c r="R4" i="2"/>
  <c r="Q4" i="2"/>
  <c r="P4" i="2"/>
  <c r="O4" i="2"/>
  <c r="N4" i="2"/>
  <c r="M4" i="2"/>
  <c r="L4" i="2"/>
  <c r="K4" i="2"/>
  <c r="J4" i="2"/>
  <c r="I4" i="2"/>
  <c r="H4" i="2"/>
  <c r="G4" i="2"/>
  <c r="F4" i="2"/>
  <c r="E4" i="2"/>
  <c r="D4" i="2"/>
  <c r="C4" i="2"/>
  <c r="B4" i="2"/>
  <c r="A4" i="2"/>
  <c r="X3" i="2"/>
  <c r="C45" i="26" s="1"/>
  <c r="B12" i="26" s="1"/>
  <c r="W3" i="2"/>
  <c r="C45" i="25" s="1"/>
  <c r="B12" i="25" s="1"/>
  <c r="V3" i="2"/>
  <c r="C45" i="24" s="1"/>
  <c r="B12" i="24" s="1"/>
  <c r="U3" i="2"/>
  <c r="C45" i="23" s="1"/>
  <c r="B12" i="23" s="1"/>
  <c r="T3" i="2"/>
  <c r="C45" i="22" s="1"/>
  <c r="B12" i="22" s="1"/>
  <c r="S3" i="2"/>
  <c r="C45" i="21" s="1"/>
  <c r="B12" i="21" s="1"/>
  <c r="R3" i="2"/>
  <c r="C45" i="20" s="1"/>
  <c r="B12" i="20" s="1"/>
  <c r="Q3" i="2"/>
  <c r="C45" i="19" s="1"/>
  <c r="B12" i="19" s="1"/>
  <c r="P3" i="2"/>
  <c r="C45" i="18" s="1"/>
  <c r="B12" i="18" s="1"/>
  <c r="O3" i="2"/>
  <c r="C45" i="17" s="1"/>
  <c r="B12" i="17" s="1"/>
  <c r="N3" i="2"/>
  <c r="C45" i="16" s="1"/>
  <c r="B12" i="16" s="1"/>
  <c r="M3" i="2"/>
  <c r="C45" i="15" s="1"/>
  <c r="B12" i="15" s="1"/>
  <c r="L3" i="2"/>
  <c r="C45" i="14" s="1"/>
  <c r="B12" i="14" s="1"/>
  <c r="K3" i="2"/>
  <c r="C45" i="13" s="1"/>
  <c r="B12" i="13" s="1"/>
  <c r="J3" i="2"/>
  <c r="C45" i="12" s="1"/>
  <c r="B12" i="12" s="1"/>
  <c r="I3" i="2"/>
  <c r="C45" i="11" s="1"/>
  <c r="H3" i="2"/>
  <c r="C45" i="10" s="1"/>
  <c r="B12" i="10" s="1"/>
  <c r="G3" i="2"/>
  <c r="C45" i="9" s="1"/>
  <c r="B12" i="9" s="1"/>
  <c r="F3" i="2"/>
  <c r="C45" i="8" s="1"/>
  <c r="B12" i="8" s="1"/>
  <c r="E3" i="2"/>
  <c r="D3" i="2"/>
  <c r="C3" i="2"/>
  <c r="B3" i="2"/>
  <c r="A3" i="2"/>
  <c r="X2" i="2"/>
  <c r="C3" i="26" s="1"/>
  <c r="W2" i="2"/>
  <c r="C3" i="25" s="1"/>
  <c r="V2" i="2"/>
  <c r="C3" i="24" s="1"/>
  <c r="U2" i="2"/>
  <c r="C3" i="23" s="1"/>
  <c r="T2" i="2"/>
  <c r="C3" i="22" s="1"/>
  <c r="S2" i="2"/>
  <c r="C3" i="21" s="1"/>
  <c r="R2" i="2"/>
  <c r="C3" i="20" s="1"/>
  <c r="Q2" i="2"/>
  <c r="C3" i="19" s="1"/>
  <c r="P2" i="2"/>
  <c r="C3" i="18" s="1"/>
  <c r="O2" i="2"/>
  <c r="C3" i="17" s="1"/>
  <c r="N2" i="2"/>
  <c r="C3" i="16" s="1"/>
  <c r="M2" i="2"/>
  <c r="C3" i="15" s="1"/>
  <c r="L2" i="2"/>
  <c r="C3" i="14" s="1"/>
  <c r="K2" i="2"/>
  <c r="C3" i="13" s="1"/>
  <c r="C3" i="6" s="1"/>
  <c r="C3" i="5" s="1"/>
  <c r="J2" i="2"/>
  <c r="C3" i="12" s="1"/>
  <c r="I2" i="2"/>
  <c r="C3" i="11" s="1"/>
  <c r="H2" i="2"/>
  <c r="C3" i="10" s="1"/>
  <c r="C3" i="7" s="1"/>
  <c r="P2" i="4" s="1"/>
  <c r="G2" i="2"/>
  <c r="F2" i="2"/>
  <c r="E2" i="2"/>
  <c r="D2" i="2"/>
  <c r="C2" i="2"/>
  <c r="B2" i="2"/>
  <c r="A2" i="2"/>
  <c r="X1" i="2"/>
  <c r="C2" i="26" s="1"/>
  <c r="B8" i="26" s="1"/>
  <c r="W1" i="2"/>
  <c r="C2" i="25" s="1"/>
  <c r="B8" i="25" s="1"/>
  <c r="V1" i="2"/>
  <c r="C2" i="24" s="1"/>
  <c r="B8" i="24" s="1"/>
  <c r="U1" i="2"/>
  <c r="C2" i="23" s="1"/>
  <c r="B8" i="23" s="1"/>
  <c r="T1" i="2"/>
  <c r="C2" i="22" s="1"/>
  <c r="B8" i="22" s="1"/>
  <c r="S1" i="2"/>
  <c r="C2" i="21" s="1"/>
  <c r="B8" i="21" s="1"/>
  <c r="R1" i="2"/>
  <c r="C2" i="20" s="1"/>
  <c r="B8" i="20" s="1"/>
  <c r="Q1" i="2"/>
  <c r="C2" i="19" s="1"/>
  <c r="B8" i="19" s="1"/>
  <c r="P1" i="2"/>
  <c r="C2" i="18" s="1"/>
  <c r="B8" i="18" s="1"/>
  <c r="O1" i="2"/>
  <c r="C2" i="17" s="1"/>
  <c r="B8" i="17" s="1"/>
  <c r="N1" i="2"/>
  <c r="C2" i="16" s="1"/>
  <c r="B8" i="16" s="1"/>
  <c r="M1" i="2"/>
  <c r="C2" i="15" s="1"/>
  <c r="B8" i="15" s="1"/>
  <c r="L1" i="2"/>
  <c r="C2" i="14" s="1"/>
  <c r="B8" i="14" s="1"/>
  <c r="K1" i="2"/>
  <c r="C2" i="13" s="1"/>
  <c r="B8" i="13" s="1"/>
  <c r="J1" i="2"/>
  <c r="C2" i="12" s="1"/>
  <c r="I1" i="2"/>
  <c r="C2" i="11" s="1"/>
  <c r="B8" i="11" s="1"/>
  <c r="H1" i="2"/>
  <c r="G1" i="2"/>
  <c r="C2" i="9" s="1"/>
  <c r="F1" i="2"/>
  <c r="C1" i="2"/>
  <c r="R300" i="1"/>
  <c r="R300" i="2" s="1"/>
  <c r="G92" i="20" s="1"/>
  <c r="C3" i="9" l="1"/>
  <c r="R3" i="4"/>
  <c r="E46" i="9"/>
  <c r="D46" i="9"/>
  <c r="H46" i="21"/>
  <c r="E47" i="9"/>
  <c r="D47" i="9"/>
  <c r="E48" i="9"/>
  <c r="D48" i="9"/>
  <c r="E49" i="9"/>
  <c r="D49" i="9"/>
  <c r="E55" i="21"/>
  <c r="D55" i="21"/>
  <c r="E57" i="21"/>
  <c r="D57" i="21"/>
  <c r="F86" i="9"/>
  <c r="D28" i="9" s="1"/>
  <c r="E86" i="9"/>
  <c r="C28" i="9" s="1"/>
  <c r="B28" i="9"/>
  <c r="H45" i="14"/>
  <c r="E45" i="26"/>
  <c r="D12" i="26"/>
  <c r="D45" i="26"/>
  <c r="C12" i="26"/>
  <c r="AI7" i="4" s="1"/>
  <c r="E46" i="22"/>
  <c r="D46" i="22"/>
  <c r="E47" i="26"/>
  <c r="D47" i="26"/>
  <c r="E48" i="10"/>
  <c r="D48" i="10"/>
  <c r="H48" i="18"/>
  <c r="H55" i="10"/>
  <c r="E55" i="18"/>
  <c r="D55" i="18"/>
  <c r="D56" i="26"/>
  <c r="E56" i="26"/>
  <c r="E58" i="22"/>
  <c r="D58" i="22"/>
  <c r="E63" i="26"/>
  <c r="D63" i="26"/>
  <c r="E64" i="10"/>
  <c r="D64" i="10"/>
  <c r="E64" i="18"/>
  <c r="D64" i="18"/>
  <c r="E65" i="10"/>
  <c r="D65" i="10"/>
  <c r="H65" i="22"/>
  <c r="E65" i="26"/>
  <c r="D65" i="26"/>
  <c r="E66" i="10"/>
  <c r="D66" i="10"/>
  <c r="H66" i="26"/>
  <c r="F86" i="10"/>
  <c r="D28" i="10" s="1"/>
  <c r="E86" i="10"/>
  <c r="C28" i="10" s="1"/>
  <c r="B28" i="10"/>
  <c r="I92" i="10"/>
  <c r="S92" i="11"/>
  <c r="R92" i="11"/>
  <c r="S92" i="15"/>
  <c r="U92" i="15" s="1"/>
  <c r="R92" i="15"/>
  <c r="R92" i="19"/>
  <c r="S92" i="19"/>
  <c r="S92" i="23"/>
  <c r="R92" i="23"/>
  <c r="F93" i="11"/>
  <c r="D32" i="11" s="1"/>
  <c r="E93" i="11"/>
  <c r="C32" i="11" s="1"/>
  <c r="F93" i="15"/>
  <c r="D32" i="15" s="1"/>
  <c r="B32" i="15"/>
  <c r="E93" i="15"/>
  <c r="C32" i="15" s="1"/>
  <c r="E93" i="19"/>
  <c r="C32" i="19" s="1"/>
  <c r="F93" i="19"/>
  <c r="D32" i="19" s="1"/>
  <c r="B32" i="19"/>
  <c r="F93" i="23"/>
  <c r="D32" i="23" s="1"/>
  <c r="B32" i="23"/>
  <c r="E93" i="23"/>
  <c r="C32" i="23" s="1"/>
  <c r="O93" i="23"/>
  <c r="K93" i="23"/>
  <c r="N93" i="23"/>
  <c r="R93" i="11"/>
  <c r="S93" i="11"/>
  <c r="R93" i="15"/>
  <c r="S93" i="15"/>
  <c r="S93" i="19"/>
  <c r="R93" i="19"/>
  <c r="S93" i="23"/>
  <c r="R93" i="23"/>
  <c r="T93" i="23" s="1"/>
  <c r="X93" i="23" s="1"/>
  <c r="E94" i="11"/>
  <c r="C33" i="11" s="1"/>
  <c r="B33" i="11"/>
  <c r="F94" i="11"/>
  <c r="D33" i="11" s="1"/>
  <c r="E94" i="15"/>
  <c r="C33" i="15" s="1"/>
  <c r="B33" i="15"/>
  <c r="F94" i="15"/>
  <c r="D33" i="15" s="1"/>
  <c r="F94" i="19"/>
  <c r="D33" i="19" s="1"/>
  <c r="E94" i="19"/>
  <c r="C33" i="19" s="1"/>
  <c r="B33" i="19"/>
  <c r="F94" i="23"/>
  <c r="D33" i="23" s="1"/>
  <c r="E94" i="23"/>
  <c r="C33" i="23" s="1"/>
  <c r="B33" i="23"/>
  <c r="N94" i="23"/>
  <c r="K94" i="23"/>
  <c r="O94" i="23"/>
  <c r="S94" i="11"/>
  <c r="R94" i="11"/>
  <c r="S94" i="15"/>
  <c r="R94" i="15"/>
  <c r="R94" i="19"/>
  <c r="S94" i="19"/>
  <c r="R94" i="23"/>
  <c r="S94" i="23"/>
  <c r="U94" i="23" s="1"/>
  <c r="W94" i="23" s="1"/>
  <c r="F95" i="11"/>
  <c r="D34" i="11" s="1"/>
  <c r="E95" i="11"/>
  <c r="C34" i="11" s="1"/>
  <c r="B34" i="11"/>
  <c r="F95" i="15"/>
  <c r="D34" i="15" s="1"/>
  <c r="B34" i="15"/>
  <c r="E95" i="19"/>
  <c r="C34" i="19" s="1"/>
  <c r="F95" i="19"/>
  <c r="D34" i="19" s="1"/>
  <c r="B34" i="19"/>
  <c r="E95" i="23"/>
  <c r="C34" i="23" s="1"/>
  <c r="F95" i="23"/>
  <c r="D34" i="23" s="1"/>
  <c r="B34" i="23"/>
  <c r="I95" i="11"/>
  <c r="O95" i="15"/>
  <c r="K95" i="15"/>
  <c r="N95" i="15"/>
  <c r="I95" i="19"/>
  <c r="S95" i="11"/>
  <c r="R95" i="11"/>
  <c r="S95" i="15"/>
  <c r="U95" i="15" s="1"/>
  <c r="W95" i="15" s="1"/>
  <c r="R95" i="15"/>
  <c r="T95" i="15" s="1"/>
  <c r="X95" i="15" s="1"/>
  <c r="R95" i="19"/>
  <c r="S95" i="19"/>
  <c r="S95" i="23"/>
  <c r="R95" i="23"/>
  <c r="F96" i="11"/>
  <c r="D35" i="11" s="1"/>
  <c r="E96" i="11"/>
  <c r="C35" i="11" s="1"/>
  <c r="B35" i="11"/>
  <c r="F96" i="15"/>
  <c r="D35" i="15" s="1"/>
  <c r="E96" i="15"/>
  <c r="C35" i="15" s="1"/>
  <c r="B35" i="15"/>
  <c r="F96" i="19"/>
  <c r="D35" i="19" s="1"/>
  <c r="E96" i="19"/>
  <c r="C35" i="19" s="1"/>
  <c r="B35" i="19"/>
  <c r="B35" i="23"/>
  <c r="F96" i="23"/>
  <c r="D35" i="23" s="1"/>
  <c r="E96" i="23"/>
  <c r="C35" i="23" s="1"/>
  <c r="O96" i="11"/>
  <c r="K96" i="11"/>
  <c r="N96" i="11"/>
  <c r="O96" i="15"/>
  <c r="K96" i="15"/>
  <c r="N96" i="15"/>
  <c r="I96" i="19"/>
  <c r="S96" i="11"/>
  <c r="U96" i="11" s="1"/>
  <c r="W96" i="11" s="1"/>
  <c r="R96" i="11"/>
  <c r="S96" i="15"/>
  <c r="U96" i="15" s="1"/>
  <c r="W96" i="15" s="1"/>
  <c r="R96" i="15"/>
  <c r="T96" i="15" s="1"/>
  <c r="X96" i="15" s="1"/>
  <c r="S96" i="19"/>
  <c r="R96" i="19"/>
  <c r="S96" i="23"/>
  <c r="R96" i="23"/>
  <c r="I18" i="4"/>
  <c r="K18" i="4"/>
  <c r="M18" i="4"/>
  <c r="H47" i="13"/>
  <c r="E54" i="21"/>
  <c r="D54" i="21"/>
  <c r="H55" i="25"/>
  <c r="C2" i="7"/>
  <c r="B8" i="7" s="1"/>
  <c r="C2" i="10"/>
  <c r="B8" i="10" s="1"/>
  <c r="E46" i="18"/>
  <c r="D46" i="18"/>
  <c r="E49" i="10"/>
  <c r="D49" i="10"/>
  <c r="E55" i="22"/>
  <c r="D55" i="22"/>
  <c r="H56" i="22"/>
  <c r="H63" i="18"/>
  <c r="H46" i="23"/>
  <c r="E47" i="11"/>
  <c r="D47" i="11"/>
  <c r="E47" i="19"/>
  <c r="D47" i="19"/>
  <c r="E48" i="11"/>
  <c r="D48" i="11"/>
  <c r="E49" i="11"/>
  <c r="D49" i="11"/>
  <c r="D49" i="19"/>
  <c r="E49" i="19"/>
  <c r="D54" i="11"/>
  <c r="E54" i="11"/>
  <c r="E54" i="23"/>
  <c r="D54" i="23"/>
  <c r="D55" i="19"/>
  <c r="E55" i="19"/>
  <c r="H57" i="15"/>
  <c r="E58" i="23"/>
  <c r="D58" i="23"/>
  <c r="E64" i="11"/>
  <c r="D64" i="11"/>
  <c r="H67" i="23"/>
  <c r="E72" i="23"/>
  <c r="D72" i="23"/>
  <c r="H73" i="11"/>
  <c r="E73" i="23"/>
  <c r="D73" i="23"/>
  <c r="H75" i="11"/>
  <c r="D75" i="23"/>
  <c r="E75" i="23"/>
  <c r="H76" i="23"/>
  <c r="B24" i="11"/>
  <c r="F82" i="15"/>
  <c r="E82" i="15"/>
  <c r="B24" i="15"/>
  <c r="F82" i="19"/>
  <c r="E82" i="19"/>
  <c r="B24" i="19"/>
  <c r="F82" i="23"/>
  <c r="B24" i="23"/>
  <c r="E82" i="23"/>
  <c r="O82" i="15"/>
  <c r="K82" i="15"/>
  <c r="N82" i="15"/>
  <c r="I82" i="19"/>
  <c r="R82" i="11"/>
  <c r="S82" i="11"/>
  <c r="S82" i="15"/>
  <c r="U82" i="15" s="1"/>
  <c r="R82" i="15"/>
  <c r="T82" i="15" s="1"/>
  <c r="R82" i="19"/>
  <c r="S82" i="19"/>
  <c r="R82" i="23"/>
  <c r="S82" i="23"/>
  <c r="B25" i="11"/>
  <c r="F83" i="15"/>
  <c r="D25" i="15" s="1"/>
  <c r="E83" i="15"/>
  <c r="C25" i="15" s="1"/>
  <c r="B25" i="15"/>
  <c r="E83" i="19"/>
  <c r="C25" i="19" s="1"/>
  <c r="F83" i="19"/>
  <c r="D25" i="19" s="1"/>
  <c r="B25" i="19"/>
  <c r="B25" i="23"/>
  <c r="F83" i="23"/>
  <c r="D25" i="23" s="1"/>
  <c r="E83" i="23"/>
  <c r="C25" i="23" s="1"/>
  <c r="I83" i="19"/>
  <c r="S83" i="11"/>
  <c r="R83" i="11"/>
  <c r="R83" i="15"/>
  <c r="S83" i="15"/>
  <c r="S83" i="19"/>
  <c r="R83" i="19"/>
  <c r="S83" i="23"/>
  <c r="R83" i="23"/>
  <c r="F84" i="11"/>
  <c r="D26" i="11" s="1"/>
  <c r="E84" i="11"/>
  <c r="C26" i="11" s="1"/>
  <c r="B26" i="11"/>
  <c r="E84" i="15"/>
  <c r="C26" i="15" s="1"/>
  <c r="B26" i="15"/>
  <c r="F84" i="15"/>
  <c r="D26" i="15" s="1"/>
  <c r="F84" i="19"/>
  <c r="D26" i="19" s="1"/>
  <c r="B26" i="19"/>
  <c r="E84" i="19"/>
  <c r="C26" i="19" s="1"/>
  <c r="F84" i="23"/>
  <c r="D26" i="23" s="1"/>
  <c r="E84" i="23"/>
  <c r="C26" i="23" s="1"/>
  <c r="B26" i="23"/>
  <c r="N84" i="23"/>
  <c r="K84" i="23"/>
  <c r="O84" i="23"/>
  <c r="S84" i="11"/>
  <c r="R84" i="11"/>
  <c r="S84" i="15"/>
  <c r="R84" i="15"/>
  <c r="R84" i="19"/>
  <c r="S84" i="19"/>
  <c r="R84" i="23"/>
  <c r="S84" i="23"/>
  <c r="U84" i="23" s="1"/>
  <c r="B27" i="11"/>
  <c r="F85" i="11"/>
  <c r="D27" i="11" s="1"/>
  <c r="E85" i="11"/>
  <c r="C27" i="11" s="1"/>
  <c r="B27" i="15"/>
  <c r="F85" i="15"/>
  <c r="D27" i="15" s="1"/>
  <c r="E85" i="15"/>
  <c r="C27" i="15" s="1"/>
  <c r="E85" i="19"/>
  <c r="C27" i="19" s="1"/>
  <c r="F85" i="19"/>
  <c r="D27" i="19" s="1"/>
  <c r="B27" i="19"/>
  <c r="E85" i="23"/>
  <c r="C27" i="23" s="1"/>
  <c r="F85" i="23"/>
  <c r="D27" i="23" s="1"/>
  <c r="B27" i="23"/>
  <c r="I85" i="11"/>
  <c r="S85" i="11"/>
  <c r="R85" i="11"/>
  <c r="S85" i="15"/>
  <c r="R85" i="15"/>
  <c r="S85" i="19"/>
  <c r="R85" i="19"/>
  <c r="S85" i="23"/>
  <c r="R85" i="23"/>
  <c r="F86" i="11"/>
  <c r="D28" i="11" s="1"/>
  <c r="E86" i="11"/>
  <c r="C28" i="11" s="1"/>
  <c r="B28" i="11"/>
  <c r="F86" i="15"/>
  <c r="D28" i="15" s="1"/>
  <c r="E86" i="15"/>
  <c r="C28" i="15" s="1"/>
  <c r="B28" i="15"/>
  <c r="F86" i="19"/>
  <c r="D28" i="19" s="1"/>
  <c r="B28" i="19"/>
  <c r="E86" i="19"/>
  <c r="C28" i="19" s="1"/>
  <c r="F86" i="23"/>
  <c r="D28" i="23" s="1"/>
  <c r="E86" i="23"/>
  <c r="C28" i="23" s="1"/>
  <c r="B28" i="23"/>
  <c r="I86" i="11"/>
  <c r="O86" i="15"/>
  <c r="K86" i="15"/>
  <c r="N86" i="15"/>
  <c r="I86" i="19"/>
  <c r="R86" i="11"/>
  <c r="S86" i="11"/>
  <c r="S86" i="15"/>
  <c r="U86" i="15" s="1"/>
  <c r="W86" i="15" s="1"/>
  <c r="R86" i="15"/>
  <c r="T86" i="15" s="1"/>
  <c r="X86" i="15" s="1"/>
  <c r="R86" i="19"/>
  <c r="S86" i="19"/>
  <c r="S86" i="23"/>
  <c r="R86" i="23"/>
  <c r="B31" i="11"/>
  <c r="B31" i="15"/>
  <c r="B31" i="19"/>
  <c r="F92" i="23"/>
  <c r="B31" i="23"/>
  <c r="E92" i="23"/>
  <c r="O92" i="11"/>
  <c r="K92" i="11"/>
  <c r="N92" i="11"/>
  <c r="O92" i="15"/>
  <c r="K92" i="15"/>
  <c r="N92" i="15"/>
  <c r="I92" i="19"/>
  <c r="S94" i="16"/>
  <c r="R94" i="16"/>
  <c r="I12" i="4"/>
  <c r="S84" i="13"/>
  <c r="R84" i="13"/>
  <c r="B8" i="9"/>
  <c r="E45" i="9"/>
  <c r="D12" i="9"/>
  <c r="D45" i="9"/>
  <c r="C12" i="9"/>
  <c r="R7" i="4" s="1"/>
  <c r="H46" i="13"/>
  <c r="H55" i="9"/>
  <c r="H57" i="13"/>
  <c r="H65" i="13"/>
  <c r="E45" i="10"/>
  <c r="E50" i="10" s="1"/>
  <c r="D14" i="10" s="1"/>
  <c r="D12" i="10"/>
  <c r="D45" i="10"/>
  <c r="C12" i="10"/>
  <c r="H45" i="22"/>
  <c r="E46" i="10"/>
  <c r="D46" i="10"/>
  <c r="E46" i="26"/>
  <c r="D46" i="26"/>
  <c r="E47" i="10"/>
  <c r="D47" i="10"/>
  <c r="E48" i="26"/>
  <c r="D48" i="26"/>
  <c r="H49" i="14"/>
  <c r="E49" i="26"/>
  <c r="D49" i="26"/>
  <c r="H57" i="26"/>
  <c r="E63" i="10"/>
  <c r="D63" i="10"/>
  <c r="E45" i="11"/>
  <c r="D45" i="11"/>
  <c r="E45" i="19"/>
  <c r="D12" i="19"/>
  <c r="D45" i="19"/>
  <c r="C12" i="19"/>
  <c r="AB7" i="4" s="1"/>
  <c r="E46" i="11"/>
  <c r="D12" i="11"/>
  <c r="D46" i="11"/>
  <c r="C12" i="11"/>
  <c r="T7" i="4" s="1"/>
  <c r="E46" i="19"/>
  <c r="D46" i="19"/>
  <c r="E47" i="15"/>
  <c r="D47" i="15"/>
  <c r="H47" i="23"/>
  <c r="H49" i="23"/>
  <c r="H55" i="15"/>
  <c r="E55" i="23"/>
  <c r="D55" i="23"/>
  <c r="E56" i="23"/>
  <c r="D56" i="23"/>
  <c r="E57" i="23"/>
  <c r="D57" i="23"/>
  <c r="E63" i="11"/>
  <c r="D63" i="11"/>
  <c r="D68" i="11" s="1"/>
  <c r="C16" i="11" s="1"/>
  <c r="T11" i="4" s="1"/>
  <c r="D64" i="19"/>
  <c r="E64" i="19"/>
  <c r="E65" i="11"/>
  <c r="D65" i="11"/>
  <c r="E66" i="11"/>
  <c r="D66" i="11"/>
  <c r="E67" i="11"/>
  <c r="D67" i="11"/>
  <c r="H67" i="19"/>
  <c r="C2" i="8"/>
  <c r="B8" i="8" s="1"/>
  <c r="Q2" i="4"/>
  <c r="B8" i="12"/>
  <c r="C2" i="6"/>
  <c r="C3" i="8"/>
  <c r="Q3" i="4"/>
  <c r="F2" i="4" s="1"/>
  <c r="E45" i="8"/>
  <c r="D12" i="8"/>
  <c r="D45" i="8"/>
  <c r="D50" i="8" s="1"/>
  <c r="C14" i="8" s="1"/>
  <c r="C12" i="8"/>
  <c r="Q7" i="4" s="1"/>
  <c r="F7" i="4" s="1"/>
  <c r="E45" i="16"/>
  <c r="D12" i="16"/>
  <c r="D45" i="16"/>
  <c r="C12" i="16"/>
  <c r="Y7" i="4" s="1"/>
  <c r="H45" i="24"/>
  <c r="E46" i="8"/>
  <c r="D46" i="8"/>
  <c r="E46" i="16"/>
  <c r="D46" i="16"/>
  <c r="D46" i="20"/>
  <c r="E46" i="20"/>
  <c r="H46" i="24"/>
  <c r="E47" i="8"/>
  <c r="D47" i="8"/>
  <c r="E47" i="16"/>
  <c r="D47" i="16"/>
  <c r="E48" i="8"/>
  <c r="D48" i="8"/>
  <c r="E48" i="16"/>
  <c r="D48" i="16"/>
  <c r="H48" i="20"/>
  <c r="E49" i="8"/>
  <c r="D49" i="8"/>
  <c r="H49" i="12"/>
  <c r="E49" i="16"/>
  <c r="D49" i="16"/>
  <c r="H49" i="24"/>
  <c r="E54" i="20"/>
  <c r="D54" i="20"/>
  <c r="E54" i="24"/>
  <c r="D54" i="24"/>
  <c r="E55" i="20"/>
  <c r="D55" i="20"/>
  <c r="H56" i="16"/>
  <c r="E56" i="20"/>
  <c r="D56" i="20"/>
  <c r="D56" i="24"/>
  <c r="E56" i="24"/>
  <c r="E57" i="20"/>
  <c r="D57" i="20"/>
  <c r="H58" i="12"/>
  <c r="E58" i="20"/>
  <c r="D58" i="20"/>
  <c r="D58" i="24"/>
  <c r="E58" i="24"/>
  <c r="F86" i="8"/>
  <c r="D28" i="8" s="1"/>
  <c r="E86" i="8"/>
  <c r="C28" i="8" s="1"/>
  <c r="B28" i="8"/>
  <c r="O2" i="4"/>
  <c r="J5" i="4"/>
  <c r="B5" i="4" s="1"/>
  <c r="M22" i="4"/>
  <c r="F96" i="8"/>
  <c r="D35" i="8" s="1"/>
  <c r="E96" i="8"/>
  <c r="C35" i="8" s="1"/>
  <c r="B35" i="8"/>
  <c r="I82" i="9"/>
  <c r="F96" i="9"/>
  <c r="D35" i="9" s="1"/>
  <c r="E96" i="9"/>
  <c r="C35" i="9" s="1"/>
  <c r="B35" i="9"/>
  <c r="I82" i="10"/>
  <c r="F96" i="10"/>
  <c r="D35" i="10" s="1"/>
  <c r="E96" i="10"/>
  <c r="C35" i="10" s="1"/>
  <c r="B35" i="10"/>
  <c r="B32" i="11"/>
  <c r="E95" i="15"/>
  <c r="C34" i="15" s="1"/>
  <c r="E63" i="8"/>
  <c r="D63" i="8"/>
  <c r="H63" i="12"/>
  <c r="E63" i="24"/>
  <c r="D63" i="24"/>
  <c r="E64" i="8"/>
  <c r="D64" i="8"/>
  <c r="H64" i="16"/>
  <c r="D64" i="20"/>
  <c r="E64" i="20"/>
  <c r="E65" i="8"/>
  <c r="D65" i="8"/>
  <c r="H65" i="20"/>
  <c r="H66" i="8"/>
  <c r="E67" i="8"/>
  <c r="D67" i="8"/>
  <c r="E67" i="24"/>
  <c r="D67" i="24"/>
  <c r="H72" i="16"/>
  <c r="D72" i="24"/>
  <c r="E72" i="24"/>
  <c r="H73" i="8"/>
  <c r="H76" i="12"/>
  <c r="D76" i="24"/>
  <c r="C22" i="24" s="1"/>
  <c r="E76" i="24"/>
  <c r="D22" i="24" s="1"/>
  <c r="F82" i="8"/>
  <c r="E82" i="8"/>
  <c r="B24" i="8"/>
  <c r="F82" i="12"/>
  <c r="E82" i="12"/>
  <c r="B24" i="12"/>
  <c r="F82" i="16"/>
  <c r="E82" i="16"/>
  <c r="B24" i="16"/>
  <c r="F82" i="20"/>
  <c r="E82" i="20"/>
  <c r="B24" i="20"/>
  <c r="F82" i="24"/>
  <c r="E82" i="24"/>
  <c r="B24" i="24"/>
  <c r="O82" i="12"/>
  <c r="K82" i="12"/>
  <c r="N82" i="12"/>
  <c r="O82" i="16"/>
  <c r="K82" i="16"/>
  <c r="N82" i="16"/>
  <c r="N82" i="24"/>
  <c r="K82" i="24"/>
  <c r="O82" i="24"/>
  <c r="R82" i="8"/>
  <c r="S82" i="8"/>
  <c r="S82" i="12"/>
  <c r="U82" i="12" s="1"/>
  <c r="R82" i="12"/>
  <c r="T82" i="12" s="1"/>
  <c r="S82" i="16"/>
  <c r="U82" i="16" s="1"/>
  <c r="R82" i="16"/>
  <c r="S82" i="20"/>
  <c r="R82" i="20"/>
  <c r="R82" i="24"/>
  <c r="T82" i="24" s="1"/>
  <c r="S82" i="24"/>
  <c r="E83" i="8"/>
  <c r="C25" i="8" s="1"/>
  <c r="B25" i="8"/>
  <c r="F83" i="12"/>
  <c r="D25" i="12" s="1"/>
  <c r="E83" i="12"/>
  <c r="C25" i="12" s="1"/>
  <c r="B25" i="12"/>
  <c r="F83" i="16"/>
  <c r="D25" i="16" s="1"/>
  <c r="E83" i="16"/>
  <c r="C25" i="16" s="1"/>
  <c r="B25" i="16"/>
  <c r="B25" i="20"/>
  <c r="F83" i="20"/>
  <c r="D25" i="20" s="1"/>
  <c r="E83" i="20"/>
  <c r="C25" i="20" s="1"/>
  <c r="E83" i="24"/>
  <c r="C25" i="24" s="1"/>
  <c r="B25" i="24"/>
  <c r="F83" i="24"/>
  <c r="D25" i="24" s="1"/>
  <c r="I83" i="16"/>
  <c r="K83" i="24"/>
  <c r="O83" i="24"/>
  <c r="N83" i="24"/>
  <c r="R83" i="12"/>
  <c r="S83" i="12"/>
  <c r="R83" i="16"/>
  <c r="S83" i="16"/>
  <c r="S83" i="20"/>
  <c r="R83" i="20"/>
  <c r="R83" i="24"/>
  <c r="T83" i="24" s="1"/>
  <c r="X83" i="24" s="1"/>
  <c r="S83" i="24"/>
  <c r="U83" i="24" s="1"/>
  <c r="W83" i="24" s="1"/>
  <c r="F84" i="8"/>
  <c r="D26" i="8" s="1"/>
  <c r="E84" i="8"/>
  <c r="C26" i="8" s="1"/>
  <c r="E84" i="12"/>
  <c r="C26" i="12" s="1"/>
  <c r="B26" i="12"/>
  <c r="F84" i="12"/>
  <c r="D26" i="12" s="1"/>
  <c r="E84" i="16"/>
  <c r="C26" i="16" s="1"/>
  <c r="B26" i="16"/>
  <c r="F84" i="20"/>
  <c r="D26" i="20" s="1"/>
  <c r="E84" i="20"/>
  <c r="C26" i="20" s="1"/>
  <c r="B26" i="20"/>
  <c r="F84" i="24"/>
  <c r="D26" i="24" s="1"/>
  <c r="B26" i="24"/>
  <c r="E84" i="24"/>
  <c r="C26" i="24" s="1"/>
  <c r="I84" i="12"/>
  <c r="N84" i="20"/>
  <c r="K84" i="20"/>
  <c r="O84" i="20"/>
  <c r="S84" i="8"/>
  <c r="R84" i="8"/>
  <c r="S84" i="12"/>
  <c r="R84" i="12"/>
  <c r="S84" i="16"/>
  <c r="R84" i="16"/>
  <c r="R84" i="20"/>
  <c r="T84" i="20" s="1"/>
  <c r="X84" i="20" s="1"/>
  <c r="S84" i="20"/>
  <c r="R84" i="24"/>
  <c r="S84" i="24"/>
  <c r="B27" i="8"/>
  <c r="F85" i="8"/>
  <c r="D27" i="8" s="1"/>
  <c r="E85" i="8"/>
  <c r="C27" i="8" s="1"/>
  <c r="B27" i="12"/>
  <c r="F85" i="12"/>
  <c r="D27" i="12" s="1"/>
  <c r="E85" i="12"/>
  <c r="C27" i="12" s="1"/>
  <c r="B27" i="16"/>
  <c r="F85" i="16"/>
  <c r="D27" i="16" s="1"/>
  <c r="E85" i="16"/>
  <c r="C27" i="16" s="1"/>
  <c r="E85" i="20"/>
  <c r="C27" i="20" s="1"/>
  <c r="F85" i="20"/>
  <c r="D27" i="20" s="1"/>
  <c r="B27" i="20"/>
  <c r="F85" i="24"/>
  <c r="D27" i="24" s="1"/>
  <c r="E85" i="24"/>
  <c r="C27" i="24" s="1"/>
  <c r="B27" i="24"/>
  <c r="I85" i="8"/>
  <c r="I85" i="12"/>
  <c r="S85" i="8"/>
  <c r="R85" i="8"/>
  <c r="S85" i="12"/>
  <c r="R85" i="12"/>
  <c r="S85" i="16"/>
  <c r="R85" i="16"/>
  <c r="R85" i="20"/>
  <c r="S85" i="20"/>
  <c r="S85" i="24"/>
  <c r="R85" i="24"/>
  <c r="F86" i="12"/>
  <c r="D28" i="12" s="1"/>
  <c r="E86" i="12"/>
  <c r="C28" i="12" s="1"/>
  <c r="B28" i="12"/>
  <c r="F86" i="16"/>
  <c r="D28" i="16" s="1"/>
  <c r="E86" i="16"/>
  <c r="C28" i="16" s="1"/>
  <c r="B28" i="16"/>
  <c r="E86" i="20"/>
  <c r="C28" i="20" s="1"/>
  <c r="B28" i="20"/>
  <c r="F86" i="20"/>
  <c r="D28" i="20" s="1"/>
  <c r="F86" i="24"/>
  <c r="D28" i="24" s="1"/>
  <c r="E86" i="24"/>
  <c r="C28" i="24" s="1"/>
  <c r="B28" i="24"/>
  <c r="O86" i="12"/>
  <c r="K86" i="12"/>
  <c r="N86" i="12"/>
  <c r="O86" i="16"/>
  <c r="K86" i="16"/>
  <c r="N86" i="16"/>
  <c r="I86" i="20"/>
  <c r="S86" i="12"/>
  <c r="R86" i="12"/>
  <c r="T86" i="12" s="1"/>
  <c r="X86" i="12" s="1"/>
  <c r="S86" i="16"/>
  <c r="U86" i="16" s="1"/>
  <c r="W86" i="16" s="1"/>
  <c r="R86" i="16"/>
  <c r="T86" i="16" s="1"/>
  <c r="X86" i="16" s="1"/>
  <c r="S86" i="20"/>
  <c r="R86" i="20"/>
  <c r="R86" i="24"/>
  <c r="S86" i="24"/>
  <c r="F92" i="8"/>
  <c r="E92" i="8"/>
  <c r="B31" i="8"/>
  <c r="F92" i="12"/>
  <c r="E92" i="12"/>
  <c r="B31" i="12"/>
  <c r="F92" i="16"/>
  <c r="E92" i="16"/>
  <c r="B31" i="16"/>
  <c r="B31" i="20"/>
  <c r="F92" i="24"/>
  <c r="B31" i="24"/>
  <c r="E92" i="24"/>
  <c r="O92" i="12"/>
  <c r="K92" i="12"/>
  <c r="N92" i="12"/>
  <c r="K92" i="16"/>
  <c r="O92" i="16"/>
  <c r="N92" i="16"/>
  <c r="I92" i="24"/>
  <c r="R92" i="8"/>
  <c r="S92" i="8"/>
  <c r="S92" i="12"/>
  <c r="R92" i="12"/>
  <c r="T92" i="12" s="1"/>
  <c r="R92" i="16"/>
  <c r="T92" i="16" s="1"/>
  <c r="S92" i="16"/>
  <c r="U92" i="16" s="1"/>
  <c r="S92" i="20"/>
  <c r="R92" i="20"/>
  <c r="R92" i="24"/>
  <c r="S92" i="24"/>
  <c r="E93" i="8"/>
  <c r="C32" i="8" s="1"/>
  <c r="F93" i="8"/>
  <c r="D32" i="8" s="1"/>
  <c r="F93" i="12"/>
  <c r="D32" i="12" s="1"/>
  <c r="B32" i="12"/>
  <c r="E93" i="12"/>
  <c r="C32" i="12" s="1"/>
  <c r="E93" i="16"/>
  <c r="C32" i="16" s="1"/>
  <c r="B32" i="16"/>
  <c r="F93" i="16"/>
  <c r="D32" i="16" s="1"/>
  <c r="F93" i="20"/>
  <c r="D32" i="20" s="1"/>
  <c r="B32" i="20"/>
  <c r="E93" i="20"/>
  <c r="C32" i="20" s="1"/>
  <c r="E93" i="24"/>
  <c r="C32" i="24" s="1"/>
  <c r="F93" i="24"/>
  <c r="D32" i="24" s="1"/>
  <c r="B32" i="24"/>
  <c r="R93" i="12"/>
  <c r="S93" i="12"/>
  <c r="S93" i="16"/>
  <c r="R93" i="16"/>
  <c r="S93" i="20"/>
  <c r="R93" i="20"/>
  <c r="S93" i="24"/>
  <c r="R93" i="24"/>
  <c r="B33" i="8"/>
  <c r="F94" i="8"/>
  <c r="D33" i="8" s="1"/>
  <c r="E94" i="8"/>
  <c r="C33" i="8" s="1"/>
  <c r="E94" i="12"/>
  <c r="C33" i="12" s="1"/>
  <c r="B33" i="12"/>
  <c r="F94" i="12"/>
  <c r="D33" i="12" s="1"/>
  <c r="F94" i="16"/>
  <c r="D33" i="16" s="1"/>
  <c r="E94" i="16"/>
  <c r="C33" i="16" s="1"/>
  <c r="B33" i="16"/>
  <c r="F94" i="20"/>
  <c r="D33" i="20" s="1"/>
  <c r="E94" i="20"/>
  <c r="C33" i="20" s="1"/>
  <c r="B33" i="20"/>
  <c r="F94" i="24"/>
  <c r="D33" i="24" s="1"/>
  <c r="B33" i="24"/>
  <c r="E94" i="24"/>
  <c r="C33" i="24" s="1"/>
  <c r="O94" i="8"/>
  <c r="K94" i="8"/>
  <c r="N94" i="8"/>
  <c r="N94" i="20"/>
  <c r="O94" i="20"/>
  <c r="K94" i="20"/>
  <c r="S94" i="8"/>
  <c r="R94" i="8"/>
  <c r="T94" i="8" s="1"/>
  <c r="X94" i="8" s="1"/>
  <c r="S94" i="12"/>
  <c r="R94" i="12"/>
  <c r="R94" i="20"/>
  <c r="T94" i="20" s="1"/>
  <c r="S94" i="20"/>
  <c r="U94" i="20" s="1"/>
  <c r="W94" i="20" s="1"/>
  <c r="S94" i="24"/>
  <c r="R94" i="24"/>
  <c r="F95" i="8"/>
  <c r="D34" i="8" s="1"/>
  <c r="B34" i="8"/>
  <c r="E95" i="8"/>
  <c r="C34" i="8" s="1"/>
  <c r="F95" i="12"/>
  <c r="D34" i="12" s="1"/>
  <c r="B34" i="12"/>
  <c r="E95" i="12"/>
  <c r="C34" i="12" s="1"/>
  <c r="F95" i="16"/>
  <c r="D34" i="16" s="1"/>
  <c r="B34" i="16"/>
  <c r="E95" i="16"/>
  <c r="C34" i="16" s="1"/>
  <c r="E95" i="20"/>
  <c r="C34" i="20" s="1"/>
  <c r="F95" i="20"/>
  <c r="D34" i="20" s="1"/>
  <c r="B34" i="20"/>
  <c r="F95" i="24"/>
  <c r="D34" i="24" s="1"/>
  <c r="E95" i="24"/>
  <c r="C34" i="24" s="1"/>
  <c r="B34" i="24"/>
  <c r="O95" i="8"/>
  <c r="K95" i="8"/>
  <c r="N95" i="8"/>
  <c r="O95" i="12"/>
  <c r="K95" i="12"/>
  <c r="N95" i="12"/>
  <c r="S95" i="8"/>
  <c r="R95" i="8"/>
  <c r="T95" i="8" s="1"/>
  <c r="X95" i="8" s="1"/>
  <c r="S95" i="12"/>
  <c r="U95" i="12" s="1"/>
  <c r="W95" i="12" s="1"/>
  <c r="R95" i="12"/>
  <c r="T95" i="12" s="1"/>
  <c r="X95" i="12" s="1"/>
  <c r="S95" i="16"/>
  <c r="R95" i="16"/>
  <c r="R95" i="20"/>
  <c r="S95" i="20"/>
  <c r="S95" i="24"/>
  <c r="R95" i="24"/>
  <c r="F96" i="12"/>
  <c r="D35" i="12" s="1"/>
  <c r="E96" i="12"/>
  <c r="C35" i="12" s="1"/>
  <c r="B35" i="12"/>
  <c r="F96" i="16"/>
  <c r="D35" i="16" s="1"/>
  <c r="E96" i="16"/>
  <c r="C35" i="16" s="1"/>
  <c r="B35" i="16"/>
  <c r="B35" i="20"/>
  <c r="E96" i="20"/>
  <c r="C35" i="20" s="1"/>
  <c r="F96" i="20"/>
  <c r="D35" i="20" s="1"/>
  <c r="F96" i="24"/>
  <c r="D35" i="24" s="1"/>
  <c r="E96" i="24"/>
  <c r="C35" i="24" s="1"/>
  <c r="B35" i="24"/>
  <c r="O96" i="12"/>
  <c r="K96" i="12"/>
  <c r="N96" i="12"/>
  <c r="S96" i="12"/>
  <c r="U96" i="12" s="1"/>
  <c r="W96" i="12" s="1"/>
  <c r="R96" i="12"/>
  <c r="S96" i="16"/>
  <c r="R96" i="16"/>
  <c r="S96" i="20"/>
  <c r="R96" i="20"/>
  <c r="S96" i="24"/>
  <c r="R96" i="24"/>
  <c r="R93" i="8"/>
  <c r="S96" i="8"/>
  <c r="R93" i="9"/>
  <c r="S96" i="9"/>
  <c r="R93" i="10"/>
  <c r="S96" i="10"/>
  <c r="E63" i="9"/>
  <c r="D63" i="9"/>
  <c r="E63" i="25"/>
  <c r="D63" i="25"/>
  <c r="E64" i="9"/>
  <c r="D64" i="9"/>
  <c r="H64" i="13"/>
  <c r="E64" i="25"/>
  <c r="D64" i="25"/>
  <c r="E65" i="9"/>
  <c r="D65" i="9"/>
  <c r="H65" i="21"/>
  <c r="E65" i="25"/>
  <c r="D65" i="25"/>
  <c r="E66" i="9"/>
  <c r="D66" i="9"/>
  <c r="E66" i="25"/>
  <c r="D66" i="25"/>
  <c r="E67" i="9"/>
  <c r="D67" i="9"/>
  <c r="H67" i="13"/>
  <c r="E67" i="25"/>
  <c r="D67" i="25"/>
  <c r="H72" i="21"/>
  <c r="H73" i="17"/>
  <c r="E73" i="21"/>
  <c r="D19" i="21" s="1"/>
  <c r="D73" i="21"/>
  <c r="C19" i="21" s="1"/>
  <c r="H74" i="9"/>
  <c r="H74" i="25"/>
  <c r="H75" i="21"/>
  <c r="H76" i="17"/>
  <c r="F82" i="9"/>
  <c r="E82" i="9"/>
  <c r="B24" i="9"/>
  <c r="B24" i="13"/>
  <c r="B24" i="6" s="1"/>
  <c r="B24" i="5" s="1"/>
  <c r="F82" i="17"/>
  <c r="E82" i="17"/>
  <c r="B24" i="17"/>
  <c r="E82" i="21"/>
  <c r="B24" i="21"/>
  <c r="F82" i="21"/>
  <c r="F82" i="25"/>
  <c r="E82" i="25"/>
  <c r="B24" i="25"/>
  <c r="O82" i="13"/>
  <c r="K82" i="13"/>
  <c r="N82" i="13"/>
  <c r="O82" i="17"/>
  <c r="K82" i="17"/>
  <c r="N82" i="17"/>
  <c r="R82" i="9"/>
  <c r="S82" i="9"/>
  <c r="S82" i="13"/>
  <c r="U82" i="13" s="1"/>
  <c r="R82" i="13"/>
  <c r="S82" i="17"/>
  <c r="R82" i="17"/>
  <c r="T82" i="17" s="1"/>
  <c r="S82" i="21"/>
  <c r="R82" i="21"/>
  <c r="R82" i="25"/>
  <c r="S82" i="25"/>
  <c r="E83" i="9"/>
  <c r="C25" i="9" s="1"/>
  <c r="B25" i="9"/>
  <c r="F83" i="9"/>
  <c r="D25" i="9" s="1"/>
  <c r="F83" i="13"/>
  <c r="D25" i="13" s="1"/>
  <c r="E83" i="13"/>
  <c r="C25" i="13" s="1"/>
  <c r="B25" i="13"/>
  <c r="F83" i="17"/>
  <c r="D25" i="17" s="1"/>
  <c r="E83" i="17"/>
  <c r="C25" i="17" s="1"/>
  <c r="B25" i="17"/>
  <c r="F83" i="21"/>
  <c r="D25" i="21" s="1"/>
  <c r="B25" i="21"/>
  <c r="E83" i="21"/>
  <c r="C25" i="21" s="1"/>
  <c r="E83" i="25"/>
  <c r="C25" i="25" s="1"/>
  <c r="F83" i="25"/>
  <c r="D25" i="25" s="1"/>
  <c r="B25" i="25"/>
  <c r="R83" i="13"/>
  <c r="S83" i="13"/>
  <c r="R83" i="17"/>
  <c r="S83" i="17"/>
  <c r="R83" i="21"/>
  <c r="S83" i="21"/>
  <c r="S83" i="25"/>
  <c r="R83" i="25"/>
  <c r="F84" i="9"/>
  <c r="D26" i="9" s="1"/>
  <c r="E84" i="9"/>
  <c r="C26" i="9" s="1"/>
  <c r="E84" i="13"/>
  <c r="C26" i="13" s="1"/>
  <c r="B26" i="13"/>
  <c r="F84" i="13"/>
  <c r="D26" i="13" s="1"/>
  <c r="E84" i="17"/>
  <c r="C26" i="17" s="1"/>
  <c r="B26" i="17"/>
  <c r="F84" i="17"/>
  <c r="D26" i="17" s="1"/>
  <c r="E84" i="21"/>
  <c r="C26" i="21" s="1"/>
  <c r="B26" i="21"/>
  <c r="F84" i="21"/>
  <c r="D26" i="21" s="1"/>
  <c r="F84" i="25"/>
  <c r="D26" i="25" s="1"/>
  <c r="B26" i="25"/>
  <c r="E84" i="25"/>
  <c r="C26" i="25" s="1"/>
  <c r="I84" i="13"/>
  <c r="S84" i="9"/>
  <c r="R84" i="9"/>
  <c r="S84" i="17"/>
  <c r="R84" i="17"/>
  <c r="S84" i="21"/>
  <c r="R84" i="21"/>
  <c r="S84" i="25"/>
  <c r="R84" i="25"/>
  <c r="B27" i="9"/>
  <c r="F85" i="9"/>
  <c r="D27" i="9" s="1"/>
  <c r="E85" i="9"/>
  <c r="C27" i="9" s="1"/>
  <c r="B27" i="13"/>
  <c r="F85" i="13"/>
  <c r="D27" i="13" s="1"/>
  <c r="E85" i="13"/>
  <c r="C27" i="13" s="1"/>
  <c r="B27" i="17"/>
  <c r="F85" i="17"/>
  <c r="D27" i="17" s="1"/>
  <c r="E85" i="17"/>
  <c r="C27" i="17" s="1"/>
  <c r="E85" i="21"/>
  <c r="C27" i="21" s="1"/>
  <c r="F85" i="21"/>
  <c r="D27" i="21" s="1"/>
  <c r="B27" i="21"/>
  <c r="F85" i="25"/>
  <c r="D27" i="25" s="1"/>
  <c r="B27" i="25"/>
  <c r="E85" i="25"/>
  <c r="C27" i="25" s="1"/>
  <c r="I85" i="9"/>
  <c r="I85" i="13"/>
  <c r="S85" i="9"/>
  <c r="R85" i="9"/>
  <c r="S85" i="13"/>
  <c r="R85" i="13"/>
  <c r="S85" i="17"/>
  <c r="R85" i="17"/>
  <c r="S85" i="21"/>
  <c r="R85" i="21"/>
  <c r="S85" i="25"/>
  <c r="R85" i="25"/>
  <c r="F86" i="13"/>
  <c r="D28" i="13" s="1"/>
  <c r="E86" i="13"/>
  <c r="C28" i="13" s="1"/>
  <c r="B28" i="13"/>
  <c r="F86" i="17"/>
  <c r="D28" i="17" s="1"/>
  <c r="E86" i="17"/>
  <c r="C28" i="17" s="1"/>
  <c r="B28" i="17"/>
  <c r="E86" i="21"/>
  <c r="C28" i="21" s="1"/>
  <c r="F86" i="21"/>
  <c r="D28" i="21" s="1"/>
  <c r="B28" i="21"/>
  <c r="F86" i="25"/>
  <c r="D28" i="25" s="1"/>
  <c r="E86" i="25"/>
  <c r="C28" i="25" s="1"/>
  <c r="B28" i="25"/>
  <c r="O86" i="13"/>
  <c r="K86" i="13"/>
  <c r="N86" i="13"/>
  <c r="O86" i="17"/>
  <c r="K86" i="17"/>
  <c r="N86" i="17"/>
  <c r="O86" i="21"/>
  <c r="K86" i="21"/>
  <c r="N86" i="21"/>
  <c r="I86" i="25"/>
  <c r="S86" i="13"/>
  <c r="U86" i="13" s="1"/>
  <c r="R86" i="13"/>
  <c r="S86" i="17"/>
  <c r="U86" i="17" s="1"/>
  <c r="W86" i="17" s="1"/>
  <c r="R86" i="17"/>
  <c r="S86" i="21"/>
  <c r="R86" i="21"/>
  <c r="T86" i="21" s="1"/>
  <c r="X86" i="21" s="1"/>
  <c r="R86" i="25"/>
  <c r="S86" i="25"/>
  <c r="F92" i="9"/>
  <c r="E92" i="9"/>
  <c r="B31" i="9"/>
  <c r="F92" i="17"/>
  <c r="E92" i="17"/>
  <c r="B31" i="17"/>
  <c r="B31" i="21"/>
  <c r="F92" i="21"/>
  <c r="E92" i="21"/>
  <c r="E92" i="25"/>
  <c r="F92" i="25"/>
  <c r="B31" i="25"/>
  <c r="O92" i="13"/>
  <c r="K92" i="13"/>
  <c r="N92" i="13"/>
  <c r="O92" i="17"/>
  <c r="K92" i="17"/>
  <c r="N92" i="17"/>
  <c r="R92" i="9"/>
  <c r="S92" i="9"/>
  <c r="S92" i="13"/>
  <c r="R92" i="13"/>
  <c r="T92" i="13" s="1"/>
  <c r="S92" i="17"/>
  <c r="U92" i="17" s="1"/>
  <c r="R92" i="17"/>
  <c r="T92" i="17" s="1"/>
  <c r="S92" i="21"/>
  <c r="R92" i="21"/>
  <c r="S92" i="25"/>
  <c r="R92" i="25"/>
  <c r="E93" i="9"/>
  <c r="C32" i="9" s="1"/>
  <c r="F93" i="9"/>
  <c r="D32" i="9" s="1"/>
  <c r="F93" i="13"/>
  <c r="D32" i="13" s="1"/>
  <c r="B32" i="13"/>
  <c r="E93" i="13"/>
  <c r="C32" i="13" s="1"/>
  <c r="F93" i="17"/>
  <c r="D32" i="17" s="1"/>
  <c r="B32" i="17"/>
  <c r="E93" i="17"/>
  <c r="C32" i="17" s="1"/>
  <c r="F93" i="21"/>
  <c r="D32" i="21" s="1"/>
  <c r="B32" i="21"/>
  <c r="E93" i="21"/>
  <c r="C32" i="21" s="1"/>
  <c r="E93" i="25"/>
  <c r="C32" i="25" s="1"/>
  <c r="B32" i="25"/>
  <c r="F93" i="25"/>
  <c r="D32" i="25" s="1"/>
  <c r="I93" i="9"/>
  <c r="R93" i="13"/>
  <c r="S93" i="13"/>
  <c r="R93" i="17"/>
  <c r="S93" i="17"/>
  <c r="R93" i="21"/>
  <c r="S93" i="21"/>
  <c r="S93" i="25"/>
  <c r="R93" i="25"/>
  <c r="B33" i="9"/>
  <c r="F94" i="9"/>
  <c r="D33" i="9" s="1"/>
  <c r="E94" i="9"/>
  <c r="C33" i="9" s="1"/>
  <c r="E94" i="13"/>
  <c r="C33" i="13" s="1"/>
  <c r="B33" i="13"/>
  <c r="F94" i="13"/>
  <c r="D33" i="13" s="1"/>
  <c r="E94" i="17"/>
  <c r="C33" i="17" s="1"/>
  <c r="B33" i="17"/>
  <c r="F94" i="17"/>
  <c r="D33" i="17" s="1"/>
  <c r="E94" i="21"/>
  <c r="C33" i="21" s="1"/>
  <c r="F94" i="21"/>
  <c r="D33" i="21" s="1"/>
  <c r="B33" i="21"/>
  <c r="E94" i="25"/>
  <c r="C33" i="25" s="1"/>
  <c r="B33" i="25"/>
  <c r="F94" i="25"/>
  <c r="D33" i="25" s="1"/>
  <c r="O94" i="9"/>
  <c r="K94" i="9"/>
  <c r="N94" i="9"/>
  <c r="I94" i="13"/>
  <c r="S94" i="9"/>
  <c r="U94" i="9" s="1"/>
  <c r="W94" i="9" s="1"/>
  <c r="R94" i="9"/>
  <c r="T94" i="9" s="1"/>
  <c r="X94" i="9" s="1"/>
  <c r="S94" i="13"/>
  <c r="R94" i="13"/>
  <c r="S94" i="17"/>
  <c r="R94" i="17"/>
  <c r="S94" i="21"/>
  <c r="R94" i="21"/>
  <c r="S94" i="25"/>
  <c r="R94" i="25"/>
  <c r="F95" i="9"/>
  <c r="D34" i="9" s="1"/>
  <c r="B34" i="9"/>
  <c r="E95" i="9"/>
  <c r="C34" i="9" s="1"/>
  <c r="F95" i="13"/>
  <c r="D34" i="13" s="1"/>
  <c r="B34" i="13"/>
  <c r="E95" i="13"/>
  <c r="C34" i="13" s="1"/>
  <c r="F95" i="17"/>
  <c r="D34" i="17" s="1"/>
  <c r="B34" i="17"/>
  <c r="E95" i="17"/>
  <c r="C34" i="17" s="1"/>
  <c r="E95" i="21"/>
  <c r="C34" i="21" s="1"/>
  <c r="F95" i="21"/>
  <c r="D34" i="21" s="1"/>
  <c r="B34" i="21"/>
  <c r="F95" i="25"/>
  <c r="D34" i="25" s="1"/>
  <c r="E95" i="25"/>
  <c r="C34" i="25" s="1"/>
  <c r="B34" i="25"/>
  <c r="O95" i="9"/>
  <c r="K95" i="9"/>
  <c r="N95" i="9"/>
  <c r="O95" i="13"/>
  <c r="K95" i="13"/>
  <c r="N95" i="13"/>
  <c r="O95" i="17"/>
  <c r="K95" i="17"/>
  <c r="N95" i="17"/>
  <c r="S95" i="9"/>
  <c r="U95" i="9" s="1"/>
  <c r="W95" i="9" s="1"/>
  <c r="R95" i="9"/>
  <c r="T95" i="9" s="1"/>
  <c r="X95" i="9" s="1"/>
  <c r="S95" i="13"/>
  <c r="R95" i="13"/>
  <c r="T95" i="13" s="1"/>
  <c r="S95" i="17"/>
  <c r="U95" i="17" s="1"/>
  <c r="W95" i="17" s="1"/>
  <c r="R95" i="17"/>
  <c r="T95" i="17" s="1"/>
  <c r="S95" i="21"/>
  <c r="R95" i="21"/>
  <c r="R95" i="25"/>
  <c r="S95" i="25"/>
  <c r="F96" i="13"/>
  <c r="D35" i="13" s="1"/>
  <c r="E96" i="13"/>
  <c r="C35" i="13" s="1"/>
  <c r="B35" i="13"/>
  <c r="F96" i="17"/>
  <c r="D35" i="17" s="1"/>
  <c r="E96" i="17"/>
  <c r="C35" i="17" s="1"/>
  <c r="B35" i="17"/>
  <c r="E96" i="21"/>
  <c r="C35" i="21" s="1"/>
  <c r="B35" i="21"/>
  <c r="F96" i="21"/>
  <c r="D35" i="21" s="1"/>
  <c r="E96" i="25"/>
  <c r="C35" i="25" s="1"/>
  <c r="F96" i="25"/>
  <c r="D35" i="25" s="1"/>
  <c r="B35" i="25"/>
  <c r="O96" i="13"/>
  <c r="K96" i="13"/>
  <c r="N96" i="13"/>
  <c r="O96" i="17"/>
  <c r="K96" i="17"/>
  <c r="N96" i="17"/>
  <c r="S96" i="13"/>
  <c r="U96" i="13" s="1"/>
  <c r="W96" i="13" s="1"/>
  <c r="R96" i="13"/>
  <c r="T96" i="13" s="1"/>
  <c r="S96" i="17"/>
  <c r="U96" i="17" s="1"/>
  <c r="W96" i="17" s="1"/>
  <c r="R96" i="17"/>
  <c r="S96" i="21"/>
  <c r="R96" i="21"/>
  <c r="S96" i="25"/>
  <c r="R96" i="25"/>
  <c r="J12" i="4"/>
  <c r="B32" i="8"/>
  <c r="R83" i="9"/>
  <c r="S86" i="9"/>
  <c r="R83" i="10"/>
  <c r="S86" i="10"/>
  <c r="F84" i="16"/>
  <c r="D26" i="16" s="1"/>
  <c r="E67" i="10"/>
  <c r="D67" i="10"/>
  <c r="E67" i="26"/>
  <c r="D67" i="26"/>
  <c r="H72" i="18"/>
  <c r="H73" i="14"/>
  <c r="H74" i="26"/>
  <c r="H75" i="26"/>
  <c r="H76" i="22"/>
  <c r="B24" i="10"/>
  <c r="B24" i="14"/>
  <c r="F82" i="18"/>
  <c r="E82" i="18"/>
  <c r="B24" i="18"/>
  <c r="F82" i="22"/>
  <c r="B24" i="22"/>
  <c r="E82" i="22"/>
  <c r="F82" i="26"/>
  <c r="E82" i="26"/>
  <c r="B24" i="26"/>
  <c r="O82" i="14"/>
  <c r="K82" i="14"/>
  <c r="N82" i="14"/>
  <c r="O82" i="18"/>
  <c r="K82" i="18"/>
  <c r="N82" i="18"/>
  <c r="I82" i="26"/>
  <c r="R82" i="10"/>
  <c r="S82" i="10"/>
  <c r="S82" i="14"/>
  <c r="R82" i="14"/>
  <c r="T82" i="14" s="1"/>
  <c r="S82" i="18"/>
  <c r="R82" i="18"/>
  <c r="T82" i="18" s="1"/>
  <c r="S82" i="22"/>
  <c r="R82" i="22"/>
  <c r="R82" i="26"/>
  <c r="S82" i="26"/>
  <c r="B25" i="10"/>
  <c r="F83" i="14"/>
  <c r="D25" i="14" s="1"/>
  <c r="E83" i="14"/>
  <c r="C25" i="14" s="1"/>
  <c r="F83" i="18"/>
  <c r="D25" i="18" s="1"/>
  <c r="E83" i="18"/>
  <c r="C25" i="18" s="1"/>
  <c r="B25" i="18"/>
  <c r="F83" i="22"/>
  <c r="D25" i="22" s="1"/>
  <c r="E83" i="22"/>
  <c r="C25" i="22" s="1"/>
  <c r="B25" i="22"/>
  <c r="E83" i="26"/>
  <c r="C25" i="26" s="1"/>
  <c r="F83" i="26"/>
  <c r="D25" i="26" s="1"/>
  <c r="B25" i="26"/>
  <c r="I83" i="22"/>
  <c r="R83" i="14"/>
  <c r="S83" i="14"/>
  <c r="R83" i="18"/>
  <c r="S83" i="18"/>
  <c r="S83" i="22"/>
  <c r="R83" i="22"/>
  <c r="S83" i="26"/>
  <c r="R83" i="26"/>
  <c r="F84" i="10"/>
  <c r="D26" i="10" s="1"/>
  <c r="E84" i="10"/>
  <c r="C26" i="10" s="1"/>
  <c r="E84" i="14"/>
  <c r="C26" i="14" s="1"/>
  <c r="B26" i="14"/>
  <c r="F84" i="14"/>
  <c r="D26" i="14" s="1"/>
  <c r="E84" i="18"/>
  <c r="C26" i="18" s="1"/>
  <c r="B26" i="18"/>
  <c r="F84" i="18"/>
  <c r="D26" i="18" s="1"/>
  <c r="F84" i="22"/>
  <c r="D26" i="22" s="1"/>
  <c r="E84" i="22"/>
  <c r="C26" i="22" s="1"/>
  <c r="B26" i="22"/>
  <c r="F84" i="26"/>
  <c r="D26" i="26" s="1"/>
  <c r="E84" i="26"/>
  <c r="C26" i="26" s="1"/>
  <c r="B26" i="26"/>
  <c r="N84" i="22"/>
  <c r="K84" i="22"/>
  <c r="O84" i="22"/>
  <c r="S84" i="10"/>
  <c r="R84" i="10"/>
  <c r="S84" i="14"/>
  <c r="R84" i="14"/>
  <c r="S84" i="18"/>
  <c r="R84" i="18"/>
  <c r="R84" i="22"/>
  <c r="S84" i="22"/>
  <c r="U84" i="22" s="1"/>
  <c r="S84" i="26"/>
  <c r="R84" i="26"/>
  <c r="B27" i="10"/>
  <c r="F85" i="10"/>
  <c r="D27" i="10" s="1"/>
  <c r="E85" i="10"/>
  <c r="C27" i="10" s="1"/>
  <c r="B27" i="14"/>
  <c r="F85" i="14"/>
  <c r="D27" i="14" s="1"/>
  <c r="E85" i="14"/>
  <c r="C27" i="14" s="1"/>
  <c r="B27" i="18"/>
  <c r="F85" i="18"/>
  <c r="D27" i="18" s="1"/>
  <c r="E85" i="18"/>
  <c r="C27" i="18" s="1"/>
  <c r="E85" i="22"/>
  <c r="C27" i="22" s="1"/>
  <c r="F85" i="22"/>
  <c r="D27" i="22" s="1"/>
  <c r="B27" i="22"/>
  <c r="F85" i="26"/>
  <c r="D27" i="26" s="1"/>
  <c r="E85" i="26"/>
  <c r="C27" i="26" s="1"/>
  <c r="B27" i="26"/>
  <c r="I85" i="10"/>
  <c r="I85" i="22"/>
  <c r="S85" i="10"/>
  <c r="R85" i="10"/>
  <c r="S85" i="14"/>
  <c r="R85" i="14"/>
  <c r="S85" i="18"/>
  <c r="R85" i="18"/>
  <c r="R85" i="22"/>
  <c r="S85" i="22"/>
  <c r="S85" i="26"/>
  <c r="R85" i="26"/>
  <c r="F86" i="14"/>
  <c r="D28" i="14" s="1"/>
  <c r="E86" i="14"/>
  <c r="C28" i="14" s="1"/>
  <c r="B28" i="14"/>
  <c r="F86" i="18"/>
  <c r="D28" i="18" s="1"/>
  <c r="E86" i="18"/>
  <c r="C28" i="18" s="1"/>
  <c r="B28" i="18"/>
  <c r="F86" i="22"/>
  <c r="D28" i="22" s="1"/>
  <c r="E86" i="22"/>
  <c r="C28" i="22" s="1"/>
  <c r="B28" i="22"/>
  <c r="F86" i="26"/>
  <c r="D28" i="26" s="1"/>
  <c r="E86" i="26"/>
  <c r="C28" i="26" s="1"/>
  <c r="B28" i="26"/>
  <c r="O86" i="14"/>
  <c r="K86" i="14"/>
  <c r="N86" i="14"/>
  <c r="O86" i="18"/>
  <c r="K86" i="18"/>
  <c r="N86" i="18"/>
  <c r="I86" i="26"/>
  <c r="S86" i="14"/>
  <c r="R86" i="14"/>
  <c r="T86" i="14" s="1"/>
  <c r="X86" i="14" s="1"/>
  <c r="S86" i="18"/>
  <c r="U86" i="18" s="1"/>
  <c r="W86" i="18" s="1"/>
  <c r="R86" i="18"/>
  <c r="T86" i="18" s="1"/>
  <c r="X86" i="18" s="1"/>
  <c r="S86" i="22"/>
  <c r="R86" i="22"/>
  <c r="R86" i="26"/>
  <c r="S86" i="26"/>
  <c r="B31" i="10"/>
  <c r="B31" i="14"/>
  <c r="F92" i="18"/>
  <c r="B31" i="18"/>
  <c r="B31" i="22"/>
  <c r="F92" i="26"/>
  <c r="E92" i="26"/>
  <c r="B31" i="26"/>
  <c r="O92" i="14"/>
  <c r="K92" i="14"/>
  <c r="N92" i="14"/>
  <c r="O92" i="18"/>
  <c r="K92" i="18"/>
  <c r="N92" i="18"/>
  <c r="R92" i="10"/>
  <c r="S92" i="10"/>
  <c r="S92" i="14"/>
  <c r="R92" i="14"/>
  <c r="T92" i="14" s="1"/>
  <c r="S92" i="18"/>
  <c r="R92" i="18"/>
  <c r="T92" i="18" s="1"/>
  <c r="S92" i="22"/>
  <c r="R92" i="22"/>
  <c r="R92" i="26"/>
  <c r="S92" i="26"/>
  <c r="E93" i="10"/>
  <c r="C32" i="10" s="1"/>
  <c r="F93" i="10"/>
  <c r="D32" i="10" s="1"/>
  <c r="F93" i="14"/>
  <c r="D32" i="14" s="1"/>
  <c r="B32" i="14"/>
  <c r="E93" i="14"/>
  <c r="C32" i="14" s="1"/>
  <c r="F93" i="18"/>
  <c r="D32" i="18" s="1"/>
  <c r="B32" i="18"/>
  <c r="E93" i="18"/>
  <c r="C32" i="18" s="1"/>
  <c r="B32" i="22"/>
  <c r="E93" i="26"/>
  <c r="C32" i="26" s="1"/>
  <c r="F93" i="26"/>
  <c r="D32" i="26" s="1"/>
  <c r="B32" i="26"/>
  <c r="I93" i="22"/>
  <c r="R93" i="14"/>
  <c r="S93" i="14"/>
  <c r="R93" i="18"/>
  <c r="S93" i="18"/>
  <c r="S93" i="22"/>
  <c r="R93" i="22"/>
  <c r="S93" i="26"/>
  <c r="R93" i="26"/>
  <c r="B33" i="10"/>
  <c r="F94" i="10"/>
  <c r="D33" i="10" s="1"/>
  <c r="E94" i="10"/>
  <c r="C33" i="10" s="1"/>
  <c r="E94" i="14"/>
  <c r="C33" i="14" s="1"/>
  <c r="B33" i="14"/>
  <c r="F94" i="14"/>
  <c r="D33" i="14" s="1"/>
  <c r="E94" i="18"/>
  <c r="C33" i="18" s="1"/>
  <c r="B33" i="18"/>
  <c r="F94" i="22"/>
  <c r="D33" i="22" s="1"/>
  <c r="E94" i="22"/>
  <c r="C33" i="22" s="1"/>
  <c r="B33" i="22"/>
  <c r="F94" i="26"/>
  <c r="D33" i="26" s="1"/>
  <c r="E94" i="26"/>
  <c r="C33" i="26" s="1"/>
  <c r="B33" i="26"/>
  <c r="O94" i="10"/>
  <c r="K94" i="10"/>
  <c r="N94" i="10"/>
  <c r="I94" i="14"/>
  <c r="S94" i="10"/>
  <c r="U94" i="10" s="1"/>
  <c r="W94" i="10" s="1"/>
  <c r="R94" i="10"/>
  <c r="T94" i="10" s="1"/>
  <c r="X94" i="10" s="1"/>
  <c r="S94" i="14"/>
  <c r="R94" i="14"/>
  <c r="S94" i="18"/>
  <c r="R94" i="18"/>
  <c r="S94" i="22"/>
  <c r="R94" i="22"/>
  <c r="S94" i="26"/>
  <c r="R94" i="26"/>
  <c r="F95" i="10"/>
  <c r="D34" i="10" s="1"/>
  <c r="B34" i="10"/>
  <c r="E95" i="10"/>
  <c r="C34" i="10" s="1"/>
  <c r="F95" i="14"/>
  <c r="D34" i="14" s="1"/>
  <c r="B34" i="14"/>
  <c r="E95" i="14"/>
  <c r="C34" i="14" s="1"/>
  <c r="F95" i="18"/>
  <c r="D34" i="18" s="1"/>
  <c r="B34" i="18"/>
  <c r="E95" i="18"/>
  <c r="C34" i="18" s="1"/>
  <c r="F95" i="22"/>
  <c r="D34" i="22" s="1"/>
  <c r="E95" i="22"/>
  <c r="C34" i="22" s="1"/>
  <c r="B34" i="22"/>
  <c r="F95" i="26"/>
  <c r="D34" i="26" s="1"/>
  <c r="E95" i="26"/>
  <c r="C34" i="26" s="1"/>
  <c r="B34" i="26"/>
  <c r="O95" i="10"/>
  <c r="K95" i="10"/>
  <c r="N95" i="10"/>
  <c r="O95" i="14"/>
  <c r="K95" i="14"/>
  <c r="N95" i="14"/>
  <c r="O95" i="18"/>
  <c r="K95" i="18"/>
  <c r="N95" i="18"/>
  <c r="S95" i="10"/>
  <c r="U95" i="10" s="1"/>
  <c r="W95" i="10" s="1"/>
  <c r="R95" i="10"/>
  <c r="T95" i="10" s="1"/>
  <c r="X95" i="10" s="1"/>
  <c r="S95" i="14"/>
  <c r="R95" i="14"/>
  <c r="T95" i="14" s="1"/>
  <c r="S95" i="18"/>
  <c r="U95" i="18" s="1"/>
  <c r="W95" i="18" s="1"/>
  <c r="R95" i="18"/>
  <c r="T95" i="18" s="1"/>
  <c r="R95" i="22"/>
  <c r="S95" i="22"/>
  <c r="S95" i="26"/>
  <c r="R95" i="26"/>
  <c r="F96" i="14"/>
  <c r="D35" i="14" s="1"/>
  <c r="E96" i="14"/>
  <c r="C35" i="14" s="1"/>
  <c r="B35" i="14"/>
  <c r="F96" i="18"/>
  <c r="D35" i="18" s="1"/>
  <c r="E96" i="18"/>
  <c r="C35" i="18" s="1"/>
  <c r="E96" i="22"/>
  <c r="C35" i="22" s="1"/>
  <c r="B35" i="22"/>
  <c r="F96" i="22"/>
  <c r="D35" i="22" s="1"/>
  <c r="F96" i="26"/>
  <c r="D35" i="26" s="1"/>
  <c r="E96" i="26"/>
  <c r="C35" i="26" s="1"/>
  <c r="B35" i="26"/>
  <c r="I96" i="10"/>
  <c r="O96" i="14"/>
  <c r="K96" i="14"/>
  <c r="N96" i="14"/>
  <c r="O96" i="18"/>
  <c r="K96" i="18"/>
  <c r="N96" i="18"/>
  <c r="I96" i="22"/>
  <c r="S96" i="14"/>
  <c r="U96" i="14" s="1"/>
  <c r="W96" i="14" s="1"/>
  <c r="R96" i="14"/>
  <c r="T96" i="14" s="1"/>
  <c r="X96" i="14" s="1"/>
  <c r="S96" i="18"/>
  <c r="U96" i="18" s="1"/>
  <c r="W96" i="18" s="1"/>
  <c r="R96" i="18"/>
  <c r="T96" i="18" s="1"/>
  <c r="X96" i="18" s="1"/>
  <c r="S96" i="22"/>
  <c r="R96" i="22"/>
  <c r="R96" i="26"/>
  <c r="S96" i="26"/>
  <c r="F22" i="4"/>
  <c r="F83" i="8"/>
  <c r="D25" i="8" s="1"/>
  <c r="B26" i="9"/>
  <c r="B26" i="10"/>
  <c r="B31" i="13"/>
  <c r="D10" i="8"/>
  <c r="H82" i="8"/>
  <c r="I82" i="8" s="1"/>
  <c r="H86" i="8"/>
  <c r="I86" i="8" s="1"/>
  <c r="H92" i="8"/>
  <c r="I92" i="8" s="1"/>
  <c r="H96" i="8"/>
  <c r="I96" i="8" s="1"/>
  <c r="D10" i="9"/>
  <c r="H82" i="9"/>
  <c r="H86" i="9"/>
  <c r="I86" i="9" s="1"/>
  <c r="H92" i="9"/>
  <c r="I92" i="9" s="1"/>
  <c r="H96" i="9"/>
  <c r="I96" i="9" s="1"/>
  <c r="D10" i="10"/>
  <c r="H82" i="10"/>
  <c r="H86" i="10"/>
  <c r="I86" i="10" s="1"/>
  <c r="H92" i="10"/>
  <c r="H96" i="10"/>
  <c r="D10" i="11"/>
  <c r="H82" i="11"/>
  <c r="I82" i="11" s="1"/>
  <c r="H86" i="11"/>
  <c r="C11" i="8"/>
  <c r="Q6" i="4" s="1"/>
  <c r="F6" i="4" s="1"/>
  <c r="G54" i="8"/>
  <c r="H54" i="8" s="1"/>
  <c r="G55" i="8"/>
  <c r="H55" i="8" s="1"/>
  <c r="G56" i="8"/>
  <c r="H56" i="8" s="1"/>
  <c r="G57" i="8"/>
  <c r="H57" i="8" s="1"/>
  <c r="G58" i="8"/>
  <c r="H58" i="8" s="1"/>
  <c r="G72" i="8"/>
  <c r="H72" i="8" s="1"/>
  <c r="G73" i="8"/>
  <c r="G74" i="8"/>
  <c r="H74" i="8" s="1"/>
  <c r="G75" i="8"/>
  <c r="H75" i="8" s="1"/>
  <c r="G76" i="8"/>
  <c r="H76" i="8" s="1"/>
  <c r="H83" i="8"/>
  <c r="I83" i="8" s="1"/>
  <c r="H93" i="8"/>
  <c r="I93" i="8" s="1"/>
  <c r="C11" i="9"/>
  <c r="R6" i="4" s="1"/>
  <c r="G54" i="9"/>
  <c r="H54" i="9" s="1"/>
  <c r="G55" i="9"/>
  <c r="G56" i="9"/>
  <c r="H56" i="9" s="1"/>
  <c r="G57" i="9"/>
  <c r="H57" i="9" s="1"/>
  <c r="G58" i="9"/>
  <c r="H58" i="9" s="1"/>
  <c r="G72" i="9"/>
  <c r="H72" i="9" s="1"/>
  <c r="G73" i="9"/>
  <c r="H73" i="9" s="1"/>
  <c r="G74" i="9"/>
  <c r="G75" i="9"/>
  <c r="H75" i="9" s="1"/>
  <c r="G76" i="9"/>
  <c r="H76" i="9" s="1"/>
  <c r="H83" i="9"/>
  <c r="I83" i="9" s="1"/>
  <c r="H93" i="9"/>
  <c r="C11" i="10"/>
  <c r="G54" i="10"/>
  <c r="H54" i="10" s="1"/>
  <c r="G55" i="10"/>
  <c r="G56" i="10"/>
  <c r="H56" i="10" s="1"/>
  <c r="G57" i="10"/>
  <c r="H57" i="10" s="1"/>
  <c r="G58" i="10"/>
  <c r="H58" i="10" s="1"/>
  <c r="G72" i="10"/>
  <c r="H72" i="10" s="1"/>
  <c r="G73" i="10"/>
  <c r="H73" i="10" s="1"/>
  <c r="G74" i="10"/>
  <c r="H74" i="10" s="1"/>
  <c r="G75" i="10"/>
  <c r="H75" i="10" s="1"/>
  <c r="G76" i="10"/>
  <c r="H76" i="10" s="1"/>
  <c r="H83" i="10"/>
  <c r="I83" i="10" s="1"/>
  <c r="H93" i="10"/>
  <c r="I93" i="10" s="1"/>
  <c r="H95" i="11"/>
  <c r="H94" i="11"/>
  <c r="I94" i="11" s="1"/>
  <c r="H93" i="11"/>
  <c r="I93" i="11" s="1"/>
  <c r="C11" i="11"/>
  <c r="T6" i="4" s="1"/>
  <c r="G54" i="11"/>
  <c r="G55" i="11"/>
  <c r="H55" i="11" s="1"/>
  <c r="G56" i="11"/>
  <c r="H56" i="11" s="1"/>
  <c r="G57" i="11"/>
  <c r="H57" i="11" s="1"/>
  <c r="G58" i="11"/>
  <c r="H58" i="11" s="1"/>
  <c r="G72" i="11"/>
  <c r="H72" i="11" s="1"/>
  <c r="G73" i="11"/>
  <c r="G74" i="11"/>
  <c r="H74" i="11" s="1"/>
  <c r="G75" i="11"/>
  <c r="G76" i="11"/>
  <c r="H76" i="11" s="1"/>
  <c r="H83" i="11"/>
  <c r="I83" i="11" s="1"/>
  <c r="H84" i="8"/>
  <c r="I84" i="8" s="1"/>
  <c r="H84" i="9"/>
  <c r="I84" i="9" s="1"/>
  <c r="H84" i="10"/>
  <c r="I84" i="10" s="1"/>
  <c r="H84" i="11"/>
  <c r="I84" i="11" s="1"/>
  <c r="C11" i="12"/>
  <c r="U6" i="4" s="1"/>
  <c r="G54" i="12"/>
  <c r="H54" i="12" s="1"/>
  <c r="G55" i="12"/>
  <c r="H55" i="12" s="1"/>
  <c r="G56" i="12"/>
  <c r="H56" i="12" s="1"/>
  <c r="G57" i="12"/>
  <c r="H57" i="12" s="1"/>
  <c r="G58" i="12"/>
  <c r="G72" i="12"/>
  <c r="H72" i="12" s="1"/>
  <c r="G73" i="12"/>
  <c r="H73" i="12" s="1"/>
  <c r="G74" i="12"/>
  <c r="H74" i="12" s="1"/>
  <c r="G75" i="12"/>
  <c r="H75" i="12" s="1"/>
  <c r="G76" i="12"/>
  <c r="H83" i="12"/>
  <c r="I83" i="12" s="1"/>
  <c r="H93" i="12"/>
  <c r="I93" i="12" s="1"/>
  <c r="C11" i="13"/>
  <c r="G54" i="13"/>
  <c r="H54" i="13" s="1"/>
  <c r="G55" i="13"/>
  <c r="H55" i="13" s="1"/>
  <c r="G56" i="13"/>
  <c r="H56" i="13" s="1"/>
  <c r="G57" i="13"/>
  <c r="G58" i="13"/>
  <c r="H58" i="13" s="1"/>
  <c r="G72" i="13"/>
  <c r="H72" i="13" s="1"/>
  <c r="G73" i="13"/>
  <c r="H73" i="13" s="1"/>
  <c r="G74" i="13"/>
  <c r="H74" i="13" s="1"/>
  <c r="G75" i="13"/>
  <c r="H75" i="13" s="1"/>
  <c r="G76" i="13"/>
  <c r="H76" i="13" s="1"/>
  <c r="H83" i="13"/>
  <c r="I83" i="13" s="1"/>
  <c r="H93" i="13"/>
  <c r="I93" i="13" s="1"/>
  <c r="C11" i="14"/>
  <c r="W6" i="4" s="1"/>
  <c r="G54" i="14"/>
  <c r="H54" i="14" s="1"/>
  <c r="G55" i="14"/>
  <c r="H55" i="14" s="1"/>
  <c r="G56" i="14"/>
  <c r="H56" i="14" s="1"/>
  <c r="G57" i="14"/>
  <c r="H57" i="14" s="1"/>
  <c r="G58" i="14"/>
  <c r="H58" i="14" s="1"/>
  <c r="G72" i="14"/>
  <c r="H72" i="14" s="1"/>
  <c r="G73" i="14"/>
  <c r="G74" i="14"/>
  <c r="H74" i="14" s="1"/>
  <c r="G75" i="14"/>
  <c r="H75" i="14" s="1"/>
  <c r="G76" i="14"/>
  <c r="H76" i="14" s="1"/>
  <c r="H83" i="14"/>
  <c r="I83" i="14" s="1"/>
  <c r="H93" i="14"/>
  <c r="I93" i="14" s="1"/>
  <c r="C11" i="15"/>
  <c r="X6" i="4" s="1"/>
  <c r="G54" i="15"/>
  <c r="H54" i="15" s="1"/>
  <c r="G55" i="15"/>
  <c r="G56" i="15"/>
  <c r="H56" i="15" s="1"/>
  <c r="G57" i="15"/>
  <c r="G58" i="15"/>
  <c r="H58" i="15" s="1"/>
  <c r="G72" i="15"/>
  <c r="H72" i="15" s="1"/>
  <c r="G73" i="15"/>
  <c r="H73" i="15" s="1"/>
  <c r="G74" i="15"/>
  <c r="H74" i="15" s="1"/>
  <c r="G75" i="15"/>
  <c r="H75" i="15" s="1"/>
  <c r="G76" i="15"/>
  <c r="H76" i="15" s="1"/>
  <c r="H83" i="15"/>
  <c r="I83" i="15" s="1"/>
  <c r="H93" i="15"/>
  <c r="I93" i="15" s="1"/>
  <c r="H95" i="16"/>
  <c r="I95" i="16" s="1"/>
  <c r="H94" i="16"/>
  <c r="I94" i="16" s="1"/>
  <c r="H93" i="16"/>
  <c r="I93" i="16" s="1"/>
  <c r="C11" i="16"/>
  <c r="Y6" i="4" s="1"/>
  <c r="G54" i="16"/>
  <c r="H54" i="16" s="1"/>
  <c r="G55" i="16"/>
  <c r="H55" i="16" s="1"/>
  <c r="G56" i="16"/>
  <c r="G57" i="16"/>
  <c r="H57" i="16" s="1"/>
  <c r="G58" i="16"/>
  <c r="H58" i="16" s="1"/>
  <c r="G72" i="16"/>
  <c r="G73" i="16"/>
  <c r="H73" i="16" s="1"/>
  <c r="G74" i="16"/>
  <c r="H74" i="16" s="1"/>
  <c r="G75" i="16"/>
  <c r="H75" i="16" s="1"/>
  <c r="G76" i="16"/>
  <c r="H76" i="16" s="1"/>
  <c r="H83" i="16"/>
  <c r="H84" i="12"/>
  <c r="H94" i="12"/>
  <c r="I94" i="12" s="1"/>
  <c r="H84" i="13"/>
  <c r="H94" i="13"/>
  <c r="D11" i="14"/>
  <c r="D11" i="6" s="1"/>
  <c r="D11" i="5" s="1"/>
  <c r="H84" i="14"/>
  <c r="I84" i="14" s="1"/>
  <c r="H94" i="14"/>
  <c r="D11" i="15"/>
  <c r="H84" i="15"/>
  <c r="I84" i="15" s="1"/>
  <c r="H94" i="15"/>
  <c r="I94" i="15" s="1"/>
  <c r="D11" i="16"/>
  <c r="H84" i="16"/>
  <c r="I84" i="16" s="1"/>
  <c r="H96" i="16"/>
  <c r="I96" i="16" s="1"/>
  <c r="C10" i="12"/>
  <c r="U5" i="4" s="1"/>
  <c r="H5" i="4" s="1"/>
  <c r="G45" i="12"/>
  <c r="H45" i="12" s="1"/>
  <c r="G46" i="12"/>
  <c r="H46" i="12" s="1"/>
  <c r="G47" i="12"/>
  <c r="H47" i="12" s="1"/>
  <c r="G48" i="12"/>
  <c r="H48" i="12" s="1"/>
  <c r="G49" i="12"/>
  <c r="G63" i="12"/>
  <c r="G64" i="12"/>
  <c r="H64" i="12" s="1"/>
  <c r="G65" i="12"/>
  <c r="H65" i="12" s="1"/>
  <c r="G66" i="12"/>
  <c r="H66" i="12" s="1"/>
  <c r="G67" i="12"/>
  <c r="H67" i="12" s="1"/>
  <c r="H85" i="12"/>
  <c r="G45" i="13"/>
  <c r="H45" i="13" s="1"/>
  <c r="G46" i="13"/>
  <c r="G47" i="13"/>
  <c r="G48" i="13"/>
  <c r="H48" i="13" s="1"/>
  <c r="G49" i="13"/>
  <c r="H49" i="13" s="1"/>
  <c r="G63" i="13"/>
  <c r="H63" i="13" s="1"/>
  <c r="G64" i="13"/>
  <c r="G65" i="13"/>
  <c r="G66" i="13"/>
  <c r="H66" i="13" s="1"/>
  <c r="G67" i="13"/>
  <c r="H85" i="13"/>
  <c r="G45" i="14"/>
  <c r="G46" i="14"/>
  <c r="H46" i="14" s="1"/>
  <c r="G47" i="14"/>
  <c r="H47" i="14" s="1"/>
  <c r="G48" i="14"/>
  <c r="H48" i="14" s="1"/>
  <c r="G49" i="14"/>
  <c r="G63" i="14"/>
  <c r="H63" i="14" s="1"/>
  <c r="G64" i="14"/>
  <c r="H64" i="14" s="1"/>
  <c r="G65" i="14"/>
  <c r="H65" i="14" s="1"/>
  <c r="G66" i="14"/>
  <c r="H66" i="14" s="1"/>
  <c r="G67" i="14"/>
  <c r="H67" i="14" s="1"/>
  <c r="H85" i="14"/>
  <c r="I85" i="14" s="1"/>
  <c r="G45" i="15"/>
  <c r="H45" i="15" s="1"/>
  <c r="G46" i="15"/>
  <c r="H46" i="15" s="1"/>
  <c r="G47" i="15"/>
  <c r="G48" i="15"/>
  <c r="H48" i="15" s="1"/>
  <c r="G49" i="15"/>
  <c r="H49" i="15" s="1"/>
  <c r="G63" i="15"/>
  <c r="H63" i="15" s="1"/>
  <c r="G64" i="15"/>
  <c r="H64" i="15" s="1"/>
  <c r="G65" i="15"/>
  <c r="H65" i="15" s="1"/>
  <c r="G66" i="15"/>
  <c r="H66" i="15" s="1"/>
  <c r="G67" i="15"/>
  <c r="H67" i="15" s="1"/>
  <c r="H85" i="15"/>
  <c r="I85" i="15" s="1"/>
  <c r="G63" i="16"/>
  <c r="H63" i="16" s="1"/>
  <c r="G64" i="16"/>
  <c r="G65" i="16"/>
  <c r="H65" i="16" s="1"/>
  <c r="G66" i="16"/>
  <c r="H66" i="16" s="1"/>
  <c r="G67" i="16"/>
  <c r="H67" i="16" s="1"/>
  <c r="H85" i="16"/>
  <c r="I85" i="16" s="1"/>
  <c r="C11" i="17"/>
  <c r="Z6" i="4" s="1"/>
  <c r="G54" i="17"/>
  <c r="H54" i="17" s="1"/>
  <c r="G55" i="17"/>
  <c r="H55" i="17" s="1"/>
  <c r="G56" i="17"/>
  <c r="H56" i="17" s="1"/>
  <c r="G57" i="17"/>
  <c r="H57" i="17" s="1"/>
  <c r="G58" i="17"/>
  <c r="H58" i="17" s="1"/>
  <c r="G72" i="17"/>
  <c r="H72" i="17" s="1"/>
  <c r="G73" i="17"/>
  <c r="G74" i="17"/>
  <c r="H74" i="17" s="1"/>
  <c r="G75" i="17"/>
  <c r="H75" i="17" s="1"/>
  <c r="G76" i="17"/>
  <c r="H83" i="17"/>
  <c r="I83" i="17" s="1"/>
  <c r="H93" i="17"/>
  <c r="I93" i="17" s="1"/>
  <c r="C11" i="18"/>
  <c r="AA6" i="4" s="1"/>
  <c r="J6" i="4" s="1"/>
  <c r="G54" i="18"/>
  <c r="H54" i="18" s="1"/>
  <c r="G55" i="18"/>
  <c r="G56" i="18"/>
  <c r="H56" i="18" s="1"/>
  <c r="G57" i="18"/>
  <c r="H57" i="18" s="1"/>
  <c r="G58" i="18"/>
  <c r="H58" i="18" s="1"/>
  <c r="G72" i="18"/>
  <c r="G73" i="18"/>
  <c r="H73" i="18" s="1"/>
  <c r="G74" i="18"/>
  <c r="H74" i="18" s="1"/>
  <c r="G75" i="18"/>
  <c r="H75" i="18" s="1"/>
  <c r="G76" i="18"/>
  <c r="H76" i="18" s="1"/>
  <c r="H83" i="18"/>
  <c r="I83" i="18" s="1"/>
  <c r="H93" i="18"/>
  <c r="I93" i="18" s="1"/>
  <c r="H96" i="19"/>
  <c r="H95" i="19"/>
  <c r="H94" i="19"/>
  <c r="I94" i="19" s="1"/>
  <c r="H84" i="19"/>
  <c r="I84" i="19" s="1"/>
  <c r="H92" i="19"/>
  <c r="H86" i="19"/>
  <c r="H82" i="19"/>
  <c r="H85" i="19"/>
  <c r="I85" i="19" s="1"/>
  <c r="C11" i="19"/>
  <c r="AB6" i="4" s="1"/>
  <c r="G55" i="19"/>
  <c r="G57" i="19"/>
  <c r="H57" i="19" s="1"/>
  <c r="G64" i="19"/>
  <c r="G66" i="19"/>
  <c r="H66" i="19" s="1"/>
  <c r="H93" i="19"/>
  <c r="I93" i="19" s="1"/>
  <c r="H84" i="17"/>
  <c r="I84" i="17" s="1"/>
  <c r="H94" i="17"/>
  <c r="I94" i="17" s="1"/>
  <c r="D11" i="18"/>
  <c r="H84" i="18"/>
  <c r="I84" i="18" s="1"/>
  <c r="H94" i="18"/>
  <c r="I94" i="18" s="1"/>
  <c r="D11" i="19"/>
  <c r="G48" i="19"/>
  <c r="H48" i="19" s="1"/>
  <c r="G72" i="19"/>
  <c r="H72" i="19" s="1"/>
  <c r="G45" i="17"/>
  <c r="H45" i="17" s="1"/>
  <c r="G46" i="17"/>
  <c r="H46" i="17" s="1"/>
  <c r="G47" i="17"/>
  <c r="H47" i="17" s="1"/>
  <c r="G48" i="17"/>
  <c r="H48" i="17" s="1"/>
  <c r="G49" i="17"/>
  <c r="H49" i="17" s="1"/>
  <c r="G63" i="17"/>
  <c r="H63" i="17" s="1"/>
  <c r="G64" i="17"/>
  <c r="H64" i="17" s="1"/>
  <c r="G65" i="17"/>
  <c r="H65" i="17" s="1"/>
  <c r="G66" i="17"/>
  <c r="H66" i="17" s="1"/>
  <c r="G67" i="17"/>
  <c r="H67" i="17" s="1"/>
  <c r="H85" i="17"/>
  <c r="I85" i="17" s="1"/>
  <c r="G45" i="18"/>
  <c r="H45" i="18" s="1"/>
  <c r="G46" i="18"/>
  <c r="G47" i="18"/>
  <c r="H47" i="18" s="1"/>
  <c r="G48" i="18"/>
  <c r="G49" i="18"/>
  <c r="H49" i="18" s="1"/>
  <c r="G63" i="18"/>
  <c r="G64" i="18"/>
  <c r="G65" i="18"/>
  <c r="H65" i="18" s="1"/>
  <c r="G66" i="18"/>
  <c r="H66" i="18" s="1"/>
  <c r="G67" i="18"/>
  <c r="H67" i="18" s="1"/>
  <c r="H85" i="18"/>
  <c r="I85" i="18" s="1"/>
  <c r="G54" i="19"/>
  <c r="H54" i="19" s="1"/>
  <c r="G56" i="19"/>
  <c r="H56" i="19" s="1"/>
  <c r="G58" i="19"/>
  <c r="H58" i="19" s="1"/>
  <c r="G63" i="19"/>
  <c r="H63" i="19" s="1"/>
  <c r="G65" i="19"/>
  <c r="H65" i="19" s="1"/>
  <c r="G67" i="19"/>
  <c r="G73" i="19"/>
  <c r="H73" i="19" s="1"/>
  <c r="G74" i="19"/>
  <c r="H74" i="19" s="1"/>
  <c r="G75" i="19"/>
  <c r="H75" i="19" s="1"/>
  <c r="G76" i="19"/>
  <c r="H76" i="19" s="1"/>
  <c r="H83" i="19"/>
  <c r="H96" i="20"/>
  <c r="I96" i="20" s="1"/>
  <c r="H92" i="20"/>
  <c r="I92" i="20" s="1"/>
  <c r="H86" i="20"/>
  <c r="H82" i="20"/>
  <c r="I82" i="20" s="1"/>
  <c r="D10" i="20"/>
  <c r="H95" i="20"/>
  <c r="I95" i="20" s="1"/>
  <c r="H85" i="20"/>
  <c r="I85" i="20" s="1"/>
  <c r="G67" i="20"/>
  <c r="H67" i="20" s="1"/>
  <c r="G66" i="20"/>
  <c r="H66" i="20" s="1"/>
  <c r="G65" i="20"/>
  <c r="G64" i="20"/>
  <c r="G63" i="20"/>
  <c r="H63" i="20" s="1"/>
  <c r="G49" i="20"/>
  <c r="H49" i="20" s="1"/>
  <c r="G48" i="20"/>
  <c r="G47" i="20"/>
  <c r="H47" i="20" s="1"/>
  <c r="G46" i="20"/>
  <c r="G45" i="20"/>
  <c r="H45" i="20" s="1"/>
  <c r="C10" i="20"/>
  <c r="AC5" i="4" s="1"/>
  <c r="G72" i="20"/>
  <c r="H72" i="20" s="1"/>
  <c r="G73" i="20"/>
  <c r="H73" i="20" s="1"/>
  <c r="G74" i="20"/>
  <c r="H74" i="20" s="1"/>
  <c r="G75" i="20"/>
  <c r="H75" i="20" s="1"/>
  <c r="G76" i="20"/>
  <c r="H76" i="20" s="1"/>
  <c r="H83" i="20"/>
  <c r="I83" i="20" s="1"/>
  <c r="H93" i="20"/>
  <c r="I93" i="20" s="1"/>
  <c r="H95" i="21"/>
  <c r="I95" i="21" s="1"/>
  <c r="H85" i="21"/>
  <c r="I85" i="21" s="1"/>
  <c r="G67" i="21"/>
  <c r="H67" i="21" s="1"/>
  <c r="G66" i="21"/>
  <c r="H66" i="21" s="1"/>
  <c r="G65" i="21"/>
  <c r="G64" i="21"/>
  <c r="H64" i="21" s="1"/>
  <c r="G63" i="21"/>
  <c r="H63" i="21" s="1"/>
  <c r="G58" i="21"/>
  <c r="H58" i="21" s="1"/>
  <c r="G56" i="21"/>
  <c r="H56" i="21" s="1"/>
  <c r="D10" i="21"/>
  <c r="H94" i="21"/>
  <c r="I94" i="21" s="1"/>
  <c r="H93" i="21"/>
  <c r="I93" i="21" s="1"/>
  <c r="H92" i="21"/>
  <c r="I92" i="21" s="1"/>
  <c r="H84" i="21"/>
  <c r="I84" i="21" s="1"/>
  <c r="H83" i="21"/>
  <c r="I83" i="21" s="1"/>
  <c r="H82" i="21"/>
  <c r="I82" i="21" s="1"/>
  <c r="G76" i="21"/>
  <c r="H76" i="21" s="1"/>
  <c r="G74" i="21"/>
  <c r="H74" i="21" s="1"/>
  <c r="G72" i="21"/>
  <c r="G49" i="21"/>
  <c r="H49" i="21" s="1"/>
  <c r="G48" i="21"/>
  <c r="H48" i="21" s="1"/>
  <c r="G47" i="21"/>
  <c r="H47" i="21" s="1"/>
  <c r="G46" i="21"/>
  <c r="G45" i="21"/>
  <c r="H45" i="21" s="1"/>
  <c r="C10" i="21"/>
  <c r="AD5" i="4" s="1"/>
  <c r="K5" i="4" s="1"/>
  <c r="G75" i="21"/>
  <c r="D11" i="22"/>
  <c r="G54" i="22"/>
  <c r="H54" i="22" s="1"/>
  <c r="G56" i="22"/>
  <c r="H96" i="21"/>
  <c r="I96" i="21" s="1"/>
  <c r="H92" i="22"/>
  <c r="I92" i="22" s="1"/>
  <c r="H86" i="22"/>
  <c r="I86" i="22" s="1"/>
  <c r="H82" i="22"/>
  <c r="I82" i="22" s="1"/>
  <c r="H96" i="22"/>
  <c r="H85" i="22"/>
  <c r="G67" i="22"/>
  <c r="H67" i="22" s="1"/>
  <c r="G66" i="22"/>
  <c r="H66" i="22" s="1"/>
  <c r="G65" i="22"/>
  <c r="G64" i="22"/>
  <c r="H64" i="22" s="1"/>
  <c r="G63" i="22"/>
  <c r="H63" i="22" s="1"/>
  <c r="G49" i="22"/>
  <c r="H49" i="22" s="1"/>
  <c r="G48" i="22"/>
  <c r="H48" i="22" s="1"/>
  <c r="G47" i="22"/>
  <c r="H47" i="22" s="1"/>
  <c r="G46" i="22"/>
  <c r="G45" i="22"/>
  <c r="C10" i="22"/>
  <c r="AE5" i="4" s="1"/>
  <c r="L5" i="4" s="1"/>
  <c r="H95" i="22"/>
  <c r="I95" i="22" s="1"/>
  <c r="C11" i="22"/>
  <c r="AE6" i="4" s="1"/>
  <c r="H93" i="22"/>
  <c r="H83" i="22"/>
  <c r="G76" i="22"/>
  <c r="G75" i="22"/>
  <c r="H75" i="22" s="1"/>
  <c r="G74" i="22"/>
  <c r="H74" i="22" s="1"/>
  <c r="G73" i="22"/>
  <c r="H73" i="22" s="1"/>
  <c r="G72" i="22"/>
  <c r="H72" i="22" s="1"/>
  <c r="D10" i="22"/>
  <c r="G55" i="22"/>
  <c r="G57" i="22"/>
  <c r="H57" i="22" s="1"/>
  <c r="H94" i="22"/>
  <c r="I94" i="22" s="1"/>
  <c r="D10" i="23"/>
  <c r="G45" i="23"/>
  <c r="H45" i="23" s="1"/>
  <c r="G46" i="23"/>
  <c r="G47" i="23"/>
  <c r="G48" i="23"/>
  <c r="H48" i="23" s="1"/>
  <c r="G49" i="23"/>
  <c r="G63" i="23"/>
  <c r="H63" i="23" s="1"/>
  <c r="G64" i="23"/>
  <c r="H64" i="23" s="1"/>
  <c r="G65" i="23"/>
  <c r="H65" i="23" s="1"/>
  <c r="G66" i="23"/>
  <c r="H66" i="23" s="1"/>
  <c r="G67" i="23"/>
  <c r="H94" i="24"/>
  <c r="I94" i="24" s="1"/>
  <c r="H84" i="24"/>
  <c r="I84" i="24" s="1"/>
  <c r="H93" i="24"/>
  <c r="I93" i="24" s="1"/>
  <c r="H86" i="24"/>
  <c r="I86" i="24" s="1"/>
  <c r="H85" i="24"/>
  <c r="I85" i="24" s="1"/>
  <c r="G57" i="24"/>
  <c r="H57" i="24" s="1"/>
  <c r="G55" i="24"/>
  <c r="H55" i="24" s="1"/>
  <c r="D10" i="24"/>
  <c r="G75" i="24"/>
  <c r="H75" i="24" s="1"/>
  <c r="G73" i="24"/>
  <c r="H73" i="24" s="1"/>
  <c r="G66" i="24"/>
  <c r="H66" i="24" s="1"/>
  <c r="G64" i="24"/>
  <c r="H64" i="24" s="1"/>
  <c r="G49" i="24"/>
  <c r="G48" i="24"/>
  <c r="H48" i="24" s="1"/>
  <c r="G47" i="24"/>
  <c r="H47" i="24" s="1"/>
  <c r="G46" i="24"/>
  <c r="G45" i="24"/>
  <c r="C10" i="24"/>
  <c r="AG5" i="4" s="1"/>
  <c r="M5" i="4" s="1"/>
  <c r="G65" i="24"/>
  <c r="H65" i="24" s="1"/>
  <c r="G74" i="24"/>
  <c r="H74" i="24" s="1"/>
  <c r="H92" i="24"/>
  <c r="H95" i="24"/>
  <c r="I95" i="24" s="1"/>
  <c r="H96" i="24"/>
  <c r="I96" i="24" s="1"/>
  <c r="H96" i="23"/>
  <c r="I96" i="23" s="1"/>
  <c r="H92" i="23"/>
  <c r="I92" i="23" s="1"/>
  <c r="H86" i="23"/>
  <c r="I86" i="23" s="1"/>
  <c r="H82" i="23"/>
  <c r="I82" i="23" s="1"/>
  <c r="H95" i="23"/>
  <c r="I95" i="23" s="1"/>
  <c r="H85" i="23"/>
  <c r="I85" i="23" s="1"/>
  <c r="C11" i="23"/>
  <c r="AF6" i="4" s="1"/>
  <c r="G74" i="23"/>
  <c r="H74" i="23" s="1"/>
  <c r="G76" i="23"/>
  <c r="H83" i="23"/>
  <c r="I83" i="23" s="1"/>
  <c r="H93" i="25"/>
  <c r="I93" i="25" s="1"/>
  <c r="H84" i="25"/>
  <c r="I84" i="25" s="1"/>
  <c r="H92" i="25"/>
  <c r="I92" i="25" s="1"/>
  <c r="H83" i="25"/>
  <c r="I83" i="25" s="1"/>
  <c r="G76" i="25"/>
  <c r="H76" i="25" s="1"/>
  <c r="G75" i="25"/>
  <c r="H75" i="25" s="1"/>
  <c r="G74" i="25"/>
  <c r="G73" i="25"/>
  <c r="H73" i="25" s="1"/>
  <c r="G72" i="25"/>
  <c r="H72" i="25" s="1"/>
  <c r="C11" i="25"/>
  <c r="AH6" i="4" s="1"/>
  <c r="M6" i="4" s="1"/>
  <c r="G54" i="25"/>
  <c r="H54" i="25" s="1"/>
  <c r="G55" i="25"/>
  <c r="G57" i="25"/>
  <c r="H57" i="25" s="1"/>
  <c r="H86" i="25"/>
  <c r="H94" i="25"/>
  <c r="I94" i="25" s="1"/>
  <c r="H95" i="25"/>
  <c r="I95" i="25" s="1"/>
  <c r="H96" i="25"/>
  <c r="I96" i="25" s="1"/>
  <c r="D11" i="25"/>
  <c r="H85" i="25"/>
  <c r="I85" i="25" s="1"/>
  <c r="C10" i="25"/>
  <c r="AH5" i="4" s="1"/>
  <c r="G45" i="25"/>
  <c r="H45" i="25" s="1"/>
  <c r="G46" i="25"/>
  <c r="H46" i="25" s="1"/>
  <c r="G47" i="25"/>
  <c r="H47" i="25" s="1"/>
  <c r="G48" i="25"/>
  <c r="H48" i="25" s="1"/>
  <c r="G49" i="25"/>
  <c r="H49" i="25" s="1"/>
  <c r="G56" i="25"/>
  <c r="H56" i="25" s="1"/>
  <c r="G58" i="25"/>
  <c r="H58" i="25" s="1"/>
  <c r="H82" i="25"/>
  <c r="I82" i="25" s="1"/>
  <c r="H94" i="26"/>
  <c r="I94" i="26" s="1"/>
  <c r="H84" i="26"/>
  <c r="I84" i="26" s="1"/>
  <c r="H93" i="26"/>
  <c r="I93" i="26" s="1"/>
  <c r="H83" i="26"/>
  <c r="I83" i="26" s="1"/>
  <c r="G76" i="26"/>
  <c r="H76" i="26" s="1"/>
  <c r="G75" i="26"/>
  <c r="G74" i="26"/>
  <c r="G73" i="26"/>
  <c r="H73" i="26" s="1"/>
  <c r="G72" i="26"/>
  <c r="H72" i="26" s="1"/>
  <c r="G58" i="26"/>
  <c r="H58" i="26" s="1"/>
  <c r="G57" i="26"/>
  <c r="H96" i="26"/>
  <c r="I96" i="26" s="1"/>
  <c r="H92" i="26"/>
  <c r="I92" i="26" s="1"/>
  <c r="H86" i="26"/>
  <c r="H82" i="26"/>
  <c r="C11" i="26"/>
  <c r="AI6" i="4" s="1"/>
  <c r="G54" i="26"/>
  <c r="H54" i="26" s="1"/>
  <c r="G55" i="26"/>
  <c r="H55" i="26" s="1"/>
  <c r="H85" i="26"/>
  <c r="I85" i="26" s="1"/>
  <c r="H95" i="26"/>
  <c r="I95" i="26" s="1"/>
  <c r="D11" i="26"/>
  <c r="G64" i="26"/>
  <c r="H64" i="26" s="1"/>
  <c r="G66" i="26"/>
  <c r="O85" i="26" l="1"/>
  <c r="K85" i="26"/>
  <c r="N85" i="26"/>
  <c r="E47" i="25"/>
  <c r="D47" i="25"/>
  <c r="O94" i="25"/>
  <c r="K94" i="25"/>
  <c r="N94" i="25"/>
  <c r="O96" i="23"/>
  <c r="K96" i="23"/>
  <c r="N96" i="23"/>
  <c r="E64" i="24"/>
  <c r="E68" i="24" s="1"/>
  <c r="D16" i="24" s="1"/>
  <c r="D64" i="24"/>
  <c r="E57" i="22"/>
  <c r="D57" i="22"/>
  <c r="O96" i="21"/>
  <c r="U96" i="21" s="1"/>
  <c r="W96" i="21" s="1"/>
  <c r="K96" i="21"/>
  <c r="N96" i="21"/>
  <c r="E74" i="21"/>
  <c r="D20" i="21" s="1"/>
  <c r="D74" i="21"/>
  <c r="C20" i="21" s="1"/>
  <c r="E64" i="21"/>
  <c r="D64" i="21"/>
  <c r="D47" i="20"/>
  <c r="E47" i="20"/>
  <c r="D76" i="19"/>
  <c r="C22" i="19" s="1"/>
  <c r="E76" i="19"/>
  <c r="D22" i="19" s="1"/>
  <c r="E66" i="18"/>
  <c r="D66" i="18"/>
  <c r="E65" i="17"/>
  <c r="D65" i="17"/>
  <c r="E72" i="19"/>
  <c r="D72" i="19"/>
  <c r="O93" i="19"/>
  <c r="K93" i="19"/>
  <c r="N93" i="19"/>
  <c r="N83" i="17"/>
  <c r="T83" i="17" s="1"/>
  <c r="O83" i="17"/>
  <c r="K83" i="17"/>
  <c r="O85" i="16"/>
  <c r="K85" i="16"/>
  <c r="N85" i="16"/>
  <c r="E49" i="15"/>
  <c r="D49" i="15"/>
  <c r="E48" i="14"/>
  <c r="D48" i="14"/>
  <c r="E46" i="12"/>
  <c r="D46" i="12"/>
  <c r="E73" i="16"/>
  <c r="D19" i="16" s="1"/>
  <c r="D73" i="16"/>
  <c r="C19" i="16" s="1"/>
  <c r="N83" i="15"/>
  <c r="K83" i="15"/>
  <c r="O83" i="15"/>
  <c r="U83" i="15" s="1"/>
  <c r="N93" i="14"/>
  <c r="K93" i="14"/>
  <c r="O93" i="14"/>
  <c r="E57" i="14"/>
  <c r="D57" i="14"/>
  <c r="E58" i="13"/>
  <c r="D58" i="13"/>
  <c r="E72" i="12"/>
  <c r="D72" i="12"/>
  <c r="O84" i="10"/>
  <c r="K84" i="10"/>
  <c r="N84" i="10"/>
  <c r="T84" i="10" s="1"/>
  <c r="X84" i="10" s="1"/>
  <c r="D76" i="11"/>
  <c r="C22" i="11" s="1"/>
  <c r="E76" i="11"/>
  <c r="D22" i="11" s="1"/>
  <c r="D55" i="11"/>
  <c r="E55" i="11"/>
  <c r="D76" i="10"/>
  <c r="C22" i="10" s="1"/>
  <c r="C22" i="7" s="1"/>
  <c r="P17" i="4" s="1"/>
  <c r="E76" i="10"/>
  <c r="D22" i="10" s="1"/>
  <c r="D22" i="7" s="1"/>
  <c r="O83" i="9"/>
  <c r="U83" i="9" s="1"/>
  <c r="K83" i="9"/>
  <c r="N83" i="9"/>
  <c r="D56" i="9"/>
  <c r="E56" i="9"/>
  <c r="D74" i="8"/>
  <c r="C20" i="8" s="1"/>
  <c r="E74" i="8"/>
  <c r="D20" i="8" s="1"/>
  <c r="N86" i="8"/>
  <c r="T86" i="8" s="1"/>
  <c r="O86" i="8"/>
  <c r="U86" i="8" s="1"/>
  <c r="K86" i="8"/>
  <c r="E64" i="26"/>
  <c r="D64" i="26"/>
  <c r="O84" i="26"/>
  <c r="K84" i="26"/>
  <c r="N84" i="26"/>
  <c r="E74" i="23"/>
  <c r="D74" i="23"/>
  <c r="E65" i="24"/>
  <c r="D65" i="24"/>
  <c r="D55" i="24"/>
  <c r="E55" i="24"/>
  <c r="D54" i="26"/>
  <c r="E54" i="26"/>
  <c r="N92" i="26"/>
  <c r="O92" i="26"/>
  <c r="K92" i="26"/>
  <c r="D72" i="26"/>
  <c r="E72" i="26"/>
  <c r="D76" i="26"/>
  <c r="C22" i="26" s="1"/>
  <c r="E76" i="26"/>
  <c r="D22" i="26" s="1"/>
  <c r="O94" i="26"/>
  <c r="K94" i="26"/>
  <c r="N94" i="26"/>
  <c r="E49" i="25"/>
  <c r="D49" i="25"/>
  <c r="E45" i="25"/>
  <c r="D12" i="25"/>
  <c r="D45" i="25"/>
  <c r="D50" i="25" s="1"/>
  <c r="C14" i="25" s="1"/>
  <c r="C12" i="25"/>
  <c r="AH7" i="4" s="1"/>
  <c r="K96" i="25"/>
  <c r="O96" i="25"/>
  <c r="N96" i="25"/>
  <c r="T96" i="25" s="1"/>
  <c r="X96" i="25" s="1"/>
  <c r="D57" i="25"/>
  <c r="E57" i="25"/>
  <c r="D72" i="25"/>
  <c r="E72" i="25"/>
  <c r="D76" i="25"/>
  <c r="C22" i="25" s="1"/>
  <c r="E76" i="25"/>
  <c r="D22" i="25" s="1"/>
  <c r="O93" i="25"/>
  <c r="N93" i="25"/>
  <c r="T93" i="25" s="1"/>
  <c r="X93" i="25" s="1"/>
  <c r="K93" i="25"/>
  <c r="O86" i="23"/>
  <c r="K86" i="23"/>
  <c r="N86" i="23"/>
  <c r="O95" i="24"/>
  <c r="K95" i="24"/>
  <c r="N95" i="24"/>
  <c r="D48" i="24"/>
  <c r="E48" i="24"/>
  <c r="D73" i="24"/>
  <c r="C19" i="24" s="1"/>
  <c r="E73" i="24"/>
  <c r="D19" i="24" s="1"/>
  <c r="D57" i="24"/>
  <c r="D59" i="24" s="1"/>
  <c r="C15" i="24" s="1"/>
  <c r="AG10" i="4" s="1"/>
  <c r="E57" i="24"/>
  <c r="K84" i="24"/>
  <c r="O84" i="24"/>
  <c r="N84" i="24"/>
  <c r="D65" i="23"/>
  <c r="E65" i="23"/>
  <c r="D48" i="23"/>
  <c r="E48" i="23"/>
  <c r="E75" i="22"/>
  <c r="D21" i="22" s="1"/>
  <c r="D75" i="22"/>
  <c r="C21" i="22" s="1"/>
  <c r="D63" i="22"/>
  <c r="E63" i="22"/>
  <c r="D67" i="22"/>
  <c r="E67" i="22"/>
  <c r="O86" i="22"/>
  <c r="K86" i="22"/>
  <c r="N86" i="22"/>
  <c r="E54" i="22"/>
  <c r="D54" i="22"/>
  <c r="D45" i="21"/>
  <c r="C12" i="21"/>
  <c r="AD7" i="4" s="1"/>
  <c r="K7" i="4" s="1"/>
  <c r="E45" i="21"/>
  <c r="D12" i="21"/>
  <c r="D49" i="21"/>
  <c r="E49" i="21"/>
  <c r="O82" i="21"/>
  <c r="K82" i="21"/>
  <c r="N82" i="21"/>
  <c r="N93" i="21"/>
  <c r="O93" i="21"/>
  <c r="K93" i="21"/>
  <c r="E58" i="21"/>
  <c r="E59" i="21" s="1"/>
  <c r="D15" i="21" s="1"/>
  <c r="D58" i="21"/>
  <c r="E66" i="21"/>
  <c r="D66" i="21"/>
  <c r="O93" i="20"/>
  <c r="U93" i="20" s="1"/>
  <c r="W93" i="20" s="1"/>
  <c r="K93" i="20"/>
  <c r="N93" i="20"/>
  <c r="E74" i="20"/>
  <c r="D20" i="20" s="1"/>
  <c r="D74" i="20"/>
  <c r="C20" i="20" s="1"/>
  <c r="D45" i="20"/>
  <c r="C12" i="20"/>
  <c r="AC7" i="4" s="1"/>
  <c r="E45" i="20"/>
  <c r="D12" i="20"/>
  <c r="D49" i="20"/>
  <c r="E49" i="20"/>
  <c r="D66" i="20"/>
  <c r="E66" i="20"/>
  <c r="O96" i="20"/>
  <c r="K96" i="20"/>
  <c r="N96" i="20"/>
  <c r="D74" i="19"/>
  <c r="C20" i="19" s="1"/>
  <c r="E74" i="19"/>
  <c r="D20" i="19" s="1"/>
  <c r="D63" i="19"/>
  <c r="E63" i="19"/>
  <c r="O85" i="18"/>
  <c r="U85" i="18" s="1"/>
  <c r="W85" i="18" s="1"/>
  <c r="K85" i="18"/>
  <c r="N85" i="18"/>
  <c r="E47" i="18"/>
  <c r="D47" i="18"/>
  <c r="E67" i="17"/>
  <c r="D67" i="17"/>
  <c r="E63" i="17"/>
  <c r="D63" i="17"/>
  <c r="E46" i="17"/>
  <c r="D46" i="17"/>
  <c r="O94" i="17"/>
  <c r="K94" i="17"/>
  <c r="K97" i="17" s="1"/>
  <c r="N94" i="17"/>
  <c r="O85" i="19"/>
  <c r="K85" i="19"/>
  <c r="N85" i="19"/>
  <c r="T85" i="19" s="1"/>
  <c r="X85" i="19" s="1"/>
  <c r="N84" i="19"/>
  <c r="K84" i="19"/>
  <c r="O84" i="19"/>
  <c r="N93" i="18"/>
  <c r="O93" i="18"/>
  <c r="K93" i="18"/>
  <c r="E74" i="18"/>
  <c r="D20" i="18" s="1"/>
  <c r="D74" i="18"/>
  <c r="C20" i="18" s="1"/>
  <c r="E57" i="18"/>
  <c r="D57" i="18"/>
  <c r="E75" i="17"/>
  <c r="D21" i="17" s="1"/>
  <c r="D75" i="17"/>
  <c r="C21" i="17" s="1"/>
  <c r="E58" i="17"/>
  <c r="D58" i="17"/>
  <c r="E54" i="17"/>
  <c r="D54" i="17"/>
  <c r="E66" i="16"/>
  <c r="D66" i="16"/>
  <c r="O85" i="15"/>
  <c r="K85" i="15"/>
  <c r="N85" i="15"/>
  <c r="E64" i="15"/>
  <c r="D64" i="15"/>
  <c r="E67" i="14"/>
  <c r="D67" i="14"/>
  <c r="E63" i="14"/>
  <c r="D63" i="14"/>
  <c r="E46" i="14"/>
  <c r="D46" i="14"/>
  <c r="E66" i="13"/>
  <c r="D66" i="13"/>
  <c r="E49" i="13"/>
  <c r="D49" i="13"/>
  <c r="E45" i="13"/>
  <c r="D12" i="13"/>
  <c r="D45" i="13"/>
  <c r="D50" i="13" s="1"/>
  <c r="C14" i="13" s="1"/>
  <c r="C12" i="13"/>
  <c r="E65" i="12"/>
  <c r="D65" i="12"/>
  <c r="E48" i="12"/>
  <c r="D48" i="12"/>
  <c r="O94" i="15"/>
  <c r="K94" i="15"/>
  <c r="N94" i="15"/>
  <c r="T94" i="15" s="1"/>
  <c r="X94" i="15" s="1"/>
  <c r="O84" i="14"/>
  <c r="K84" i="14"/>
  <c r="N84" i="14"/>
  <c r="O94" i="12"/>
  <c r="U94" i="12" s="1"/>
  <c r="W94" i="12" s="1"/>
  <c r="K94" i="12"/>
  <c r="N94" i="12"/>
  <c r="E75" i="16"/>
  <c r="D21" i="16" s="1"/>
  <c r="D75" i="16"/>
  <c r="C21" i="16" s="1"/>
  <c r="E58" i="16"/>
  <c r="D58" i="16"/>
  <c r="E54" i="16"/>
  <c r="D54" i="16"/>
  <c r="D59" i="16" s="1"/>
  <c r="C15" i="16" s="1"/>
  <c r="Y10" i="4" s="1"/>
  <c r="O95" i="16"/>
  <c r="K95" i="16"/>
  <c r="N95" i="16"/>
  <c r="E75" i="15"/>
  <c r="D21" i="15" s="1"/>
  <c r="D75" i="15"/>
  <c r="C21" i="15" s="1"/>
  <c r="E58" i="15"/>
  <c r="D58" i="15"/>
  <c r="E54" i="15"/>
  <c r="D54" i="15"/>
  <c r="E76" i="14"/>
  <c r="D22" i="14" s="1"/>
  <c r="D76" i="14"/>
  <c r="C22" i="14" s="1"/>
  <c r="E72" i="14"/>
  <c r="D72" i="14"/>
  <c r="E55" i="14"/>
  <c r="D55" i="14"/>
  <c r="N83" i="13"/>
  <c r="K83" i="13"/>
  <c r="O83" i="13"/>
  <c r="E73" i="13"/>
  <c r="D19" i="13" s="1"/>
  <c r="D73" i="13"/>
  <c r="C19" i="13" s="1"/>
  <c r="C19" i="6" s="1"/>
  <c r="E56" i="13"/>
  <c r="D56" i="13"/>
  <c r="N93" i="12"/>
  <c r="O93" i="12"/>
  <c r="U93" i="12" s="1"/>
  <c r="W93" i="12" s="1"/>
  <c r="K93" i="12"/>
  <c r="E74" i="12"/>
  <c r="D20" i="12" s="1"/>
  <c r="D74" i="12"/>
  <c r="C20" i="12" s="1"/>
  <c r="U15" i="4" s="1"/>
  <c r="E57" i="12"/>
  <c r="D57" i="12"/>
  <c r="O84" i="8"/>
  <c r="K84" i="8"/>
  <c r="N84" i="8"/>
  <c r="T84" i="8" s="1"/>
  <c r="X84" i="8" s="1"/>
  <c r="D74" i="11"/>
  <c r="C20" i="11" s="1"/>
  <c r="E74" i="11"/>
  <c r="D20" i="11" s="1"/>
  <c r="D57" i="11"/>
  <c r="E57" i="11"/>
  <c r="O93" i="10"/>
  <c r="U93" i="10" s="1"/>
  <c r="W93" i="10" s="1"/>
  <c r="K93" i="10"/>
  <c r="N93" i="10"/>
  <c r="D74" i="10"/>
  <c r="C20" i="10" s="1"/>
  <c r="C20" i="7" s="1"/>
  <c r="P15" i="4" s="1"/>
  <c r="E74" i="10"/>
  <c r="D20" i="10" s="1"/>
  <c r="D20" i="7" s="1"/>
  <c r="D57" i="10"/>
  <c r="E57" i="10"/>
  <c r="D75" i="9"/>
  <c r="C21" i="9" s="1"/>
  <c r="E75" i="9"/>
  <c r="D21" i="9" s="1"/>
  <c r="D58" i="9"/>
  <c r="E58" i="9"/>
  <c r="D54" i="9"/>
  <c r="E54" i="9"/>
  <c r="D76" i="8"/>
  <c r="C22" i="8" s="1"/>
  <c r="E76" i="8"/>
  <c r="D22" i="8" s="1"/>
  <c r="D72" i="8"/>
  <c r="E72" i="8"/>
  <c r="D55" i="8"/>
  <c r="E55" i="8"/>
  <c r="N82" i="11"/>
  <c r="T82" i="11" s="1"/>
  <c r="K82" i="11"/>
  <c r="O82" i="11"/>
  <c r="N86" i="10"/>
  <c r="T86" i="10" s="1"/>
  <c r="O86" i="10"/>
  <c r="U86" i="10" s="1"/>
  <c r="W86" i="10" s="1"/>
  <c r="K86" i="10"/>
  <c r="N92" i="9"/>
  <c r="K92" i="9"/>
  <c r="O92" i="9"/>
  <c r="U92" i="9" s="1"/>
  <c r="N96" i="8"/>
  <c r="T96" i="8" s="1"/>
  <c r="X96" i="8" s="1"/>
  <c r="O96" i="8"/>
  <c r="K96" i="8"/>
  <c r="E92" i="13"/>
  <c r="O93" i="26"/>
  <c r="K93" i="26"/>
  <c r="N93" i="26"/>
  <c r="O85" i="25"/>
  <c r="U85" i="25" s="1"/>
  <c r="W85" i="25" s="1"/>
  <c r="K85" i="25"/>
  <c r="N85" i="25"/>
  <c r="O92" i="25"/>
  <c r="N92" i="25"/>
  <c r="K92" i="25"/>
  <c r="D74" i="24"/>
  <c r="C20" i="24" s="1"/>
  <c r="E74" i="24"/>
  <c r="D20" i="24" s="1"/>
  <c r="N86" i="24"/>
  <c r="T86" i="24" s="1"/>
  <c r="X86" i="24" s="1"/>
  <c r="O86" i="24"/>
  <c r="K86" i="24"/>
  <c r="E73" i="22"/>
  <c r="D19" i="22" s="1"/>
  <c r="D73" i="22"/>
  <c r="C19" i="22" s="1"/>
  <c r="D47" i="21"/>
  <c r="E47" i="21"/>
  <c r="O84" i="21"/>
  <c r="N84" i="21"/>
  <c r="K84" i="21"/>
  <c r="E76" i="20"/>
  <c r="D22" i="20" s="1"/>
  <c r="D76" i="20"/>
  <c r="C22" i="20" s="1"/>
  <c r="E72" i="20"/>
  <c r="D72" i="20"/>
  <c r="O85" i="20"/>
  <c r="N85" i="20"/>
  <c r="K85" i="20"/>
  <c r="E56" i="19"/>
  <c r="D56" i="19"/>
  <c r="E49" i="18"/>
  <c r="D49" i="18"/>
  <c r="E48" i="17"/>
  <c r="D48" i="17"/>
  <c r="O84" i="18"/>
  <c r="K84" i="18"/>
  <c r="N84" i="18"/>
  <c r="E76" i="18"/>
  <c r="D22" i="18" s="1"/>
  <c r="D76" i="18"/>
  <c r="C22" i="18" s="1"/>
  <c r="E56" i="17"/>
  <c r="D56" i="17"/>
  <c r="E66" i="15"/>
  <c r="D66" i="15"/>
  <c r="E45" i="15"/>
  <c r="D12" i="15"/>
  <c r="D45" i="15"/>
  <c r="C12" i="15"/>
  <c r="X7" i="4" s="1"/>
  <c r="E65" i="14"/>
  <c r="D65" i="14"/>
  <c r="E67" i="12"/>
  <c r="D67" i="12"/>
  <c r="O84" i="16"/>
  <c r="U84" i="16" s="1"/>
  <c r="W84" i="16" s="1"/>
  <c r="K84" i="16"/>
  <c r="N84" i="16"/>
  <c r="K93" i="16"/>
  <c r="O93" i="16"/>
  <c r="N93" i="16"/>
  <c r="E56" i="15"/>
  <c r="D56" i="15"/>
  <c r="E74" i="14"/>
  <c r="D20" i="14" s="1"/>
  <c r="D74" i="14"/>
  <c r="C20" i="14" s="1"/>
  <c r="E75" i="13"/>
  <c r="D21" i="13" s="1"/>
  <c r="D75" i="13"/>
  <c r="C21" i="13" s="1"/>
  <c r="E54" i="13"/>
  <c r="D54" i="13"/>
  <c r="E55" i="12"/>
  <c r="D55" i="12"/>
  <c r="D72" i="11"/>
  <c r="E72" i="11"/>
  <c r="O94" i="11"/>
  <c r="K94" i="11"/>
  <c r="N94" i="11"/>
  <c r="T94" i="11" s="1"/>
  <c r="X94" i="11" s="1"/>
  <c r="D72" i="10"/>
  <c r="E72" i="10"/>
  <c r="D73" i="9"/>
  <c r="C19" i="9" s="1"/>
  <c r="E73" i="9"/>
  <c r="D19" i="9" s="1"/>
  <c r="O93" i="8"/>
  <c r="U93" i="8" s="1"/>
  <c r="W93" i="8" s="1"/>
  <c r="K93" i="8"/>
  <c r="N93" i="8"/>
  <c r="D57" i="8"/>
  <c r="E57" i="8"/>
  <c r="D58" i="26"/>
  <c r="E58" i="26"/>
  <c r="E46" i="25"/>
  <c r="D46" i="25"/>
  <c r="D75" i="25"/>
  <c r="C21" i="25" s="1"/>
  <c r="E75" i="25"/>
  <c r="D21" i="25" s="1"/>
  <c r="K82" i="23"/>
  <c r="N82" i="23"/>
  <c r="O82" i="23"/>
  <c r="D47" i="24"/>
  <c r="E47" i="24"/>
  <c r="E74" i="22"/>
  <c r="D20" i="22" s="1"/>
  <c r="D74" i="22"/>
  <c r="C20" i="22" s="1"/>
  <c r="O95" i="26"/>
  <c r="K95" i="26"/>
  <c r="N95" i="26"/>
  <c r="N96" i="26"/>
  <c r="K96" i="26"/>
  <c r="O96" i="26"/>
  <c r="U96" i="26" s="1"/>
  <c r="W96" i="26" s="1"/>
  <c r="D73" i="26"/>
  <c r="C19" i="26" s="1"/>
  <c r="E73" i="26"/>
  <c r="D19" i="26" s="1"/>
  <c r="O83" i="26"/>
  <c r="K83" i="26"/>
  <c r="N83" i="26"/>
  <c r="N82" i="25"/>
  <c r="O82" i="25"/>
  <c r="K82" i="25"/>
  <c r="E48" i="25"/>
  <c r="D48" i="25"/>
  <c r="N95" i="25"/>
  <c r="K95" i="25"/>
  <c r="O95" i="25"/>
  <c r="D73" i="25"/>
  <c r="C19" i="25" s="1"/>
  <c r="E73" i="25"/>
  <c r="D19" i="25" s="1"/>
  <c r="K83" i="25"/>
  <c r="O83" i="25"/>
  <c r="N83" i="25"/>
  <c r="O83" i="23"/>
  <c r="K83" i="23"/>
  <c r="N83" i="23"/>
  <c r="O85" i="23"/>
  <c r="N85" i="23"/>
  <c r="K85" i="23"/>
  <c r="O92" i="23"/>
  <c r="K92" i="23"/>
  <c r="N92" i="23"/>
  <c r="D75" i="24"/>
  <c r="C21" i="24" s="1"/>
  <c r="E75" i="24"/>
  <c r="D21" i="24" s="1"/>
  <c r="O85" i="24"/>
  <c r="K85" i="24"/>
  <c r="N85" i="24"/>
  <c r="O94" i="24"/>
  <c r="K94" i="24"/>
  <c r="N94" i="24"/>
  <c r="D64" i="23"/>
  <c r="E64" i="23"/>
  <c r="O94" i="22"/>
  <c r="K94" i="22"/>
  <c r="N94" i="22"/>
  <c r="T94" i="22" s="1"/>
  <c r="X94" i="22" s="1"/>
  <c r="E72" i="22"/>
  <c r="D72" i="22"/>
  <c r="N95" i="22"/>
  <c r="O95" i="22"/>
  <c r="K95" i="22"/>
  <c r="D47" i="22"/>
  <c r="E47" i="22"/>
  <c r="D64" i="22"/>
  <c r="E64" i="22"/>
  <c r="O92" i="22"/>
  <c r="K92" i="22"/>
  <c r="N92" i="22"/>
  <c r="N83" i="21"/>
  <c r="O83" i="21"/>
  <c r="K83" i="21"/>
  <c r="O94" i="21"/>
  <c r="U94" i="21" s="1"/>
  <c r="W94" i="21" s="1"/>
  <c r="N94" i="21"/>
  <c r="K94" i="21"/>
  <c r="D63" i="21"/>
  <c r="E63" i="21"/>
  <c r="E68" i="21" s="1"/>
  <c r="D16" i="21" s="1"/>
  <c r="D67" i="21"/>
  <c r="E67" i="21"/>
  <c r="O83" i="20"/>
  <c r="K83" i="20"/>
  <c r="N83" i="20"/>
  <c r="E73" i="20"/>
  <c r="D19" i="20" s="1"/>
  <c r="D73" i="20"/>
  <c r="C19" i="20" s="1"/>
  <c r="D63" i="20"/>
  <c r="D68" i="20" s="1"/>
  <c r="C16" i="20" s="1"/>
  <c r="AC11" i="4" s="1"/>
  <c r="E63" i="20"/>
  <c r="D67" i="20"/>
  <c r="E67" i="20"/>
  <c r="O82" i="20"/>
  <c r="U82" i="20" s="1"/>
  <c r="K82" i="20"/>
  <c r="N82" i="20"/>
  <c r="D73" i="19"/>
  <c r="C19" i="19" s="1"/>
  <c r="E73" i="19"/>
  <c r="D19" i="19" s="1"/>
  <c r="E58" i="19"/>
  <c r="D58" i="19"/>
  <c r="E67" i="18"/>
  <c r="D67" i="18"/>
  <c r="E66" i="17"/>
  <c r="D66" i="17"/>
  <c r="E49" i="17"/>
  <c r="D49" i="17"/>
  <c r="E45" i="17"/>
  <c r="D12" i="17"/>
  <c r="D45" i="17"/>
  <c r="C12" i="17"/>
  <c r="Z7" i="4" s="1"/>
  <c r="O94" i="18"/>
  <c r="K94" i="18"/>
  <c r="N94" i="18"/>
  <c r="O84" i="17"/>
  <c r="K84" i="17"/>
  <c r="N84" i="17"/>
  <c r="D57" i="19"/>
  <c r="E57" i="19"/>
  <c r="N94" i="19"/>
  <c r="K94" i="19"/>
  <c r="O94" i="19"/>
  <c r="N83" i="18"/>
  <c r="O83" i="18"/>
  <c r="K83" i="18"/>
  <c r="E73" i="18"/>
  <c r="D19" i="18" s="1"/>
  <c r="D73" i="18"/>
  <c r="C19" i="18" s="1"/>
  <c r="E56" i="18"/>
  <c r="D56" i="18"/>
  <c r="N93" i="17"/>
  <c r="O93" i="17"/>
  <c r="U93" i="17" s="1"/>
  <c r="K93" i="17"/>
  <c r="E74" i="17"/>
  <c r="D20" i="17" s="1"/>
  <c r="D74" i="17"/>
  <c r="C20" i="17" s="1"/>
  <c r="E57" i="17"/>
  <c r="D57" i="17"/>
  <c r="E65" i="16"/>
  <c r="D65" i="16"/>
  <c r="E67" i="15"/>
  <c r="D67" i="15"/>
  <c r="E63" i="15"/>
  <c r="D63" i="15"/>
  <c r="E46" i="15"/>
  <c r="D46" i="15"/>
  <c r="E66" i="14"/>
  <c r="D66" i="14"/>
  <c r="E48" i="13"/>
  <c r="D48" i="13"/>
  <c r="E64" i="12"/>
  <c r="D64" i="12"/>
  <c r="E47" i="12"/>
  <c r="D47" i="12"/>
  <c r="O96" i="16"/>
  <c r="K96" i="16"/>
  <c r="N96" i="16"/>
  <c r="O84" i="15"/>
  <c r="K84" i="15"/>
  <c r="N84" i="15"/>
  <c r="E74" i="16"/>
  <c r="D20" i="16" s="1"/>
  <c r="D74" i="16"/>
  <c r="C20" i="16" s="1"/>
  <c r="E57" i="16"/>
  <c r="D57" i="16"/>
  <c r="N93" i="15"/>
  <c r="T93" i="15" s="1"/>
  <c r="X93" i="15" s="1"/>
  <c r="K93" i="15"/>
  <c r="O93" i="15"/>
  <c r="E74" i="15"/>
  <c r="D20" i="15" s="1"/>
  <c r="D74" i="15"/>
  <c r="C20" i="15" s="1"/>
  <c r="E75" i="14"/>
  <c r="D21" i="14" s="1"/>
  <c r="D75" i="14"/>
  <c r="C21" i="14" s="1"/>
  <c r="E58" i="14"/>
  <c r="D58" i="14"/>
  <c r="E54" i="14"/>
  <c r="D54" i="14"/>
  <c r="E76" i="13"/>
  <c r="D22" i="13" s="1"/>
  <c r="D22" i="6" s="1"/>
  <c r="D76" i="13"/>
  <c r="C22" i="13" s="1"/>
  <c r="C22" i="6" s="1"/>
  <c r="O17" i="4" s="1"/>
  <c r="E72" i="13"/>
  <c r="D72" i="13"/>
  <c r="E55" i="13"/>
  <c r="D55" i="13"/>
  <c r="N83" i="12"/>
  <c r="O83" i="12"/>
  <c r="K83" i="12"/>
  <c r="E73" i="12"/>
  <c r="D19" i="12" s="1"/>
  <c r="D73" i="12"/>
  <c r="C19" i="12" s="1"/>
  <c r="U14" i="4" s="1"/>
  <c r="E56" i="12"/>
  <c r="D56" i="12"/>
  <c r="O84" i="11"/>
  <c r="U84" i="11" s="1"/>
  <c r="W84" i="11" s="1"/>
  <c r="K84" i="11"/>
  <c r="N84" i="11"/>
  <c r="O83" i="11"/>
  <c r="K83" i="11"/>
  <c r="N83" i="11"/>
  <c r="D56" i="11"/>
  <c r="E56" i="11"/>
  <c r="N93" i="11"/>
  <c r="O93" i="11"/>
  <c r="K93" i="11"/>
  <c r="O83" i="10"/>
  <c r="U83" i="10" s="1"/>
  <c r="K83" i="10"/>
  <c r="N83" i="10"/>
  <c r="D73" i="10"/>
  <c r="C19" i="10" s="1"/>
  <c r="E73" i="10"/>
  <c r="D19" i="10" s="1"/>
  <c r="D56" i="10"/>
  <c r="E56" i="10"/>
  <c r="D57" i="9"/>
  <c r="E57" i="9"/>
  <c r="D75" i="8"/>
  <c r="C21" i="8" s="1"/>
  <c r="E75" i="8"/>
  <c r="D21" i="8" s="1"/>
  <c r="D58" i="8"/>
  <c r="E58" i="8"/>
  <c r="D54" i="8"/>
  <c r="D59" i="8" s="1"/>
  <c r="C15" i="8" s="1"/>
  <c r="Q10" i="4" s="1"/>
  <c r="E54" i="8"/>
  <c r="N86" i="9"/>
  <c r="T86" i="9" s="1"/>
  <c r="O86" i="9"/>
  <c r="K86" i="9"/>
  <c r="N92" i="8"/>
  <c r="O92" i="8"/>
  <c r="K92" i="8"/>
  <c r="K97" i="8" s="1"/>
  <c r="D58" i="25"/>
  <c r="E58" i="25"/>
  <c r="E54" i="25"/>
  <c r="D54" i="25"/>
  <c r="O95" i="23"/>
  <c r="U95" i="23" s="1"/>
  <c r="W95" i="23" s="1"/>
  <c r="N95" i="23"/>
  <c r="K95" i="23"/>
  <c r="D63" i="23"/>
  <c r="E63" i="23"/>
  <c r="D48" i="22"/>
  <c r="E48" i="22"/>
  <c r="O85" i="21"/>
  <c r="N85" i="21"/>
  <c r="T85" i="21" s="1"/>
  <c r="X85" i="21" s="1"/>
  <c r="K85" i="21"/>
  <c r="E45" i="18"/>
  <c r="D12" i="18"/>
  <c r="D45" i="18"/>
  <c r="D50" i="18" s="1"/>
  <c r="C14" i="18" s="1"/>
  <c r="C12" i="18"/>
  <c r="AA7" i="4" s="1"/>
  <c r="J7" i="4" s="1"/>
  <c r="E73" i="15"/>
  <c r="D19" i="15" s="1"/>
  <c r="D73" i="15"/>
  <c r="C19" i="15" s="1"/>
  <c r="D55" i="26"/>
  <c r="E55" i="26"/>
  <c r="D56" i="25"/>
  <c r="E56" i="25"/>
  <c r="O84" i="25"/>
  <c r="U84" i="25" s="1"/>
  <c r="W84" i="25" s="1"/>
  <c r="K84" i="25"/>
  <c r="N84" i="25"/>
  <c r="O96" i="24"/>
  <c r="K96" i="24"/>
  <c r="N96" i="24"/>
  <c r="E66" i="24"/>
  <c r="D66" i="24"/>
  <c r="O93" i="24"/>
  <c r="N93" i="24"/>
  <c r="K93" i="24"/>
  <c r="D66" i="23"/>
  <c r="E66" i="23"/>
  <c r="D45" i="23"/>
  <c r="D12" i="23"/>
  <c r="C12" i="23"/>
  <c r="AF7" i="4" s="1"/>
  <c r="E45" i="23"/>
  <c r="D49" i="22"/>
  <c r="E49" i="22"/>
  <c r="D66" i="22"/>
  <c r="E66" i="22"/>
  <c r="O82" i="22"/>
  <c r="K82" i="22"/>
  <c r="N82" i="22"/>
  <c r="D48" i="21"/>
  <c r="E48" i="21"/>
  <c r="E76" i="21"/>
  <c r="D22" i="21" s="1"/>
  <c r="D76" i="21"/>
  <c r="C22" i="21" s="1"/>
  <c r="O92" i="21"/>
  <c r="U92" i="21" s="1"/>
  <c r="K92" i="21"/>
  <c r="K97" i="21" s="1"/>
  <c r="N92" i="21"/>
  <c r="E56" i="21"/>
  <c r="D56" i="21"/>
  <c r="O95" i="21"/>
  <c r="N95" i="21"/>
  <c r="K95" i="21"/>
  <c r="E75" i="20"/>
  <c r="D21" i="20" s="1"/>
  <c r="D75" i="20"/>
  <c r="C21" i="20" s="1"/>
  <c r="O95" i="20"/>
  <c r="N95" i="20"/>
  <c r="K95" i="20"/>
  <c r="O92" i="20"/>
  <c r="K92" i="20"/>
  <c r="N92" i="20"/>
  <c r="D75" i="19"/>
  <c r="C21" i="19" s="1"/>
  <c r="E75" i="19"/>
  <c r="D21" i="19" s="1"/>
  <c r="D65" i="19"/>
  <c r="E65" i="19"/>
  <c r="E54" i="19"/>
  <c r="E59" i="19" s="1"/>
  <c r="D15" i="19" s="1"/>
  <c r="D54" i="19"/>
  <c r="D59" i="19" s="1"/>
  <c r="C15" i="19" s="1"/>
  <c r="AB10" i="4" s="1"/>
  <c r="E65" i="18"/>
  <c r="D65" i="18"/>
  <c r="O85" i="17"/>
  <c r="U85" i="17" s="1"/>
  <c r="W85" i="17" s="1"/>
  <c r="K85" i="17"/>
  <c r="N85" i="17"/>
  <c r="E64" i="17"/>
  <c r="D64" i="17"/>
  <c r="E47" i="17"/>
  <c r="D47" i="17"/>
  <c r="D48" i="19"/>
  <c r="E48" i="19"/>
  <c r="E50" i="19" s="1"/>
  <c r="D14" i="19" s="1"/>
  <c r="D13" i="19" s="1"/>
  <c r="D38" i="19" s="1"/>
  <c r="D66" i="19"/>
  <c r="E66" i="19"/>
  <c r="E75" i="18"/>
  <c r="D21" i="18" s="1"/>
  <c r="D75" i="18"/>
  <c r="C21" i="18" s="1"/>
  <c r="E58" i="18"/>
  <c r="D58" i="18"/>
  <c r="E54" i="18"/>
  <c r="D54" i="18"/>
  <c r="D59" i="18" s="1"/>
  <c r="C15" i="18" s="1"/>
  <c r="AA10" i="4" s="1"/>
  <c r="E72" i="17"/>
  <c r="D72" i="17"/>
  <c r="E55" i="17"/>
  <c r="D55" i="17"/>
  <c r="E67" i="16"/>
  <c r="D67" i="16"/>
  <c r="E63" i="16"/>
  <c r="D63" i="16"/>
  <c r="E65" i="15"/>
  <c r="D65" i="15"/>
  <c r="E48" i="15"/>
  <c r="D48" i="15"/>
  <c r="O85" i="14"/>
  <c r="K85" i="14"/>
  <c r="N85" i="14"/>
  <c r="E64" i="14"/>
  <c r="D64" i="14"/>
  <c r="E47" i="14"/>
  <c r="D47" i="14"/>
  <c r="E63" i="13"/>
  <c r="D63" i="13"/>
  <c r="E66" i="12"/>
  <c r="D66" i="12"/>
  <c r="E45" i="12"/>
  <c r="E50" i="12" s="1"/>
  <c r="D14" i="12" s="1"/>
  <c r="D12" i="12"/>
  <c r="C12" i="12"/>
  <c r="U7" i="4" s="1"/>
  <c r="D45" i="12"/>
  <c r="E76" i="16"/>
  <c r="D22" i="16" s="1"/>
  <c r="D76" i="16"/>
  <c r="C22" i="16" s="1"/>
  <c r="E55" i="16"/>
  <c r="D55" i="16"/>
  <c r="O94" i="16"/>
  <c r="U94" i="16" s="1"/>
  <c r="W94" i="16" s="1"/>
  <c r="K94" i="16"/>
  <c r="N94" i="16"/>
  <c r="E76" i="15"/>
  <c r="D22" i="15" s="1"/>
  <c r="D76" i="15"/>
  <c r="C22" i="15" s="1"/>
  <c r="E72" i="15"/>
  <c r="D72" i="15"/>
  <c r="N83" i="14"/>
  <c r="K83" i="14"/>
  <c r="K87" i="14" s="1"/>
  <c r="O83" i="14"/>
  <c r="E56" i="14"/>
  <c r="D56" i="14"/>
  <c r="N93" i="13"/>
  <c r="K93" i="13"/>
  <c r="O93" i="13"/>
  <c r="E74" i="13"/>
  <c r="D20" i="13" s="1"/>
  <c r="D74" i="13"/>
  <c r="C20" i="13" s="1"/>
  <c r="C20" i="6" s="1"/>
  <c r="E75" i="12"/>
  <c r="D21" i="12" s="1"/>
  <c r="D75" i="12"/>
  <c r="C21" i="12" s="1"/>
  <c r="E54" i="12"/>
  <c r="D54" i="12"/>
  <c r="D59" i="12" s="1"/>
  <c r="C15" i="12" s="1"/>
  <c r="U10" i="4" s="1"/>
  <c r="O84" i="9"/>
  <c r="K84" i="9"/>
  <c r="N84" i="9"/>
  <c r="D58" i="11"/>
  <c r="D59" i="11" s="1"/>
  <c r="C15" i="11" s="1"/>
  <c r="T10" i="4" s="1"/>
  <c r="E58" i="11"/>
  <c r="D75" i="10"/>
  <c r="C21" i="10" s="1"/>
  <c r="E75" i="10"/>
  <c r="D21" i="10" s="1"/>
  <c r="D58" i="10"/>
  <c r="E58" i="10"/>
  <c r="D54" i="10"/>
  <c r="E54" i="10"/>
  <c r="D76" i="9"/>
  <c r="C22" i="9" s="1"/>
  <c r="E76" i="9"/>
  <c r="D22" i="9" s="1"/>
  <c r="D72" i="9"/>
  <c r="E72" i="9"/>
  <c r="O83" i="8"/>
  <c r="U83" i="8" s="1"/>
  <c r="W83" i="8" s="1"/>
  <c r="K83" i="8"/>
  <c r="N83" i="8"/>
  <c r="T83" i="8" s="1"/>
  <c r="D56" i="8"/>
  <c r="E56" i="8"/>
  <c r="N96" i="9"/>
  <c r="T96" i="9" s="1"/>
  <c r="X96" i="9" s="1"/>
  <c r="O96" i="9"/>
  <c r="K96" i="9"/>
  <c r="N82" i="8"/>
  <c r="T82" i="8" s="1"/>
  <c r="O82" i="8"/>
  <c r="K82" i="8"/>
  <c r="L6" i="4"/>
  <c r="C11" i="7"/>
  <c r="P6" i="4" s="1"/>
  <c r="G6" i="4" s="1"/>
  <c r="S6" i="4"/>
  <c r="K96" i="22"/>
  <c r="N96" i="22"/>
  <c r="T96" i="22" s="1"/>
  <c r="X96" i="22" s="1"/>
  <c r="O96" i="22"/>
  <c r="U96" i="22" s="1"/>
  <c r="W96" i="22" s="1"/>
  <c r="K93" i="22"/>
  <c r="O93" i="22"/>
  <c r="N93" i="22"/>
  <c r="T93" i="22" s="1"/>
  <c r="X93" i="22" s="1"/>
  <c r="X92" i="14"/>
  <c r="N86" i="26"/>
  <c r="K86" i="26"/>
  <c r="O86" i="26"/>
  <c r="U84" i="10"/>
  <c r="W84" i="10" s="1"/>
  <c r="O83" i="22"/>
  <c r="U83" i="22" s="1"/>
  <c r="W83" i="22" s="1"/>
  <c r="K83" i="22"/>
  <c r="N83" i="22"/>
  <c r="T82" i="22"/>
  <c r="E76" i="22"/>
  <c r="D22" i="22" s="1"/>
  <c r="D76" i="22"/>
  <c r="C22" i="22" s="1"/>
  <c r="T95" i="25"/>
  <c r="U93" i="25"/>
  <c r="W93" i="25" s="1"/>
  <c r="U92" i="25"/>
  <c r="T92" i="9"/>
  <c r="C31" i="21"/>
  <c r="E97" i="21"/>
  <c r="C30" i="21" s="1"/>
  <c r="T86" i="25"/>
  <c r="X86" i="25" s="1"/>
  <c r="N86" i="25"/>
  <c r="K86" i="25"/>
  <c r="O86" i="25"/>
  <c r="U84" i="21"/>
  <c r="W84" i="21" s="1"/>
  <c r="T83" i="25"/>
  <c r="W82" i="13"/>
  <c r="J45" i="6" s="1"/>
  <c r="E87" i="21"/>
  <c r="C23" i="21" s="1"/>
  <c r="C24" i="21"/>
  <c r="E76" i="17"/>
  <c r="D22" i="17" s="1"/>
  <c r="D76" i="17"/>
  <c r="C22" i="17" s="1"/>
  <c r="D74" i="9"/>
  <c r="C20" i="9" s="1"/>
  <c r="E74" i="9"/>
  <c r="D20" i="9" s="1"/>
  <c r="E67" i="13"/>
  <c r="D67" i="13"/>
  <c r="E64" i="13"/>
  <c r="D64" i="13"/>
  <c r="U96" i="9"/>
  <c r="W96" i="9" s="1"/>
  <c r="T96" i="24"/>
  <c r="T95" i="24"/>
  <c r="X95" i="24" s="1"/>
  <c r="T97" i="12"/>
  <c r="X97" i="12" s="1"/>
  <c r="X92" i="12"/>
  <c r="N92" i="24"/>
  <c r="K92" i="24"/>
  <c r="O92" i="24"/>
  <c r="U92" i="24" s="1"/>
  <c r="O86" i="20"/>
  <c r="K86" i="20"/>
  <c r="N86" i="20"/>
  <c r="T86" i="20" s="1"/>
  <c r="X86" i="20" s="1"/>
  <c r="U85" i="16"/>
  <c r="N83" i="16"/>
  <c r="O83" i="16"/>
  <c r="K83" i="16"/>
  <c r="W82" i="12"/>
  <c r="D24" i="12"/>
  <c r="F87" i="12"/>
  <c r="D23" i="12" s="1"/>
  <c r="D65" i="20"/>
  <c r="E65" i="20"/>
  <c r="D68" i="24"/>
  <c r="C16" i="24" s="1"/>
  <c r="AG11" i="4" s="1"/>
  <c r="E59" i="20"/>
  <c r="D15" i="20" s="1"/>
  <c r="D49" i="23"/>
  <c r="E49" i="23"/>
  <c r="D68" i="10"/>
  <c r="C16" i="10" s="1"/>
  <c r="D57" i="26"/>
  <c r="E57" i="26"/>
  <c r="E49" i="14"/>
  <c r="D49" i="14"/>
  <c r="D45" i="22"/>
  <c r="D50" i="22" s="1"/>
  <c r="C14" i="22" s="1"/>
  <c r="D12" i="22"/>
  <c r="C12" i="22"/>
  <c r="AE7" i="4" s="1"/>
  <c r="L7" i="4" s="1"/>
  <c r="E45" i="22"/>
  <c r="E50" i="22" s="1"/>
  <c r="D14" i="22" s="1"/>
  <c r="E65" i="13"/>
  <c r="D65" i="13"/>
  <c r="D55" i="9"/>
  <c r="E55" i="9"/>
  <c r="E46" i="13"/>
  <c r="D46" i="13"/>
  <c r="N86" i="19"/>
  <c r="O86" i="19"/>
  <c r="K86" i="19"/>
  <c r="U85" i="11"/>
  <c r="W85" i="11" s="1"/>
  <c r="T83" i="15"/>
  <c r="X83" i="15" s="1"/>
  <c r="W82" i="15"/>
  <c r="E87" i="23"/>
  <c r="C23" i="23" s="1"/>
  <c r="C24" i="23"/>
  <c r="E76" i="23"/>
  <c r="D76" i="23"/>
  <c r="D77" i="23" s="1"/>
  <c r="C17" i="23" s="1"/>
  <c r="D67" i="23"/>
  <c r="E67" i="23"/>
  <c r="D46" i="23"/>
  <c r="E46" i="23"/>
  <c r="E56" i="22"/>
  <c r="D56" i="22"/>
  <c r="E55" i="25"/>
  <c r="D55" i="25"/>
  <c r="N95" i="19"/>
  <c r="K95" i="19"/>
  <c r="O95" i="19"/>
  <c r="U93" i="11"/>
  <c r="W93" i="11" s="1"/>
  <c r="W92" i="15"/>
  <c r="E48" i="18"/>
  <c r="D48" i="18"/>
  <c r="E45" i="14"/>
  <c r="D12" i="14"/>
  <c r="D45" i="14"/>
  <c r="D50" i="14" s="1"/>
  <c r="C14" i="14" s="1"/>
  <c r="C12" i="14"/>
  <c r="W7" i="4" s="1"/>
  <c r="I6" i="4"/>
  <c r="B31" i="6"/>
  <c r="B31" i="5"/>
  <c r="U95" i="22"/>
  <c r="W95" i="22" s="1"/>
  <c r="X95" i="14"/>
  <c r="U93" i="22"/>
  <c r="W93" i="22" s="1"/>
  <c r="T93" i="14"/>
  <c r="X93" i="14" s="1"/>
  <c r="U92" i="22"/>
  <c r="U92" i="14"/>
  <c r="E97" i="26"/>
  <c r="C30" i="26" s="1"/>
  <c r="C31" i="26"/>
  <c r="B32" i="6"/>
  <c r="B32" i="5"/>
  <c r="T86" i="22"/>
  <c r="X86" i="22" s="1"/>
  <c r="T85" i="26"/>
  <c r="X85" i="26" s="1"/>
  <c r="T85" i="18"/>
  <c r="X85" i="18" s="1"/>
  <c r="W84" i="22"/>
  <c r="T84" i="14"/>
  <c r="X84" i="14" s="1"/>
  <c r="T83" i="14"/>
  <c r="U82" i="22"/>
  <c r="U82" i="14"/>
  <c r="E87" i="26"/>
  <c r="C23" i="26" s="1"/>
  <c r="C24" i="26"/>
  <c r="D24" i="22"/>
  <c r="F87" i="22"/>
  <c r="D23" i="22" s="1"/>
  <c r="U86" i="9"/>
  <c r="T96" i="17"/>
  <c r="X96" i="17" s="1"/>
  <c r="T95" i="21"/>
  <c r="X95" i="21" s="1"/>
  <c r="X95" i="13"/>
  <c r="T94" i="21"/>
  <c r="X94" i="21" s="1"/>
  <c r="T94" i="13"/>
  <c r="U93" i="21"/>
  <c r="W93" i="21" s="1"/>
  <c r="U93" i="13"/>
  <c r="W93" i="13" s="1"/>
  <c r="T92" i="21"/>
  <c r="X92" i="13"/>
  <c r="F97" i="21"/>
  <c r="D30" i="21" s="1"/>
  <c r="D31" i="21"/>
  <c r="D31" i="17"/>
  <c r="F97" i="17"/>
  <c r="D30" i="17" s="1"/>
  <c r="C31" i="9"/>
  <c r="E97" i="9"/>
  <c r="C30" i="9" s="1"/>
  <c r="T86" i="13"/>
  <c r="X86" i="13" s="1"/>
  <c r="O85" i="9"/>
  <c r="K85" i="9"/>
  <c r="N85" i="9"/>
  <c r="T84" i="25"/>
  <c r="X84" i="25" s="1"/>
  <c r="T84" i="17"/>
  <c r="X84" i="17" s="1"/>
  <c r="U83" i="25"/>
  <c r="W83" i="25" s="1"/>
  <c r="U82" i="25"/>
  <c r="X82" i="17"/>
  <c r="U82" i="9"/>
  <c r="F87" i="25"/>
  <c r="D23" i="25" s="1"/>
  <c r="D24" i="25"/>
  <c r="E82" i="13"/>
  <c r="F87" i="9"/>
  <c r="D23" i="9" s="1"/>
  <c r="D24" i="9"/>
  <c r="E68" i="9"/>
  <c r="D16" i="9" s="1"/>
  <c r="T93" i="9"/>
  <c r="U96" i="24"/>
  <c r="U96" i="16"/>
  <c r="W96" i="16" s="1"/>
  <c r="U95" i="24"/>
  <c r="W95" i="24" s="1"/>
  <c r="U95" i="16"/>
  <c r="W95" i="16" s="1"/>
  <c r="U95" i="8"/>
  <c r="W95" i="8" s="1"/>
  <c r="X94" i="20"/>
  <c r="U94" i="8"/>
  <c r="W94" i="8" s="1"/>
  <c r="T93" i="12"/>
  <c r="X93" i="12" s="1"/>
  <c r="U92" i="20"/>
  <c r="U92" i="12"/>
  <c r="K97" i="12"/>
  <c r="F97" i="24"/>
  <c r="D30" i="24" s="1"/>
  <c r="D31" i="24"/>
  <c r="C31" i="12"/>
  <c r="E97" i="12"/>
  <c r="C30" i="12" s="1"/>
  <c r="D31" i="8"/>
  <c r="F97" i="8"/>
  <c r="D30" i="8" s="1"/>
  <c r="U86" i="20"/>
  <c r="W86" i="20" s="1"/>
  <c r="U86" i="12"/>
  <c r="W86" i="12" s="1"/>
  <c r="U85" i="20"/>
  <c r="O85" i="8"/>
  <c r="U85" i="8" s="1"/>
  <c r="W85" i="8" s="1"/>
  <c r="K85" i="8"/>
  <c r="N85" i="8"/>
  <c r="U84" i="24"/>
  <c r="W84" i="24" s="1"/>
  <c r="T84" i="16"/>
  <c r="X84" i="16" s="1"/>
  <c r="T83" i="20"/>
  <c r="U83" i="12"/>
  <c r="W83" i="12" s="1"/>
  <c r="U82" i="24"/>
  <c r="T82" i="16"/>
  <c r="U82" i="8"/>
  <c r="E87" i="20"/>
  <c r="C23" i="20" s="1"/>
  <c r="C24" i="20"/>
  <c r="D24" i="16"/>
  <c r="F87" i="16"/>
  <c r="D23" i="16" s="1"/>
  <c r="E77" i="24"/>
  <c r="D17" i="24" s="1"/>
  <c r="D18" i="24"/>
  <c r="E50" i="16"/>
  <c r="D14" i="16" s="1"/>
  <c r="B8" i="6"/>
  <c r="C2" i="5"/>
  <c r="E68" i="11"/>
  <c r="D16" i="11" s="1"/>
  <c r="D50" i="11"/>
  <c r="C14" i="11" s="1"/>
  <c r="E68" i="10"/>
  <c r="D16" i="10" s="1"/>
  <c r="D16" i="7" s="1"/>
  <c r="C12" i="7"/>
  <c r="P7" i="4" s="1"/>
  <c r="G7" i="4" s="1"/>
  <c r="S7" i="4"/>
  <c r="E50" i="9"/>
  <c r="D14" i="9" s="1"/>
  <c r="F97" i="23"/>
  <c r="D30" i="23" s="1"/>
  <c r="D31" i="23"/>
  <c r="U86" i="19"/>
  <c r="W86" i="19" s="1"/>
  <c r="T85" i="23"/>
  <c r="X85" i="23" s="1"/>
  <c r="T85" i="15"/>
  <c r="W84" i="23"/>
  <c r="T84" i="15"/>
  <c r="X84" i="15" s="1"/>
  <c r="T83" i="11"/>
  <c r="U82" i="11"/>
  <c r="D24" i="19"/>
  <c r="F87" i="19"/>
  <c r="D23" i="19" s="1"/>
  <c r="D59" i="23"/>
  <c r="C15" i="23" s="1"/>
  <c r="AF10" i="4" s="1"/>
  <c r="D59" i="21"/>
  <c r="C15" i="21" s="1"/>
  <c r="AD10" i="4" s="1"/>
  <c r="T96" i="11"/>
  <c r="X96" i="11" s="1"/>
  <c r="U95" i="19"/>
  <c r="W95" i="19" s="1"/>
  <c r="T95" i="11"/>
  <c r="T94" i="23"/>
  <c r="X94" i="23" s="1"/>
  <c r="U94" i="15"/>
  <c r="W94" i="15" s="1"/>
  <c r="U93" i="19"/>
  <c r="W93" i="19" s="1"/>
  <c r="T93" i="11"/>
  <c r="X93" i="11" s="1"/>
  <c r="U92" i="19"/>
  <c r="T92" i="11"/>
  <c r="D50" i="26"/>
  <c r="C14" i="26" s="1"/>
  <c r="U95" i="26"/>
  <c r="U94" i="18"/>
  <c r="W94" i="18" s="1"/>
  <c r="T92" i="22"/>
  <c r="U85" i="14"/>
  <c r="W85" i="14" s="1"/>
  <c r="U84" i="26"/>
  <c r="U83" i="14"/>
  <c r="X82" i="14"/>
  <c r="D74" i="26"/>
  <c r="C20" i="26" s="1"/>
  <c r="E74" i="26"/>
  <c r="D20" i="26" s="1"/>
  <c r="E72" i="18"/>
  <c r="D72" i="18"/>
  <c r="U94" i="25"/>
  <c r="W94" i="25" s="1"/>
  <c r="T93" i="17"/>
  <c r="X93" i="17" s="1"/>
  <c r="O93" i="9"/>
  <c r="U93" i="9" s="1"/>
  <c r="W93" i="9" s="1"/>
  <c r="K93" i="9"/>
  <c r="N93" i="9"/>
  <c r="W92" i="17"/>
  <c r="C31" i="17"/>
  <c r="E97" i="17"/>
  <c r="C30" i="17" s="1"/>
  <c r="O85" i="13"/>
  <c r="U85" i="13" s="1"/>
  <c r="W85" i="13" s="1"/>
  <c r="K85" i="13"/>
  <c r="N85" i="13"/>
  <c r="T85" i="13" s="1"/>
  <c r="X85" i="13" s="1"/>
  <c r="E75" i="21"/>
  <c r="D21" i="21" s="1"/>
  <c r="D75" i="21"/>
  <c r="C21" i="21" s="1"/>
  <c r="E73" i="17"/>
  <c r="D19" i="17" s="1"/>
  <c r="D73" i="17"/>
  <c r="C19" i="17" s="1"/>
  <c r="D68" i="9"/>
  <c r="C16" i="9" s="1"/>
  <c r="R11" i="4" s="1"/>
  <c r="T96" i="16"/>
  <c r="X96" i="16" s="1"/>
  <c r="T93" i="20"/>
  <c r="X93" i="20" s="1"/>
  <c r="T92" i="20"/>
  <c r="O85" i="12"/>
  <c r="U85" i="12" s="1"/>
  <c r="W85" i="12" s="1"/>
  <c r="K85" i="12"/>
  <c r="N85" i="12"/>
  <c r="T85" i="12" s="1"/>
  <c r="X85" i="12" s="1"/>
  <c r="T83" i="16"/>
  <c r="X83" i="16" s="1"/>
  <c r="K87" i="16"/>
  <c r="E72" i="16"/>
  <c r="D72" i="16"/>
  <c r="E63" i="12"/>
  <c r="E68" i="12" s="1"/>
  <c r="D16" i="12" s="1"/>
  <c r="D63" i="12"/>
  <c r="D68" i="12" s="1"/>
  <c r="C16" i="12" s="1"/>
  <c r="U11" i="4" s="1"/>
  <c r="N82" i="9"/>
  <c r="K82" i="9"/>
  <c r="O82" i="9"/>
  <c r="E58" i="12"/>
  <c r="D58" i="12"/>
  <c r="D49" i="24"/>
  <c r="E49" i="24"/>
  <c r="D48" i="20"/>
  <c r="E48" i="20"/>
  <c r="D45" i="24"/>
  <c r="C12" i="24"/>
  <c r="AG7" i="4" s="1"/>
  <c r="M7" i="4" s="1"/>
  <c r="E45" i="24"/>
  <c r="E50" i="24" s="1"/>
  <c r="D14" i="24" s="1"/>
  <c r="D13" i="24" s="1"/>
  <c r="D38" i="24" s="1"/>
  <c r="D12" i="24"/>
  <c r="D67" i="19"/>
  <c r="E67" i="19"/>
  <c r="E55" i="15"/>
  <c r="D55" i="15"/>
  <c r="N92" i="19"/>
  <c r="O92" i="19"/>
  <c r="K92" i="19"/>
  <c r="U85" i="19"/>
  <c r="W85" i="19" s="1"/>
  <c r="O85" i="11"/>
  <c r="K85" i="11"/>
  <c r="N85" i="11"/>
  <c r="T85" i="11" s="1"/>
  <c r="X85" i="11" s="1"/>
  <c r="T84" i="19"/>
  <c r="X84" i="19" s="1"/>
  <c r="U83" i="23"/>
  <c r="N82" i="19"/>
  <c r="K82" i="19"/>
  <c r="O82" i="19"/>
  <c r="U82" i="19" s="1"/>
  <c r="D24" i="15"/>
  <c r="F87" i="15"/>
  <c r="D23" i="15" s="1"/>
  <c r="D73" i="11"/>
  <c r="C19" i="11" s="1"/>
  <c r="E73" i="11"/>
  <c r="D19" i="11" s="1"/>
  <c r="E63" i="18"/>
  <c r="E68" i="18" s="1"/>
  <c r="D16" i="18" s="1"/>
  <c r="D63" i="18"/>
  <c r="D68" i="18" s="1"/>
  <c r="C16" i="18" s="1"/>
  <c r="AA11" i="4" s="1"/>
  <c r="O96" i="19"/>
  <c r="K96" i="19"/>
  <c r="N96" i="19"/>
  <c r="T96" i="19" s="1"/>
  <c r="X96" i="19" s="1"/>
  <c r="O95" i="11"/>
  <c r="K95" i="11"/>
  <c r="K97" i="11" s="1"/>
  <c r="N95" i="11"/>
  <c r="T93" i="19"/>
  <c r="X93" i="19" s="1"/>
  <c r="N92" i="10"/>
  <c r="T92" i="10" s="1"/>
  <c r="K92" i="10"/>
  <c r="O92" i="10"/>
  <c r="D65" i="22"/>
  <c r="E65" i="22"/>
  <c r="D55" i="10"/>
  <c r="E55" i="10"/>
  <c r="D10" i="7"/>
  <c r="D10" i="5" s="1"/>
  <c r="T95" i="22"/>
  <c r="X95" i="22" s="1"/>
  <c r="U95" i="14"/>
  <c r="W95" i="14" s="1"/>
  <c r="U94" i="22"/>
  <c r="W94" i="22" s="1"/>
  <c r="U94" i="14"/>
  <c r="T93" i="26"/>
  <c r="X93" i="26" s="1"/>
  <c r="U93" i="18"/>
  <c r="W93" i="18" s="1"/>
  <c r="U92" i="26"/>
  <c r="X92" i="18"/>
  <c r="U92" i="10"/>
  <c r="F97" i="26"/>
  <c r="D30" i="26" s="1"/>
  <c r="D31" i="26"/>
  <c r="E92" i="14"/>
  <c r="U86" i="22"/>
  <c r="W86" i="22" s="1"/>
  <c r="U86" i="14"/>
  <c r="W86" i="14" s="1"/>
  <c r="U85" i="26"/>
  <c r="W85" i="26" s="1"/>
  <c r="U85" i="10"/>
  <c r="W85" i="10" s="1"/>
  <c r="T84" i="22"/>
  <c r="X84" i="22" s="1"/>
  <c r="U84" i="14"/>
  <c r="W84" i="14" s="1"/>
  <c r="T83" i="26"/>
  <c r="U83" i="18"/>
  <c r="W83" i="18" s="1"/>
  <c r="X82" i="18"/>
  <c r="F87" i="26"/>
  <c r="D23" i="26" s="1"/>
  <c r="D24" i="26"/>
  <c r="E82" i="14"/>
  <c r="T83" i="9"/>
  <c r="U96" i="25"/>
  <c r="W96" i="25" s="1"/>
  <c r="U95" i="21"/>
  <c r="W95" i="21" s="1"/>
  <c r="U95" i="13"/>
  <c r="W95" i="13" s="1"/>
  <c r="T93" i="21"/>
  <c r="X93" i="21" s="1"/>
  <c r="T93" i="13"/>
  <c r="X93" i="13" s="1"/>
  <c r="U92" i="13"/>
  <c r="F97" i="25"/>
  <c r="D30" i="25" s="1"/>
  <c r="D31" i="25"/>
  <c r="D31" i="9"/>
  <c r="F97" i="9"/>
  <c r="D30" i="9" s="1"/>
  <c r="U86" i="21"/>
  <c r="W86" i="21" s="1"/>
  <c r="W86" i="13"/>
  <c r="U85" i="21"/>
  <c r="W85" i="21" s="1"/>
  <c r="U84" i="17"/>
  <c r="W84" i="17" s="1"/>
  <c r="U83" i="21"/>
  <c r="W83" i="21" s="1"/>
  <c r="U83" i="13"/>
  <c r="W83" i="13" s="1"/>
  <c r="T82" i="25"/>
  <c r="U82" i="17"/>
  <c r="T82" i="9"/>
  <c r="K87" i="17"/>
  <c r="F87" i="21"/>
  <c r="D23" i="21" s="1"/>
  <c r="D24" i="21"/>
  <c r="C24" i="17"/>
  <c r="E87" i="17"/>
  <c r="C23" i="17" s="1"/>
  <c r="U96" i="8"/>
  <c r="W96" i="8" s="1"/>
  <c r="T96" i="20"/>
  <c r="X96" i="20" s="1"/>
  <c r="T96" i="12"/>
  <c r="X96" i="12" s="1"/>
  <c r="U95" i="20"/>
  <c r="W95" i="20" s="1"/>
  <c r="T94" i="24"/>
  <c r="X94" i="24" s="1"/>
  <c r="T94" i="12"/>
  <c r="X94" i="12" s="1"/>
  <c r="T93" i="24"/>
  <c r="X93" i="24" s="1"/>
  <c r="T93" i="16"/>
  <c r="X93" i="16" s="1"/>
  <c r="W92" i="16"/>
  <c r="U92" i="8"/>
  <c r="E97" i="16"/>
  <c r="C30" i="16" s="1"/>
  <c r="C31" i="16"/>
  <c r="D31" i="12"/>
  <c r="F97" i="12"/>
  <c r="D30" i="12" s="1"/>
  <c r="U86" i="24"/>
  <c r="W86" i="24" s="1"/>
  <c r="T85" i="20"/>
  <c r="T84" i="24"/>
  <c r="X84" i="24" s="1"/>
  <c r="U84" i="8"/>
  <c r="W84" i="8" s="1"/>
  <c r="U83" i="20"/>
  <c r="T83" i="12"/>
  <c r="X83" i="12" s="1"/>
  <c r="X82" i="24"/>
  <c r="W82" i="16"/>
  <c r="E87" i="24"/>
  <c r="C23" i="24" s="1"/>
  <c r="C24" i="24"/>
  <c r="D24" i="20"/>
  <c r="F87" i="20"/>
  <c r="D23" i="20" s="1"/>
  <c r="C24" i="8"/>
  <c r="E87" i="8"/>
  <c r="C23" i="8" s="1"/>
  <c r="D77" i="24"/>
  <c r="C17" i="24" s="1"/>
  <c r="C18" i="24"/>
  <c r="AG17" i="4" s="1"/>
  <c r="E66" i="8"/>
  <c r="D66" i="8"/>
  <c r="D68" i="8" s="1"/>
  <c r="C16" i="8" s="1"/>
  <c r="Q11" i="4" s="1"/>
  <c r="E68" i="8"/>
  <c r="D16" i="8" s="1"/>
  <c r="E59" i="24"/>
  <c r="D15" i="24" s="1"/>
  <c r="E50" i="8"/>
  <c r="D14" i="8" s="1"/>
  <c r="D50" i="19"/>
  <c r="C14" i="19" s="1"/>
  <c r="E50" i="11"/>
  <c r="D14" i="11" s="1"/>
  <c r="D50" i="10"/>
  <c r="C14" i="10" s="1"/>
  <c r="T94" i="16"/>
  <c r="X94" i="16" s="1"/>
  <c r="K97" i="15"/>
  <c r="E92" i="15"/>
  <c r="F92" i="11"/>
  <c r="T86" i="19"/>
  <c r="X86" i="19" s="1"/>
  <c r="U85" i="23"/>
  <c r="W85" i="23" s="1"/>
  <c r="U85" i="15"/>
  <c r="T84" i="23"/>
  <c r="X84" i="23" s="1"/>
  <c r="U84" i="15"/>
  <c r="W84" i="15" s="1"/>
  <c r="U83" i="19"/>
  <c r="U83" i="11"/>
  <c r="T82" i="19"/>
  <c r="K87" i="15"/>
  <c r="F87" i="23"/>
  <c r="D23" i="23" s="1"/>
  <c r="D24" i="23"/>
  <c r="E77" i="23"/>
  <c r="D17" i="23" s="1"/>
  <c r="E59" i="23"/>
  <c r="D15" i="23" s="1"/>
  <c r="U96" i="19"/>
  <c r="T95" i="19"/>
  <c r="X95" i="19" s="1"/>
  <c r="U95" i="11"/>
  <c r="W95" i="11" s="1"/>
  <c r="U94" i="19"/>
  <c r="W94" i="19" s="1"/>
  <c r="U93" i="15"/>
  <c r="W93" i="15" s="1"/>
  <c r="T92" i="19"/>
  <c r="U92" i="11"/>
  <c r="U94" i="26"/>
  <c r="W94" i="26" s="1"/>
  <c r="O94" i="14"/>
  <c r="K94" i="14"/>
  <c r="K97" i="14" s="1"/>
  <c r="N94" i="14"/>
  <c r="T94" i="14" s="1"/>
  <c r="X94" i="14" s="1"/>
  <c r="U93" i="14"/>
  <c r="W93" i="14" s="1"/>
  <c r="D31" i="18"/>
  <c r="F97" i="18"/>
  <c r="D30" i="18" s="1"/>
  <c r="T86" i="26"/>
  <c r="O85" i="22"/>
  <c r="N85" i="22"/>
  <c r="T85" i="22" s="1"/>
  <c r="X85" i="22" s="1"/>
  <c r="K85" i="22"/>
  <c r="U84" i="18"/>
  <c r="T83" i="22"/>
  <c r="X83" i="22" s="1"/>
  <c r="N82" i="26"/>
  <c r="O82" i="26"/>
  <c r="U82" i="26" s="1"/>
  <c r="K82" i="26"/>
  <c r="D24" i="18"/>
  <c r="F87" i="18"/>
  <c r="D23" i="18" s="1"/>
  <c r="D75" i="26"/>
  <c r="C21" i="26" s="1"/>
  <c r="E75" i="26"/>
  <c r="D21" i="26" s="1"/>
  <c r="E73" i="14"/>
  <c r="D19" i="14" s="1"/>
  <c r="D73" i="14"/>
  <c r="C19" i="14" s="1"/>
  <c r="T83" i="10"/>
  <c r="X83" i="10" s="1"/>
  <c r="K46" i="7" s="1"/>
  <c r="U94" i="17"/>
  <c r="O94" i="13"/>
  <c r="U94" i="13" s="1"/>
  <c r="W94" i="13" s="1"/>
  <c r="K94" i="13"/>
  <c r="N94" i="13"/>
  <c r="U85" i="9"/>
  <c r="W85" i="9" s="1"/>
  <c r="U84" i="9"/>
  <c r="W84" i="9" s="1"/>
  <c r="O84" i="13"/>
  <c r="U84" i="13" s="1"/>
  <c r="W84" i="13" s="1"/>
  <c r="K84" i="13"/>
  <c r="K87" i="13" s="1"/>
  <c r="N84" i="13"/>
  <c r="T84" i="13" s="1"/>
  <c r="X84" i="13" s="1"/>
  <c r="U83" i="17"/>
  <c r="W83" i="17" s="1"/>
  <c r="U82" i="21"/>
  <c r="C24" i="25"/>
  <c r="E87" i="25"/>
  <c r="C23" i="25" s="1"/>
  <c r="C24" i="9"/>
  <c r="E87" i="9"/>
  <c r="C23" i="9" s="1"/>
  <c r="D74" i="25"/>
  <c r="C20" i="25" s="1"/>
  <c r="E74" i="25"/>
  <c r="D20" i="25" s="1"/>
  <c r="E72" i="21"/>
  <c r="D72" i="21"/>
  <c r="E65" i="21"/>
  <c r="D65" i="21"/>
  <c r="E68" i="25"/>
  <c r="D16" i="25" s="1"/>
  <c r="T95" i="16"/>
  <c r="X95" i="16" s="1"/>
  <c r="C31" i="8"/>
  <c r="E97" i="8"/>
  <c r="C30" i="8" s="1"/>
  <c r="U85" i="24"/>
  <c r="W85" i="24" s="1"/>
  <c r="O84" i="12"/>
  <c r="U84" i="12" s="1"/>
  <c r="K84" i="12"/>
  <c r="N84" i="12"/>
  <c r="K87" i="24"/>
  <c r="C24" i="16"/>
  <c r="E87" i="16"/>
  <c r="C23" i="16" s="1"/>
  <c r="E76" i="12"/>
  <c r="D22" i="12" s="1"/>
  <c r="D76" i="12"/>
  <c r="C22" i="12" s="1"/>
  <c r="D73" i="8"/>
  <c r="C19" i="8" s="1"/>
  <c r="E73" i="8"/>
  <c r="D19" i="8" s="1"/>
  <c r="E64" i="16"/>
  <c r="D64" i="16"/>
  <c r="N82" i="10"/>
  <c r="K82" i="10"/>
  <c r="O82" i="10"/>
  <c r="U82" i="10" s="1"/>
  <c r="E56" i="16"/>
  <c r="D56" i="16"/>
  <c r="E49" i="12"/>
  <c r="D49" i="12"/>
  <c r="D46" i="24"/>
  <c r="E46" i="24"/>
  <c r="Q9" i="4"/>
  <c r="D47" i="23"/>
  <c r="E47" i="23"/>
  <c r="D14" i="7"/>
  <c r="E57" i="13"/>
  <c r="D57" i="13"/>
  <c r="U86" i="23"/>
  <c r="W86" i="23" s="1"/>
  <c r="N86" i="11"/>
  <c r="T86" i="11" s="1"/>
  <c r="X86" i="11" s="1"/>
  <c r="K86" i="11"/>
  <c r="O86" i="11"/>
  <c r="U86" i="11" s="1"/>
  <c r="W86" i="11" s="1"/>
  <c r="O83" i="19"/>
  <c r="K83" i="19"/>
  <c r="N83" i="19"/>
  <c r="T83" i="19" s="1"/>
  <c r="X83" i="19" s="1"/>
  <c r="T82" i="23"/>
  <c r="E87" i="19"/>
  <c r="C23" i="19" s="1"/>
  <c r="C24" i="19"/>
  <c r="D75" i="11"/>
  <c r="C21" i="11" s="1"/>
  <c r="E75" i="11"/>
  <c r="D21" i="11" s="1"/>
  <c r="E57" i="15"/>
  <c r="D57" i="15"/>
  <c r="E47" i="13"/>
  <c r="D47" i="13"/>
  <c r="U96" i="23"/>
  <c r="W96" i="23" s="1"/>
  <c r="U92" i="23"/>
  <c r="E66" i="26"/>
  <c r="E68" i="26" s="1"/>
  <c r="D16" i="26" s="1"/>
  <c r="D66" i="26"/>
  <c r="D68" i="26" s="1"/>
  <c r="C16" i="26" s="1"/>
  <c r="AI11" i="4" s="1"/>
  <c r="D46" i="21"/>
  <c r="E46" i="21"/>
  <c r="C11" i="6"/>
  <c r="V6" i="4"/>
  <c r="T96" i="26"/>
  <c r="X96" i="26" s="1"/>
  <c r="N96" i="10"/>
  <c r="T96" i="10" s="1"/>
  <c r="X96" i="10" s="1"/>
  <c r="O96" i="10"/>
  <c r="U96" i="10" s="1"/>
  <c r="W96" i="10" s="1"/>
  <c r="K96" i="10"/>
  <c r="T95" i="26"/>
  <c r="X95" i="18"/>
  <c r="T94" i="26"/>
  <c r="X94" i="26" s="1"/>
  <c r="T94" i="18"/>
  <c r="X94" i="18" s="1"/>
  <c r="U93" i="26"/>
  <c r="W93" i="26" s="1"/>
  <c r="T93" i="18"/>
  <c r="X93" i="18" s="1"/>
  <c r="T92" i="26"/>
  <c r="U92" i="18"/>
  <c r="K97" i="18"/>
  <c r="E92" i="18"/>
  <c r="F92" i="14"/>
  <c r="U86" i="26"/>
  <c r="U85" i="22"/>
  <c r="W85" i="22" s="1"/>
  <c r="T85" i="14"/>
  <c r="X85" i="14" s="1"/>
  <c r="O85" i="10"/>
  <c r="K85" i="10"/>
  <c r="N85" i="10"/>
  <c r="T85" i="10" s="1"/>
  <c r="X85" i="10" s="1"/>
  <c r="T84" i="26"/>
  <c r="X84" i="26" s="1"/>
  <c r="T84" i="18"/>
  <c r="U83" i="26"/>
  <c r="W83" i="26" s="1"/>
  <c r="T83" i="18"/>
  <c r="X83" i="18" s="1"/>
  <c r="T82" i="26"/>
  <c r="U82" i="18"/>
  <c r="T82" i="10"/>
  <c r="K87" i="18"/>
  <c r="E87" i="22"/>
  <c r="C23" i="22" s="1"/>
  <c r="C24" i="22"/>
  <c r="C24" i="18"/>
  <c r="E87" i="18"/>
  <c r="C23" i="18" s="1"/>
  <c r="F82" i="14"/>
  <c r="T96" i="21"/>
  <c r="X96" i="21" s="1"/>
  <c r="X96" i="13"/>
  <c r="U95" i="25"/>
  <c r="X95" i="17"/>
  <c r="T94" i="25"/>
  <c r="X94" i="25" s="1"/>
  <c r="T94" i="17"/>
  <c r="X94" i="17" s="1"/>
  <c r="T92" i="25"/>
  <c r="T97" i="17"/>
  <c r="X92" i="17"/>
  <c r="K97" i="13"/>
  <c r="E97" i="25"/>
  <c r="C30" i="25" s="1"/>
  <c r="C31" i="25"/>
  <c r="F92" i="13"/>
  <c r="U86" i="25"/>
  <c r="W86" i="25" s="1"/>
  <c r="T86" i="17"/>
  <c r="X86" i="17" s="1"/>
  <c r="T85" i="25"/>
  <c r="X85" i="25" s="1"/>
  <c r="T85" i="17"/>
  <c r="X85" i="17" s="1"/>
  <c r="T85" i="9"/>
  <c r="X85" i="9" s="1"/>
  <c r="T84" i="21"/>
  <c r="X84" i="21" s="1"/>
  <c r="T84" i="9"/>
  <c r="X84" i="9" s="1"/>
  <c r="T83" i="21"/>
  <c r="X83" i="21" s="1"/>
  <c r="T83" i="13"/>
  <c r="X83" i="13" s="1"/>
  <c r="T82" i="21"/>
  <c r="T82" i="13"/>
  <c r="F82" i="13" s="1"/>
  <c r="D24" i="17"/>
  <c r="F87" i="17"/>
  <c r="D23" i="17" s="1"/>
  <c r="D68" i="25"/>
  <c r="C16" i="25" s="1"/>
  <c r="AH11" i="4" s="1"/>
  <c r="T93" i="10"/>
  <c r="X93" i="10" s="1"/>
  <c r="T93" i="8"/>
  <c r="X93" i="8" s="1"/>
  <c r="U96" i="20"/>
  <c r="W96" i="20" s="1"/>
  <c r="T95" i="20"/>
  <c r="X95" i="20" s="1"/>
  <c r="U94" i="24"/>
  <c r="W94" i="24" s="1"/>
  <c r="U93" i="24"/>
  <c r="W93" i="24" s="1"/>
  <c r="U93" i="16"/>
  <c r="W93" i="16" s="1"/>
  <c r="T92" i="24"/>
  <c r="X92" i="16"/>
  <c r="T92" i="8"/>
  <c r="K97" i="16"/>
  <c r="C31" i="24"/>
  <c r="E97" i="24"/>
  <c r="C30" i="24" s="1"/>
  <c r="F97" i="16"/>
  <c r="D30" i="16" s="1"/>
  <c r="D31" i="16"/>
  <c r="T85" i="24"/>
  <c r="X85" i="24" s="1"/>
  <c r="T85" i="16"/>
  <c r="X85" i="16" s="1"/>
  <c r="T85" i="8"/>
  <c r="X85" i="8" s="1"/>
  <c r="U84" i="20"/>
  <c r="W84" i="20" s="1"/>
  <c r="T84" i="12"/>
  <c r="X84" i="12" s="1"/>
  <c r="U83" i="16"/>
  <c r="W83" i="16" s="1"/>
  <c r="T82" i="20"/>
  <c r="X82" i="12"/>
  <c r="K87" i="12"/>
  <c r="D24" i="24"/>
  <c r="F87" i="24"/>
  <c r="D23" i="24" s="1"/>
  <c r="C24" i="12"/>
  <c r="E87" i="12"/>
  <c r="C23" i="12" s="1"/>
  <c r="F87" i="8"/>
  <c r="D23" i="8" s="1"/>
  <c r="D24" i="8"/>
  <c r="D59" i="20"/>
  <c r="C15" i="20" s="1"/>
  <c r="AC10" i="4" s="1"/>
  <c r="D50" i="16"/>
  <c r="C14" i="16" s="1"/>
  <c r="D12" i="7"/>
  <c r="D50" i="9"/>
  <c r="C14" i="9" s="1"/>
  <c r="E97" i="23"/>
  <c r="C30" i="23" s="1"/>
  <c r="C31" i="23"/>
  <c r="T86" i="23"/>
  <c r="X86" i="23" s="1"/>
  <c r="U84" i="19"/>
  <c r="W84" i="19" s="1"/>
  <c r="T84" i="11"/>
  <c r="X84" i="11" s="1"/>
  <c r="T83" i="23"/>
  <c r="U82" i="23"/>
  <c r="T87" i="15"/>
  <c r="X87" i="15" s="1"/>
  <c r="X82" i="15"/>
  <c r="C24" i="15"/>
  <c r="E87" i="15"/>
  <c r="C23" i="15" s="1"/>
  <c r="E59" i="11"/>
  <c r="D15" i="11" s="1"/>
  <c r="T96" i="23"/>
  <c r="X96" i="23" s="1"/>
  <c r="T95" i="23"/>
  <c r="X95" i="23" s="1"/>
  <c r="T94" i="19"/>
  <c r="X94" i="19" s="1"/>
  <c r="U94" i="11"/>
  <c r="W94" i="11" s="1"/>
  <c r="U93" i="23"/>
  <c r="W93" i="23" s="1"/>
  <c r="T92" i="23"/>
  <c r="T92" i="15"/>
  <c r="E50" i="26"/>
  <c r="D14" i="26" s="1"/>
  <c r="T87" i="8" l="1"/>
  <c r="X82" i="8"/>
  <c r="U87" i="20"/>
  <c r="W82" i="20"/>
  <c r="W92" i="9"/>
  <c r="U97" i="9"/>
  <c r="W97" i="9" s="1"/>
  <c r="T87" i="11"/>
  <c r="X82" i="11"/>
  <c r="M45" i="7" s="1"/>
  <c r="W83" i="15"/>
  <c r="U87" i="15"/>
  <c r="W87" i="15" s="1"/>
  <c r="X83" i="17"/>
  <c r="T87" i="17"/>
  <c r="X87" i="17" s="1"/>
  <c r="U97" i="21"/>
  <c r="W97" i="21" s="1"/>
  <c r="W92" i="21"/>
  <c r="W93" i="17"/>
  <c r="U97" i="17"/>
  <c r="W97" i="17" s="1"/>
  <c r="AI21" i="4"/>
  <c r="W82" i="10"/>
  <c r="J45" i="7" s="1"/>
  <c r="U87" i="10"/>
  <c r="W87" i="10" s="1"/>
  <c r="W82" i="19"/>
  <c r="U87" i="19"/>
  <c r="C45" i="5"/>
  <c r="C45" i="6"/>
  <c r="W82" i="26"/>
  <c r="U87" i="26"/>
  <c r="D24" i="13"/>
  <c r="F87" i="13"/>
  <c r="D23" i="13" s="1"/>
  <c r="D29" i="13" s="1"/>
  <c r="W84" i="12"/>
  <c r="U87" i="12"/>
  <c r="W87" i="12" s="1"/>
  <c r="F11" i="4"/>
  <c r="Q21" i="4"/>
  <c r="T97" i="10"/>
  <c r="X97" i="10" s="1"/>
  <c r="X92" i="10"/>
  <c r="W92" i="24"/>
  <c r="U97" i="24"/>
  <c r="T97" i="15"/>
  <c r="X97" i="15" s="1"/>
  <c r="X92" i="15"/>
  <c r="F92" i="15"/>
  <c r="X97" i="17"/>
  <c r="C31" i="18"/>
  <c r="AA23" i="4" s="1"/>
  <c r="E97" i="18"/>
  <c r="C30" i="18" s="1"/>
  <c r="T97" i="23"/>
  <c r="X92" i="23"/>
  <c r="U87" i="23"/>
  <c r="W82" i="23"/>
  <c r="T97" i="25"/>
  <c r="X92" i="25"/>
  <c r="T87" i="10"/>
  <c r="X87" i="10" s="1"/>
  <c r="X82" i="10"/>
  <c r="K45" i="7" s="1"/>
  <c r="I45" i="7" s="1"/>
  <c r="U97" i="23"/>
  <c r="W92" i="23"/>
  <c r="Q8" i="4"/>
  <c r="F9" i="4"/>
  <c r="W83" i="19"/>
  <c r="C31" i="15"/>
  <c r="X25" i="4" s="1"/>
  <c r="E97" i="15"/>
  <c r="C30" i="15" s="1"/>
  <c r="W92" i="26"/>
  <c r="U97" i="26"/>
  <c r="AA21" i="4"/>
  <c r="K87" i="19"/>
  <c r="K97" i="19"/>
  <c r="E92" i="19"/>
  <c r="F92" i="19"/>
  <c r="T87" i="14"/>
  <c r="X87" i="14" s="1"/>
  <c r="X92" i="22"/>
  <c r="T97" i="22"/>
  <c r="X95" i="11"/>
  <c r="C13" i="11"/>
  <c r="C38" i="11" s="1"/>
  <c r="T9" i="4"/>
  <c r="W92" i="12"/>
  <c r="U97" i="12"/>
  <c r="W97" i="12" s="1"/>
  <c r="U87" i="22"/>
  <c r="W82" i="22"/>
  <c r="C13" i="14"/>
  <c r="C38" i="14" s="1"/>
  <c r="W9" i="4"/>
  <c r="C20" i="5"/>
  <c r="N15" i="4" s="1"/>
  <c r="O15" i="4"/>
  <c r="E68" i="13"/>
  <c r="D16" i="13" s="1"/>
  <c r="J10" i="4"/>
  <c r="E50" i="23"/>
  <c r="D14" i="23" s="1"/>
  <c r="D13" i="23" s="1"/>
  <c r="D38" i="23" s="1"/>
  <c r="C13" i="18"/>
  <c r="C38" i="18" s="1"/>
  <c r="AA9" i="4"/>
  <c r="C46" i="7"/>
  <c r="F83" i="10"/>
  <c r="D25" i="10" s="1"/>
  <c r="E83" i="10"/>
  <c r="C25" i="10" s="1"/>
  <c r="S20" i="4" s="1"/>
  <c r="E83" i="11"/>
  <c r="C25" i="11" s="1"/>
  <c r="T20" i="4" s="1"/>
  <c r="F83" i="11"/>
  <c r="D25" i="11" s="1"/>
  <c r="K87" i="23"/>
  <c r="D77" i="11"/>
  <c r="C17" i="11" s="1"/>
  <c r="C18" i="11"/>
  <c r="E77" i="20"/>
  <c r="D17" i="20" s="1"/>
  <c r="D29" i="20" s="1"/>
  <c r="D18" i="20"/>
  <c r="G15" i="4"/>
  <c r="D68" i="17"/>
  <c r="C16" i="17" s="1"/>
  <c r="Z11" i="4" s="1"/>
  <c r="E68" i="22"/>
  <c r="D16" i="22" s="1"/>
  <c r="E77" i="25"/>
  <c r="D17" i="25" s="1"/>
  <c r="D18" i="25"/>
  <c r="D59" i="26"/>
  <c r="C15" i="26" s="1"/>
  <c r="AI10" i="4" s="1"/>
  <c r="D77" i="19"/>
  <c r="C17" i="19" s="1"/>
  <c r="C29" i="19" s="1"/>
  <c r="C18" i="19"/>
  <c r="D29" i="24"/>
  <c r="T87" i="12"/>
  <c r="X87" i="12" s="1"/>
  <c r="T97" i="16"/>
  <c r="X97" i="16" s="1"/>
  <c r="D31" i="13"/>
  <c r="D31" i="6" s="1"/>
  <c r="F97" i="13"/>
  <c r="D30" i="13" s="1"/>
  <c r="W82" i="18"/>
  <c r="U87" i="18"/>
  <c r="W87" i="18" s="1"/>
  <c r="W86" i="26"/>
  <c r="X95" i="26"/>
  <c r="C13" i="8"/>
  <c r="C38" i="8" s="1"/>
  <c r="K87" i="10"/>
  <c r="C45" i="7"/>
  <c r="F82" i="10"/>
  <c r="E82" i="10"/>
  <c r="W94" i="17"/>
  <c r="D29" i="18"/>
  <c r="S9" i="4"/>
  <c r="C14" i="7"/>
  <c r="C29" i="8"/>
  <c r="W83" i="20"/>
  <c r="U97" i="16"/>
  <c r="W97" i="16" s="1"/>
  <c r="T87" i="25"/>
  <c r="X82" i="25"/>
  <c r="X83" i="26"/>
  <c r="C31" i="14"/>
  <c r="E97" i="14"/>
  <c r="C30" i="14" s="1"/>
  <c r="W92" i="10"/>
  <c r="U97" i="10"/>
  <c r="R21" i="4"/>
  <c r="W83" i="14"/>
  <c r="W82" i="11"/>
  <c r="L45" i="7" s="1"/>
  <c r="U87" i="11"/>
  <c r="C29" i="20"/>
  <c r="U97" i="20"/>
  <c r="W92" i="20"/>
  <c r="D29" i="25"/>
  <c r="T97" i="21"/>
  <c r="X97" i="21" s="1"/>
  <c r="X92" i="21"/>
  <c r="X83" i="14"/>
  <c r="W92" i="14"/>
  <c r="U97" i="14"/>
  <c r="W97" i="14" s="1"/>
  <c r="K97" i="24"/>
  <c r="X83" i="25"/>
  <c r="X95" i="25"/>
  <c r="T87" i="22"/>
  <c r="X87" i="22" s="1"/>
  <c r="X82" i="22"/>
  <c r="E77" i="9"/>
  <c r="D17" i="9" s="1"/>
  <c r="D18" i="9"/>
  <c r="E59" i="10"/>
  <c r="D15" i="10" s="1"/>
  <c r="D21" i="7"/>
  <c r="E59" i="12"/>
  <c r="D15" i="12" s="1"/>
  <c r="D20" i="6"/>
  <c r="D20" i="5" s="1"/>
  <c r="D50" i="12"/>
  <c r="C14" i="12" s="1"/>
  <c r="E68" i="16"/>
  <c r="D16" i="16" s="1"/>
  <c r="E59" i="18"/>
  <c r="D15" i="18" s="1"/>
  <c r="D68" i="23"/>
  <c r="C16" i="23" s="1"/>
  <c r="AF11" i="4" s="1"/>
  <c r="D59" i="25"/>
  <c r="C15" i="25" s="1"/>
  <c r="AH10" i="4" s="1"/>
  <c r="M10" i="4" s="1"/>
  <c r="D19" i="7"/>
  <c r="W83" i="10"/>
  <c r="J46" i="7" s="1"/>
  <c r="D68" i="15"/>
  <c r="C16" i="15" s="1"/>
  <c r="X11" i="4" s="1"/>
  <c r="D50" i="17"/>
  <c r="C14" i="17" s="1"/>
  <c r="D68" i="21"/>
  <c r="C16" i="21" s="1"/>
  <c r="AD11" i="4" s="1"/>
  <c r="K97" i="22"/>
  <c r="F92" i="22"/>
  <c r="E92" i="22"/>
  <c r="C21" i="6"/>
  <c r="I7" i="4"/>
  <c r="K97" i="9"/>
  <c r="X86" i="10"/>
  <c r="AJ15" i="4"/>
  <c r="AK15" i="4" s="1"/>
  <c r="D19" i="6"/>
  <c r="D19" i="5" s="1"/>
  <c r="E59" i="16"/>
  <c r="D15" i="16" s="1"/>
  <c r="D12" i="6"/>
  <c r="D12" i="5" s="1"/>
  <c r="D68" i="14"/>
  <c r="C16" i="14" s="1"/>
  <c r="W11" i="4" s="1"/>
  <c r="E59" i="17"/>
  <c r="D15" i="17" s="1"/>
  <c r="E68" i="17"/>
  <c r="D16" i="17" s="1"/>
  <c r="E68" i="19"/>
  <c r="D16" i="19" s="1"/>
  <c r="E50" i="20"/>
  <c r="D14" i="20" s="1"/>
  <c r="D13" i="20" s="1"/>
  <c r="D38" i="20" s="1"/>
  <c r="K87" i="21"/>
  <c r="D59" i="22"/>
  <c r="C15" i="22" s="1"/>
  <c r="AE10" i="4" s="1"/>
  <c r="D68" i="22"/>
  <c r="C16" i="22" s="1"/>
  <c r="AE11" i="4" s="1"/>
  <c r="D77" i="25"/>
  <c r="C17" i="25" s="1"/>
  <c r="C18" i="25"/>
  <c r="W86" i="8"/>
  <c r="W83" i="9"/>
  <c r="E77" i="19"/>
  <c r="D17" i="19" s="1"/>
  <c r="D18" i="19"/>
  <c r="C13" i="16"/>
  <c r="C38" i="16" s="1"/>
  <c r="Y9" i="4"/>
  <c r="T97" i="8"/>
  <c r="X97" i="8" s="1"/>
  <c r="X92" i="8"/>
  <c r="AH21" i="4"/>
  <c r="T87" i="21"/>
  <c r="X87" i="21" s="1"/>
  <c r="X82" i="21"/>
  <c r="T97" i="26"/>
  <c r="X92" i="26"/>
  <c r="C29" i="25"/>
  <c r="T97" i="19"/>
  <c r="X97" i="19" s="1"/>
  <c r="X92" i="19"/>
  <c r="U87" i="16"/>
  <c r="W87" i="16" s="1"/>
  <c r="W92" i="8"/>
  <c r="U97" i="8"/>
  <c r="W97" i="8" s="1"/>
  <c r="W82" i="17"/>
  <c r="U87" i="17"/>
  <c r="W87" i="17" s="1"/>
  <c r="C24" i="14"/>
  <c r="W19" i="4" s="1"/>
  <c r="E87" i="14"/>
  <c r="C23" i="14" s="1"/>
  <c r="C29" i="14" s="1"/>
  <c r="E77" i="18"/>
  <c r="D17" i="18" s="1"/>
  <c r="D18" i="18"/>
  <c r="C13" i="26"/>
  <c r="C38" i="26" s="1"/>
  <c r="AI9" i="4"/>
  <c r="K10" i="4"/>
  <c r="D13" i="16"/>
  <c r="D38" i="16" s="1"/>
  <c r="W82" i="24"/>
  <c r="U87" i="24"/>
  <c r="W87" i="24" s="1"/>
  <c r="T97" i="13"/>
  <c r="X97" i="13" s="1"/>
  <c r="X94" i="13"/>
  <c r="D13" i="12"/>
  <c r="D38" i="12" s="1"/>
  <c r="D68" i="16"/>
  <c r="C16" i="16" s="1"/>
  <c r="Y11" i="4" s="1"/>
  <c r="E68" i="23"/>
  <c r="D16" i="23" s="1"/>
  <c r="F10" i="4"/>
  <c r="H17" i="4"/>
  <c r="AC21" i="4"/>
  <c r="K87" i="25"/>
  <c r="E59" i="13"/>
  <c r="D15" i="13" s="1"/>
  <c r="E50" i="15"/>
  <c r="D14" i="15" s="1"/>
  <c r="C31" i="13"/>
  <c r="E97" i="13"/>
  <c r="C30" i="13" s="1"/>
  <c r="D77" i="8"/>
  <c r="C17" i="8" s="1"/>
  <c r="C18" i="8"/>
  <c r="D59" i="9"/>
  <c r="C15" i="9" s="1"/>
  <c r="R10" i="4" s="1"/>
  <c r="C19" i="5"/>
  <c r="N14" i="4" s="1"/>
  <c r="O14" i="4"/>
  <c r="E77" i="14"/>
  <c r="D17" i="14" s="1"/>
  <c r="D18" i="14"/>
  <c r="E59" i="15"/>
  <c r="D15" i="15" s="1"/>
  <c r="C14" i="6"/>
  <c r="V9" i="4"/>
  <c r="D59" i="17"/>
  <c r="C15" i="17" s="1"/>
  <c r="Z10" i="4" s="1"/>
  <c r="D50" i="21"/>
  <c r="C14" i="21" s="1"/>
  <c r="AH9" i="4"/>
  <c r="K97" i="26"/>
  <c r="E77" i="12"/>
  <c r="D17" i="12" s="1"/>
  <c r="D18" i="12"/>
  <c r="X83" i="23"/>
  <c r="T87" i="20"/>
  <c r="X82" i="20"/>
  <c r="T97" i="24"/>
  <c r="X97" i="24" s="1"/>
  <c r="X92" i="24"/>
  <c r="T87" i="13"/>
  <c r="X87" i="13" s="1"/>
  <c r="X82" i="13"/>
  <c r="K45" i="6" s="1"/>
  <c r="W95" i="25"/>
  <c r="D24" i="14"/>
  <c r="F87" i="14"/>
  <c r="D23" i="14" s="1"/>
  <c r="T87" i="26"/>
  <c r="X87" i="26" s="1"/>
  <c r="X82" i="26"/>
  <c r="X84" i="18"/>
  <c r="D31" i="14"/>
  <c r="D32" i="6" s="1"/>
  <c r="D32" i="5" s="1"/>
  <c r="F97" i="14"/>
  <c r="D30" i="14" s="1"/>
  <c r="W92" i="18"/>
  <c r="U97" i="18"/>
  <c r="W97" i="18" s="1"/>
  <c r="T87" i="23"/>
  <c r="X87" i="23" s="1"/>
  <c r="X82" i="23"/>
  <c r="C18" i="21"/>
  <c r="AD16" i="4" s="1"/>
  <c r="D77" i="21"/>
  <c r="C17" i="21" s="1"/>
  <c r="U87" i="21"/>
  <c r="W87" i="21" s="1"/>
  <c r="W82" i="21"/>
  <c r="W96" i="19"/>
  <c r="T87" i="19"/>
  <c r="X87" i="19" s="1"/>
  <c r="X82" i="19"/>
  <c r="D13" i="11"/>
  <c r="D38" i="11" s="1"/>
  <c r="C29" i="24"/>
  <c r="T87" i="24"/>
  <c r="X87" i="24" s="1"/>
  <c r="X85" i="20"/>
  <c r="W92" i="13"/>
  <c r="U97" i="13"/>
  <c r="W97" i="13" s="1"/>
  <c r="T87" i="18"/>
  <c r="X87" i="18" s="1"/>
  <c r="W83" i="23"/>
  <c r="D50" i="24"/>
  <c r="C14" i="24" s="1"/>
  <c r="K87" i="9"/>
  <c r="D77" i="16"/>
  <c r="C17" i="16" s="1"/>
  <c r="C29" i="16" s="1"/>
  <c r="C18" i="16"/>
  <c r="T97" i="20"/>
  <c r="X92" i="20"/>
  <c r="W84" i="26"/>
  <c r="T97" i="11"/>
  <c r="X97" i="11" s="1"/>
  <c r="X92" i="11"/>
  <c r="B8" i="5"/>
  <c r="N2" i="4"/>
  <c r="W82" i="8"/>
  <c r="U87" i="8"/>
  <c r="W87" i="8" s="1"/>
  <c r="X83" i="20"/>
  <c r="W85" i="20"/>
  <c r="W96" i="24"/>
  <c r="D29" i="9"/>
  <c r="W82" i="25"/>
  <c r="U87" i="25"/>
  <c r="W86" i="9"/>
  <c r="C29" i="26"/>
  <c r="U97" i="22"/>
  <c r="W97" i="22" s="1"/>
  <c r="W92" i="22"/>
  <c r="E50" i="14"/>
  <c r="D14" i="14" s="1"/>
  <c r="U97" i="15"/>
  <c r="W97" i="15" s="1"/>
  <c r="C13" i="22"/>
  <c r="C38" i="22" s="1"/>
  <c r="AE9" i="4"/>
  <c r="D29" i="12"/>
  <c r="C29" i="21"/>
  <c r="T97" i="9"/>
  <c r="X97" i="9" s="1"/>
  <c r="X92" i="9"/>
  <c r="E93" i="22"/>
  <c r="C32" i="22" s="1"/>
  <c r="AE29" i="4" s="1"/>
  <c r="F93" i="22"/>
  <c r="D32" i="22" s="1"/>
  <c r="K87" i="8"/>
  <c r="X83" i="8"/>
  <c r="D77" i="9"/>
  <c r="C17" i="9" s="1"/>
  <c r="C29" i="9" s="1"/>
  <c r="C18" i="9"/>
  <c r="D59" i="10"/>
  <c r="C15" i="10" s="1"/>
  <c r="C21" i="7"/>
  <c r="P16" i="4" s="1"/>
  <c r="D77" i="15"/>
  <c r="C17" i="15" s="1"/>
  <c r="C29" i="15" s="1"/>
  <c r="C18" i="15"/>
  <c r="D77" i="17"/>
  <c r="C17" i="17" s="1"/>
  <c r="C29" i="17" s="1"/>
  <c r="C18" i="17"/>
  <c r="K97" i="20"/>
  <c r="F92" i="20"/>
  <c r="E92" i="20"/>
  <c r="K87" i="22"/>
  <c r="E50" i="18"/>
  <c r="D14" i="18" s="1"/>
  <c r="D13" i="18" s="1"/>
  <c r="D38" i="18" s="1"/>
  <c r="E59" i="25"/>
  <c r="D15" i="25" s="1"/>
  <c r="X86" i="9"/>
  <c r="C19" i="7"/>
  <c r="P14" i="4" s="1"/>
  <c r="D77" i="13"/>
  <c r="C17" i="13" s="1"/>
  <c r="C18" i="13"/>
  <c r="D59" i="14"/>
  <c r="C15" i="14" s="1"/>
  <c r="W10" i="4" s="1"/>
  <c r="E68" i="15"/>
  <c r="D16" i="15" s="1"/>
  <c r="C18" i="22"/>
  <c r="D77" i="22"/>
  <c r="C17" i="22" s="1"/>
  <c r="C29" i="22" s="1"/>
  <c r="K97" i="23"/>
  <c r="E77" i="10"/>
  <c r="D17" i="10" s="1"/>
  <c r="D18" i="10"/>
  <c r="D21" i="6"/>
  <c r="D21" i="5" s="1"/>
  <c r="D50" i="15"/>
  <c r="C14" i="15" s="1"/>
  <c r="E50" i="13"/>
  <c r="D14" i="13" s="1"/>
  <c r="E68" i="14"/>
  <c r="D16" i="14" s="1"/>
  <c r="D68" i="19"/>
  <c r="C16" i="19" s="1"/>
  <c r="AB11" i="4" s="1"/>
  <c r="E50" i="21"/>
  <c r="D14" i="21" s="1"/>
  <c r="D13" i="21" s="1"/>
  <c r="D38" i="21" s="1"/>
  <c r="E59" i="22"/>
  <c r="D15" i="22" s="1"/>
  <c r="E50" i="25"/>
  <c r="D14" i="25" s="1"/>
  <c r="E77" i="26"/>
  <c r="D17" i="26" s="1"/>
  <c r="D29" i="26" s="1"/>
  <c r="D18" i="26"/>
  <c r="X86" i="8"/>
  <c r="C13" i="9"/>
  <c r="C38" i="9" s="1"/>
  <c r="R9" i="4"/>
  <c r="C11" i="5"/>
  <c r="N6" i="4" s="1"/>
  <c r="B6" i="4" s="1"/>
  <c r="O6" i="4"/>
  <c r="H6" i="4" s="1"/>
  <c r="E77" i="21"/>
  <c r="D17" i="21" s="1"/>
  <c r="D29" i="21" s="1"/>
  <c r="D18" i="21"/>
  <c r="K87" i="26"/>
  <c r="W84" i="18"/>
  <c r="X86" i="26"/>
  <c r="W92" i="11"/>
  <c r="U97" i="11"/>
  <c r="W97" i="11" s="1"/>
  <c r="D29" i="23"/>
  <c r="W83" i="11"/>
  <c r="L46" i="7" s="1"/>
  <c r="W85" i="15"/>
  <c r="F97" i="11"/>
  <c r="D30" i="11" s="1"/>
  <c r="D31" i="11"/>
  <c r="C13" i="19"/>
  <c r="C38" i="19" s="1"/>
  <c r="AB9" i="4"/>
  <c r="M17" i="4"/>
  <c r="AG12" i="4"/>
  <c r="AJ17" i="4"/>
  <c r="AK17" i="4" s="1"/>
  <c r="T87" i="9"/>
  <c r="X87" i="9" s="1"/>
  <c r="X82" i="9"/>
  <c r="X83" i="9"/>
  <c r="T97" i="18"/>
  <c r="X97" i="18" s="1"/>
  <c r="W94" i="14"/>
  <c r="K97" i="10"/>
  <c r="F92" i="10"/>
  <c r="E92" i="10"/>
  <c r="E77" i="16"/>
  <c r="D17" i="16" s="1"/>
  <c r="D29" i="16" s="1"/>
  <c r="D18" i="16"/>
  <c r="D77" i="18"/>
  <c r="C17" i="18" s="1"/>
  <c r="C29" i="18" s="1"/>
  <c r="C18" i="18"/>
  <c r="M45" i="6"/>
  <c r="M45" i="5"/>
  <c r="W95" i="26"/>
  <c r="U97" i="19"/>
  <c r="W97" i="19" s="1"/>
  <c r="W92" i="19"/>
  <c r="D29" i="19"/>
  <c r="X83" i="11"/>
  <c r="M46" i="7" s="1"/>
  <c r="I46" i="7" s="1"/>
  <c r="X85" i="15"/>
  <c r="E92" i="11"/>
  <c r="T87" i="16"/>
  <c r="X87" i="16" s="1"/>
  <c r="X82" i="16"/>
  <c r="X93" i="9"/>
  <c r="C24" i="13"/>
  <c r="V19" i="4" s="1"/>
  <c r="E87" i="13"/>
  <c r="C23" i="13" s="1"/>
  <c r="W82" i="9"/>
  <c r="U87" i="9"/>
  <c r="W82" i="14"/>
  <c r="L45" i="6" s="1"/>
  <c r="H45" i="6" s="1"/>
  <c r="J45" i="5" s="1"/>
  <c r="U87" i="14"/>
  <c r="W87" i="14" s="1"/>
  <c r="C29" i="23"/>
  <c r="D13" i="22"/>
  <c r="D38" i="22" s="1"/>
  <c r="C16" i="7"/>
  <c r="P11" i="4" s="1"/>
  <c r="S11" i="4"/>
  <c r="M11" i="4"/>
  <c r="AG21" i="4"/>
  <c r="W85" i="16"/>
  <c r="X96" i="24"/>
  <c r="U87" i="13"/>
  <c r="W87" i="13" s="1"/>
  <c r="U97" i="25"/>
  <c r="W92" i="25"/>
  <c r="T97" i="14"/>
  <c r="X97" i="14" s="1"/>
  <c r="E77" i="15"/>
  <c r="D17" i="15" s="1"/>
  <c r="D29" i="15" s="1"/>
  <c r="D18" i="15"/>
  <c r="D68" i="13"/>
  <c r="C16" i="13" s="1"/>
  <c r="E77" i="17"/>
  <c r="D17" i="17" s="1"/>
  <c r="D29" i="17" s="1"/>
  <c r="D18" i="17"/>
  <c r="D50" i="23"/>
  <c r="C14" i="23" s="1"/>
  <c r="E59" i="8"/>
  <c r="D15" i="8" s="1"/>
  <c r="D13" i="8" s="1"/>
  <c r="D38" i="8" s="1"/>
  <c r="AJ14" i="4"/>
  <c r="AK14" i="4" s="1"/>
  <c r="E77" i="13"/>
  <c r="D17" i="13" s="1"/>
  <c r="D17" i="6" s="1"/>
  <c r="D18" i="13"/>
  <c r="D18" i="6" s="1"/>
  <c r="E59" i="14"/>
  <c r="D15" i="14" s="1"/>
  <c r="E50" i="17"/>
  <c r="D14" i="17" s="1"/>
  <c r="D13" i="17" s="1"/>
  <c r="D38" i="17" s="1"/>
  <c r="K87" i="20"/>
  <c r="E68" i="20"/>
  <c r="D16" i="20" s="1"/>
  <c r="D18" i="22"/>
  <c r="E77" i="22"/>
  <c r="D17" i="22" s="1"/>
  <c r="D29" i="22" s="1"/>
  <c r="D77" i="10"/>
  <c r="C17" i="10" s="1"/>
  <c r="C17" i="7" s="1"/>
  <c r="C18" i="10"/>
  <c r="C18" i="7" s="1"/>
  <c r="P13" i="4" s="1"/>
  <c r="E77" i="11"/>
  <c r="D17" i="11" s="1"/>
  <c r="D18" i="11"/>
  <c r="D59" i="13"/>
  <c r="C15" i="13" s="1"/>
  <c r="D77" i="20"/>
  <c r="C17" i="20" s="1"/>
  <c r="C18" i="20"/>
  <c r="K97" i="25"/>
  <c r="K87" i="11"/>
  <c r="F82" i="11"/>
  <c r="E82" i="11"/>
  <c r="E77" i="8"/>
  <c r="D17" i="8" s="1"/>
  <c r="D29" i="8" s="1"/>
  <c r="D18" i="8"/>
  <c r="E59" i="9"/>
  <c r="D15" i="9" s="1"/>
  <c r="D13" i="9" s="1"/>
  <c r="D38" i="9" s="1"/>
  <c r="D77" i="14"/>
  <c r="C17" i="14" s="1"/>
  <c r="C18" i="14"/>
  <c r="D59" i="15"/>
  <c r="C15" i="15" s="1"/>
  <c r="X10" i="4" s="1"/>
  <c r="C12" i="6"/>
  <c r="V7" i="4"/>
  <c r="D50" i="20"/>
  <c r="C14" i="20" s="1"/>
  <c r="D77" i="26"/>
  <c r="C17" i="26" s="1"/>
  <c r="C18" i="26"/>
  <c r="E59" i="26"/>
  <c r="D15" i="26" s="1"/>
  <c r="D13" i="26" s="1"/>
  <c r="D38" i="26" s="1"/>
  <c r="G17" i="4"/>
  <c r="D77" i="12"/>
  <c r="C17" i="12" s="1"/>
  <c r="C29" i="12" s="1"/>
  <c r="C18" i="12"/>
  <c r="U13" i="4" s="1"/>
  <c r="D39" i="16" l="1"/>
  <c r="D36" i="16"/>
  <c r="D40" i="16" s="1"/>
  <c r="C39" i="22"/>
  <c r="C36" i="15"/>
  <c r="C36" i="12"/>
  <c r="D39" i="15"/>
  <c r="C39" i="18"/>
  <c r="C36" i="18"/>
  <c r="C40" i="18" s="1"/>
  <c r="C39" i="16"/>
  <c r="C36" i="16"/>
  <c r="C40" i="16" s="1"/>
  <c r="D39" i="26"/>
  <c r="D36" i="26"/>
  <c r="D40" i="26" s="1"/>
  <c r="D39" i="21"/>
  <c r="D36" i="21"/>
  <c r="D40" i="21" s="1"/>
  <c r="C36" i="9"/>
  <c r="C40" i="9" s="1"/>
  <c r="C39" i="9"/>
  <c r="D39" i="8"/>
  <c r="D36" i="8"/>
  <c r="D40" i="8" s="1"/>
  <c r="D39" i="22"/>
  <c r="D36" i="22"/>
  <c r="D40" i="22" s="1"/>
  <c r="D39" i="17"/>
  <c r="D36" i="17"/>
  <c r="D40" i="17" s="1"/>
  <c r="C36" i="17"/>
  <c r="C40" i="17" s="1"/>
  <c r="C39" i="19"/>
  <c r="D39" i="20"/>
  <c r="D36" i="20"/>
  <c r="D40" i="20" s="1"/>
  <c r="M71" i="4"/>
  <c r="B17" i="4"/>
  <c r="Y21" i="4"/>
  <c r="C39" i="14"/>
  <c r="C36" i="14"/>
  <c r="C40" i="14" s="1"/>
  <c r="E97" i="22"/>
  <c r="C30" i="22" s="1"/>
  <c r="C36" i="22" s="1"/>
  <c r="C40" i="22" s="1"/>
  <c r="C31" i="22"/>
  <c r="AE28" i="4" s="1"/>
  <c r="C13" i="12"/>
  <c r="C38" i="12" s="1"/>
  <c r="U9" i="4"/>
  <c r="C36" i="8"/>
  <c r="C40" i="8" s="1"/>
  <c r="C39" i="8"/>
  <c r="G69" i="4"/>
  <c r="G71" i="4"/>
  <c r="G46" i="4"/>
  <c r="C12" i="5"/>
  <c r="N7" i="4" s="1"/>
  <c r="B7" i="4" s="1"/>
  <c r="O7" i="4"/>
  <c r="H7" i="4" s="1"/>
  <c r="W97" i="25"/>
  <c r="AL17" i="4"/>
  <c r="D13" i="13"/>
  <c r="D38" i="13" s="1"/>
  <c r="D14" i="6"/>
  <c r="D17" i="7"/>
  <c r="P43" i="4"/>
  <c r="G14" i="4"/>
  <c r="G16" i="4"/>
  <c r="AE8" i="4"/>
  <c r="W87" i="25"/>
  <c r="C36" i="24"/>
  <c r="C40" i="24" s="1"/>
  <c r="D29" i="14"/>
  <c r="X87" i="20"/>
  <c r="C13" i="25"/>
  <c r="C38" i="25" s="1"/>
  <c r="C13" i="6"/>
  <c r="C38" i="6" s="1"/>
  <c r="C14" i="5"/>
  <c r="O9" i="4"/>
  <c r="D13" i="15"/>
  <c r="D38" i="15" s="1"/>
  <c r="H71" i="4"/>
  <c r="H46" i="4"/>
  <c r="X97" i="26"/>
  <c r="Y8" i="4"/>
  <c r="AE21" i="4"/>
  <c r="L11" i="4"/>
  <c r="H46" i="7"/>
  <c r="D46" i="7" s="1"/>
  <c r="F46" i="7" s="1"/>
  <c r="C25" i="7" s="1"/>
  <c r="W97" i="10"/>
  <c r="D39" i="24"/>
  <c r="D36" i="24"/>
  <c r="D40" i="24" s="1"/>
  <c r="AJ20" i="4"/>
  <c r="AK20" i="4" s="1"/>
  <c r="W87" i="22"/>
  <c r="I25" i="4"/>
  <c r="X22" i="4"/>
  <c r="AJ25" i="4"/>
  <c r="AK25" i="4" s="1"/>
  <c r="W97" i="23"/>
  <c r="X97" i="25"/>
  <c r="W87" i="23"/>
  <c r="D31" i="15"/>
  <c r="F97" i="15"/>
  <c r="D30" i="15" s="1"/>
  <c r="D36" i="15" s="1"/>
  <c r="D40" i="15" s="1"/>
  <c r="W87" i="26"/>
  <c r="W87" i="19"/>
  <c r="U12" i="4"/>
  <c r="AJ13" i="4"/>
  <c r="AK13" i="4" s="1"/>
  <c r="V18" i="4"/>
  <c r="R8" i="4"/>
  <c r="AB21" i="4"/>
  <c r="D39" i="9"/>
  <c r="D36" i="9"/>
  <c r="D40" i="9" s="1"/>
  <c r="C13" i="17"/>
  <c r="C38" i="17" s="1"/>
  <c r="Z9" i="4"/>
  <c r="D15" i="7"/>
  <c r="D13" i="7" s="1"/>
  <c r="D38" i="7" s="1"/>
  <c r="D13" i="10"/>
  <c r="D38" i="10" s="1"/>
  <c r="R33" i="4"/>
  <c r="R30" i="4"/>
  <c r="X87" i="25"/>
  <c r="F87" i="10"/>
  <c r="D23" i="10" s="1"/>
  <c r="D29" i="10" s="1"/>
  <c r="D24" i="10"/>
  <c r="E46" i="7"/>
  <c r="G46" i="7" s="1"/>
  <c r="D25" i="7" s="1"/>
  <c r="D25" i="5" s="1"/>
  <c r="H15" i="4"/>
  <c r="E97" i="19"/>
  <c r="C30" i="19" s="1"/>
  <c r="C36" i="19" s="1"/>
  <c r="C40" i="19" s="1"/>
  <c r="C31" i="19"/>
  <c r="AB26" i="4" s="1"/>
  <c r="F45" i="6"/>
  <c r="E45" i="6"/>
  <c r="E44" i="6" s="1"/>
  <c r="I44" i="6" s="1"/>
  <c r="D45" i="6"/>
  <c r="D44" i="6" s="1"/>
  <c r="H44" i="6" s="1"/>
  <c r="C44" i="6"/>
  <c r="F87" i="11"/>
  <c r="D23" i="11" s="1"/>
  <c r="D29" i="11" s="1"/>
  <c r="D24" i="11"/>
  <c r="G13" i="4"/>
  <c r="P12" i="4"/>
  <c r="AG30" i="4"/>
  <c r="M21" i="4"/>
  <c r="D31" i="10"/>
  <c r="D31" i="7" s="1"/>
  <c r="D30" i="7" s="1"/>
  <c r="F97" i="10"/>
  <c r="D30" i="10" s="1"/>
  <c r="I10" i="4"/>
  <c r="C15" i="6"/>
  <c r="V10" i="4"/>
  <c r="G11" i="4"/>
  <c r="C29" i="13"/>
  <c r="D39" i="19"/>
  <c r="M12" i="4"/>
  <c r="AB8" i="4"/>
  <c r="C13" i="15"/>
  <c r="C38" i="15" s="1"/>
  <c r="X9" i="4"/>
  <c r="E97" i="20"/>
  <c r="C30" i="20" s="1"/>
  <c r="C31" i="20"/>
  <c r="AC27" i="4" s="1"/>
  <c r="C15" i="7"/>
  <c r="P10" i="4" s="1"/>
  <c r="S10" i="4"/>
  <c r="S8" i="4" s="1"/>
  <c r="AD12" i="4"/>
  <c r="K16" i="4"/>
  <c r="AJ16" i="4"/>
  <c r="AK16" i="4" s="1"/>
  <c r="C13" i="21"/>
  <c r="C38" i="21" s="1"/>
  <c r="AD9" i="4"/>
  <c r="C13" i="13"/>
  <c r="C38" i="13" s="1"/>
  <c r="O68" i="4"/>
  <c r="H14" i="4"/>
  <c r="D15" i="6"/>
  <c r="D15" i="5" s="1"/>
  <c r="C39" i="25"/>
  <c r="C36" i="25"/>
  <c r="C40" i="25" s="1"/>
  <c r="AH33" i="4"/>
  <c r="AH30" i="4"/>
  <c r="L10" i="4"/>
  <c r="C21" i="5"/>
  <c r="N16" i="4" s="1"/>
  <c r="O16" i="4"/>
  <c r="AD21" i="4"/>
  <c r="K11" i="4"/>
  <c r="W97" i="20"/>
  <c r="C13" i="10"/>
  <c r="C38" i="10" s="1"/>
  <c r="C24" i="10"/>
  <c r="S19" i="4" s="1"/>
  <c r="E87" i="10"/>
  <c r="C23" i="10" s="1"/>
  <c r="C29" i="10" s="1"/>
  <c r="D30" i="6"/>
  <c r="D31" i="5"/>
  <c r="D30" i="5" s="1"/>
  <c r="D16" i="6"/>
  <c r="D16" i="5" s="1"/>
  <c r="W8" i="4"/>
  <c r="F97" i="19"/>
  <c r="D30" i="19" s="1"/>
  <c r="D36" i="19" s="1"/>
  <c r="D40" i="19" s="1"/>
  <c r="D31" i="19"/>
  <c r="J11" i="4"/>
  <c r="W97" i="26"/>
  <c r="J23" i="4"/>
  <c r="AA22" i="4"/>
  <c r="X87" i="11"/>
  <c r="W87" i="20"/>
  <c r="C13" i="20"/>
  <c r="C38" i="20" s="1"/>
  <c r="AC9" i="4"/>
  <c r="C13" i="23"/>
  <c r="C38" i="23" s="1"/>
  <c r="AF9" i="4"/>
  <c r="C31" i="11"/>
  <c r="T23" i="4" s="1"/>
  <c r="E97" i="11"/>
  <c r="C30" i="11" s="1"/>
  <c r="C18" i="6"/>
  <c r="F97" i="20"/>
  <c r="D30" i="20" s="1"/>
  <c r="D31" i="20"/>
  <c r="C39" i="21"/>
  <c r="C36" i="21"/>
  <c r="C40" i="21" s="1"/>
  <c r="C39" i="26"/>
  <c r="C36" i="26"/>
  <c r="C40" i="26" s="1"/>
  <c r="N68" i="4"/>
  <c r="N43" i="4"/>
  <c r="B14" i="4"/>
  <c r="P68" i="4" s="1"/>
  <c r="AI8" i="4"/>
  <c r="C39" i="20"/>
  <c r="C36" i="20"/>
  <c r="C40" i="20" s="1"/>
  <c r="D39" i="18"/>
  <c r="D36" i="18"/>
  <c r="D40" i="18" s="1"/>
  <c r="D39" i="13"/>
  <c r="D36" i="13"/>
  <c r="D40" i="13" s="1"/>
  <c r="AI30" i="4"/>
  <c r="C24" i="11"/>
  <c r="T19" i="4" s="1"/>
  <c r="E87" i="11"/>
  <c r="C23" i="11" s="1"/>
  <c r="C29" i="11" s="1"/>
  <c r="C16" i="6"/>
  <c r="V11" i="4"/>
  <c r="C36" i="23"/>
  <c r="W87" i="9"/>
  <c r="C31" i="10"/>
  <c r="E97" i="10"/>
  <c r="C30" i="10" s="1"/>
  <c r="D39" i="23"/>
  <c r="D36" i="23"/>
  <c r="D40" i="23" s="1"/>
  <c r="D13" i="25"/>
  <c r="D38" i="25" s="1"/>
  <c r="D18" i="7"/>
  <c r="D18" i="5" s="1"/>
  <c r="D17" i="5" s="1"/>
  <c r="C17" i="6"/>
  <c r="L29" i="4"/>
  <c r="AJ29" i="4"/>
  <c r="AK29" i="4" s="1"/>
  <c r="D36" i="12"/>
  <c r="D40" i="12" s="1"/>
  <c r="D39" i="12"/>
  <c r="D13" i="14"/>
  <c r="D38" i="14" s="1"/>
  <c r="X97" i="20"/>
  <c r="C13" i="24"/>
  <c r="C38" i="24" s="1"/>
  <c r="AG9" i="4"/>
  <c r="I45" i="6"/>
  <c r="K45" i="5" s="1"/>
  <c r="I45" i="5" s="1"/>
  <c r="AH8" i="4"/>
  <c r="C31" i="6"/>
  <c r="V23" i="4"/>
  <c r="W18" i="4"/>
  <c r="AL15" i="4"/>
  <c r="F97" i="22"/>
  <c r="D30" i="22" s="1"/>
  <c r="D31" i="22"/>
  <c r="X21" i="4"/>
  <c r="I11" i="4"/>
  <c r="AF21" i="4"/>
  <c r="D36" i="25"/>
  <c r="W87" i="11"/>
  <c r="C32" i="6"/>
  <c r="W24" i="4"/>
  <c r="C13" i="7"/>
  <c r="C38" i="7" s="1"/>
  <c r="P9" i="4"/>
  <c r="C44" i="7"/>
  <c r="G45" i="7"/>
  <c r="E45" i="7"/>
  <c r="Z21" i="4"/>
  <c r="AA8" i="4"/>
  <c r="AA33" i="4" s="1"/>
  <c r="J9" i="4"/>
  <c r="N44" i="4"/>
  <c r="N69" i="4"/>
  <c r="B15" i="4"/>
  <c r="O44" i="4" s="1"/>
  <c r="T8" i="4"/>
  <c r="X97" i="22"/>
  <c r="F8" i="4"/>
  <c r="Q32" i="4"/>
  <c r="X97" i="23"/>
  <c r="W97" i="24"/>
  <c r="Q30" i="4"/>
  <c r="F21" i="4"/>
  <c r="Q33" i="4"/>
  <c r="G45" i="5"/>
  <c r="E45" i="5"/>
  <c r="E44" i="5" s="1"/>
  <c r="C44" i="5"/>
  <c r="H45" i="7"/>
  <c r="L45" i="5" s="1"/>
  <c r="H45" i="5" s="1"/>
  <c r="D45" i="5" s="1"/>
  <c r="X87" i="8"/>
  <c r="S32" i="4" l="1"/>
  <c r="P20" i="4"/>
  <c r="C25" i="5"/>
  <c r="N20" i="4" s="1"/>
  <c r="D44" i="5"/>
  <c r="H44" i="5" s="1"/>
  <c r="F45" i="5"/>
  <c r="T32" i="4"/>
  <c r="Z30" i="4"/>
  <c r="AB33" i="4"/>
  <c r="G70" i="4"/>
  <c r="G44" i="7"/>
  <c r="D24" i="7"/>
  <c r="D23" i="7" s="1"/>
  <c r="D29" i="7" s="1"/>
  <c r="D40" i="25"/>
  <c r="V22" i="4"/>
  <c r="AJ24" i="4"/>
  <c r="AK24" i="4" s="1"/>
  <c r="W22" i="4"/>
  <c r="D39" i="25"/>
  <c r="C30" i="6"/>
  <c r="O23" i="4"/>
  <c r="AH32" i="4"/>
  <c r="C40" i="23"/>
  <c r="C36" i="11"/>
  <c r="C40" i="11" s="1"/>
  <c r="C39" i="11"/>
  <c r="AI32" i="4"/>
  <c r="T22" i="4"/>
  <c r="K65" i="4"/>
  <c r="AH34" i="4"/>
  <c r="O43" i="4"/>
  <c r="AD8" i="4"/>
  <c r="K9" i="4"/>
  <c r="K70" i="4"/>
  <c r="B16" i="4"/>
  <c r="G10" i="4"/>
  <c r="D39" i="10"/>
  <c r="D36" i="10"/>
  <c r="D40" i="10" s="1"/>
  <c r="Z8" i="4"/>
  <c r="I22" i="4"/>
  <c r="J21" i="4"/>
  <c r="L21" i="4"/>
  <c r="AE33" i="4"/>
  <c r="H9" i="4"/>
  <c r="AE32" i="4"/>
  <c r="D13" i="6"/>
  <c r="D38" i="6" s="1"/>
  <c r="D14" i="5"/>
  <c r="D13" i="5" s="1"/>
  <c r="D38" i="5" s="1"/>
  <c r="AC71" i="4"/>
  <c r="Y71" i="4"/>
  <c r="U71" i="4"/>
  <c r="Q71" i="4"/>
  <c r="AC46" i="4"/>
  <c r="Y46" i="4"/>
  <c r="U46" i="4"/>
  <c r="Q46" i="4"/>
  <c r="B46" i="4"/>
  <c r="K20" i="3"/>
  <c r="G20" i="3"/>
  <c r="C20" i="3"/>
  <c r="AF71" i="4"/>
  <c r="AB71" i="4"/>
  <c r="X71" i="4"/>
  <c r="T71" i="4"/>
  <c r="AF46" i="4"/>
  <c r="AB46" i="4"/>
  <c r="X46" i="4"/>
  <c r="T46" i="4"/>
  <c r="J20" i="3"/>
  <c r="F20" i="3"/>
  <c r="AI71" i="4"/>
  <c r="AE71" i="4"/>
  <c r="AA71" i="4"/>
  <c r="W71" i="4"/>
  <c r="S71" i="4"/>
  <c r="AI46" i="4"/>
  <c r="AE46" i="4"/>
  <c r="AA46" i="4"/>
  <c r="W46" i="4"/>
  <c r="S46" i="4"/>
  <c r="I20" i="3"/>
  <c r="E20" i="3"/>
  <c r="Z71" i="4"/>
  <c r="Z46" i="4"/>
  <c r="H20" i="3"/>
  <c r="AD71" i="4"/>
  <c r="AD46" i="4"/>
  <c r="L20" i="3"/>
  <c r="V71" i="4"/>
  <c r="V46" i="4"/>
  <c r="D20" i="3"/>
  <c r="AH71" i="4"/>
  <c r="R71" i="4"/>
  <c r="AH46" i="4"/>
  <c r="R46" i="4"/>
  <c r="N71" i="4"/>
  <c r="N46" i="4"/>
  <c r="F46" i="4"/>
  <c r="L46" i="4"/>
  <c r="I46" i="4"/>
  <c r="I71" i="4"/>
  <c r="J71" i="4"/>
  <c r="J46" i="4"/>
  <c r="L71" i="4"/>
  <c r="K71" i="4"/>
  <c r="K46" i="4"/>
  <c r="O71" i="4"/>
  <c r="AG46" i="4"/>
  <c r="P46" i="4"/>
  <c r="AG71" i="4"/>
  <c r="O46" i="4"/>
  <c r="P71" i="4"/>
  <c r="C39" i="12"/>
  <c r="G9" i="4"/>
  <c r="P8" i="4"/>
  <c r="I65" i="4"/>
  <c r="M9" i="4"/>
  <c r="AG8" i="4"/>
  <c r="AG34" i="4" s="1"/>
  <c r="V21" i="4"/>
  <c r="C18" i="5"/>
  <c r="O13" i="4"/>
  <c r="W32" i="4"/>
  <c r="O70" i="4"/>
  <c r="H16" i="4"/>
  <c r="O45" i="4"/>
  <c r="M30" i="4"/>
  <c r="AJ26" i="4"/>
  <c r="AK26" i="4" s="1"/>
  <c r="AB22" i="4"/>
  <c r="J26" i="4"/>
  <c r="C39" i="15"/>
  <c r="D24" i="5"/>
  <c r="D23" i="5" s="1"/>
  <c r="D29" i="5" s="1"/>
  <c r="G44" i="5"/>
  <c r="Q34" i="4"/>
  <c r="F30" i="4"/>
  <c r="AF30" i="4"/>
  <c r="C16" i="5"/>
  <c r="N11" i="4" s="1"/>
  <c r="O11" i="4"/>
  <c r="I44" i="5"/>
  <c r="F33" i="4"/>
  <c r="AG69" i="4"/>
  <c r="AC69" i="4"/>
  <c r="Y69" i="4"/>
  <c r="Q69" i="4"/>
  <c r="AG44" i="4"/>
  <c r="AC44" i="4"/>
  <c r="Y44" i="4"/>
  <c r="Q44" i="4"/>
  <c r="B44" i="4"/>
  <c r="K18" i="3"/>
  <c r="G18" i="3"/>
  <c r="C18" i="3"/>
  <c r="AF69" i="4"/>
  <c r="AB69" i="4"/>
  <c r="X69" i="4"/>
  <c r="T69" i="4"/>
  <c r="AF44" i="4"/>
  <c r="AB44" i="4"/>
  <c r="X44" i="4"/>
  <c r="T44" i="4"/>
  <c r="J18" i="3"/>
  <c r="F18" i="3"/>
  <c r="AI69" i="4"/>
  <c r="AE69" i="4"/>
  <c r="AA69" i="4"/>
  <c r="W69" i="4"/>
  <c r="S69" i="4"/>
  <c r="AI44" i="4"/>
  <c r="AE44" i="4"/>
  <c r="AA44" i="4"/>
  <c r="W44" i="4"/>
  <c r="S44" i="4"/>
  <c r="I18" i="3"/>
  <c r="E18" i="3"/>
  <c r="V69" i="4"/>
  <c r="AH44" i="4"/>
  <c r="R44" i="4"/>
  <c r="L18" i="3"/>
  <c r="J69" i="4"/>
  <c r="AH69" i="4"/>
  <c r="R69" i="4"/>
  <c r="AD44" i="4"/>
  <c r="H18" i="3"/>
  <c r="AD69" i="4"/>
  <c r="Z44" i="4"/>
  <c r="D18" i="3"/>
  <c r="Z69" i="4"/>
  <c r="V44" i="4"/>
  <c r="F44" i="4"/>
  <c r="K69" i="4"/>
  <c r="I69" i="4"/>
  <c r="J44" i="4"/>
  <c r="L44" i="4"/>
  <c r="M69" i="4"/>
  <c r="K44" i="4"/>
  <c r="I44" i="4"/>
  <c r="L69" i="4"/>
  <c r="M44" i="4"/>
  <c r="P44" i="4"/>
  <c r="U69" i="4"/>
  <c r="P69" i="4"/>
  <c r="U44" i="4"/>
  <c r="AA32" i="4"/>
  <c r="J8" i="4"/>
  <c r="E44" i="7"/>
  <c r="I44" i="7" s="1"/>
  <c r="D45" i="7"/>
  <c r="C32" i="5"/>
  <c r="N24" i="4" s="1"/>
  <c r="O24" i="4"/>
  <c r="W21" i="4"/>
  <c r="V8" i="4"/>
  <c r="L83" i="4"/>
  <c r="B29" i="4"/>
  <c r="C39" i="23"/>
  <c r="T18" i="4"/>
  <c r="AI33" i="4"/>
  <c r="AI68" i="4"/>
  <c r="AE68" i="4"/>
  <c r="AA68" i="4"/>
  <c r="W68" i="4"/>
  <c r="S68" i="4"/>
  <c r="AG43" i="4"/>
  <c r="AC43" i="4"/>
  <c r="Y43" i="4"/>
  <c r="Q43" i="4"/>
  <c r="B43" i="4"/>
  <c r="I17" i="3"/>
  <c r="E17" i="3"/>
  <c r="AH68" i="4"/>
  <c r="AD68" i="4"/>
  <c r="Z68" i="4"/>
  <c r="V68" i="4"/>
  <c r="R68" i="4"/>
  <c r="AF43" i="4"/>
  <c r="AB43" i="4"/>
  <c r="X43" i="4"/>
  <c r="T43" i="4"/>
  <c r="L17" i="3"/>
  <c r="H17" i="3"/>
  <c r="D17" i="3"/>
  <c r="AG68" i="4"/>
  <c r="AC68" i="4"/>
  <c r="Y68" i="4"/>
  <c r="Q68" i="4"/>
  <c r="AI43" i="4"/>
  <c r="AE43" i="4"/>
  <c r="AA43" i="4"/>
  <c r="W43" i="4"/>
  <c r="S43" i="4"/>
  <c r="K17" i="3"/>
  <c r="G17" i="3"/>
  <c r="C17" i="3"/>
  <c r="T68" i="4"/>
  <c r="V43" i="4"/>
  <c r="F17" i="3"/>
  <c r="J43" i="4"/>
  <c r="J17" i="3"/>
  <c r="AF68" i="4"/>
  <c r="AH43" i="4"/>
  <c r="R43" i="4"/>
  <c r="AB68" i="4"/>
  <c r="L68" i="4"/>
  <c r="AD43" i="4"/>
  <c r="X68" i="4"/>
  <c r="Z43" i="4"/>
  <c r="L43" i="4"/>
  <c r="J68" i="4"/>
  <c r="K43" i="4"/>
  <c r="I68" i="4"/>
  <c r="M68" i="4"/>
  <c r="M43" i="4"/>
  <c r="I43" i="4"/>
  <c r="F43" i="4"/>
  <c r="K68" i="4"/>
  <c r="U68" i="4"/>
  <c r="U43" i="4"/>
  <c r="AF8" i="4"/>
  <c r="J40" i="4"/>
  <c r="K21" i="4"/>
  <c r="AD30" i="4"/>
  <c r="H43" i="4"/>
  <c r="H68" i="4"/>
  <c r="K12" i="4"/>
  <c r="AJ27" i="4"/>
  <c r="AK27" i="4" s="1"/>
  <c r="AC22" i="4"/>
  <c r="J27" i="4"/>
  <c r="I9" i="4"/>
  <c r="X8" i="4"/>
  <c r="G12" i="4"/>
  <c r="O69" i="4"/>
  <c r="R32" i="4"/>
  <c r="AL14" i="4"/>
  <c r="B11" i="4"/>
  <c r="I54" i="4"/>
  <c r="I79" i="4"/>
  <c r="B25" i="4"/>
  <c r="AA30" i="4"/>
  <c r="Y32" i="4"/>
  <c r="N9" i="4"/>
  <c r="D39" i="14"/>
  <c r="D36" i="14"/>
  <c r="D40" i="14" s="1"/>
  <c r="G68" i="4"/>
  <c r="G43" i="4"/>
  <c r="G44" i="4"/>
  <c r="U8" i="4"/>
  <c r="M46" i="4"/>
  <c r="AJ9" i="4"/>
  <c r="AK9" i="4" s="1"/>
  <c r="C40" i="15"/>
  <c r="C31" i="7"/>
  <c r="S23" i="4"/>
  <c r="AI34" i="4"/>
  <c r="C36" i="10"/>
  <c r="C40" i="10" s="1"/>
  <c r="C39" i="10"/>
  <c r="D39" i="11"/>
  <c r="D36" i="11"/>
  <c r="D40" i="11" s="1"/>
  <c r="H69" i="4"/>
  <c r="H44" i="4"/>
  <c r="F32" i="4"/>
  <c r="X33" i="4"/>
  <c r="X30" i="4"/>
  <c r="I21" i="4"/>
  <c r="AC8" i="4"/>
  <c r="AJ11" i="4"/>
  <c r="AK11" i="4" s="1"/>
  <c r="AL11" i="4" s="1"/>
  <c r="AJ19" i="4"/>
  <c r="AK19" i="4" s="1"/>
  <c r="S18" i="4"/>
  <c r="N70" i="4"/>
  <c r="N45" i="4"/>
  <c r="AB32" i="4"/>
  <c r="C39" i="13"/>
  <c r="C36" i="13"/>
  <c r="C40" i="13" s="1"/>
  <c r="C15" i="5"/>
  <c r="N10" i="4" s="1"/>
  <c r="O10" i="4"/>
  <c r="G45" i="6"/>
  <c r="C24" i="6"/>
  <c r="F44" i="6"/>
  <c r="R34" i="4"/>
  <c r="AJ12" i="4"/>
  <c r="AK12" i="4" s="1"/>
  <c r="U21" i="4"/>
  <c r="AL25" i="4"/>
  <c r="L65" i="4"/>
  <c r="L40" i="4"/>
  <c r="C39" i="24"/>
  <c r="L9" i="4"/>
  <c r="AJ28" i="4"/>
  <c r="AK28" i="4" s="1"/>
  <c r="AE22" i="4"/>
  <c r="AE30" i="4" s="1"/>
  <c r="L28" i="4"/>
  <c r="Y30" i="4"/>
  <c r="Y33" i="4"/>
  <c r="C39" i="17"/>
  <c r="C40" i="12"/>
  <c r="AJ10" i="4"/>
  <c r="AK10" i="4" s="1"/>
  <c r="L30" i="4" l="1"/>
  <c r="AE34" i="4"/>
  <c r="U30" i="4"/>
  <c r="U33" i="4"/>
  <c r="N78" i="4"/>
  <c r="B24" i="4"/>
  <c r="G20" i="4"/>
  <c r="U32" i="4"/>
  <c r="B28" i="4"/>
  <c r="L82" i="4" s="1"/>
  <c r="AL28" i="4"/>
  <c r="H10" i="4"/>
  <c r="AC32" i="4"/>
  <c r="AC33" i="4"/>
  <c r="I30" i="4"/>
  <c r="X34" i="4"/>
  <c r="C13" i="5"/>
  <c r="C38" i="5" s="1"/>
  <c r="AA34" i="4"/>
  <c r="B40" i="4"/>
  <c r="L13" i="3"/>
  <c r="H13" i="3"/>
  <c r="D13" i="3"/>
  <c r="K13" i="3"/>
  <c r="G13" i="3"/>
  <c r="C13" i="3"/>
  <c r="J13" i="3"/>
  <c r="F13" i="3"/>
  <c r="I13" i="3"/>
  <c r="E13" i="3"/>
  <c r="T65" i="4"/>
  <c r="T40" i="4"/>
  <c r="Q65" i="4"/>
  <c r="AA65" i="4"/>
  <c r="U40" i="4"/>
  <c r="AH65" i="4"/>
  <c r="AG65" i="4"/>
  <c r="Q40" i="4"/>
  <c r="AI65" i="4"/>
  <c r="R40" i="4"/>
  <c r="AC65" i="4"/>
  <c r="AA40" i="4"/>
  <c r="AG40" i="4"/>
  <c r="AI40" i="4"/>
  <c r="U65" i="4"/>
  <c r="R65" i="4"/>
  <c r="AH40" i="4"/>
  <c r="AC40" i="4"/>
  <c r="AD65" i="4"/>
  <c r="Y65" i="4"/>
  <c r="AE40" i="4"/>
  <c r="AB65" i="4"/>
  <c r="S40" i="4"/>
  <c r="M65" i="4"/>
  <c r="P40" i="4"/>
  <c r="X65" i="4"/>
  <c r="AF40" i="4"/>
  <c r="Z65" i="4"/>
  <c r="Y40" i="4"/>
  <c r="F40" i="4"/>
  <c r="AB40" i="4"/>
  <c r="M40" i="4"/>
  <c r="W65" i="4"/>
  <c r="X40" i="4"/>
  <c r="Z40" i="4"/>
  <c r="W40" i="4"/>
  <c r="AE65" i="4"/>
  <c r="S65" i="4"/>
  <c r="P65" i="4"/>
  <c r="AD40" i="4"/>
  <c r="AF65" i="4"/>
  <c r="I8" i="4"/>
  <c r="X32" i="4"/>
  <c r="D8" i="4"/>
  <c r="B27" i="4"/>
  <c r="J65" i="4"/>
  <c r="AF32" i="4"/>
  <c r="T21" i="4"/>
  <c r="AF83" i="4"/>
  <c r="AB83" i="4"/>
  <c r="X83" i="4"/>
  <c r="T83" i="4"/>
  <c r="P83" i="4"/>
  <c r="AI83" i="4"/>
  <c r="AA83" i="4"/>
  <c r="W83" i="4"/>
  <c r="S83" i="4"/>
  <c r="O83" i="4"/>
  <c r="AH83" i="4"/>
  <c r="AD83" i="4"/>
  <c r="Z83" i="4"/>
  <c r="V83" i="4"/>
  <c r="R83" i="4"/>
  <c r="N83" i="4"/>
  <c r="AC83" i="4"/>
  <c r="Y83" i="4"/>
  <c r="AG58" i="4"/>
  <c r="AC58" i="4"/>
  <c r="Y58" i="4"/>
  <c r="U58" i="4"/>
  <c r="Q58" i="4"/>
  <c r="B58" i="4"/>
  <c r="I31" i="3"/>
  <c r="E31" i="3"/>
  <c r="AG83" i="4"/>
  <c r="AF58" i="4"/>
  <c r="AB58" i="4"/>
  <c r="X58" i="4"/>
  <c r="T58" i="4"/>
  <c r="P58" i="4"/>
  <c r="L31" i="3"/>
  <c r="H31" i="3"/>
  <c r="D31" i="3"/>
  <c r="U83" i="4"/>
  <c r="AI58" i="4"/>
  <c r="AA58" i="4"/>
  <c r="W58" i="4"/>
  <c r="S58" i="4"/>
  <c r="O58" i="4"/>
  <c r="K31" i="3"/>
  <c r="G31" i="3"/>
  <c r="C31" i="3"/>
  <c r="Z58" i="4"/>
  <c r="J58" i="4"/>
  <c r="J31" i="3"/>
  <c r="AD58" i="4"/>
  <c r="Q83" i="4"/>
  <c r="V58" i="4"/>
  <c r="F58" i="4"/>
  <c r="F31" i="3"/>
  <c r="AH58" i="4"/>
  <c r="R58" i="4"/>
  <c r="N58" i="4"/>
  <c r="G58" i="4"/>
  <c r="I83" i="4"/>
  <c r="K83" i="4"/>
  <c r="H83" i="4"/>
  <c r="M83" i="4"/>
  <c r="I58" i="4"/>
  <c r="G83" i="4"/>
  <c r="K58" i="4"/>
  <c r="H58" i="4"/>
  <c r="J83" i="4"/>
  <c r="M58" i="4"/>
  <c r="AE83" i="4"/>
  <c r="AE58" i="4"/>
  <c r="W33" i="4"/>
  <c r="W30" i="4"/>
  <c r="N65" i="4"/>
  <c r="N40" i="4"/>
  <c r="AF33" i="4"/>
  <c r="V65" i="4"/>
  <c r="L8" i="4"/>
  <c r="L33" i="4"/>
  <c r="G65" i="4"/>
  <c r="AI70" i="4"/>
  <c r="AE70" i="4"/>
  <c r="AA70" i="4"/>
  <c r="W70" i="4"/>
  <c r="S70" i="4"/>
  <c r="AG45" i="4"/>
  <c r="AC45" i="4"/>
  <c r="Y45" i="4"/>
  <c r="U45" i="4"/>
  <c r="Q45" i="4"/>
  <c r="B45" i="4"/>
  <c r="I19" i="3"/>
  <c r="E19" i="3"/>
  <c r="AH70" i="4"/>
  <c r="Z70" i="4"/>
  <c r="V70" i="4"/>
  <c r="R70" i="4"/>
  <c r="AF45" i="4"/>
  <c r="AB45" i="4"/>
  <c r="X45" i="4"/>
  <c r="T45" i="4"/>
  <c r="L19" i="3"/>
  <c r="H19" i="3"/>
  <c r="D19" i="3"/>
  <c r="AG70" i="4"/>
  <c r="AC70" i="4"/>
  <c r="Y70" i="4"/>
  <c r="U70" i="4"/>
  <c r="Q70" i="4"/>
  <c r="AI45" i="4"/>
  <c r="AE45" i="4"/>
  <c r="AA45" i="4"/>
  <c r="W45" i="4"/>
  <c r="S45" i="4"/>
  <c r="K19" i="3"/>
  <c r="G19" i="3"/>
  <c r="C19" i="3"/>
  <c r="X70" i="4"/>
  <c r="AB70" i="4"/>
  <c r="AH45" i="4"/>
  <c r="T70" i="4"/>
  <c r="Z45" i="4"/>
  <c r="AF70" i="4"/>
  <c r="V45" i="4"/>
  <c r="J19" i="3"/>
  <c r="L70" i="4"/>
  <c r="R45" i="4"/>
  <c r="F19" i="3"/>
  <c r="M45" i="4"/>
  <c r="F45" i="4"/>
  <c r="L45" i="4"/>
  <c r="J70" i="4"/>
  <c r="M70" i="4"/>
  <c r="J45" i="4"/>
  <c r="I45" i="4"/>
  <c r="I70" i="4"/>
  <c r="P45" i="4"/>
  <c r="AD45" i="4"/>
  <c r="P70" i="4"/>
  <c r="AD70" i="4"/>
  <c r="J22" i="4"/>
  <c r="Z34" i="4"/>
  <c r="C23" i="6"/>
  <c r="C29" i="6" s="1"/>
  <c r="O19" i="4"/>
  <c r="AJ23" i="4"/>
  <c r="AK23" i="4" s="1"/>
  <c r="S22" i="4"/>
  <c r="K33" i="4"/>
  <c r="O12" i="4"/>
  <c r="H13" i="4"/>
  <c r="K8" i="4"/>
  <c r="AD32" i="4"/>
  <c r="AL24" i="4"/>
  <c r="D24" i="6"/>
  <c r="D23" i="6" s="1"/>
  <c r="D29" i="6" s="1"/>
  <c r="G44" i="6"/>
  <c r="AJ18" i="4"/>
  <c r="AK18" i="4" s="1"/>
  <c r="S21" i="4"/>
  <c r="I33" i="4"/>
  <c r="C30" i="7"/>
  <c r="P23" i="4"/>
  <c r="AL10" i="4"/>
  <c r="Y34" i="4"/>
  <c r="L22" i="4"/>
  <c r="B10" i="4"/>
  <c r="O64" i="4" s="1"/>
  <c r="AF79" i="4"/>
  <c r="AB79" i="4"/>
  <c r="T79" i="4"/>
  <c r="P79" i="4"/>
  <c r="AE79" i="4"/>
  <c r="Z79" i="4"/>
  <c r="U79" i="4"/>
  <c r="O79" i="4"/>
  <c r="AG54" i="4"/>
  <c r="AC54" i="4"/>
  <c r="Y54" i="4"/>
  <c r="U54" i="4"/>
  <c r="Q54" i="4"/>
  <c r="B54" i="4"/>
  <c r="I27" i="3"/>
  <c r="E27" i="3"/>
  <c r="AI79" i="4"/>
  <c r="AD79" i="4"/>
  <c r="Y79" i="4"/>
  <c r="S79" i="4"/>
  <c r="N79" i="4"/>
  <c r="AF54" i="4"/>
  <c r="AB54" i="4"/>
  <c r="T54" i="4"/>
  <c r="P54" i="4"/>
  <c r="L27" i="3"/>
  <c r="H27" i="3"/>
  <c r="D27" i="3"/>
  <c r="AH79" i="4"/>
  <c r="AC79" i="4"/>
  <c r="W79" i="4"/>
  <c r="R79" i="4"/>
  <c r="AI54" i="4"/>
  <c r="AE54" i="4"/>
  <c r="AA54" i="4"/>
  <c r="W54" i="4"/>
  <c r="S54" i="4"/>
  <c r="O54" i="4"/>
  <c r="K27" i="3"/>
  <c r="G27" i="3"/>
  <c r="C27" i="3"/>
  <c r="V79" i="4"/>
  <c r="Z54" i="4"/>
  <c r="J54" i="4"/>
  <c r="AA79" i="4"/>
  <c r="AD54" i="4"/>
  <c r="N54" i="4"/>
  <c r="Q79" i="4"/>
  <c r="V54" i="4"/>
  <c r="F54" i="4"/>
  <c r="AG79" i="4"/>
  <c r="AH54" i="4"/>
  <c r="R54" i="4"/>
  <c r="J27" i="3"/>
  <c r="F27" i="3"/>
  <c r="K54" i="4"/>
  <c r="G79" i="4"/>
  <c r="L54" i="4"/>
  <c r="G54" i="4"/>
  <c r="J79" i="4"/>
  <c r="M54" i="4"/>
  <c r="H79" i="4"/>
  <c r="M79" i="4"/>
  <c r="H54" i="4"/>
  <c r="L79" i="4"/>
  <c r="K79" i="4"/>
  <c r="X79" i="4"/>
  <c r="X54" i="4"/>
  <c r="AC30" i="4"/>
  <c r="AD33" i="4"/>
  <c r="L58" i="4"/>
  <c r="H24" i="4"/>
  <c r="O53" i="4"/>
  <c r="O78" i="4"/>
  <c r="AF34" i="4"/>
  <c r="F34" i="4"/>
  <c r="B26" i="4"/>
  <c r="J80" i="4" s="1"/>
  <c r="H45" i="4"/>
  <c r="H70" i="4"/>
  <c r="V40" i="4"/>
  <c r="I40" i="4"/>
  <c r="J33" i="4"/>
  <c r="Z32" i="4"/>
  <c r="K45" i="4"/>
  <c r="K40" i="4"/>
  <c r="C31" i="5"/>
  <c r="G45" i="4"/>
  <c r="B20" i="4"/>
  <c r="C8" i="4"/>
  <c r="J32" i="4"/>
  <c r="V33" i="4"/>
  <c r="V30" i="4"/>
  <c r="N8" i="4"/>
  <c r="B9" i="4"/>
  <c r="H38" i="4" s="1"/>
  <c r="K30" i="4"/>
  <c r="AD34" i="4"/>
  <c r="V32" i="4"/>
  <c r="D44" i="7"/>
  <c r="H44" i="7" s="1"/>
  <c r="F45" i="7"/>
  <c r="H11" i="4"/>
  <c r="O65" i="4"/>
  <c r="O40" i="4"/>
  <c r="D39" i="5"/>
  <c r="D36" i="5"/>
  <c r="D40" i="5" s="1"/>
  <c r="AL26" i="4"/>
  <c r="C17" i="5"/>
  <c r="N13" i="4"/>
  <c r="AG32" i="4"/>
  <c r="M8" i="4"/>
  <c r="AG33" i="4"/>
  <c r="G8" i="4"/>
  <c r="P32" i="4"/>
  <c r="O8" i="4"/>
  <c r="G40" i="4"/>
  <c r="G64" i="4"/>
  <c r="G39" i="4"/>
  <c r="AL29" i="4"/>
  <c r="H23" i="4"/>
  <c r="O22" i="4"/>
  <c r="D39" i="7"/>
  <c r="D36" i="7"/>
  <c r="D40" i="7" s="1"/>
  <c r="AB30" i="4"/>
  <c r="AL16" i="4"/>
  <c r="Z33" i="4"/>
  <c r="F44" i="5"/>
  <c r="C24" i="5"/>
  <c r="AJ8" i="4"/>
  <c r="AK8" i="4" s="1"/>
  <c r="C23" i="5" l="1"/>
  <c r="C29" i="5" s="1"/>
  <c r="N19" i="4"/>
  <c r="F44" i="7"/>
  <c r="C24" i="7"/>
  <c r="AI74" i="4"/>
  <c r="AE74" i="4"/>
  <c r="AA74" i="4"/>
  <c r="W74" i="4"/>
  <c r="O74" i="4"/>
  <c r="AG49" i="4"/>
  <c r="AC49" i="4"/>
  <c r="Y49" i="4"/>
  <c r="U49" i="4"/>
  <c r="Q49" i="4"/>
  <c r="B49" i="4"/>
  <c r="I23" i="3"/>
  <c r="E23" i="3"/>
  <c r="AH74" i="4"/>
  <c r="AD74" i="4"/>
  <c r="Z74" i="4"/>
  <c r="V74" i="4"/>
  <c r="R74" i="4"/>
  <c r="AF49" i="4"/>
  <c r="AB49" i="4"/>
  <c r="X49" i="4"/>
  <c r="L23" i="3"/>
  <c r="H23" i="3"/>
  <c r="D23" i="3"/>
  <c r="AG74" i="4"/>
  <c r="AC74" i="4"/>
  <c r="Y74" i="4"/>
  <c r="U74" i="4"/>
  <c r="Q74" i="4"/>
  <c r="AI49" i="4"/>
  <c r="AE49" i="4"/>
  <c r="AA49" i="4"/>
  <c r="W49" i="4"/>
  <c r="O49" i="4"/>
  <c r="K23" i="3"/>
  <c r="G23" i="3"/>
  <c r="C23" i="3"/>
  <c r="AF74" i="4"/>
  <c r="AD49" i="4"/>
  <c r="J23" i="3"/>
  <c r="R49" i="4"/>
  <c r="AB74" i="4"/>
  <c r="L74" i="4"/>
  <c r="Z49" i="4"/>
  <c r="J49" i="4"/>
  <c r="F23" i="3"/>
  <c r="X74" i="4"/>
  <c r="H74" i="4"/>
  <c r="V49" i="4"/>
  <c r="F49" i="4"/>
  <c r="AH49" i="4"/>
  <c r="K74" i="4"/>
  <c r="H49" i="4"/>
  <c r="I49" i="4"/>
  <c r="J74" i="4"/>
  <c r="M49" i="4"/>
  <c r="L49" i="4"/>
  <c r="I74" i="4"/>
  <c r="M74" i="4"/>
  <c r="K49" i="4"/>
  <c r="S49" i="4"/>
  <c r="T49" i="4"/>
  <c r="T74" i="4"/>
  <c r="S74" i="4"/>
  <c r="AL20" i="4"/>
  <c r="H67" i="4"/>
  <c r="AI81" i="4"/>
  <c r="AE81" i="4"/>
  <c r="AA81" i="4"/>
  <c r="W81" i="4"/>
  <c r="S81" i="4"/>
  <c r="O81" i="4"/>
  <c r="AH81" i="4"/>
  <c r="AD81" i="4"/>
  <c r="Z81" i="4"/>
  <c r="V81" i="4"/>
  <c r="R81" i="4"/>
  <c r="N81" i="4"/>
  <c r="AF81" i="4"/>
  <c r="X81" i="4"/>
  <c r="P81" i="4"/>
  <c r="U81" i="4"/>
  <c r="T81" i="4"/>
  <c r="AG56" i="4"/>
  <c r="Y56" i="4"/>
  <c r="U56" i="4"/>
  <c r="Q56" i="4"/>
  <c r="B56" i="4"/>
  <c r="I29" i="3"/>
  <c r="E29" i="3"/>
  <c r="AG81" i="4"/>
  <c r="Q81" i="4"/>
  <c r="AF56" i="4"/>
  <c r="AB56" i="4"/>
  <c r="X56" i="4"/>
  <c r="T56" i="4"/>
  <c r="P56" i="4"/>
  <c r="L29" i="3"/>
  <c r="H29" i="3"/>
  <c r="D29" i="3"/>
  <c r="AB81" i="4"/>
  <c r="AI56" i="4"/>
  <c r="AE56" i="4"/>
  <c r="AA56" i="4"/>
  <c r="W56" i="4"/>
  <c r="S56" i="4"/>
  <c r="O56" i="4"/>
  <c r="K29" i="3"/>
  <c r="G29" i="3"/>
  <c r="C29" i="3"/>
  <c r="AH56" i="4"/>
  <c r="R56" i="4"/>
  <c r="Y81" i="4"/>
  <c r="V56" i="4"/>
  <c r="AD56" i="4"/>
  <c r="N56" i="4"/>
  <c r="J29" i="3"/>
  <c r="F56" i="4"/>
  <c r="Z56" i="4"/>
  <c r="F29" i="3"/>
  <c r="M56" i="4"/>
  <c r="I56" i="4"/>
  <c r="K56" i="4"/>
  <c r="L56" i="4"/>
  <c r="L81" i="4"/>
  <c r="H81" i="4"/>
  <c r="G56" i="4"/>
  <c r="G81" i="4"/>
  <c r="H56" i="4"/>
  <c r="K81" i="4"/>
  <c r="M81" i="4"/>
  <c r="I81" i="4"/>
  <c r="AC56" i="4"/>
  <c r="AC81" i="4"/>
  <c r="L34" i="4"/>
  <c r="H22" i="4"/>
  <c r="H65" i="4"/>
  <c r="H40" i="4"/>
  <c r="N32" i="4"/>
  <c r="N37" i="4"/>
  <c r="N49" i="4"/>
  <c r="M32" i="4"/>
  <c r="M33" i="4"/>
  <c r="N12" i="4"/>
  <c r="N67" i="4"/>
  <c r="B13" i="4"/>
  <c r="I63" i="4"/>
  <c r="N74" i="4"/>
  <c r="C30" i="5"/>
  <c r="N23" i="4"/>
  <c r="J55" i="4"/>
  <c r="N39" i="4"/>
  <c r="S33" i="4"/>
  <c r="S30" i="4"/>
  <c r="AJ21" i="4"/>
  <c r="AK21" i="4" s="1"/>
  <c r="C39" i="6"/>
  <c r="C36" i="6"/>
  <c r="C40" i="6" s="1"/>
  <c r="M38" i="4"/>
  <c r="E8" i="4"/>
  <c r="I34" i="4"/>
  <c r="O39" i="4"/>
  <c r="L57" i="4"/>
  <c r="AH78" i="4"/>
  <c r="AD78" i="4"/>
  <c r="Z78" i="4"/>
  <c r="V78" i="4"/>
  <c r="R78" i="4"/>
  <c r="AI78" i="4"/>
  <c r="AC78" i="4"/>
  <c r="X78" i="4"/>
  <c r="S78" i="4"/>
  <c r="AG53" i="4"/>
  <c r="AC53" i="4"/>
  <c r="Y53" i="4"/>
  <c r="U53" i="4"/>
  <c r="Q53" i="4"/>
  <c r="B53" i="4"/>
  <c r="K26" i="3"/>
  <c r="G26" i="3"/>
  <c r="C26" i="3"/>
  <c r="AG78" i="4"/>
  <c r="AB78" i="4"/>
  <c r="Q78" i="4"/>
  <c r="AF53" i="4"/>
  <c r="AB53" i="4"/>
  <c r="X53" i="4"/>
  <c r="T53" i="4"/>
  <c r="P53" i="4"/>
  <c r="J26" i="3"/>
  <c r="F26" i="3"/>
  <c r="AF78" i="4"/>
  <c r="AA78" i="4"/>
  <c r="U78" i="4"/>
  <c r="P78" i="4"/>
  <c r="AI53" i="4"/>
  <c r="AE53" i="4"/>
  <c r="AA53" i="4"/>
  <c r="S53" i="4"/>
  <c r="I26" i="3"/>
  <c r="E26" i="3"/>
  <c r="AE78" i="4"/>
  <c r="I78" i="4"/>
  <c r="AD53" i="4"/>
  <c r="L26" i="3"/>
  <c r="R53" i="4"/>
  <c r="Y78" i="4"/>
  <c r="Z53" i="4"/>
  <c r="H26" i="3"/>
  <c r="T78" i="4"/>
  <c r="V53" i="4"/>
  <c r="D26" i="3"/>
  <c r="AH53" i="4"/>
  <c r="K78" i="4"/>
  <c r="J78" i="4"/>
  <c r="L78" i="4"/>
  <c r="J53" i="4"/>
  <c r="G53" i="4"/>
  <c r="G78" i="4"/>
  <c r="I53" i="4"/>
  <c r="K53" i="4"/>
  <c r="L53" i="4"/>
  <c r="M53" i="4"/>
  <c r="F53" i="4"/>
  <c r="M78" i="4"/>
  <c r="W78" i="4"/>
  <c r="W53" i="4"/>
  <c r="AB34" i="4"/>
  <c r="G62" i="4"/>
  <c r="G32" i="4"/>
  <c r="B38" i="4"/>
  <c r="L11" i="3"/>
  <c r="L9" i="3" s="1"/>
  <c r="H11" i="3"/>
  <c r="D11" i="3"/>
  <c r="K11" i="3"/>
  <c r="G11" i="3"/>
  <c r="C11" i="3"/>
  <c r="J11" i="3"/>
  <c r="F11" i="3"/>
  <c r="E11" i="3"/>
  <c r="I11" i="3"/>
  <c r="Q63" i="4"/>
  <c r="Q38" i="4"/>
  <c r="Y63" i="4"/>
  <c r="S38" i="4"/>
  <c r="R38" i="4"/>
  <c r="AI63" i="4"/>
  <c r="AE38" i="4"/>
  <c r="AB63" i="4"/>
  <c r="W63" i="4"/>
  <c r="AH63" i="4"/>
  <c r="V38" i="4"/>
  <c r="AE63" i="4"/>
  <c r="Y38" i="4"/>
  <c r="AI38" i="4"/>
  <c r="S63" i="4"/>
  <c r="R63" i="4"/>
  <c r="F38" i="4"/>
  <c r="AB38" i="4"/>
  <c r="W38" i="4"/>
  <c r="V63" i="4"/>
  <c r="AA63" i="4"/>
  <c r="T63" i="4"/>
  <c r="AA38" i="4"/>
  <c r="T38" i="4"/>
  <c r="AH38" i="4"/>
  <c r="AD63" i="4"/>
  <c r="Z38" i="4"/>
  <c r="J38" i="4"/>
  <c r="O63" i="4"/>
  <c r="P38" i="4"/>
  <c r="AG38" i="4"/>
  <c r="AF38" i="4"/>
  <c r="X38" i="4"/>
  <c r="U63" i="4"/>
  <c r="AC38" i="4"/>
  <c r="AG63" i="4"/>
  <c r="X63" i="4"/>
  <c r="AC63" i="4"/>
  <c r="AD38" i="4"/>
  <c r="Z63" i="4"/>
  <c r="O38" i="4"/>
  <c r="J63" i="4"/>
  <c r="U38" i="4"/>
  <c r="P63" i="4"/>
  <c r="AF63" i="4"/>
  <c r="V34" i="4"/>
  <c r="AL9" i="4"/>
  <c r="G38" i="4"/>
  <c r="W34" i="4"/>
  <c r="G74" i="4"/>
  <c r="G49" i="4"/>
  <c r="I38" i="4"/>
  <c r="K34" i="4"/>
  <c r="N38" i="4"/>
  <c r="AC34" i="4"/>
  <c r="N64" i="4"/>
  <c r="D39" i="6"/>
  <c r="D36" i="6"/>
  <c r="D40" i="6" s="1"/>
  <c r="L32" i="4"/>
  <c r="M63" i="4"/>
  <c r="J56" i="4"/>
  <c r="J30" i="4"/>
  <c r="P74" i="4"/>
  <c r="H63" i="4"/>
  <c r="N53" i="4"/>
  <c r="U34" i="4"/>
  <c r="O32" i="4"/>
  <c r="O37" i="4"/>
  <c r="H8" i="4"/>
  <c r="N63" i="4"/>
  <c r="K38" i="4"/>
  <c r="H78" i="4"/>
  <c r="H53" i="4"/>
  <c r="L38" i="4"/>
  <c r="T33" i="4"/>
  <c r="T30" i="4"/>
  <c r="K63" i="4"/>
  <c r="AH80" i="4"/>
  <c r="AD80" i="4"/>
  <c r="Z80" i="4"/>
  <c r="V80" i="4"/>
  <c r="R80" i="4"/>
  <c r="N80" i="4"/>
  <c r="AG80" i="4"/>
  <c r="AC80" i="4"/>
  <c r="W80" i="4"/>
  <c r="Q80" i="4"/>
  <c r="AG55" i="4"/>
  <c r="AC55" i="4"/>
  <c r="Y55" i="4"/>
  <c r="U55" i="4"/>
  <c r="Q55" i="4"/>
  <c r="B55" i="4"/>
  <c r="K28" i="3"/>
  <c r="G28" i="3"/>
  <c r="C28" i="3"/>
  <c r="AI80" i="4"/>
  <c r="AA80" i="4"/>
  <c r="U80" i="4"/>
  <c r="P80" i="4"/>
  <c r="AF55" i="4"/>
  <c r="X55" i="4"/>
  <c r="T55" i="4"/>
  <c r="P55" i="4"/>
  <c r="J28" i="3"/>
  <c r="F28" i="3"/>
  <c r="AF80" i="4"/>
  <c r="Y80" i="4"/>
  <c r="T80" i="4"/>
  <c r="O80" i="4"/>
  <c r="AI55" i="4"/>
  <c r="AE55" i="4"/>
  <c r="AA55" i="4"/>
  <c r="W55" i="4"/>
  <c r="S55" i="4"/>
  <c r="O55" i="4"/>
  <c r="I28" i="3"/>
  <c r="E28" i="3"/>
  <c r="M80" i="4"/>
  <c r="V55" i="4"/>
  <c r="H28" i="3"/>
  <c r="Z55" i="4"/>
  <c r="L28" i="3"/>
  <c r="AE80" i="4"/>
  <c r="H80" i="4"/>
  <c r="AH55" i="4"/>
  <c r="R55" i="4"/>
  <c r="D28" i="3"/>
  <c r="X80" i="4"/>
  <c r="AD55" i="4"/>
  <c r="N55" i="4"/>
  <c r="S80" i="4"/>
  <c r="K55" i="4"/>
  <c r="I55" i="4"/>
  <c r="L80" i="4"/>
  <c r="F55" i="4"/>
  <c r="L55" i="4"/>
  <c r="G55" i="4"/>
  <c r="G80" i="4"/>
  <c r="M55" i="4"/>
  <c r="H55" i="4"/>
  <c r="I80" i="4"/>
  <c r="K80" i="4"/>
  <c r="AB80" i="4"/>
  <c r="AB55" i="4"/>
  <c r="B39" i="4"/>
  <c r="J12" i="3"/>
  <c r="F12" i="3"/>
  <c r="I12" i="3"/>
  <c r="E12" i="3"/>
  <c r="L12" i="3"/>
  <c r="H12" i="3"/>
  <c r="D12" i="3"/>
  <c r="G12" i="3"/>
  <c r="K12" i="3"/>
  <c r="C12" i="3"/>
  <c r="AG39" i="4"/>
  <c r="T64" i="4"/>
  <c r="AD39" i="4"/>
  <c r="AB64" i="4"/>
  <c r="AG64" i="4"/>
  <c r="Q64" i="4"/>
  <c r="AC64" i="4"/>
  <c r="Y39" i="4"/>
  <c r="AF64" i="4"/>
  <c r="U39" i="4"/>
  <c r="AB39" i="4"/>
  <c r="AC39" i="4"/>
  <c r="T39" i="4"/>
  <c r="AA64" i="4"/>
  <c r="Y64" i="4"/>
  <c r="AD64" i="4"/>
  <c r="U64" i="4"/>
  <c r="Q39" i="4"/>
  <c r="AA39" i="4"/>
  <c r="AF39" i="4"/>
  <c r="M64" i="4"/>
  <c r="Z64" i="4"/>
  <c r="W39" i="4"/>
  <c r="AI39" i="4"/>
  <c r="X39" i="4"/>
  <c r="K39" i="4"/>
  <c r="AE39" i="4"/>
  <c r="AH64" i="4"/>
  <c r="R39" i="4"/>
  <c r="F39" i="4"/>
  <c r="J64" i="4"/>
  <c r="K64" i="4"/>
  <c r="R64" i="4"/>
  <c r="M39" i="4"/>
  <c r="X64" i="4"/>
  <c r="W64" i="4"/>
  <c r="AH39" i="4"/>
  <c r="AI64" i="4"/>
  <c r="J39" i="4"/>
  <c r="Z39" i="4"/>
  <c r="AE64" i="4"/>
  <c r="L64" i="4"/>
  <c r="P64" i="4"/>
  <c r="V64" i="4"/>
  <c r="S39" i="4"/>
  <c r="P39" i="4"/>
  <c r="I64" i="4"/>
  <c r="L39" i="4"/>
  <c r="V39" i="4"/>
  <c r="S64" i="4"/>
  <c r="I39" i="4"/>
  <c r="L63" i="4"/>
  <c r="G23" i="4"/>
  <c r="P22" i="4"/>
  <c r="K32" i="4"/>
  <c r="H12" i="4"/>
  <c r="AJ22" i="4"/>
  <c r="AK22" i="4" s="1"/>
  <c r="O18" i="4"/>
  <c r="H19" i="4"/>
  <c r="G63" i="4"/>
  <c r="M34" i="4"/>
  <c r="J81" i="4"/>
  <c r="I62" i="4"/>
  <c r="I32" i="4"/>
  <c r="B8" i="4"/>
  <c r="N62" i="4" s="1"/>
  <c r="H39" i="4"/>
  <c r="H64" i="4"/>
  <c r="AH82" i="4"/>
  <c r="AD82" i="4"/>
  <c r="Z82" i="4"/>
  <c r="V82" i="4"/>
  <c r="R82" i="4"/>
  <c r="N82" i="4"/>
  <c r="AG82" i="4"/>
  <c r="AC82" i="4"/>
  <c r="Y82" i="4"/>
  <c r="U82" i="4"/>
  <c r="Q82" i="4"/>
  <c r="AF82" i="4"/>
  <c r="AB82" i="4"/>
  <c r="X82" i="4"/>
  <c r="T82" i="4"/>
  <c r="P82" i="4"/>
  <c r="AA82" i="4"/>
  <c r="W82" i="4"/>
  <c r="AI82" i="4"/>
  <c r="AG57" i="4"/>
  <c r="AC57" i="4"/>
  <c r="Y57" i="4"/>
  <c r="U57" i="4"/>
  <c r="Q57" i="4"/>
  <c r="B57" i="4"/>
  <c r="K30" i="3"/>
  <c r="G30" i="3"/>
  <c r="C30" i="3"/>
  <c r="AF57" i="4"/>
  <c r="AB57" i="4"/>
  <c r="X57" i="4"/>
  <c r="T57" i="4"/>
  <c r="P57" i="4"/>
  <c r="J30" i="3"/>
  <c r="F30" i="3"/>
  <c r="S82" i="4"/>
  <c r="AI57" i="4"/>
  <c r="AA57" i="4"/>
  <c r="W57" i="4"/>
  <c r="S57" i="4"/>
  <c r="O57" i="4"/>
  <c r="I30" i="3"/>
  <c r="E30" i="3"/>
  <c r="AD57" i="4"/>
  <c r="N57" i="4"/>
  <c r="D30" i="3"/>
  <c r="R57" i="4"/>
  <c r="Z57" i="4"/>
  <c r="J57" i="4"/>
  <c r="O82" i="4"/>
  <c r="V57" i="4"/>
  <c r="F57" i="4"/>
  <c r="L30" i="3"/>
  <c r="AH57" i="4"/>
  <c r="H30" i="3"/>
  <c r="K57" i="4"/>
  <c r="M82" i="4"/>
  <c r="G82" i="4"/>
  <c r="M57" i="4"/>
  <c r="I82" i="4"/>
  <c r="H82" i="4"/>
  <c r="K82" i="4"/>
  <c r="G57" i="4"/>
  <c r="H57" i="4"/>
  <c r="J82" i="4"/>
  <c r="I57" i="4"/>
  <c r="AE82" i="4"/>
  <c r="AE57" i="4"/>
  <c r="P49" i="4"/>
  <c r="AL27" i="4"/>
  <c r="G9" i="3" l="1"/>
  <c r="H18" i="4"/>
  <c r="O21" i="4"/>
  <c r="G22" i="4"/>
  <c r="T34" i="4"/>
  <c r="O62" i="4"/>
  <c r="L37" i="4"/>
  <c r="AL8" i="4"/>
  <c r="J9" i="3"/>
  <c r="D9" i="3"/>
  <c r="G37" i="4"/>
  <c r="N41" i="4"/>
  <c r="B12" i="4"/>
  <c r="N66" i="4" s="1"/>
  <c r="M37" i="4"/>
  <c r="C23" i="7"/>
  <c r="C29" i="7" s="1"/>
  <c r="P19" i="4"/>
  <c r="B37" i="4"/>
  <c r="B32" i="4"/>
  <c r="Q62" i="4"/>
  <c r="Q37" i="4"/>
  <c r="S62" i="4"/>
  <c r="AI62" i="4"/>
  <c r="AE62" i="4"/>
  <c r="W37" i="4"/>
  <c r="T37" i="4"/>
  <c r="T62" i="4"/>
  <c r="AI37" i="4"/>
  <c r="AE37" i="4"/>
  <c r="W62" i="4"/>
  <c r="AA37" i="4"/>
  <c r="R62" i="4"/>
  <c r="R37" i="4"/>
  <c r="AB37" i="4"/>
  <c r="S37" i="4"/>
  <c r="AH37" i="4"/>
  <c r="AA62" i="4"/>
  <c r="F37" i="4"/>
  <c r="AB62" i="4"/>
  <c r="Y37" i="4"/>
  <c r="AH62" i="4"/>
  <c r="Y62" i="4"/>
  <c r="U62" i="4"/>
  <c r="AF37" i="4"/>
  <c r="Z62" i="4"/>
  <c r="X62" i="4"/>
  <c r="V62" i="4"/>
  <c r="AC37" i="4"/>
  <c r="AF62" i="4"/>
  <c r="Z37" i="4"/>
  <c r="P37" i="4"/>
  <c r="AD62" i="4"/>
  <c r="J37" i="4"/>
  <c r="U37" i="4"/>
  <c r="AC62" i="4"/>
  <c r="X37" i="4"/>
  <c r="AD37" i="4"/>
  <c r="J62" i="4"/>
  <c r="V37" i="4"/>
  <c r="AG37" i="4"/>
  <c r="P62" i="4"/>
  <c r="AG62" i="4"/>
  <c r="K37" i="4"/>
  <c r="G77" i="4"/>
  <c r="H37" i="4"/>
  <c r="H62" i="4"/>
  <c r="H32" i="4"/>
  <c r="I9" i="3"/>
  <c r="C9" i="3"/>
  <c r="H9" i="3"/>
  <c r="S34" i="4"/>
  <c r="AJ30" i="4"/>
  <c r="AK30" i="4" s="1"/>
  <c r="N22" i="4"/>
  <c r="B23" i="4"/>
  <c r="AG67" i="4"/>
  <c r="AC67" i="4"/>
  <c r="Y67" i="4"/>
  <c r="Q67" i="4"/>
  <c r="AG42" i="4"/>
  <c r="AC42" i="4"/>
  <c r="Y42" i="4"/>
  <c r="Q42" i="4"/>
  <c r="B42" i="4"/>
  <c r="K16" i="3"/>
  <c r="K15" i="3" s="1"/>
  <c r="G16" i="3"/>
  <c r="G15" i="3" s="1"/>
  <c r="C16" i="3"/>
  <c r="C15" i="3" s="1"/>
  <c r="AF67" i="4"/>
  <c r="AB67" i="4"/>
  <c r="X67" i="4"/>
  <c r="T67" i="4"/>
  <c r="AF42" i="4"/>
  <c r="AB42" i="4"/>
  <c r="X42" i="4"/>
  <c r="T42" i="4"/>
  <c r="J16" i="3"/>
  <c r="J15" i="3" s="1"/>
  <c r="F16" i="3"/>
  <c r="F15" i="3" s="1"/>
  <c r="AI67" i="4"/>
  <c r="AE67" i="4"/>
  <c r="AA67" i="4"/>
  <c r="W67" i="4"/>
  <c r="S67" i="4"/>
  <c r="AI42" i="4"/>
  <c r="AE42" i="4"/>
  <c r="AA42" i="4"/>
  <c r="W42" i="4"/>
  <c r="S42" i="4"/>
  <c r="I16" i="3"/>
  <c r="I15" i="3" s="1"/>
  <c r="E16" i="3"/>
  <c r="E15" i="3" s="1"/>
  <c r="AH67" i="4"/>
  <c r="R67" i="4"/>
  <c r="Z42" i="4"/>
  <c r="V67" i="4"/>
  <c r="AD67" i="4"/>
  <c r="V42" i="4"/>
  <c r="L16" i="3"/>
  <c r="L15" i="3" s="1"/>
  <c r="D16" i="3"/>
  <c r="D15" i="3" s="1"/>
  <c r="Z67" i="4"/>
  <c r="AH42" i="4"/>
  <c r="R42" i="4"/>
  <c r="H16" i="3"/>
  <c r="H15" i="3" s="1"/>
  <c r="AD42" i="4"/>
  <c r="I67" i="4"/>
  <c r="M42" i="4"/>
  <c r="M67" i="4"/>
  <c r="F42" i="4"/>
  <c r="J42" i="4"/>
  <c r="K67" i="4"/>
  <c r="L67" i="4"/>
  <c r="J67" i="4"/>
  <c r="L42" i="4"/>
  <c r="K42" i="4"/>
  <c r="I42" i="4"/>
  <c r="P42" i="4"/>
  <c r="U67" i="4"/>
  <c r="U42" i="4"/>
  <c r="P67" i="4"/>
  <c r="G67" i="4"/>
  <c r="G42" i="4"/>
  <c r="AL13" i="4"/>
  <c r="O67" i="4"/>
  <c r="O42" i="4"/>
  <c r="H42" i="4"/>
  <c r="H41" i="4"/>
  <c r="H66" i="4"/>
  <c r="E9" i="3"/>
  <c r="N73" i="4"/>
  <c r="N48" i="4"/>
  <c r="N18" i="4"/>
  <c r="B19" i="4"/>
  <c r="I37" i="4"/>
  <c r="H73" i="4"/>
  <c r="H48" i="4"/>
  <c r="K62" i="4"/>
  <c r="J34" i="4"/>
  <c r="L62" i="4"/>
  <c r="F9" i="3"/>
  <c r="K9" i="3"/>
  <c r="N42" i="4"/>
  <c r="M62" i="4"/>
  <c r="C36" i="5"/>
  <c r="C40" i="5" s="1"/>
  <c r="C39" i="5"/>
  <c r="AG77" i="4" l="1"/>
  <c r="AC77" i="4"/>
  <c r="Y77" i="4"/>
  <c r="U77" i="4"/>
  <c r="Q77" i="4"/>
  <c r="AG52" i="4"/>
  <c r="AC52" i="4"/>
  <c r="Y52" i="4"/>
  <c r="U52" i="4"/>
  <c r="Q52" i="4"/>
  <c r="B52" i="4"/>
  <c r="I25" i="3"/>
  <c r="I24" i="3" s="1"/>
  <c r="E25" i="3"/>
  <c r="E24" i="3" s="1"/>
  <c r="AF77" i="4"/>
  <c r="AB77" i="4"/>
  <c r="X77" i="4"/>
  <c r="AF52" i="4"/>
  <c r="AB52" i="4"/>
  <c r="X52" i="4"/>
  <c r="L25" i="3"/>
  <c r="L24" i="3" s="1"/>
  <c r="H25" i="3"/>
  <c r="H24" i="3" s="1"/>
  <c r="D25" i="3"/>
  <c r="D24" i="3" s="1"/>
  <c r="AI77" i="4"/>
  <c r="AE77" i="4"/>
  <c r="W77" i="4"/>
  <c r="AI52" i="4"/>
  <c r="AE52" i="4"/>
  <c r="W52" i="4"/>
  <c r="K25" i="3"/>
  <c r="K24" i="3" s="1"/>
  <c r="G25" i="3"/>
  <c r="G24" i="3" s="1"/>
  <c r="C25" i="3"/>
  <c r="C24" i="3" s="1"/>
  <c r="AH52" i="4"/>
  <c r="R52" i="4"/>
  <c r="F25" i="3"/>
  <c r="F24" i="3" s="1"/>
  <c r="J25" i="3"/>
  <c r="J24" i="3" s="1"/>
  <c r="AH77" i="4"/>
  <c r="R77" i="4"/>
  <c r="AD52" i="4"/>
  <c r="AD77" i="4"/>
  <c r="Z52" i="4"/>
  <c r="Z77" i="4"/>
  <c r="F52" i="4"/>
  <c r="M77" i="4"/>
  <c r="I77" i="4"/>
  <c r="K52" i="4"/>
  <c r="M52" i="4"/>
  <c r="I52" i="4"/>
  <c r="L52" i="4"/>
  <c r="L77" i="4"/>
  <c r="K77" i="4"/>
  <c r="AA77" i="4"/>
  <c r="AA52" i="4"/>
  <c r="V52" i="4"/>
  <c r="T52" i="4"/>
  <c r="J52" i="4"/>
  <c r="J77" i="4"/>
  <c r="V77" i="4"/>
  <c r="T77" i="4"/>
  <c r="S52" i="4"/>
  <c r="O77" i="4"/>
  <c r="O52" i="4"/>
  <c r="S77" i="4"/>
  <c r="AL23" i="4"/>
  <c r="H52" i="4"/>
  <c r="P77" i="4"/>
  <c r="P52" i="4"/>
  <c r="H77" i="4"/>
  <c r="G76" i="4"/>
  <c r="AG73" i="4"/>
  <c r="AC73" i="4"/>
  <c r="Y73" i="4"/>
  <c r="U73" i="4"/>
  <c r="Q73" i="4"/>
  <c r="AG48" i="4"/>
  <c r="AC48" i="4"/>
  <c r="Y48" i="4"/>
  <c r="U48" i="4"/>
  <c r="Q48" i="4"/>
  <c r="B48" i="4"/>
  <c r="K22" i="3"/>
  <c r="K21" i="3" s="1"/>
  <c r="K33" i="3" s="1"/>
  <c r="G22" i="3"/>
  <c r="G21" i="3" s="1"/>
  <c r="G33" i="3" s="1"/>
  <c r="G36" i="3" s="1"/>
  <c r="C22" i="3"/>
  <c r="C21" i="3" s="1"/>
  <c r="C33" i="3" s="1"/>
  <c r="AF73" i="4"/>
  <c r="AB73" i="4"/>
  <c r="X73" i="4"/>
  <c r="AF48" i="4"/>
  <c r="AB48" i="4"/>
  <c r="X48" i="4"/>
  <c r="J22" i="3"/>
  <c r="J21" i="3" s="1"/>
  <c r="J33" i="3" s="1"/>
  <c r="J36" i="3" s="1"/>
  <c r="F22" i="3"/>
  <c r="F21" i="3" s="1"/>
  <c r="F33" i="3" s="1"/>
  <c r="F36" i="3" s="1"/>
  <c r="AI73" i="4"/>
  <c r="AE73" i="4"/>
  <c r="AA73" i="4"/>
  <c r="AI48" i="4"/>
  <c r="AE48" i="4"/>
  <c r="AA48" i="4"/>
  <c r="I22" i="3"/>
  <c r="I21" i="3" s="1"/>
  <c r="I33" i="3" s="1"/>
  <c r="I36" i="3" s="1"/>
  <c r="E22" i="3"/>
  <c r="E21" i="3" s="1"/>
  <c r="E33" i="3" s="1"/>
  <c r="AD73" i="4"/>
  <c r="AH48" i="4"/>
  <c r="R48" i="4"/>
  <c r="D22" i="3"/>
  <c r="D21" i="3" s="1"/>
  <c r="D33" i="3" s="1"/>
  <c r="D36" i="3" s="1"/>
  <c r="AH73" i="4"/>
  <c r="H22" i="3"/>
  <c r="H21" i="3" s="1"/>
  <c r="H33" i="3" s="1"/>
  <c r="Z73" i="4"/>
  <c r="J73" i="4"/>
  <c r="AD48" i="4"/>
  <c r="Z48" i="4"/>
  <c r="J48" i="4"/>
  <c r="L22" i="3"/>
  <c r="L21" i="3" s="1"/>
  <c r="L33" i="3" s="1"/>
  <c r="L36" i="3" s="1"/>
  <c r="R73" i="4"/>
  <c r="F48" i="4"/>
  <c r="K73" i="4"/>
  <c r="I48" i="4"/>
  <c r="M48" i="4"/>
  <c r="L73" i="4"/>
  <c r="I73" i="4"/>
  <c r="K48" i="4"/>
  <c r="L48" i="4"/>
  <c r="M73" i="4"/>
  <c r="V73" i="4"/>
  <c r="W48" i="4"/>
  <c r="W73" i="4"/>
  <c r="V48" i="4"/>
  <c r="T73" i="4"/>
  <c r="T48" i="4"/>
  <c r="S48" i="4"/>
  <c r="S73" i="4"/>
  <c r="AL19" i="4"/>
  <c r="O48" i="4"/>
  <c r="O73" i="4"/>
  <c r="N77" i="4"/>
  <c r="B41" i="4"/>
  <c r="T66" i="4"/>
  <c r="R41" i="4"/>
  <c r="Z41" i="4"/>
  <c r="V41" i="4"/>
  <c r="F41" i="4"/>
  <c r="AH41" i="4"/>
  <c r="Z66" i="4"/>
  <c r="AF41" i="4"/>
  <c r="X41" i="4"/>
  <c r="AB66" i="4"/>
  <c r="T41" i="4"/>
  <c r="AA41" i="4"/>
  <c r="V66" i="4"/>
  <c r="AH66" i="4"/>
  <c r="L66" i="4"/>
  <c r="AI66" i="4"/>
  <c r="AC66" i="4"/>
  <c r="X66" i="4"/>
  <c r="AE66" i="4"/>
  <c r="R66" i="4"/>
  <c r="Y41" i="4"/>
  <c r="AE41" i="4"/>
  <c r="Q66" i="4"/>
  <c r="W41" i="4"/>
  <c r="Q41" i="4"/>
  <c r="W66" i="4"/>
  <c r="L41" i="4"/>
  <c r="AB41" i="4"/>
  <c r="AC41" i="4"/>
  <c r="AF66" i="4"/>
  <c r="S41" i="4"/>
  <c r="AI41" i="4"/>
  <c r="Y66" i="4"/>
  <c r="AA66" i="4"/>
  <c r="S66" i="4"/>
  <c r="I66" i="4"/>
  <c r="J66" i="4"/>
  <c r="J41" i="4"/>
  <c r="I41" i="4"/>
  <c r="AG66" i="4"/>
  <c r="AG41" i="4"/>
  <c r="M41" i="4"/>
  <c r="P66" i="4"/>
  <c r="AD66" i="4"/>
  <c r="AD41" i="4"/>
  <c r="U41" i="4"/>
  <c r="M66" i="4"/>
  <c r="P41" i="4"/>
  <c r="U66" i="4"/>
  <c r="G66" i="4"/>
  <c r="K66" i="4"/>
  <c r="G41" i="4"/>
  <c r="K41" i="4"/>
  <c r="AL12" i="4"/>
  <c r="O41" i="4"/>
  <c r="O66" i="4"/>
  <c r="N76" i="4"/>
  <c r="B22" i="4"/>
  <c r="C39" i="7"/>
  <c r="C36" i="7"/>
  <c r="C40" i="7" s="1"/>
  <c r="B18" i="4"/>
  <c r="H47" i="4" s="1"/>
  <c r="N52" i="4"/>
  <c r="G52" i="4"/>
  <c r="G19" i="4"/>
  <c r="P73" i="4"/>
  <c r="P48" i="4"/>
  <c r="P18" i="4"/>
  <c r="N21" i="4"/>
  <c r="H21" i="4"/>
  <c r="O33" i="4"/>
  <c r="O30" i="4"/>
  <c r="H30" i="4" l="1"/>
  <c r="O34" i="4"/>
  <c r="N33" i="4"/>
  <c r="N30" i="4"/>
  <c r="B21" i="4"/>
  <c r="N50" i="4" s="1"/>
  <c r="G73" i="4"/>
  <c r="G48" i="4"/>
  <c r="N47" i="4"/>
  <c r="B51" i="4"/>
  <c r="Z51" i="4"/>
  <c r="AF76" i="4"/>
  <c r="AH51" i="4"/>
  <c r="R51" i="4"/>
  <c r="AD51" i="4"/>
  <c r="K51" i="4"/>
  <c r="Z76" i="4"/>
  <c r="AI76" i="4"/>
  <c r="AG76" i="4"/>
  <c r="AH76" i="4"/>
  <c r="AF51" i="4"/>
  <c r="Q51" i="4"/>
  <c r="Q76" i="4"/>
  <c r="K76" i="4"/>
  <c r="AG51" i="4"/>
  <c r="Y51" i="4"/>
  <c r="Y76" i="4"/>
  <c r="U51" i="4"/>
  <c r="AD76" i="4"/>
  <c r="R76" i="4"/>
  <c r="AI51" i="4"/>
  <c r="U76" i="4"/>
  <c r="M51" i="4"/>
  <c r="F51" i="4"/>
  <c r="M76" i="4"/>
  <c r="AA51" i="4"/>
  <c r="AA76" i="4"/>
  <c r="X51" i="4"/>
  <c r="X76" i="4"/>
  <c r="AB51" i="4"/>
  <c r="AC51" i="4"/>
  <c r="V76" i="4"/>
  <c r="AE51" i="4"/>
  <c r="T51" i="4"/>
  <c r="I51" i="4"/>
  <c r="W51" i="4"/>
  <c r="AE76" i="4"/>
  <c r="AC76" i="4"/>
  <c r="V51" i="4"/>
  <c r="T76" i="4"/>
  <c r="I76" i="4"/>
  <c r="AB76" i="4"/>
  <c r="W76" i="4"/>
  <c r="J51" i="4"/>
  <c r="L51" i="4"/>
  <c r="O76" i="4"/>
  <c r="L76" i="4"/>
  <c r="S76" i="4"/>
  <c r="O51" i="4"/>
  <c r="J76" i="4"/>
  <c r="S51" i="4"/>
  <c r="H51" i="4"/>
  <c r="P76" i="4"/>
  <c r="P51" i="4"/>
  <c r="AL22" i="4"/>
  <c r="H76" i="4"/>
  <c r="H36" i="3"/>
  <c r="K36" i="3"/>
  <c r="H72" i="4"/>
  <c r="H33" i="4"/>
  <c r="H75" i="4"/>
  <c r="H50" i="4"/>
  <c r="P47" i="4"/>
  <c r="G18" i="4"/>
  <c r="P72" i="4"/>
  <c r="P21" i="4"/>
  <c r="N72" i="4"/>
  <c r="N51" i="4"/>
  <c r="B47" i="4"/>
  <c r="AB72" i="4"/>
  <c r="L72" i="4"/>
  <c r="AF72" i="4"/>
  <c r="X72" i="4"/>
  <c r="Z47" i="4"/>
  <c r="R47" i="4"/>
  <c r="J47" i="4"/>
  <c r="AE72" i="4"/>
  <c r="Q47" i="4"/>
  <c r="F47" i="4"/>
  <c r="AE47" i="4"/>
  <c r="Q72" i="4"/>
  <c r="AG72" i="4"/>
  <c r="Y47" i="4"/>
  <c r="AG47" i="4"/>
  <c r="AF47" i="4"/>
  <c r="AA47" i="4"/>
  <c r="Z72" i="4"/>
  <c r="AH72" i="4"/>
  <c r="AD47" i="4"/>
  <c r="AI72" i="4"/>
  <c r="X47" i="4"/>
  <c r="AI47" i="4"/>
  <c r="U72" i="4"/>
  <c r="AC47" i="4"/>
  <c r="L47" i="4"/>
  <c r="AD72" i="4"/>
  <c r="J72" i="4"/>
  <c r="AH47" i="4"/>
  <c r="R72" i="4"/>
  <c r="AB47" i="4"/>
  <c r="Y72" i="4"/>
  <c r="U47" i="4"/>
  <c r="AA72" i="4"/>
  <c r="AC72" i="4"/>
  <c r="K72" i="4"/>
  <c r="K47" i="4"/>
  <c r="M47" i="4"/>
  <c r="I47" i="4"/>
  <c r="I72" i="4"/>
  <c r="M72" i="4"/>
  <c r="W47" i="4"/>
  <c r="V72" i="4"/>
  <c r="V47" i="4"/>
  <c r="W72" i="4"/>
  <c r="T72" i="4"/>
  <c r="S72" i="4"/>
  <c r="S47" i="4"/>
  <c r="T47" i="4"/>
  <c r="AL18" i="4"/>
  <c r="O72" i="4"/>
  <c r="O47" i="4"/>
  <c r="E36" i="3"/>
  <c r="C36" i="3"/>
  <c r="C37" i="3" s="1"/>
  <c r="D37" i="3" s="1"/>
  <c r="E37" i="3" s="1"/>
  <c r="F37" i="3" s="1"/>
  <c r="G37" i="3" s="1"/>
  <c r="H37" i="3" s="1"/>
  <c r="I37" i="3" s="1"/>
  <c r="J37" i="3" s="1"/>
  <c r="K37" i="3" s="1"/>
  <c r="L37" i="3" s="1"/>
  <c r="C34" i="3"/>
  <c r="D34" i="3" s="1"/>
  <c r="E34" i="3" s="1"/>
  <c r="F34" i="3" s="1"/>
  <c r="G34" i="3" s="1"/>
  <c r="H34" i="3" s="1"/>
  <c r="I34" i="3" s="1"/>
  <c r="J34" i="3" s="1"/>
  <c r="K34" i="3" s="1"/>
  <c r="L34" i="3" s="1"/>
  <c r="G51" i="4"/>
  <c r="N34" i="4" l="1"/>
  <c r="B30" i="4"/>
  <c r="N59" i="4" s="1"/>
  <c r="P33" i="4"/>
  <c r="P75" i="4"/>
  <c r="P50" i="4"/>
  <c r="P30" i="4"/>
  <c r="G21" i="4"/>
  <c r="N75" i="4"/>
  <c r="H34" i="4"/>
  <c r="G72" i="4"/>
  <c r="G47" i="4"/>
  <c r="B50" i="4"/>
  <c r="B33" i="4"/>
  <c r="AA75" i="4"/>
  <c r="AG50" i="4"/>
  <c r="AH50" i="4"/>
  <c r="AI50" i="4"/>
  <c r="R50" i="4"/>
  <c r="AH75" i="4"/>
  <c r="AC50" i="4"/>
  <c r="Q75" i="4"/>
  <c r="AA50" i="4"/>
  <c r="R75" i="4"/>
  <c r="AG75" i="4"/>
  <c r="AI75" i="4"/>
  <c r="Q50" i="4"/>
  <c r="AC75" i="4"/>
  <c r="AF75" i="4"/>
  <c r="AF50" i="4"/>
  <c r="Y50" i="4"/>
  <c r="Z75" i="4"/>
  <c r="AB75" i="4"/>
  <c r="M50" i="4"/>
  <c r="AE50" i="4"/>
  <c r="X50" i="4"/>
  <c r="Z50" i="4"/>
  <c r="AB50" i="4"/>
  <c r="F50" i="4"/>
  <c r="AD75" i="4"/>
  <c r="Y75" i="4"/>
  <c r="M75" i="4"/>
  <c r="AE75" i="4"/>
  <c r="AD50" i="4"/>
  <c r="X75" i="4"/>
  <c r="U75" i="4"/>
  <c r="W50" i="4"/>
  <c r="L75" i="4"/>
  <c r="I75" i="4"/>
  <c r="V50" i="4"/>
  <c r="K75" i="4"/>
  <c r="J50" i="4"/>
  <c r="U50" i="4"/>
  <c r="I50" i="4"/>
  <c r="W75" i="4"/>
  <c r="K50" i="4"/>
  <c r="J75" i="4"/>
  <c r="V75" i="4"/>
  <c r="L50" i="4"/>
  <c r="S75" i="4"/>
  <c r="T50" i="4"/>
  <c r="S50" i="4"/>
  <c r="T75" i="4"/>
  <c r="AL21" i="4"/>
  <c r="O75" i="4"/>
  <c r="O50" i="4"/>
  <c r="H59" i="4" l="1"/>
  <c r="H84" i="4"/>
  <c r="P84" i="4"/>
  <c r="P59" i="4"/>
  <c r="P34" i="4"/>
  <c r="G30" i="4"/>
  <c r="B59" i="4"/>
  <c r="B34" i="4"/>
  <c r="AG84" i="4"/>
  <c r="Q84" i="4"/>
  <c r="AI84" i="4"/>
  <c r="AH84" i="4"/>
  <c r="AG59" i="4"/>
  <c r="AH59" i="4"/>
  <c r="Q59" i="4"/>
  <c r="AI59" i="4"/>
  <c r="R84" i="4"/>
  <c r="R59" i="4"/>
  <c r="AE84" i="4"/>
  <c r="X59" i="4"/>
  <c r="AA59" i="4"/>
  <c r="Z84" i="4"/>
  <c r="AF84" i="4"/>
  <c r="F59" i="4"/>
  <c r="AD59" i="4"/>
  <c r="AE59" i="4"/>
  <c r="X84" i="4"/>
  <c r="M84" i="4"/>
  <c r="Z59" i="4"/>
  <c r="Y84" i="4"/>
  <c r="AA84" i="4"/>
  <c r="M59" i="4"/>
  <c r="Y59" i="4"/>
  <c r="AF59" i="4"/>
  <c r="AD84" i="4"/>
  <c r="L59" i="4"/>
  <c r="I59" i="4"/>
  <c r="AB84" i="4"/>
  <c r="V84" i="4"/>
  <c r="K84" i="4"/>
  <c r="AC84" i="4"/>
  <c r="U84" i="4"/>
  <c r="AB59" i="4"/>
  <c r="V59" i="4"/>
  <c r="U59" i="4"/>
  <c r="W59" i="4"/>
  <c r="W84" i="4"/>
  <c r="AC59" i="4"/>
  <c r="L84" i="4"/>
  <c r="I84" i="4"/>
  <c r="K59" i="4"/>
  <c r="T84" i="4"/>
  <c r="J59" i="4"/>
  <c r="J84" i="4"/>
  <c r="T59" i="4"/>
  <c r="S84" i="4"/>
  <c r="S59" i="4"/>
  <c r="AL30" i="4"/>
  <c r="O84" i="4"/>
  <c r="O59" i="4"/>
  <c r="G33" i="4"/>
  <c r="G75" i="4"/>
  <c r="G50" i="4"/>
  <c r="N84" i="4"/>
  <c r="G84" i="4" l="1"/>
  <c r="G59" i="4"/>
  <c r="G34"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8" authorId="0" shapeId="0" xr:uid="{00000000-0006-0000-0000-000001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0,05 for 20% of parking spaces - = 0,05*0,2= 0,01</t>
        </r>
      </text>
    </comment>
    <comment ref="J65" authorId="0" shapeId="0" xr:uid="{00000000-0006-0000-0000-000002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0,05 for 20% of parking spaces - = 0,05*0,2= 0,01</t>
        </r>
      </text>
    </comment>
    <comment ref="J76" authorId="0" shapeId="0" xr:uid="{00000000-0006-0000-0000-000003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0,05 for 20% of parking spaces - = 0,05*0,2= 0,01</t>
        </r>
      </text>
    </comment>
    <comment ref="J120" authorId="0" shapeId="0" xr:uid="{00000000-0006-0000-0000-000004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0,05 for 20% of parking spaces - = 0,05*0,2= 0,01</t>
        </r>
      </text>
    </comment>
    <comment ref="J131" authorId="0" shapeId="0" xr:uid="{00000000-0006-0000-0000-000005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0,05 for 20% of parking spaces - = 0,05*0,2= 0,01</t>
        </r>
      </text>
    </comment>
    <comment ref="J142" authorId="0" shapeId="0" xr:uid="{00000000-0006-0000-0000-000006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0,05 for 20% of parking spaces - = 0,05*0,2= 0,01</t>
        </r>
      </text>
    </comment>
    <comment ref="J175" authorId="0" shapeId="0" xr:uid="{00000000-0006-0000-0000-000007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0,05 for 20% of parking spaces - = 0,05*0,2= 0,01</t>
        </r>
      </text>
    </comment>
    <comment ref="J186" authorId="0" shapeId="0" xr:uid="{00000000-0006-0000-0000-000008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0,05 for 20% of parking spaces - = 0,05*0,2= 0,01</t>
        </r>
      </text>
    </comment>
    <comment ref="J197" authorId="0" shapeId="0" xr:uid="{00000000-0006-0000-0000-000009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0,05 for 20% of parking spaces - = 0,05*0,2= 0,01</t>
        </r>
      </text>
    </comment>
    <comment ref="H230" authorId="0" shapeId="0" xr:uid="{00000000-0006-0000-0000-00000A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20kwh/ day
20*30 = 600kwh /month</t>
        </r>
      </text>
    </comment>
    <comment ref="I230" authorId="0" shapeId="0" xr:uid="{00000000-0006-0000-0000-00000B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20kwh/ day
20*30 = 600kwh /month</t>
        </r>
      </text>
    </comment>
    <comment ref="K230" authorId="0" shapeId="0" xr:uid="{00000000-0006-0000-0000-00000C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20kwh/ day
20*30 = 600kwh /month</t>
        </r>
      </text>
    </comment>
    <comment ref="L230" authorId="0" shapeId="0" xr:uid="{00000000-0006-0000-0000-00000D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20kwh/ day
20*30 = 600kwh /month</t>
        </r>
      </text>
    </comment>
    <comment ref="I232" authorId="0" shapeId="0" xr:uid="{00000000-0006-0000-0000-00000E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Imapct reduced to 15% if LED implemented, 30% if led not implemented</t>
        </r>
      </text>
    </comment>
    <comment ref="H245" authorId="0" shapeId="0" xr:uid="{00000000-0006-0000-0000-00000F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3pounds*10 = 30pounds
3pounds/month = maintenance costs of the LED upgrading divides by 10 electric maintenance costs = 30per month</t>
        </r>
      </text>
    </comment>
    <comment ref="I245" authorId="0" shapeId="0" xr:uid="{00000000-0006-0000-0000-000010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3pounds*10 = 30pounds
3pounds/month = maintenance costs of the LED upgrading divides by 10 electric maintenance costs = 30per month</t>
        </r>
      </text>
    </comment>
    <comment ref="H300" authorId="0" shapeId="0" xr:uid="{00000000-0006-0000-0000-000011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203kg per year / per streetlight
17kg per month / per streetlight
0,017 Ton of carbon / per streetlight</t>
        </r>
      </text>
    </comment>
    <comment ref="I300" authorId="0" shapeId="0" xr:uid="{00000000-0006-0000-0000-000012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203kg per year / per streetlight
17kg per month / per streetlight
0,017 Ton of carbon / per streetlight</t>
        </r>
      </text>
    </comment>
    <comment ref="J300" authorId="0" shapeId="0" xr:uid="{00000000-0006-0000-0000-000013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203kg per year / per streetlight
17kg per month / per streetlight
0,017 Ton of carbon / per streetlight</t>
        </r>
      </text>
    </comment>
    <comment ref="K300" authorId="0" shapeId="0" xr:uid="{00000000-0006-0000-0000-000014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203kg per year / per streetlight
17kg per month / per streetlight
0,017 Ton of carbon / per streetlight</t>
        </r>
      </text>
    </comment>
    <comment ref="L300" authorId="0" shapeId="0" xr:uid="{00000000-0006-0000-0000-000015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1,5-2 maintenance / 5 years
0,3year / 12 = 0,025 month for a street light</t>
        </r>
      </text>
    </comment>
    <comment ref="M300" authorId="0" shapeId="0" xr:uid="{00000000-0006-0000-0000-000016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 case Houston
173000 streetlights
2,313 000 inhabitants
173000/2313000 = 13inhabitants per streetlight
-average of 6crimes/100 residents/2015
0,06crimes/resident /year  = 0,005 crime/per resident/ per month
13*0,005= 0,065 crime per streetlight /month</t>
        </r>
      </text>
    </comment>
    <comment ref="P300" authorId="0" shapeId="0" xr:uid="{00000000-0006-0000-0000-000017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203kg per year / per streetlight
17kg per month / per streetlight
0,017 Ton of carbon / per streetlight</t>
        </r>
      </text>
    </comment>
    <comment ref="Q300" authorId="0" shapeId="0" xr:uid="{00000000-0006-0000-0000-000018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400 accidents investigation/ per year
33accidents/month
Case study of Finland
/860000 streetlight
0,00038investigation/month</t>
        </r>
      </text>
    </comment>
    <comment ref="R300" authorId="0" shapeId="0" xr:uid="{00000000-0006-0000-0000-000019000000}">
      <text>
        <r>
          <rPr>
            <sz val="12"/>
            <color theme="1"/>
            <rFont val="Arial"/>
          </rPr>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8 622 698,00	Nbre habitants;
250 000,00	Lamppost;
34,49	Nbre Habitahnts / Lamppost;
2%	% of affected inhabitants with insurance clain over total population;
0,069	Nbre insurance  claims/ Lampost;
15 720,00	Cost of insuranec claim ( Once a year);
1 310,00	Cost of insuranec claim ( monthly). </t>
        </r>
      </text>
    </comment>
    <comment ref="T300" authorId="0" shapeId="0" xr:uid="{00000000-0006-0000-0000-00001A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400 accidents per year
33accidents/month
Case study of Finland
86 000streetlights country
86000/33=2606accidents/streetlight</t>
        </r>
      </text>
    </comment>
    <comment ref="M314" authorId="0" shapeId="0" xr:uid="{00000000-0006-0000-0000-00001B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Case study brussels: 
74hours/year/vehicle /2014  
7 076 238 vehicles /per year /2014  
7076238*74= 523641612hours/year = 43636801h/month
43636801/83400 = 523,2h/month</t>
        </r>
      </text>
    </comment>
    <comment ref="T314" authorId="0" shapeId="0" xr:uid="{00000000-0006-0000-0000-00001C000000}">
      <text>
        <r>
          <rPr>
            <sz val="12"/>
            <color theme="1"/>
            <rFont val="Arial"/>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74,00 	Heurs Perdies / vehicule / AN; 
553 300,00 	Nbre vehicules; 
50%	Drives everyday
20 472 100,00 	Nombre heurs perdues / AN; 
1 706 008,33 	Nombre heurs perdues / Mois; 
83 400,00 	Nombre Lampadaires; 
20,46 	Nombre heures perdiues / mois / lampadaire.
8,00 	Cost/hour
163 776 800 	Cost Brussels/Year</t>
        </r>
      </text>
    </comment>
    <comment ref="I389" authorId="0" shapeId="0" xr:uid="{00000000-0006-0000-0000-00001D000000}">
      <text>
        <r>
          <rPr>
            <sz val="12"/>
            <color theme="1"/>
            <rFont val="Arial"/>
          </rPr>
          <t xml:space="preserve">Francesco Papa: carbon savings sont qunantifiable normalement et presente pour LED and CMS 
</t>
        </r>
      </text>
    </comment>
  </commentList>
</comments>
</file>

<file path=xl/sharedStrings.xml><?xml version="1.0" encoding="utf-8"?>
<sst xmlns="http://schemas.openxmlformats.org/spreadsheetml/2006/main" count="13272" uniqueCount="1046">
  <si>
    <t>LAMPPOST USE CASES DB INPUT SHEET</t>
  </si>
  <si>
    <t>1. Lampost</t>
  </si>
  <si>
    <t xml:space="preserve">2. Lighting </t>
  </si>
  <si>
    <t xml:space="preserve">3. Energy </t>
  </si>
  <si>
    <t xml:space="preserve">4. Public Safety </t>
  </si>
  <si>
    <t xml:space="preserve">5. Environmental Monitoring </t>
  </si>
  <si>
    <t xml:space="preserve">6. Signage </t>
  </si>
  <si>
    <t xml:space="preserve">7. Movement Monitoring </t>
  </si>
  <si>
    <t xml:space="preserve">8. Connectivity </t>
  </si>
  <si>
    <t>#</t>
  </si>
  <si>
    <t>INPUT Categories</t>
  </si>
  <si>
    <t>Variable</t>
  </si>
  <si>
    <t>Item #</t>
  </si>
  <si>
    <t>Unit</t>
  </si>
  <si>
    <t>1. Pole</t>
  </si>
  <si>
    <t>2. Smart Lampost</t>
  </si>
  <si>
    <t xml:space="preserve">3. LED upgrade only </t>
  </si>
  <si>
    <t xml:space="preserve">4. Control lighting management system (CMS) </t>
  </si>
  <si>
    <t xml:space="preserve">5. Electric Vehicle Charging Point </t>
  </si>
  <si>
    <t xml:space="preserve">6. Photo Voltaic (PV) </t>
  </si>
  <si>
    <t xml:space="preserve">7. Energy Storage (and DC Supply) </t>
  </si>
  <si>
    <t xml:space="preserve">8. CCTV </t>
  </si>
  <si>
    <t>9. Push To Talk (PTT)</t>
  </si>
  <si>
    <t>10. Public speakers Alert</t>
  </si>
  <si>
    <t xml:space="preserve">11. Air Quality Sensor </t>
  </si>
  <si>
    <t xml:space="preserve">12. Noise Sensor </t>
  </si>
  <si>
    <t xml:space="preserve">13. Water Level Sensor </t>
  </si>
  <si>
    <t>14. Public Information &amp; Advertising</t>
  </si>
  <si>
    <t xml:space="preserve">15. Traffic Monitoring (People and Vehicles) </t>
  </si>
  <si>
    <t xml:space="preserve">16. Parking Management </t>
  </si>
  <si>
    <t xml:space="preserve">17. Wifi </t>
  </si>
  <si>
    <t xml:space="preserve">18. Wireless Communication </t>
  </si>
  <si>
    <t>19. 5G</t>
  </si>
  <si>
    <t>1. Capex</t>
  </si>
  <si>
    <t>1.1 Name</t>
  </si>
  <si>
    <t>Item 1</t>
  </si>
  <si>
    <t>AlphaNum</t>
  </si>
  <si>
    <t>Pole</t>
  </si>
  <si>
    <t>Smart Lampost</t>
  </si>
  <si>
    <t>LED street light</t>
  </si>
  <si>
    <t>Remote control Software</t>
  </si>
  <si>
    <t xml:space="preserve">EVSE charger </t>
  </si>
  <si>
    <t>Photovoltaic Solar Panel</t>
  </si>
  <si>
    <t>Battery</t>
  </si>
  <si>
    <t>Remote CCTV</t>
  </si>
  <si>
    <t>Code Blue IP</t>
  </si>
  <si>
    <t xml:space="preserve">Wireless Concealed Placement Speaker </t>
  </si>
  <si>
    <t xml:space="preserve">Air Quality Sensor </t>
  </si>
  <si>
    <t>Noise level sensor</t>
  </si>
  <si>
    <t xml:space="preserve">Water level sensor </t>
  </si>
  <si>
    <t>Lamp post advertising light box</t>
  </si>
  <si>
    <t>PIR (passive infrared) Sensor</t>
  </si>
  <si>
    <t>Surface-mounted Smart Parking Sensor</t>
  </si>
  <si>
    <t>Wifi antenna</t>
  </si>
  <si>
    <t>Antennas (Distributed Antenna System)</t>
  </si>
  <si>
    <t>5G antenna</t>
  </si>
  <si>
    <t>1.2 Description</t>
  </si>
  <si>
    <t>Upgrade / replacement of the pole to enable use cases deployment</t>
  </si>
  <si>
    <t>Implementaion of multi applications smart lamppost</t>
  </si>
  <si>
    <t xml:space="preserve">Light-emitting diode is an electronic device that gives off light when it receives an electrical current (90W-100W).
</t>
  </si>
  <si>
    <t xml:space="preserve">A web hosted control system which provides monitoring, switching and dimming control. </t>
  </si>
  <si>
    <t>Hardware and electrical integrations to the power grid.</t>
  </si>
  <si>
    <t>A photovoltaic (PV) cell, commonly called a solar cell, is a non-mechanical device that converts sunlight directly into electricity.</t>
  </si>
  <si>
    <t xml:space="preserve">The device stores energy for supplying to electrical appliances when there is a demand. </t>
  </si>
  <si>
    <t>A low-light camera with Wi-Fi connectivity, 3G/4G connectivity</t>
  </si>
  <si>
    <t xml:space="preserve">IP 1500 VoIp / 2500 VoIp / 5000 VoIp speakerphones </t>
  </si>
  <si>
    <t>Public Alerts posts and Info Concealed placement speaker (CPS).</t>
  </si>
  <si>
    <t xml:space="preserve">It measures and find dust particles in the air.
</t>
  </si>
  <si>
    <t>The microphone is based on the LM386 amplifier and an electret microphone</t>
  </si>
  <si>
    <t>Measures water table levels in the base of a typical lamp post.</t>
  </si>
  <si>
    <t>Scrolling light boxes, double sided, or rectangular, LED</t>
  </si>
  <si>
    <t>Passive sensors do not transmit energy; rather, they detect the energy that is emitted or reflected from vehicles, road surfaces, and humans and other objects in the field of view and from the atmosphere</t>
  </si>
  <si>
    <t>A wireless Smart Parking Sigfox sensor that enables you to monitor parking spots or any reserved areas occupancy.</t>
  </si>
  <si>
    <t>Wifi antenna attached to a street light box</t>
  </si>
  <si>
    <t xml:space="preserve">Wireless communication system </t>
  </si>
  <si>
    <t>Cells to efficiently deliver high speed mobile broadband and other low latency applications.</t>
  </si>
  <si>
    <t>1.3 Unit</t>
  </si>
  <si>
    <t>Per Steel Pole</t>
  </si>
  <si>
    <t>Per Smart Lampost</t>
  </si>
  <si>
    <t>Per LED bulb</t>
  </si>
  <si>
    <t>Per remote control device</t>
  </si>
  <si>
    <t>Per charger</t>
  </si>
  <si>
    <t>Per PV panel</t>
  </si>
  <si>
    <t>Per battery</t>
  </si>
  <si>
    <t>Per CCTV</t>
  </si>
  <si>
    <t xml:space="preserve">Per VoIP speakerphone </t>
  </si>
  <si>
    <t>Per concealed loudspeakers</t>
  </si>
  <si>
    <t>Per sensor</t>
  </si>
  <si>
    <t>Per light box</t>
  </si>
  <si>
    <t>Per antenna</t>
  </si>
  <si>
    <t>1.4 Ratio # Units / Measure</t>
  </si>
  <si>
    <t>Num #</t>
  </si>
  <si>
    <t>NA</t>
  </si>
  <si>
    <t>1.5 Cost / Unit - Min</t>
  </si>
  <si>
    <t>£</t>
  </si>
  <si>
    <t>1.6 Cost / Unit - Max</t>
  </si>
  <si>
    <t>1.7 Source 1</t>
  </si>
  <si>
    <t>https://www.alibaba.com/product-detail/XINTONG-6m-8-meter-height-street_60763795461.html?spm=a2700.7724857.normalList.20.1d3914e72DnSRo&amp;s=p</t>
  </si>
  <si>
    <t>https://www.euractiv.com/section/digital/news/european-cities-want-10-million-smart-streetlamps/</t>
  </si>
  <si>
    <t>https://i-solar-street-light.en.made-in-china.com/product/djxmEvMVXIWL/China-Isolar-60W-8m-Battery-Hanging-Outdoor-Lighting-Solar-LED-Street-Light.html</t>
  </si>
  <si>
    <t xml:space="preserve">https://www.telensa.com/applications#street_lighting
</t>
  </si>
  <si>
    <t xml:space="preserve"> https://www.amazon.com/dp/B01NCEIG1F/ref=sspa_dk_detail_3?psc=1&amp;pd_rd_i=B01NCEIG1F
</t>
  </si>
  <si>
    <t>https://www.alibaba.com/product-detail/Cheap-price-direct-from-factory-all_60603459369.html?spm=a2700.7724857.normalList.113.21262cd34L6WIS</t>
  </si>
  <si>
    <t xml:space="preserve">https://www.alibaba.com/product-detail/1kw-2kw-3kw-4kw-5kw-10kw_919057641.html?spm=a2700.7724838.2017005.6.6c254b77FmCO3R
</t>
  </si>
  <si>
    <t>https://wardmay-cctv.en.made-in-china.com/product/vCRJeUoPnLhy/China-1080P-4X-10X-Optical-Zoom-Outdoor-Bullet-Waterproof-IP-PTZ-Security-Camera.html</t>
  </si>
  <si>
    <t>https://www.commgear.com/security-systems/emergency-telephones/code-blue-ip5000-voip-speakerphone-upgrade-from-one-button-to-two-button-with-keypad.html</t>
  </si>
  <si>
    <t>https://www.amazon.com/Acoustic-Research-Outdoor-Wireless-AW826/dp/B003EV6OTS</t>
  </si>
  <si>
    <t xml:space="preserve">https://www.wunderground.com/cat6/purple-airs-250-air-pollution-monitor-gives-government-equipment-run-money
</t>
  </si>
  <si>
    <t>https://www.reichelt.com/fr/fr/arduino-capteur-sonore-grove-grv-sound-sens-p191177.html?PROVID=2788&amp;gclid=EAIaIQobChMI2vqCw_q14AIVE_hRCh1aiQaBEAQYBiABEgJu5fD_BwE&amp;&amp;r=1</t>
  </si>
  <si>
    <t>https://www.alibaba.com/product-detail/IP68-water-level-sensor_60701581079.html?spm=a2700.7724857.normalList.21.40be13e4NmLJJf&amp;s=p</t>
  </si>
  <si>
    <t>https://www.alibaba.com/product-detail/Outdoor-street-LED-middle-lamp-post_60549918471.html?spm=a2700.7724857.normalList.138.45f7f5c74p8TiE</t>
  </si>
  <si>
    <t>https://www.englishlampposts.co.uk/garden-lamp-posts-pir</t>
  </si>
  <si>
    <t>https://www.alibaba.com/product-detail/IoT-Smart-Parking-sensor-SGM-201_50041290513.html?spm=a2700.7724838.2017115.338.2b876201jEvMqY</t>
  </si>
  <si>
    <t>https://www.alibaba.com/product-detail/All-in-one-body-led-street_60858254472.html?spm=a2700.galleryofferlist.normalList.187.77646241mK7Kzj</t>
  </si>
  <si>
    <t>http://www.l-com.com/wireless-antenna-24-ghz-6-dbi-omnidirectional-antenna-n-female-connector</t>
  </si>
  <si>
    <t>https://www.alibaba.com/product-detail/Antenna-Manufacturer-5G-5-8GHz-2x15_60625518394.html?spm=a2700.7724838.2017115.353.7c277109fTWItv</t>
  </si>
  <si>
    <t>1.8 Source 2</t>
  </si>
  <si>
    <t>https://futaomonopole.en.made-in-china.com/product/XeYQHsxTYZti/China-The-Best-Price-for-Residential-Steel-Lamp-Pole.html</t>
  </si>
  <si>
    <t>https://flexsolsolutions.com/soluxio-solar-light-pole/</t>
  </si>
  <si>
    <t xml:space="preserve">https://www.alibaba.com/product-detail/40W-Energy-Saving-Solar-Panel-Led_60281727903.html?spm=a2700.galleryofferlist.normalList.328.934e1757PgUBr9
</t>
  </si>
  <si>
    <t xml:space="preserve">https://www.citintelly.com/intelligent-street-lighting-products/street-lighting-control-system/
</t>
  </si>
  <si>
    <t xml:space="preserve"> http://store.evsolutions.com/nissan-32-amp-plug-in---25ft-cable-ul-listed-p75.aspx
</t>
  </si>
  <si>
    <t xml:space="preserve">http://www.altenergy.org/renewables/solar/DIY/solar-panel-cost.html
</t>
  </si>
  <si>
    <t>https://yzdingxin.en.made-in-china.com/product/CKjExHdJfyVi/China-Used-for-Solar-Street-Light-12V-Lithium-Battery-for-Energy-Storage-System.html</t>
  </si>
  <si>
    <t>https://www.alibaba.com/product-detail/Best-outdoor-10x-optical-zoom-CCTV_60713163134.html?spm=a2700.galleryofferlist.normalList.2.5209635aditzMf</t>
  </si>
  <si>
    <t xml:space="preserve">https://www.cisco.com/c/dam/en_us/about/ciscoitatwork/downloads/ciscoitatwork/pdf/Case_Study_LMR-over-IP_update.pdf </t>
  </si>
  <si>
    <t>https://www.ebay.com/itm/Acoustic-Research-Main-Street-Portable-Indoor-Outdoor-Wireless-Bluetooth-Speaker/132779833989?epid=1754443323&amp;hash=item1eea4b7a85:g:0FIAAOSw~kVbmnci</t>
  </si>
  <si>
    <t xml:space="preserve">https://www.niwa.co.nz/atmosphere/research-projects/pacman
</t>
  </si>
  <si>
    <t>https://www.sparkfun.com/products/12642</t>
  </si>
  <si>
    <t>https://wnksensor.en.made-in-china.com/product/IqCJYLVTsNaE/China-IP68-1-5V-4-20mA-Water-Level-Sensor-Submersible-Level-Transmitter-Factory-Price.html</t>
  </si>
  <si>
    <t>https://cnyeroo.en.made-in-china.com/product/fBaEdtcVOWkx/China-Outdoor-Advertising-Scrolling-Lamp-Post-Light-Box.html</t>
  </si>
  <si>
    <t>https://www.alibaba.com/product-detail/12V-8A-PIR-LED-controller-MPPT_60707172504.html?spm=a2700.details.maylikehoz.15.715b2e04c4o5Se</t>
  </si>
  <si>
    <t>https://www.made-in-china.com/showroom/773687874/product-detailXBwxFKOMQfcY/China-Zigbee-Wireless-Car-Parking-Sensor-for-on-Street-Parking-Lots-WPSD-15X-.html</t>
  </si>
  <si>
    <t>https://www.alibaba.com/product-detail/Professional-Smart-Street-Lighting-Wifi-Remote_60799194268.html?spm=a2700.galleryofferlist.normalList.1.d1722cddSIr4XW</t>
  </si>
  <si>
    <t>https://www.amazon.com/Vandal-Resistant-Profile-Omni-Directional-Antenna/dp/B01E36Y7EG/ref=pd_rhf_dp_s_all_spx_wp_0_27?_encoding=UTF8&amp;pd_rd_i=B01E36Y7EG&amp;pd_rd_r=ee749685-bed3-4e76-9c97-4201bb00b375&amp;pd_rd_w=sHlaM&amp;pd_rd_wg=wMSbM&amp;pf_rd_p=be1fc0a3-5323-42ce-8eda-5c75d301717d&amp;pf_rd_r=E71AZCX7KJKFT8QHMR6W&amp;psc=1&amp;refRID=E71AZCX7KJKFT8QHMR6W</t>
  </si>
  <si>
    <t>https://arronna.en.made-in-china.com/product/tvfxOpJWOTkC/China-5-8GHz-14dBi-Wireless-Sector-Antenna-WiFi-Wimax-Antenna-ARP-DP5725-5850-14-65-.html</t>
  </si>
  <si>
    <t>1.9 Source 3</t>
  </si>
  <si>
    <t>https://www.theledstore.co/street-lamp-post-8m-galvanised-tubular-steel</t>
  </si>
  <si>
    <t>https://www.huffpost.com/entry/intellistreets_b_1242972</t>
  </si>
  <si>
    <t>https://www.alibaba.com/product-detail/High-Quality-led-street-light-manufacturers_60832842432.html?spm=a2700.galleryofferlist.normalList.2.3cee3289OCiUge&amp;s=p</t>
  </si>
  <si>
    <t xml:space="preserve">http://qulon.pro
</t>
  </si>
  <si>
    <t>NULL</t>
  </si>
  <si>
    <t xml:space="preserve">https://www.alibaba.com/product-detail/Outdoor-led-solar-powered-main-gate_60634875290.html?spm=a2700.details.maylikehoz.7.6823541c2nOxHa
</t>
  </si>
  <si>
    <t>https://mcabattery.en.made-in-china.com/product/YKwEWBSJnHhI/China-Solar-Panel-Battery-Solar-Street-Light-Battery-12V-130ah.html</t>
  </si>
  <si>
    <t>https://www.ubitech.fr/camera-ip-exterieure/539-hikvision-ds-2de4225iw-de-dome-ptz-darkfighter-full-hd-2mp-ir-100m-zoom-x-25-6954273651534.html</t>
  </si>
  <si>
    <t>https://www.neobits.com/code_blue_41429_comnet_fiber_ethernet_ip5000_p10499493.html</t>
  </si>
  <si>
    <t xml:space="preserve">https://www.kele.com/search?keywords=air%2BQuality%2Bsensor
</t>
  </si>
  <si>
    <t>http://www.crysound.com/en/product_info.php?1/2/40</t>
  </si>
  <si>
    <t>http://www.rosim-its.com/parking-space-sensor/wireless-parking-space-occupancy-sensors-for.html</t>
  </si>
  <si>
    <t>https://www.alibaba.com/product-detail/2018-Smart-Wifi-Photocell-20W-30W_60791193669.html?spm=a2700.galleryofferlist.normalList.23.d1722cddSIr4XW</t>
  </si>
  <si>
    <t>https://eu.mouser.com/ProductDetail/HUBER%2bSUHNER/1399190006?qs=sGAEpiMZZMuBTKBKvsBmlJ09NPvTyTiRNGilA46w4UlPzb23QG16Yg%3D%3D</t>
  </si>
  <si>
    <t>https://www.alibaba.com/product-detail/Antenna-Manufacturer-2400-2500MHz-15dBi-65_1869910120.html?spm=a2700.details.maylikever.2.21027a834r5LdN</t>
  </si>
  <si>
    <t>1.91 Source 1 - Short</t>
  </si>
  <si>
    <t>https://www.alibaba.com/</t>
  </si>
  <si>
    <t>https://www.euractiv.com</t>
  </si>
  <si>
    <t>https://i-solar-street-light.en.made-in-china.com</t>
  </si>
  <si>
    <t>https://www.telensa.com/</t>
  </si>
  <si>
    <t>https://www.amazon.com/</t>
  </si>
  <si>
    <t>https://made-in-china.com/</t>
  </si>
  <si>
    <t>https://www.commgear.com/</t>
  </si>
  <si>
    <t>https://www.wunderground.com/</t>
  </si>
  <si>
    <t>https://www.reichelt.com/</t>
  </si>
  <si>
    <t>https://www.englishlampposts.co.uk/</t>
  </si>
  <si>
    <t>http://www.l-com.com/</t>
  </si>
  <si>
    <t>1.92 Source 2 - Short</t>
  </si>
  <si>
    <t>https://futaomonopole.en.made-in-china.com</t>
  </si>
  <si>
    <t>https://flexsolsolutions.com/</t>
  </si>
  <si>
    <t>https://www.citintelly.com/</t>
  </si>
  <si>
    <t>http://store.evsolutions.com/</t>
  </si>
  <si>
    <t>http://www.altenergy.org/</t>
  </si>
  <si>
    <t>https://www.cisco.com</t>
  </si>
  <si>
    <t>https://www.ebay.com/</t>
  </si>
  <si>
    <t>https://www.niwa.co.nz</t>
  </si>
  <si>
    <t>https://www.sparkfun.com/</t>
  </si>
  <si>
    <t>https://wnksensor.en.made-in-china.com/</t>
  </si>
  <si>
    <t>https://cnyeroo.en.made-in-china.com/</t>
  </si>
  <si>
    <t>https://www.made-in-china.com/</t>
  </si>
  <si>
    <t>https://arronna.en.made-in-china.com/</t>
  </si>
  <si>
    <t>1.93 Source 3 - Short</t>
  </si>
  <si>
    <t>https://www.theledstore.co/</t>
  </si>
  <si>
    <t>https://www.huffpost.com</t>
  </si>
  <si>
    <t>http://qulon.pro</t>
  </si>
  <si>
    <t>https://mcabattery.en.made-in-china.com/</t>
  </si>
  <si>
    <t>https://www.ubitech.fr/</t>
  </si>
  <si>
    <t>https://www.neobits.com/</t>
  </si>
  <si>
    <t>https://www.kele.com/</t>
  </si>
  <si>
    <t>http://www.crysound.com/</t>
  </si>
  <si>
    <t>http://www.rosim-its.com</t>
  </si>
  <si>
    <t>https://eu.mouser.com/</t>
  </si>
  <si>
    <t>Item 2</t>
  </si>
  <si>
    <t>Electrical systems</t>
  </si>
  <si>
    <t>Street lighting control boxes</t>
  </si>
  <si>
    <t xml:space="preserve">Charging Connector </t>
  </si>
  <si>
    <t>Intelligent remote control</t>
  </si>
  <si>
    <t>Remote telemetry system</t>
  </si>
  <si>
    <t>DVR (Digital Video Recorder)</t>
  </si>
  <si>
    <t>Software tool</t>
  </si>
  <si>
    <t>Wireless Data Collector/Gateway</t>
  </si>
  <si>
    <t>Service cabinets, covering energy supply and metering facilities.</t>
  </si>
  <si>
    <t xml:space="preserve">which can be mounted on electric lamp post
</t>
  </si>
  <si>
    <t>Connectors and plug in for cars</t>
  </si>
  <si>
    <t>Smart Devices solutions allows to do a remote control</t>
  </si>
  <si>
    <t xml:space="preserve">An automated communications process by which measurements and other data are collected at remote or inaccessible points and transmitted to receiving equipment for monitoring.
</t>
  </si>
  <si>
    <t xml:space="preserve">Network Video Recorder (NVR) - NVRs are responsible for video monitoring, event management, and storage.  </t>
  </si>
  <si>
    <t>Shows the measures and collects data. Data is accessible in real time and measurements can be consulted remotely.</t>
  </si>
  <si>
    <t>It is used to receive information from wireless parking lot sensor and transmit this information to user system</t>
  </si>
  <si>
    <t>Per streetlight cable system</t>
  </si>
  <si>
    <t>Per connector</t>
  </si>
  <si>
    <t>Per remote control</t>
  </si>
  <si>
    <t>Per telemetry system</t>
  </si>
  <si>
    <t>Per recorder</t>
  </si>
  <si>
    <t>Per software</t>
  </si>
  <si>
    <t>Per gateway</t>
  </si>
  <si>
    <t>https://www.made-in-china.com/productdirectory.do?word=led+street+light+transformer&amp;subaction=hunt&amp;style=b&amp;mode=and&amp;code=0&amp;comProvince=nolimit&amp;order=0&amp;isOpenCorrection=1</t>
  </si>
  <si>
    <t xml:space="preserve">https://www.meterboxesdirect.co.uk/electric-meter-pole-top-box-360-252-140-mm.html
</t>
  </si>
  <si>
    <t xml:space="preserve">https://www.amazon.fr/dp/B00YT75GWW/ref=dp_cerb_1
</t>
  </si>
  <si>
    <t>https://www.amazon.co.uk/TOP-MAX-Wireless-Compatible-Control-Anywhere/dp/B077YF8LV6/ref=pd_day0_hl_107_23?_encoding=UTF8&amp;pd_rd_i=B077YF8LV6&amp;pd_rd_r=0fac8156-1a50-11e9-bd3a-1b03e59c87b4&amp;pd_rd_w=aAYT7&amp;pd_rd_wg=ep0A4&amp;pf_rd_p=b082d07b-aaea-4f40-9ff3-d27463f747d7&amp;pf_rd_r=6XP6YREE1MVQP5JAYGD9&amp;psc=1&amp;refRID=6XP6YREE1MVQP5JAYGD9</t>
  </si>
  <si>
    <t>https://www.security-camera-warehouse.com/the-admiral-4-channel-nvr-adm4p4.php</t>
  </si>
  <si>
    <t xml:space="preserve">https://www.fr.paessler.com/prtg?utm_source=google&amp;utm_medium=cpc&amp;utm_campaign=ROW_FR_Search-nonBrand_broad_2&amp;utm_adgroup=networking-softwares&amp;utm_adnum=171032094950&amp;utm_keyword=%2Bnetworking%20%2Bsoftwares&amp;utm_device=c&amp;utm_position=1t1&amp;utm_campaignid=367571891&amp;utm_adgroupid=26332991411&amp;utm_targetid=kwd-28682313563&amp;utm_customerid=&amp;utm_location=9056139&amp;gclid=EAIaIQobChMIq4u1qpi34AIV4hXTCh2X9QurEAAYASAAEgKuIfD_BwE
</t>
  </si>
  <si>
    <t>https://www.fr.paessler.com/prtg?utm_source=google&amp;utm_medium=cpc&amp;utm_campaign=ROW_FR_Search-nonBrand_broad_2&amp;utm_adgroup=networking-softwares&amp;utm_adnum=171032094950&amp;utm_keyword=%2Bnetworking%20%2Bsoftwares&amp;utm_device=c&amp;utm_position=1t1&amp;utm_campaignid=367571891&amp;utm_adgroupid=26332991411&amp;utm_targetid=kwd-28682313563&amp;utm_customerid=&amp;utm_location=9056139&amp;gclid=EAIaIQobChMIq4u1qpi34AIV4hXTCh2X9QurEAAYASAAEgKuIfD_BwE</t>
  </si>
  <si>
    <t>https://buy.advantech.eu/Buy-Online/bymodel-UTX-3117.htm</t>
  </si>
  <si>
    <t>https://www.alibaba.com/product-detail/100W-54V-DC-Power-Supply-ELG_60598044271.html?spm=a2700.galleryofferlist.normalList.2.dec22bf5RDx1Ep&amp;s=p</t>
  </si>
  <si>
    <t>https://www.indiamart.com/proddetail/auto-street-light-control-panel-12608808348.html</t>
  </si>
  <si>
    <t>https://www.alibaba.com/product-detail/Mode-2-iec-62196-ev-charging_60638582986.html?spm=a2700.galleryofferlist.normalList.57.1e49473e40gVOq</t>
  </si>
  <si>
    <t xml:space="preserve">https://commercial-energy.en.made-in-china.com/product/XScQLsqAAgpw/China-Remote-Control-Smart-Automatic-Solar-Street-Lighting-System.html
</t>
  </si>
  <si>
    <t>https://www.alibaba.com/product-detail/RTU-remote-telemetry-unit-street-lights_60546372021.html?spm=a2700.galleryofferlist.normalList.12.7edb21df5YXyqS</t>
  </si>
  <si>
    <t>https://www.alibaba.com/product-detail/24-channel-1-5U-poe-4k_60745055530.html?spm=a2700.7724857.normalList.13.7f704657ca7iGs&amp;s=p</t>
  </si>
  <si>
    <t>http://democracy.cityoflondon.gov.uk/documents/s81815/Appendix%201%20-%20Radio%20Frequency%20Mesh%20Smart%20Cities%20-%20Concepts%20Opportunities.pdf</t>
  </si>
  <si>
    <t>http://www.cmt-gmbh.de/Produkte/WirelessSensorNetworks/XMESH_Network_Stack.html</t>
  </si>
  <si>
    <t>https://ieeexplore.ieee.org/document/4400970</t>
  </si>
  <si>
    <t>https://www.bartlettinteractive.com/blog/cost-enterprise-CMS</t>
  </si>
  <si>
    <t>https://www.monnit.com/Products/Gateways/Ethernet-Gateway/Wireless-Ethernet-Gateways</t>
  </si>
  <si>
    <t>https://info.lightinus.com/solar-street-lights#how_smart_they_can_be_</t>
  </si>
  <si>
    <t>https://commercial-energy.en.made-in-china.com/product/XScQLsqAAgpw/China-Remote-Control-Smart-Automatic-Solar-Street-Lighting-System.html</t>
  </si>
  <si>
    <t>https://www.wunderground.com/cat6/purple-airs-250-air-pollution-monitor-gives-government-equipment-run-money</t>
  </si>
  <si>
    <t>https://doc.informatik.uni-goettingen.de/wiki/images/7/7b/MoteView_Users_Manual_7430-0008-05_A.pdf</t>
  </si>
  <si>
    <t>http://advantech-bb.com/sensor-networking-cost-model/</t>
  </si>
  <si>
    <t>https://shop.omnisense.com/g-3-wireless-gateway-with-cellularoptional-wifi-and-ethernet</t>
  </si>
  <si>
    <t>https://www.meterboxesdirect.co.uk/</t>
  </si>
  <si>
    <t>https://www.amazon.co.uk/</t>
  </si>
  <si>
    <t>https://www.security-camera-warehouse.com/</t>
  </si>
  <si>
    <t>https://www.fr.paessler.com/</t>
  </si>
  <si>
    <t>https://buy.advantech.eu/</t>
  </si>
  <si>
    <t>https://www.indiamart.com/</t>
  </si>
  <si>
    <t>https://commercial-energy.en.made-in-china.com/</t>
  </si>
  <si>
    <t>http://democracy.cityoflondon.gov.uk/</t>
  </si>
  <si>
    <t>http://www.cmt-gmbh.de/</t>
  </si>
  <si>
    <t>https://ieeexplore.ieee.org/</t>
  </si>
  <si>
    <t>https://www.bartlettinteractive.com/</t>
  </si>
  <si>
    <t>https://www.monnit.com/</t>
  </si>
  <si>
    <t>https://info.lightinus.com/</t>
  </si>
  <si>
    <t>https://doc.informatik.uni-goettingen.de/</t>
  </si>
  <si>
    <t>http://advantech-bb.com/</t>
  </si>
  <si>
    <t>https://shop.omnisense.com/</t>
  </si>
  <si>
    <t>Item 3</t>
  </si>
  <si>
    <t>Box Gateway</t>
  </si>
  <si>
    <t>Monitor/screens</t>
  </si>
  <si>
    <t xml:space="preserve">Local parking guidance system </t>
  </si>
  <si>
    <t xml:space="preserve">Accessories, options include screens. </t>
  </si>
  <si>
    <t xml:space="preserve">Outdoor parking guidance monitors </t>
  </si>
  <si>
    <t>Per Data collector</t>
  </si>
  <si>
    <t>Per monitor</t>
  </si>
  <si>
    <t>https://www.ebay.co.uk/itm/Hanns-G-18-5-inch-Flat-Screen-Professional-Monitor-LED-LCD-PC-CCTV-Display-UK/291391010247?epid=1188645162&amp;hash=item43d841f5c7:g:tTIAAOSwpDdU7O0K</t>
  </si>
  <si>
    <t>https://www.alibaba.com/product-detail/customized-7-segment-elevator-display-variable_1318854093.html?spm=a2700.7724838.2017115.151.ea412e94Sw6kMk</t>
  </si>
  <si>
    <t>SIMULATION DB</t>
  </si>
  <si>
    <t>https://sztic86.en.made-in-china.com/product/VsFJMKYjpckw/China-22-LCD-Player-Screen-HD-Picture-Display-CCTV-Monitor.html</t>
  </si>
  <si>
    <t>https://tectron88.en.made-in-china.com/product/iKDJnLbuOPcI/China-Rainbow-LED-Display-Parking-Sensor-Boards-Outdoor-LED-Display.html</t>
  </si>
  <si>
    <t>http://www.ipdisplays.com/parking-garages/</t>
  </si>
  <si>
    <t>https://www.ebay.co.uk/</t>
  </si>
  <si>
    <t>https://sztic86.en.made-in-china.com/</t>
  </si>
  <si>
    <t>https://tectron88.en.made-in-china.com/</t>
  </si>
  <si>
    <t>http://www.ipdisplays.com/</t>
  </si>
  <si>
    <t>Item 4</t>
  </si>
  <si>
    <t>Item 5</t>
  </si>
  <si>
    <t>Simulation Parameters</t>
  </si>
  <si>
    <t>Scénario 1</t>
  </si>
  <si>
    <t>Baseline # Lamppost</t>
  </si>
  <si>
    <t>Implementation period</t>
  </si>
  <si>
    <t>LampPost duration</t>
  </si>
  <si>
    <t>Scenario</t>
  </si>
  <si>
    <t>Minimum</t>
  </si>
  <si>
    <t>Greater London 4 Years deployment simulation</t>
  </si>
  <si>
    <t>YEAR 1</t>
  </si>
  <si>
    <t>YEAR 2</t>
  </si>
  <si>
    <t>YEAR 3</t>
  </si>
  <si>
    <t>YEAR 4</t>
  </si>
  <si>
    <t>YEAR 5</t>
  </si>
  <si>
    <t>YEAR 6</t>
  </si>
  <si>
    <t>YEAR 7</t>
  </si>
  <si>
    <t>YEAR 8</t>
  </si>
  <si>
    <t>YEAR 9</t>
  </si>
  <si>
    <t>YEAR 10</t>
  </si>
  <si>
    <t>1) Investment</t>
  </si>
  <si>
    <t>Capex schedule</t>
  </si>
  <si>
    <t>Capex</t>
  </si>
  <si>
    <t>Implementation Cost</t>
  </si>
  <si>
    <t>2. Implementation</t>
  </si>
  <si>
    <t>2.1 Name</t>
  </si>
  <si>
    <t>Installation of the Pole</t>
  </si>
  <si>
    <t>Instllation of smart Lampost</t>
  </si>
  <si>
    <t>Upgrading of the LED lighting system</t>
  </si>
  <si>
    <t>Installation of the software</t>
  </si>
  <si>
    <t>Installation of the charging point</t>
  </si>
  <si>
    <t>Installation of the panel</t>
  </si>
  <si>
    <t>Installation of the battery &amp;remote control</t>
  </si>
  <si>
    <t>Installation of the CCTV system</t>
  </si>
  <si>
    <t>Installation of the PTT</t>
  </si>
  <si>
    <t>Installation of the public speakers</t>
  </si>
  <si>
    <t>Installation of the sensor</t>
  </si>
  <si>
    <t>Installation of the banner</t>
  </si>
  <si>
    <t>Installation of the antenna</t>
  </si>
  <si>
    <t>2.2 Unit</t>
  </si>
  <si>
    <t>Per streetlight pole</t>
  </si>
  <si>
    <t>Per smart lamppost</t>
  </si>
  <si>
    <t>Per LED light</t>
  </si>
  <si>
    <t>Per EVSE Charging point</t>
  </si>
  <si>
    <t>Per battery &amp; remote control</t>
  </si>
  <si>
    <t>Per CCTV system</t>
  </si>
  <si>
    <t>Per PTT</t>
  </si>
  <si>
    <t>2) Opex</t>
  </si>
  <si>
    <t>Per Public speakers</t>
  </si>
  <si>
    <t>Per Advertising Panel</t>
  </si>
  <si>
    <t>Per traffic monitoring sensor</t>
  </si>
  <si>
    <t>Per Wifi antenna</t>
  </si>
  <si>
    <t>Per 5G antenna</t>
  </si>
  <si>
    <t>2.3 Ratio # Units / Measure</t>
  </si>
  <si>
    <t>Opex schedule</t>
  </si>
  <si>
    <t>2.2 Implementation cost per Unit - Min</t>
  </si>
  <si>
    <t>2.3 Implementation cost per Unit   - Max</t>
  </si>
  <si>
    <t>2.5 Source 1</t>
  </si>
  <si>
    <t>https://www.ledsmaster.com/channel/How-Much-Do-Street-Lights-Cost-Replacing-and-Running-the-Street-Lamp--77.html</t>
  </si>
  <si>
    <t>3) Revenues</t>
  </si>
  <si>
    <t>Internal research</t>
  </si>
  <si>
    <t>https://www.myledlightingguide.com/blog-the-cost-of-street-lights</t>
  </si>
  <si>
    <t xml:space="preserve">https://www.ubitricity.co.uk/unternehmen/newsroom/simple-conversion-turn-street-lamps-electric-car-chargers-daily-mail/
</t>
  </si>
  <si>
    <t xml:space="preserve">https://www.streetlights-solar.com/2018/07/19/cost-comparison-between-solar-vs-traditional-lights/
</t>
  </si>
  <si>
    <t xml:space="preserve">https://www.energysage.com/solar/solar-energy-storage/what-do-solar-batteries-cost/
</t>
  </si>
  <si>
    <t>User fee - Membership card</t>
  </si>
  <si>
    <t>https://www.fixr.com/costs/install-video-surveillance-cameras</t>
  </si>
  <si>
    <t>http://www.groundcontrol.com/Iridium_PTT_Push-To-Talk.htm</t>
  </si>
  <si>
    <t>https://porch.com/project-cost/cost-to-install-outdoor-speakers</t>
  </si>
  <si>
    <t xml:space="preserve">https://www.london.gov.uk/what-we-do/environment/pollution-and-air-quality/monitoring-and-predicting-air-pollution
</t>
  </si>
  <si>
    <t>https://reliabilityweb.com/articles/entry/wireless_sensors_work_provide_a_cost-effective_alternative_to_traditio</t>
  </si>
  <si>
    <t>https://just-print.co.uk/155-lamp-post-advertising-boards-24-x-16-50-pack.html</t>
  </si>
  <si>
    <t>https://www.itscosts.its.dot.gov/ITS/benecost.nsf/ID/5A53F0D1919AA5EE8525798300819B6E?OpenDocument&amp;Query=CApp</t>
  </si>
  <si>
    <t>https://www.itscosts.its.dot.gov/its/benecost.nsf/0/E4717C6F075BAAA38525789B00610ECC?OpenDocument&amp;Query=Home</t>
  </si>
  <si>
    <t>https://its.umich.edu/projects/wifi-upgrade/project-funding</t>
  </si>
  <si>
    <t>https://www.repeaterstore.com/pages/custom-solutions</t>
  </si>
  <si>
    <t>https://www.ctia.org/news/what-is-a-small-cell</t>
  </si>
  <si>
    <t>2.6 Source 2</t>
  </si>
  <si>
    <t>Electricity charging fees</t>
  </si>
  <si>
    <t>https://www.streetlights-solar.com/2018/07/19/cost-comparison-between-solar-vs-traditional-lights/</t>
  </si>
  <si>
    <t>https://www.pennoni.com/insights/smart-lighting-streetlight-replacement-project-pays-for-itself/</t>
  </si>
  <si>
    <t xml:space="preserve"> https://www.homeadvisor.com/cost/garages/install-an-electric-vehicle-charging-station/
</t>
  </si>
  <si>
    <t xml:space="preserve">https://info.lightinus.com/solar-street-lights#solar_street_light_applications
</t>
  </si>
  <si>
    <t>https://www.solarlightsmanufacturer.com/how-to-install-solar-street-light/</t>
  </si>
  <si>
    <t>Fees for parking-services</t>
  </si>
  <si>
    <t>https://reolink.com/security-camera-installation-cost/</t>
  </si>
  <si>
    <t>https://www.rrmediagroup.com/repository/files/PTT8-17.pdf</t>
  </si>
  <si>
    <t>https://www.homewyse.com/services/cost_to_install_outdoor_speakers.html</t>
  </si>
  <si>
    <t xml:space="preserve">https://www.cs.virginia.edu/~bjc8c/class/cs6501-f17/devarakonda13airquality.pdf
</t>
  </si>
  <si>
    <t>https://www.hastings.gov.uk/press_media/advertising/lamppostbanners/</t>
  </si>
  <si>
    <t>http://www.itsinternational.com/sections/cost-benefit-analysis/features/wavetronix-radar-based-traffic-sensor-cuts-costs/</t>
  </si>
  <si>
    <t>https://www.popularmechanics.com/technology/gadgets/a6528/smart-parking-systems-steer-drivers-to-open-spaces/</t>
  </si>
  <si>
    <t>https://www.installationsathome.co.uk/wifi-installation-prices.html</t>
  </si>
  <si>
    <t>https://www.rcrwireless.com/20160411/network-infrastructure/will-small-cells-replace-das-can-das-reinvent-tag17-tag99</t>
  </si>
  <si>
    <t>2.7 Source 3</t>
  </si>
  <si>
    <t>Advertisement</t>
  </si>
  <si>
    <t>https://hipages.com.au/article/how_much_does_it_cost_to_install_outdoor_lighting</t>
  </si>
  <si>
    <t>http://www.stjohnpatrick.com/12/ec/2Small-Cells-DAS.pdf</t>
  </si>
  <si>
    <t>2.8 Source 1 - Short</t>
  </si>
  <si>
    <t>https://www.ledsmaster.com</t>
  </si>
  <si>
    <t>https://www.myledlightingguide.com/</t>
  </si>
  <si>
    <t>https://www.ubitricity.co.uk/</t>
  </si>
  <si>
    <t>Access to Wifi point</t>
  </si>
  <si>
    <t>https://www.streetlights-solar.com/</t>
  </si>
  <si>
    <t>https://www.energysage.com/</t>
  </si>
  <si>
    <t>https://www.fixr.com/</t>
  </si>
  <si>
    <t>http://www.groundcontrol.com/</t>
  </si>
  <si>
    <t>https://porch.com/</t>
  </si>
  <si>
    <t>https://www.london.gov.uk/</t>
  </si>
  <si>
    <t>https://reliabilityweb.com/</t>
  </si>
  <si>
    <t>https://just-print.co.uk/</t>
  </si>
  <si>
    <t>https://www.itscosts.its.dot.gov/</t>
  </si>
  <si>
    <t>https://its.umich.edu/</t>
  </si>
  <si>
    <t>https://www.repeaterstore.com/</t>
  </si>
  <si>
    <t>https://www.ctia.org</t>
  </si>
  <si>
    <t>4) Cash Releasing benefits</t>
  </si>
  <si>
    <t>2.9 Source 2 - Short</t>
  </si>
  <si>
    <t>https://www.pennoni.com/</t>
  </si>
  <si>
    <t>https://www.homeadvisor.com/</t>
  </si>
  <si>
    <t>https://www.solarlightsmanufacturer.com/</t>
  </si>
  <si>
    <t>Reduction of Electricity costs</t>
  </si>
  <si>
    <t>https://reolink.com/</t>
  </si>
  <si>
    <t>https://www.rrmediagroup.com/</t>
  </si>
  <si>
    <t>https://www.homewyse.com/</t>
  </si>
  <si>
    <t>https://www.cs.virginia.edu</t>
  </si>
  <si>
    <t>https://www.hastings.gov.uk/</t>
  </si>
  <si>
    <t xml:space="preserve">Reduction of light Maintenance costs </t>
  </si>
  <si>
    <t>http://www.itsinternational.com/</t>
  </si>
  <si>
    <t>https://www.popularmechanics.com</t>
  </si>
  <si>
    <t>https://www.installationsathome.co.uk/</t>
  </si>
  <si>
    <t>https://www.rcrwireless.com/</t>
  </si>
  <si>
    <t>2.91 Source 3 - Short</t>
  </si>
  <si>
    <t>6) Wider Benefits</t>
  </si>
  <si>
    <t>https://hipages.com.au/</t>
  </si>
  <si>
    <t>Carbon savings</t>
  </si>
  <si>
    <t>http://www.stjohnpatrick.com/</t>
  </si>
  <si>
    <t>Control boxes implementation</t>
  </si>
  <si>
    <t>Installation of the wall connector</t>
  </si>
  <si>
    <t>Software installation</t>
  </si>
  <si>
    <t>Per cabling system</t>
  </si>
  <si>
    <t>Reduction of cabling Maintenance</t>
  </si>
  <si>
    <t>Crime reduction &amp; prevention</t>
  </si>
  <si>
    <t>Improved security surveillance system</t>
  </si>
  <si>
    <t>https://blog.lightinus.com/comparing-traditional-street-lights-and-solar-energy-lights</t>
  </si>
  <si>
    <t>https://www.homeadvisor.com/cost/electrical/upgrade-an-electrical-panel/</t>
  </si>
  <si>
    <t>https://www.homeadvisor.com/cost/garages/install-an-electric-vehicle-charging-station/</t>
  </si>
  <si>
    <t>https://www.researchgate.net/publication/280078500_Intelligent_Traffic_Monitoring_System</t>
  </si>
  <si>
    <t>https://www.itscosts.its.dot.gov/ITS/benecost.nsf/ID/F1112FA098133F3C85256DB100458923?OpenDocument&amp;Query=CApp</t>
  </si>
  <si>
    <t>https://www.thumbtack.com/p/fuse-box-installation-cost</t>
  </si>
  <si>
    <t>https://www.ohmhomenow.com/electric-vehicles/ev-charging-station-cost/</t>
  </si>
  <si>
    <t>Reduction of flood cost</t>
  </si>
  <si>
    <t>https://blog.capterra.com/how-much-does-network-monitoring-software-cost/</t>
  </si>
  <si>
    <t>https://sensorcloud.com/pricing</t>
  </si>
  <si>
    <t>https://www.paessler.com/prtg/pricing</t>
  </si>
  <si>
    <t>Reduces number of traffic accidents</t>
  </si>
  <si>
    <t>https://blog.lightinus.com/</t>
  </si>
  <si>
    <t>https://www.researchgate.net/</t>
  </si>
  <si>
    <t>https://www.thumbtack.com/</t>
  </si>
  <si>
    <t>https://www.ohmhomenow.com/</t>
  </si>
  <si>
    <t>https://blog.capterra.com/</t>
  </si>
  <si>
    <t>Reduction in congestion time due to traffic monitoring</t>
  </si>
  <si>
    <t>https://sensorcloud.com/</t>
  </si>
  <si>
    <t>https://www.paessler.com/</t>
  </si>
  <si>
    <t>Net Cash</t>
  </si>
  <si>
    <t>Gateway implementation</t>
  </si>
  <si>
    <t xml:space="preserve">Installation of the local parking guidance system </t>
  </si>
  <si>
    <t>8) Net Cash per year</t>
  </si>
  <si>
    <t>Per guidance system</t>
  </si>
  <si>
    <t>9) Cumulated net cash</t>
  </si>
  <si>
    <t>http://democracy.cityoflondon.gov.uk/documents/s63133/Street%20Lighting%20Review%20G3-4%20Report%20-%20Final.pdf</t>
  </si>
  <si>
    <t>Net societal cash</t>
  </si>
  <si>
    <t>10) Societal net cash from operations (per Year)</t>
  </si>
  <si>
    <t>http://rondstech.com/product/street-light-control-systems-with-smart-gateway/</t>
  </si>
  <si>
    <t>11) Cumulated net societal cash</t>
  </si>
  <si>
    <t>http://rondstech.com/</t>
  </si>
  <si>
    <t>Cash Benefits Simulation</t>
  </si>
  <si>
    <t>Combined all Use cases</t>
  </si>
  <si>
    <t>Obvious Candidates</t>
  </si>
  <si>
    <t>Dilemna</t>
  </si>
  <si>
    <t>Necessity</t>
  </si>
  <si>
    <t>ALL Use Cases Individual</t>
  </si>
  <si>
    <t>ALL Use Cases Individual excl Smart Lamppost</t>
  </si>
  <si>
    <t>Delta (2) - Combined</t>
  </si>
  <si>
    <t>Scope</t>
  </si>
  <si>
    <t>Baseline # Lampposts</t>
  </si>
  <si>
    <t># Lamppost in scope</t>
  </si>
  <si>
    <t>3. Opex</t>
  </si>
  <si>
    <t>3.1 Name</t>
  </si>
  <si>
    <t>Maintenance of the pole</t>
  </si>
  <si>
    <t>Maintenance of smart lamppost</t>
  </si>
  <si>
    <t>Maintenance of LED Bulb and electric system</t>
  </si>
  <si>
    <t>Maintenance of the control boxes</t>
  </si>
  <si>
    <t>Maintenance of the EV charging point</t>
  </si>
  <si>
    <t>Maintenance of the PV panel</t>
  </si>
  <si>
    <t>Maintenance of the battery &amp;remote control</t>
  </si>
  <si>
    <t>Maintenance of the CCTV monitor</t>
  </si>
  <si>
    <t>Maintenance of the PTT device</t>
  </si>
  <si>
    <t>Maintenance of the public speakers</t>
  </si>
  <si>
    <t>Maintenance of the Air Quality Sensor</t>
  </si>
  <si>
    <t>Maintenance of the noise sensor</t>
  </si>
  <si>
    <t>Maintenance of the water level sensor</t>
  </si>
  <si>
    <t>Maintenance of the banner</t>
  </si>
  <si>
    <t>Maintenance of the sensor</t>
  </si>
  <si>
    <t>Maintenance of the Antenna</t>
  </si>
  <si>
    <t>3.2 Unit</t>
  </si>
  <si>
    <t>Per Pole</t>
  </si>
  <si>
    <t>Per smart Lampost</t>
  </si>
  <si>
    <t>Per charging point</t>
  </si>
  <si>
    <t>Per PTT device</t>
  </si>
  <si>
    <t>Per public speakers</t>
  </si>
  <si>
    <t>Per banner</t>
  </si>
  <si>
    <t>Per traffic sensor</t>
  </si>
  <si>
    <t># Capex units</t>
  </si>
  <si>
    <t>Per Wifi sensor</t>
  </si>
  <si>
    <t>Per Antennas</t>
  </si>
  <si>
    <t>3.3 Ratio # Units / Measure</t>
  </si>
  <si>
    <t>3.4 Monthly Cost / Unit - Min</t>
  </si>
  <si>
    <t>3.5 Monthly Cost / Unit - Max</t>
  </si>
  <si>
    <t>3.6  Source 1</t>
  </si>
  <si>
    <t>http://www.nyc.gov/html/dot/html/infrastructure/streetlights.shtml</t>
  </si>
  <si>
    <t xml:space="preserve">https://www.ohmhomenow.com/electric-vehicles/ev-charging-station-cost/
</t>
  </si>
  <si>
    <t>https://info.lightinus.com/solar-street-lights#solar_street_light_applications</t>
  </si>
  <si>
    <t>https://www.quora.com/What-are-typical-maintenance-fees-as-a-percentage-of-up-front-license-costs-for-enterprise-software</t>
  </si>
  <si>
    <t>3.7 Source 2</t>
  </si>
  <si>
    <t>http://mallatite.co.uk/street-lighting/retrofit-led-street-lamps/</t>
  </si>
  <si>
    <t xml:space="preserve">https://www.reminetwork.com/articles/the-benefits-of-ev-charging-stations/
</t>
  </si>
  <si>
    <t>https://galorath.com</t>
  </si>
  <si>
    <t>https://www.nwave.io/smart-parking-sensor/</t>
  </si>
  <si>
    <t>3.8 Source 3</t>
  </si>
  <si>
    <t xml:space="preserve">http://tompkinscountyny.gov/files2/itctc/projects/EV/Tompkins%20EVSE%20Installation%20Analysis%20FINAL.pdf
</t>
  </si>
  <si>
    <t>https://www.researchgate.net/publication/280213474_How_Much_Can_a_Smart_Parking_System_Save_You</t>
  </si>
  <si>
    <t>3.9 Source 1 - Short</t>
  </si>
  <si>
    <t>https://www.streetlights-solar.com</t>
  </si>
  <si>
    <t>http://www.nyc.gov/</t>
  </si>
  <si>
    <t>https://www.quora.com/</t>
  </si>
  <si>
    <t>3.91 Source 2 - Short</t>
  </si>
  <si>
    <t>http://mallatite.co.uk/</t>
  </si>
  <si>
    <t>https://www.reminetwork.com/</t>
  </si>
  <si>
    <t>https://www.nwave.io/</t>
  </si>
  <si>
    <t>3.92 Source 3 - Short</t>
  </si>
  <si>
    <t>http://tompkinscountyny.gov/</t>
  </si>
  <si>
    <t>Maintenance of the Electrical systems</t>
  </si>
  <si>
    <t>Software maintenance</t>
  </si>
  <si>
    <t xml:space="preserve">Data and transactions run costs </t>
  </si>
  <si>
    <t>Maintenance of the battery &amp; remote control</t>
  </si>
  <si>
    <t>Maintenance of the CCTV camera</t>
  </si>
  <si>
    <t>Maintenance of the software</t>
  </si>
  <si>
    <t>Maintenance of the Data collector</t>
  </si>
  <si>
    <t>Per CCTV camera</t>
  </si>
  <si>
    <t>Per Software</t>
  </si>
  <si>
    <t xml:space="preserve">https://www.preciseparklink.com/news/top-10-benefits-of-installing-ev-chargers-in-ontario
</t>
  </si>
  <si>
    <t>https://www.thumbtack.com/p/security-camera-installation-cost</t>
  </si>
  <si>
    <t>https://www.preciseparklink.com/</t>
  </si>
  <si>
    <t>Maintenance of the box gateway</t>
  </si>
  <si>
    <t>Electricity cost</t>
  </si>
  <si>
    <t>Maintenance of the DVR (Digital Video Recorder) and monitor</t>
  </si>
  <si>
    <t xml:space="preserve">Maintenance of local parking guidance system </t>
  </si>
  <si>
    <t>Per EV charging point</t>
  </si>
  <si>
    <t>Per DVR/NVR</t>
  </si>
  <si>
    <t>https://householdquotes.co.uk/cctv-installation/</t>
  </si>
  <si>
    <t xml:space="preserve">https://www.ukpower.co.uk/home_energy/tariffs-per-unit-kwh
</t>
  </si>
  <si>
    <t>https://www.safehome.org/security-systems/adt/</t>
  </si>
  <si>
    <t>https://householdquotes.co.uk/</t>
  </si>
  <si>
    <t>https://www.ukpower.co.uk/</t>
  </si>
  <si>
    <t>https://www.safehome.org/</t>
  </si>
  <si>
    <t>5) Net Cash from operations (per Year) (4+3-2)</t>
  </si>
  <si>
    <t>6) Wider Cash Benefits</t>
  </si>
  <si>
    <t>4. Revenues</t>
  </si>
  <si>
    <t>4.1 Name</t>
  </si>
  <si>
    <t>4.2 Unit</t>
  </si>
  <si>
    <t>Per user</t>
  </si>
  <si>
    <t>7) Net Societal Cash from operations (per Year) (5+6)</t>
  </si>
  <si>
    <t>Per  Banner</t>
  </si>
  <si>
    <t>Per wifi access point</t>
  </si>
  <si>
    <t>4.3 Ratio # Units / Measure per month</t>
  </si>
  <si>
    <t>4.4 Price per Unit - Min</t>
  </si>
  <si>
    <t>RATIOS</t>
  </si>
  <si>
    <t>4.5 Price per Unit - Max</t>
  </si>
  <si>
    <t>8) Investment cost / Total # of Lampposts in Scope</t>
  </si>
  <si>
    <t>4.6 Source 1</t>
  </si>
  <si>
    <t>https://nypost.com/2018/05/01/nycs-free-public-wi-fi-kiosks-arent-making-enough-money/</t>
  </si>
  <si>
    <t>4.7 Source 2</t>
  </si>
  <si>
    <t xml:space="preserve">https://www.evgo.com/charging-plans/
</t>
  </si>
  <si>
    <t>https://www.peterborough.gov.uk/business/commercial-information/advertising/</t>
  </si>
  <si>
    <t>https://apolitical.co/solution_article/new-york-city-profit-500m-providing-free-public-wi-fi/</t>
  </si>
  <si>
    <t>9) Nat cash per year / Investment</t>
  </si>
  <si>
    <t>4.8 Source 3</t>
  </si>
  <si>
    <t>https://polar-network.com</t>
  </si>
  <si>
    <t>https://www.luton.gov.uk/council_government_and_democracy/councils/communications/sponsorship%20and%20advertising/pages/lamppost%20advertising%20(managed%20by%20bay%20media).aspx</t>
  </si>
  <si>
    <t>4.9 Source 1 - Short</t>
  </si>
  <si>
    <t>10) Net societal cash per year / investment</t>
  </si>
  <si>
    <t>https://nypost.com</t>
  </si>
  <si>
    <t>4.91 Source 2 - Short</t>
  </si>
  <si>
    <t>https://www.evgo.com/</t>
  </si>
  <si>
    <t>https://www.peterborough.gov.uk/</t>
  </si>
  <si>
    <t>https://apolitical.co/</t>
  </si>
  <si>
    <t>4.92 Source 3 - Short</t>
  </si>
  <si>
    <t>https://www.luton.gov.uk/</t>
  </si>
  <si>
    <t>Horizontal %</t>
  </si>
  <si>
    <t>https://www.justpark.com/uk/parking/london/</t>
  </si>
  <si>
    <t>https://char.gy</t>
  </si>
  <si>
    <t>https://www.justpark.com/</t>
  </si>
  <si>
    <t xml:space="preserve">https://www.yourparkingspace.co.uk/london-parking-spaces-and-garages-to-rent
</t>
  </si>
  <si>
    <t xml:space="preserve">https://greentransportation.info/ev-charging/range-confidence/chap4-charging/making-money.html
</t>
  </si>
  <si>
    <t>https://www.yourparkingspace.co.uk/</t>
  </si>
  <si>
    <t>https://greentransportation.info/</t>
  </si>
  <si>
    <t>5. Cash releasing benefits</t>
  </si>
  <si>
    <t>5.1 Name</t>
  </si>
  <si>
    <t>5.2 Unit</t>
  </si>
  <si>
    <t>Kwh</t>
  </si>
  <si>
    <t>Per Kwh</t>
  </si>
  <si>
    <t>5.3 Baseline Ratio # Units / Measure</t>
  </si>
  <si>
    <t>5.4 Baseline monthly cost per unit</t>
  </si>
  <si>
    <t>5.5 % Reduction of Number of Unit . Min</t>
  </si>
  <si>
    <t>%</t>
  </si>
  <si>
    <t>5.6 % Reduction of Number of Unit . Max</t>
  </si>
  <si>
    <t>5.7 % Reduction of Unit Cost . Min</t>
  </si>
  <si>
    <t>Horizontal % excluding pole replacement</t>
  </si>
  <si>
    <t>5.8 % Reduction of Unit Cost . Max</t>
  </si>
  <si>
    <t>5.9 Source 1</t>
  </si>
  <si>
    <t>http://www.eclairageprofessionnel.fr/relamping-led-transition-energetique/</t>
  </si>
  <si>
    <t xml:space="preserve">https://www.lumenia.com/solutions/lumenia-cms-lum-central-management-system
</t>
  </si>
  <si>
    <t>https://mysolarhome.us/solar-lamp-post/</t>
  </si>
  <si>
    <t xml:space="preserve">https://ledcorporations.com/led-lighting-news/the-cost-of-electricity-how-utility-companies-are-charging-consumers/
</t>
  </si>
  <si>
    <t>5.91 Source 2</t>
  </si>
  <si>
    <t>https://www.theclimategroup.org/news/cities-can-save-50-70-energy-upgrading-smart-connected-led-street-lights</t>
  </si>
  <si>
    <t xml:space="preserve">http://www.torbay.gov.uk/DemocraticServices/documents/s16818/Capital.20Plan.20Appendix.202.pdf
</t>
  </si>
  <si>
    <t xml:space="preserve"> https://ledcorporations.com/led-lighting-news/the-cost-of-electricity-how-utility-companies-are-charging-consumers/
</t>
  </si>
  <si>
    <t xml:space="preserve">https://www.cornwallhomeshow.co.uk/benefits-battery-storage/
</t>
  </si>
  <si>
    <t>5.92 Source 3</t>
  </si>
  <si>
    <t>http://www.telford.gov.uk/info/20046/street_care_and_cleaning/3310/street_lighting_-_led_upgrade</t>
  </si>
  <si>
    <t xml:space="preserve">https://www.telensa.com/news/telensa-supplies-cms-system-for-leicester-citys-led-street-lighting-energy-reduction-project
</t>
  </si>
  <si>
    <t xml:space="preserve">https://info.lightinus.com/solar-street-lights#how_smart_they_can_be_
</t>
  </si>
  <si>
    <t>5.93 Source 1 - Short</t>
  </si>
  <si>
    <t>http://www.eclairageprofessionnel.fr/</t>
  </si>
  <si>
    <t>https://www.lumenia.com/</t>
  </si>
  <si>
    <t>https://mysolarhome.us/</t>
  </si>
  <si>
    <t>https://ledcorporations.com/</t>
  </si>
  <si>
    <t>5.92 Source 2 - Short</t>
  </si>
  <si>
    <t>https://www.theclimategroup.org/</t>
  </si>
  <si>
    <t>http://www.torbay.gov.uk/</t>
  </si>
  <si>
    <t>https://www.cornwallhomeshow.co.uk/</t>
  </si>
  <si>
    <t>5.93 Source 3 - Short</t>
  </si>
  <si>
    <t>http://www.telford.gov.uk/</t>
  </si>
  <si>
    <t>Per Light bulb</t>
  </si>
  <si>
    <t>Per light bulb</t>
  </si>
  <si>
    <t xml:space="preserve">http://www.eclairageprofessionnel.fr/relamping-led-transition-energetique/
</t>
  </si>
  <si>
    <t xml:space="preserve"> https://www.lumenia.com/solutions/lumenia-cms-lum-central-management-system
</t>
  </si>
  <si>
    <t>https://www.surrey.ca/city-services/4614.aspx</t>
  </si>
  <si>
    <t xml:space="preserve">https://www.osram.com/ds/knowledge/street-light-control-by-osram-innovative-light-management-system-for-outdoor-areas/index.jsp
</t>
  </si>
  <si>
    <t xml:space="preserve">http://www.torbay.gov.uk/DemocraticServices/documents/s16818/Capital%20Plan%20Appendix%202.pdf
</t>
  </si>
  <si>
    <t>https://www.surrey.ca/</t>
  </si>
  <si>
    <t>https://www.osram.com/</t>
  </si>
  <si>
    <t>SILULATION PARAMETERS</t>
  </si>
  <si>
    <t>Group</t>
  </si>
  <si>
    <t>UC</t>
  </si>
  <si>
    <t># Baselien Lampposts</t>
  </si>
  <si>
    <t>% Lamppost in  scope of Use Case</t>
  </si>
  <si>
    <t>Min</t>
  </si>
  <si>
    <t>Max</t>
  </si>
  <si>
    <t xml:space="preserve"> LED street light #</t>
  </si>
  <si>
    <t>Ò</t>
  </si>
  <si>
    <t>5.94 Source 2 - Short</t>
  </si>
  <si>
    <t>Key Ratios</t>
  </si>
  <si>
    <t>5.95 Source 3 - Short</t>
  </si>
  <si>
    <t>Investment Cost / # of in scope Lampposts</t>
  </si>
  <si>
    <t>6. Wider benefits</t>
  </si>
  <si>
    <t>6.1 Name</t>
  </si>
  <si>
    <t>6.2 Unit</t>
  </si>
  <si>
    <t>Per Ton of carbon</t>
  </si>
  <si>
    <t xml:space="preserve">Per crime (property, persons) </t>
  </si>
  <si>
    <t>Per safety investigation</t>
  </si>
  <si>
    <t>Net Yearly Cash from operations / Investment</t>
  </si>
  <si>
    <t>Per claimed inhabitant</t>
  </si>
  <si>
    <t>Per accident</t>
  </si>
  <si>
    <t>6.3 Baseline Ratio # Units / Measure</t>
  </si>
  <si>
    <t>Net Yearly Societal Cash from operations / Investment</t>
  </si>
  <si>
    <t>6.4 Baseline monthly cost per unit</t>
  </si>
  <si>
    <t>6.5 % Reduction of Number of Unit . Min</t>
  </si>
  <si>
    <t>Target cost</t>
  </si>
  <si>
    <t>Cash releasing Benefits Energy + Lighting</t>
  </si>
  <si>
    <t>6.6 % Reduction of Number of Unit . Max</t>
  </si>
  <si>
    <t>% Reduction Energy + Lighting</t>
  </si>
  <si>
    <t>% Reduction PV + Storage</t>
  </si>
  <si>
    <t>% Reduction Lighting</t>
  </si>
  <si>
    <t>Baseline cost</t>
  </si>
  <si>
    <t>6.7 % Reduction of Unit Cost . Min</t>
  </si>
  <si>
    <t>6.8 % Reduction of Unit Cost . Max</t>
  </si>
  <si>
    <t>Electricity</t>
  </si>
  <si>
    <t>6.9 Source 1</t>
  </si>
  <si>
    <t>https://www.citintelly.com/intelligent-street-lighting-products/street-lighting-control-system/</t>
  </si>
  <si>
    <t xml:space="preserve">https://www.smallbizdaily.com/4-ways-ev-charging-stations-can-benefit-business/
</t>
  </si>
  <si>
    <t xml:space="preserve">https://reneweconomy.com.au/hidden-cost-of-rooftop-solar-who-should-pay-for-maintenance-99200/
</t>
  </si>
  <si>
    <t>https://reolink.com/pros-cons-of-surveillance-cameras-in-public-places/</t>
  </si>
  <si>
    <t xml:space="preserve">https://www.epa.gov/air-research/deliberating-performance-targets-air-quality-sensors-workshop
</t>
  </si>
  <si>
    <t>https://www.oti.fi/en/oti/investigation-of-road-accidents/</t>
  </si>
  <si>
    <t>http://www.libelium.com/smart_water_wsn_flood_detection/</t>
  </si>
  <si>
    <t>https://www.researchgate.net/publication/12411590_Traffic_accident_reduction_by_monitoring_driver_behaviour_with_in-car_data_recorders</t>
  </si>
  <si>
    <t>6.91 Source 2</t>
  </si>
  <si>
    <t>https://www.theguardian.com/environment/2016/mar/20/energy-efficient-street-lights</t>
  </si>
  <si>
    <t xml:space="preserve"> https://www.reminetwork.com/articles/the-benefits-of-ev-charging-stations/
</t>
  </si>
  <si>
    <t xml:space="preserve">https://solarpanelsvenue.com/what-is-the-cost-of-using-solar-energy/
</t>
  </si>
  <si>
    <t>https://www.eurovigil.in/blog/5-major-benefits-of-installing-cctv-cameras-at-public-places/</t>
  </si>
  <si>
    <t xml:space="preserve">https://www.c40.org/press_releases/hyperlocal-sensor-project-london
</t>
  </si>
  <si>
    <t>https://spectrum.ieee.org/computing/it/san-diego-installs-smart-streetlights-to-monitor-the-metropolis</t>
  </si>
  <si>
    <t>http://enlight.network/ensense-water-level-sensor/</t>
  </si>
  <si>
    <t>https://www.google.com/url?sa=t&amp;rct=j&amp;q=&amp;esrc=s&amp;source=web&amp;cd=8&amp;ved=2ahUKEwi6-5TV4PjgAhVK2xoKHVn3Cn0QFjAHegQIAxAC&amp;url=http%3A%2F%2Feuropa.eu%2Frapid%2Fpress-release_MEMO-17-675_en.pdf&amp;usg=AOvVaw04idUypPQo8a8W86vsI02z</t>
  </si>
  <si>
    <t>6.92 Source 3</t>
  </si>
  <si>
    <t>https://www.saving-light-bulbs.co.uk/blog/how-much-co2-does-a-light-bulb-create/</t>
  </si>
  <si>
    <t>https://www.alpha-ess.com/Upload/Images/20181121024141_818178.pdf</t>
  </si>
  <si>
    <t>https://kinder.rice.edu/sites/g/files/bxs1676/f/documents/Kinder%20Streetlights%20and%20Crime%20report.pdf</t>
  </si>
  <si>
    <t>https://www.cbc.ca/news/technology/san-diego-smart-city-parking-1.4498964</t>
  </si>
  <si>
    <t>https://www.oti.fi/</t>
  </si>
  <si>
    <t>https://www.fema.gov/data-visualization-floods-data-visualization</t>
  </si>
  <si>
    <t>https://www.statista.com/statistics/192097/number-of-vehicles-involved-in-traffic-crashes-in-the-us/</t>
  </si>
  <si>
    <t>6.93 Source 1 - Short</t>
  </si>
  <si>
    <t>https://www.smallbizdaily.com/</t>
  </si>
  <si>
    <t>https://reneweconomy.com.au/</t>
  </si>
  <si>
    <t>https://www.epa.gov/</t>
  </si>
  <si>
    <t>https://arxiv.org</t>
  </si>
  <si>
    <t>http://www.libelium.com/</t>
  </si>
  <si>
    <t>6.92 Source 2 - Short</t>
  </si>
  <si>
    <t>https://www.theguardian.com</t>
  </si>
  <si>
    <t>https://solarpanelsvenue.com/</t>
  </si>
  <si>
    <t>https://www.eurovigil.in/</t>
  </si>
  <si>
    <t>https://www.c40.org/</t>
  </si>
  <si>
    <t>https://spectrum.ieee.org/</t>
  </si>
  <si>
    <t>http://enlight.network/</t>
  </si>
  <si>
    <t>https://www.google.com/</t>
  </si>
  <si>
    <t>6.93 Source 3 - Short</t>
  </si>
  <si>
    <t>https://www.saving-light-bulbs.co.uk/</t>
  </si>
  <si>
    <t>https://www.alpha-ess.com/</t>
  </si>
  <si>
    <t>https://kinder.rice.edu/</t>
  </si>
  <si>
    <t>https://www.cbc.ca/</t>
  </si>
  <si>
    <t>https://www.urbiotica.com/</t>
  </si>
  <si>
    <t>https://www.fema.gov/</t>
  </si>
  <si>
    <t>https://www.statista.com/</t>
  </si>
  <si>
    <t>Number of hours lost</t>
  </si>
  <si>
    <t>https://project.inria.fr/siliconvalley/files/2011/12/canudas.pdf</t>
  </si>
  <si>
    <t>http://mentalfloss.com/article/530705/heres-how-much-traffic-congestion-costs-worlds-biggest-cities</t>
  </si>
  <si>
    <t>https://project.inria.fr/</t>
  </si>
  <si>
    <t>http://mentalfloss.com/</t>
  </si>
  <si>
    <t>Cash releasing Benefits PV + Storage</t>
  </si>
  <si>
    <t>% Reduction PV</t>
  </si>
  <si>
    <t>% Reduction Storage</t>
  </si>
  <si>
    <t>7. Other Benefits</t>
  </si>
  <si>
    <t>7.1 Name</t>
  </si>
  <si>
    <t>Longer lifespan</t>
  </si>
  <si>
    <t>Allows deployment of other applications</t>
  </si>
  <si>
    <t>Green City Image</t>
  </si>
  <si>
    <t>Power outages responsiveness</t>
  </si>
  <si>
    <t xml:space="preserve">Community safety and wellbeing </t>
  </si>
  <si>
    <t>Reduction in deploying other applications</t>
  </si>
  <si>
    <t xml:space="preserve">Public safety </t>
  </si>
  <si>
    <t>Positive impact on health</t>
  </si>
  <si>
    <t>Ability to listen specific frequencies</t>
  </si>
  <si>
    <t>Ability to prevent risk &amp; Increase in Safety &amp; Increase in reliability</t>
  </si>
  <si>
    <t>Increases lighting ability</t>
  </si>
  <si>
    <t xml:space="preserve">Data services for Traffic Management </t>
  </si>
  <si>
    <t>Reduce drivers' stress</t>
  </si>
  <si>
    <t>Promote city image</t>
  </si>
  <si>
    <t>Greater mobility and connectivity</t>
  </si>
  <si>
    <t>User friendly platform</t>
  </si>
  <si>
    <t>7.2 source 1</t>
  </si>
  <si>
    <t>http://www.selc.ie/technology/softwaregui/</t>
  </si>
  <si>
    <t>http://www.energybc.ca/cache/solarpv/www.cetonline.org/Renewables/PV_pro_con.html</t>
  </si>
  <si>
    <t>https://www.greenmatch.co.uk/blog/2015/06/advantages-and-disadvantages-of-solar-cells</t>
  </si>
  <si>
    <t>https://www.excelerate-group.com/sherpa-automatic-lamp-post-climbing-cctv-delivery-system-supporting-safety-wellbeing-communities-across-northumberland/</t>
  </si>
  <si>
    <t>https://www.motorolasolutions.com/content/dam/msi/docs/products/voice-applications/wave/wave-work-group-communications-british-airways-case-study.pdf</t>
  </si>
  <si>
    <t xml:space="preserve">https://www.abc.net.au/news/2017-12-11/terror-alert-speakers-cctv-rolled-out-across-melbourne-cbd/9245106 </t>
  </si>
  <si>
    <t xml:space="preserve">https://www.niwa.co.nz/atmosphere/research-projects/innovative-technologies-for-air-quality
</t>
  </si>
  <si>
    <t>http://www.iotsens.com/sensors/sound-sensor/</t>
  </si>
  <si>
    <t>https://www.bosai-jp.org/en/solution/detail/49/search</t>
  </si>
  <si>
    <t>https://www.ala.co.ke/our-services/outdoor-advertising-lamppost-advertising/</t>
  </si>
  <si>
    <t>https://www.techradar.com/news/world-of-tech/futuristic-lamp-posts-to-manage-uk-traffic-jams-618091</t>
  </si>
  <si>
    <t>https://smart-city-forum.com/images/Download/Fachgespaeche/Bad_Hersfeld_2017-06/Download/pdf_Bad%20Hersfeld_SCF2017/01-03Cleverciti%20Bad%20Hersfeld%20June%202017.pdf</t>
  </si>
  <si>
    <t>https://www.citintelly.com/intelligent-street-lighting-products/streetlight-wifi-hotspot/</t>
  </si>
  <si>
    <t>https://www.electronicshub.org/wireless-communication-introduction-types-applications/</t>
  </si>
  <si>
    <t>https://www.standard.co.uk/news/london/minimasts-to-be-installed-on-lampposts-across-capital-to-boost-mobile-coverage-a3747381.html</t>
  </si>
  <si>
    <t>7.3 source 2</t>
  </si>
  <si>
    <t>https://www.sepco-solarlighting.com/blog/bid/145611/the-advantages-of-led-lights-for-the-environment</t>
  </si>
  <si>
    <t xml:space="preserve"> https://www.osram.com/ds/knowledge/street-light-control-by-osram-innovative-light-management-system-for-outdoor-areas/index.jsp
</t>
  </si>
  <si>
    <t>https://www.eea.europa.eu/articles/the-electric-car-2014-a-green-transport-revolution-in-the-making</t>
  </si>
  <si>
    <t>http://www.environmentandsociety.org/perspectives/2018/1/article/branding-green-city</t>
  </si>
  <si>
    <t>https://www.cornwallhomeshow.co.uk/benefits-battery-storage/</t>
  </si>
  <si>
    <t>https://www.kickstarter.com/projects/1287286080/the-l-eye-t-post-a-solar-cctv-lamp-posts-with-wifi</t>
  </si>
  <si>
    <t>https://www.peakptt.com</t>
  </si>
  <si>
    <t>https://www.theage.com.au/national/victoria/terrorwarning-loudspeakers-rolled-out-across-melbournes-cbd-20171211-h027ly.html</t>
  </si>
  <si>
    <t xml:space="preserve">https://www.theage.com.au/national/victoria/street-lamps-light-the-way-for-air-pollution-monitoring-and-smoke-detection-20161205-gt4du1.html
</t>
  </si>
  <si>
    <t>https://www.ge.com/reports/smart-streets-are-made-of-these-san-diego-deploys-americas-first-intelligent-lighting-system/</t>
  </si>
  <si>
    <t>https://www.oase-livingwater.com/fr_FR/fountains-lakes/products/f/water-level-sensors.1000588894.html</t>
  </si>
  <si>
    <t>https://fr.slideshare.net/aysharameez/reasons-why-lamp-post-advertising-is-the-best-in-dubai</t>
  </si>
  <si>
    <t>https://archpaper.com/2018/11/cityiq-envisions-sensors-future-san-diego/</t>
  </si>
  <si>
    <t>https://www.nwave.io/?gclid=EAIaIQobChMI7deY3rHZ4AIVCJ3VCh0n6goGEAAYAiAAEgKJTPD_BwE</t>
  </si>
  <si>
    <t>7.4 source 3</t>
  </si>
  <si>
    <t xml:space="preserve"> https://www.citintelly.com/intelligent-street-lighting-products/street-lighting-control-system/
</t>
  </si>
  <si>
    <t xml:space="preserve">https://www.renewableenergyworld.com/ugc/articles/2012/12/advantages-and-disadvantages-of-solar-photovoltaic--quick-pros-and-cons-of-solar-pv.html
</t>
  </si>
  <si>
    <t>http://www.hapinz.org.nz</t>
  </si>
  <si>
    <t>7.5 Source 1 - Short</t>
  </si>
  <si>
    <t>http://www.selc.ie/</t>
  </si>
  <si>
    <t>http://www.energybc.ca/</t>
  </si>
  <si>
    <t>https://www.greenmatch.co.uk/</t>
  </si>
  <si>
    <t>https://www.excelerate-group.com/</t>
  </si>
  <si>
    <t>https://www.motorolasolutions.com/</t>
  </si>
  <si>
    <t>https://www.abc.net.au/</t>
  </si>
  <si>
    <t>https://www.niwa.co.nz/</t>
  </si>
  <si>
    <t>http://www.iotsens.com/</t>
  </si>
  <si>
    <t>https://www.bosai-jp.org</t>
  </si>
  <si>
    <t>https://www.ala.co.ke/</t>
  </si>
  <si>
    <t>https://www.techradar.com/</t>
  </si>
  <si>
    <t>https://smart-city-forum.com/</t>
  </si>
  <si>
    <t>https://www.electronicshub.org/</t>
  </si>
  <si>
    <t>https://www.standard.co.uk/</t>
  </si>
  <si>
    <t>7.6 Source 2 - Short</t>
  </si>
  <si>
    <t>https://www.sepco-solarlighting.com/</t>
  </si>
  <si>
    <t>https://www.eea.europa.eu/</t>
  </si>
  <si>
    <t>http://www.environmentandsociety.org/</t>
  </si>
  <si>
    <t>https://www.kickstarter.com/</t>
  </si>
  <si>
    <t>https://www.theage.com.au/</t>
  </si>
  <si>
    <t>https://www.ge.com/</t>
  </si>
  <si>
    <t>https://www.oase-livingwater.com/</t>
  </si>
  <si>
    <t>https://fr.slideshare.net/</t>
  </si>
  <si>
    <t>https://archpaper.com/</t>
  </si>
  <si>
    <t>7.7 Source 3 - Short</t>
  </si>
  <si>
    <t>https://www.renewableenergyworld.com/</t>
  </si>
  <si>
    <t>Better color rendering</t>
  </si>
  <si>
    <t>User-friendly web-platform for street light management</t>
  </si>
  <si>
    <t>Increase in housing prices and district attractiveness</t>
  </si>
  <si>
    <t>Environmental protection</t>
  </si>
  <si>
    <t>Optimizes medical intervention</t>
  </si>
  <si>
    <t xml:space="preserve">Public satisfaction </t>
  </si>
  <si>
    <t>Improves Public Safety</t>
  </si>
  <si>
    <t>Environment protection</t>
  </si>
  <si>
    <t>Public information to citizens</t>
  </si>
  <si>
    <t>Urban planning - ability to develop smart parking platform</t>
  </si>
  <si>
    <t>Ability to deploy new Data intensive applications</t>
  </si>
  <si>
    <t xml:space="preserve">Higher Data Transmission rate </t>
  </si>
  <si>
    <t>https://www.stouchlighting.com/blog/top-15-advantages-of-led-lighting</t>
  </si>
  <si>
    <t xml:space="preserve">https://www.efacec.pt/en/products/elumen-street-light-central-management-system/
</t>
  </si>
  <si>
    <t>Alerts, Music, Event announcement..,etc</t>
  </si>
  <si>
    <t>https://arxiv.org/pdf/1710.01581.pdf</t>
  </si>
  <si>
    <t>https://democracy.leeds.gov.uk/documents/s3419/lamp%20post%20advertising%202%20nov.pdf</t>
  </si>
  <si>
    <t>http://www.libelium.com/vehicle_traffic_monitoring_bluetooth_sensors_over_zigbee/</t>
  </si>
  <si>
    <t>http://www.libelium.com/smart_parking/</t>
  </si>
  <si>
    <t>https://techcentral.co.za/joburg-lampposts-to-become-broadband-towers/50394/</t>
  </si>
  <si>
    <t>https://www.ispreview.co.uk/broadband_mobile.php</t>
  </si>
  <si>
    <t xml:space="preserve">http://www.lighting.philips.co.in/systems/themes/metronomis-LED
</t>
  </si>
  <si>
    <t xml:space="preserve">https://financesonline.com/content-management-software-analysis-features-benefits-pricing/
</t>
  </si>
  <si>
    <t>https://www.cisco.com/c/dam/en_us/about/ciscoitatwork/downloads/ciscoitatwork/pdf/Case_Study_LMR-over-IP_update.pdf</t>
  </si>
  <si>
    <t>https://www.themorningbulletin.com.au/news/smart-lights-plans-enhancing-rocky-cbd-security/2768776/</t>
  </si>
  <si>
    <t>https://www.upthereeverywhere.com/blog/coming-to-a-city-near-you-very-soon.-smart-lamp-posts</t>
  </si>
  <si>
    <t>https://www.researchgate.net/publication/300411474_Water_level_sensing_State_of_the_art_review_and_performance_evaluation_of_a_low-cost_measurement_system</t>
  </si>
  <si>
    <t>http://www.austintexas.gov/page/street-banners</t>
  </si>
  <si>
    <t>https://www.retailsensing.com/people-counting/smart-cities-pedestrian-counting/</t>
  </si>
  <si>
    <t>https://technical.ly/brooklyn/2018/03/20/new-york-city-use-streetlights-wifi-hotspots/</t>
  </si>
  <si>
    <t>https://www.channelnewsasia.com/news/singapore/smart-lampposts-singapore-wont-shine-light-peoples-lives-10229804</t>
  </si>
  <si>
    <t>https://www.stouchlighting.com/</t>
  </si>
  <si>
    <t>https://www.efacec.pt/</t>
  </si>
  <si>
    <t>https://www.themorningbulletin.com.au/</t>
  </si>
  <si>
    <t>https://arxiv.org/</t>
  </si>
  <si>
    <t>https://democracy.leeds.gov.uk/</t>
  </si>
  <si>
    <t>https://techcentral.co.za/</t>
  </si>
  <si>
    <t>https://www.ispreview.co.uk/</t>
  </si>
  <si>
    <t>http://www.lighting.philips.co.in/</t>
  </si>
  <si>
    <t>https://financesonline.com/</t>
  </si>
  <si>
    <t>https://www.cisco.com/</t>
  </si>
  <si>
    <t>https://www.upthereeverywhere.com/</t>
  </si>
  <si>
    <t>http://www.austintexas.gov/</t>
  </si>
  <si>
    <t>Cash releasing Benefits LED +CMS</t>
  </si>
  <si>
    <t>% Reduction LED + CMS</t>
  </si>
  <si>
    <t>https://www.retailsensing.com/</t>
  </si>
  <si>
    <t>% Reduction LED</t>
  </si>
  <si>
    <t>% Reduction CMS</t>
  </si>
  <si>
    <t>https://technical.ly/</t>
  </si>
  <si>
    <t>https://www.channelnewsasia.com</t>
  </si>
  <si>
    <t>Improved safety and visibility</t>
  </si>
  <si>
    <t>Data collection</t>
  </si>
  <si>
    <t>Public Safety &amp; Increased Security</t>
  </si>
  <si>
    <t>Light Maintenance</t>
  </si>
  <si>
    <t>Economic losses</t>
  </si>
  <si>
    <t>Development of Traffic App</t>
  </si>
  <si>
    <t>Development of smart Parking App</t>
  </si>
  <si>
    <t>Providing access to Wifi Data (WiFi, 4G, 5G)</t>
  </si>
  <si>
    <t>Subscription fees to wireless communication</t>
  </si>
  <si>
    <t>Data collection on users (5G)</t>
  </si>
  <si>
    <t>https://www.connectingbristol.org/what-is-the-humble-lamppost/</t>
  </si>
  <si>
    <t>https://nextcity.org/daily/entry/counting-bikes-pedestrians-numina-startup</t>
  </si>
  <si>
    <t>https://ercapi.lightfair.com/convdata/lightfair/brochures/lia/CurrentByGE_CityIQ_specification.pdf</t>
  </si>
  <si>
    <t>https://www.techrepublic.com/article/new-led-smart-streetlight-pole-from-philips-lighting-could-be-your-next-wi-fi-hotspot/</t>
  </si>
  <si>
    <t>https://www.linkedin.com/pulse/how-much-5g-coverage-you-really-get-from-lampposts-sameer/</t>
  </si>
  <si>
    <t>https://www.bracknell-forest.gov.uk/street-lights-led-upgrade/about-upgrade-and-its-benefits</t>
  </si>
  <si>
    <t>https://www.weather.gov/aprfc/terminology</t>
  </si>
  <si>
    <t>http://www.parking-net.com/parking-news/cleverciti-systems-gmbh/sensors-integrated-street-lighting</t>
  </si>
  <si>
    <t>https://nypost.com/2018/03/17/nyc-wants-to-turn-streetlights-into-high-speed-wi-fi-hotspots/</t>
  </si>
  <si>
    <t>https://www.hkt.com/staticfiles/PCCWCorpsite/Press%20Release/2018/Nov/20181123ppt%20HKT%20presentation%20at%20SCJL%20Press%20Event%20FINAL.pdf</t>
  </si>
  <si>
    <t>http://www.germany-australia.com.au/wp-content/uploads/2017/10/Cleverciti_Presentation_Australia.pptx-Website.pdf</t>
  </si>
  <si>
    <t>https://www.connectingbristol.org/</t>
  </si>
  <si>
    <t>https://nextcity.org/</t>
  </si>
  <si>
    <t>https://ercapi.lightfair.com/</t>
  </si>
  <si>
    <t>https://www.techrepublic.com/</t>
  </si>
  <si>
    <t>https://www.linkedin.com/</t>
  </si>
  <si>
    <t>https://www.bracknell-forest.gov.uk/</t>
  </si>
  <si>
    <t>https://www.weather.gov/</t>
  </si>
  <si>
    <t>http://www.parking-net.com/</t>
  </si>
  <si>
    <t>https://nypost.com/</t>
  </si>
  <si>
    <t>https://www.hkt.com/</t>
  </si>
  <si>
    <t>http://www.germany-australia.com.au/</t>
  </si>
  <si>
    <t xml:space="preserve">Reduction of damages to farmland  </t>
  </si>
  <si>
    <t>Ability to collect Data (demographic Data)</t>
  </si>
  <si>
    <t xml:space="preserve">Development of Urban planning </t>
  </si>
  <si>
    <t>Modernising the infrastructure</t>
  </si>
  <si>
    <t>Possibility of exploitation for revenues</t>
  </si>
  <si>
    <t>https://www.straitstimes.com/tech/smart-lamp-posts-to-transmit-data</t>
  </si>
  <si>
    <t>https://www.cdmsmith.com/en-ME/Client-Solutions/Insights/Smart-Solutions-for-Pedestrians-in-Smart-Cities</t>
  </si>
  <si>
    <t>https://www.theverge.com/2018/9/7/17829270/5g-phone-cell-mobile-network-hardware</t>
  </si>
  <si>
    <t>https://www.sandiego.gov/sustainability/energy-and-water-efficiency/programs-projects/smart-city</t>
  </si>
  <si>
    <t>https://internet-of-things-innovation.com/insights/the-blog/iot-applications-smart-cities/#.XG5koS3MygQ</t>
  </si>
  <si>
    <t>https://www.theverge.com/</t>
  </si>
  <si>
    <t>https://www.straitstimes.com/</t>
  </si>
  <si>
    <t>https://www.cdmsmith.com/</t>
  </si>
  <si>
    <t>https://www.sandiego.gov/</t>
  </si>
  <si>
    <t>https://internet-of-things-innovation.com/</t>
  </si>
  <si>
    <t>https://nextcity.org</t>
  </si>
  <si>
    <t xml:space="preserve">Reduction of control to parking usage </t>
  </si>
  <si>
    <t>WiFi access point</t>
  </si>
  <si>
    <t>https://www.intel.com/content/dam/www/public/us/en/documents/solution-briefs/smart-street-lights-for-brighter-savings-solutionbrief.pdf</t>
  </si>
  <si>
    <t>https://data.smgov.net/Public-Services/City-Wi-Fi-Access-Points/j485-ymdf</t>
  </si>
  <si>
    <t>https://www.cdmsmith.com</t>
  </si>
  <si>
    <t>https://www.intel.com/</t>
  </si>
  <si>
    <t>https://data.smgov.net/</t>
  </si>
  <si>
    <t>8. Risks</t>
  </si>
  <si>
    <t>8.1 Name</t>
  </si>
  <si>
    <t>Potential Negative impact on health</t>
  </si>
  <si>
    <t>Network Hacking</t>
  </si>
  <si>
    <t>Grid reliability (instability and disruptions)</t>
  </si>
  <si>
    <t>Vandalism</t>
  </si>
  <si>
    <t>Safety risks</t>
  </si>
  <si>
    <t>Cyber attack</t>
  </si>
  <si>
    <t>Network and coverage Issues</t>
  </si>
  <si>
    <t>Lack of public acceptance</t>
  </si>
  <si>
    <t>Lack of scalability - coverage</t>
  </si>
  <si>
    <t>Limited visibility due to the height of advertisement</t>
  </si>
  <si>
    <t>Data hacking</t>
  </si>
  <si>
    <t>Cyber attacks</t>
  </si>
  <si>
    <t>8.2 source 1</t>
  </si>
  <si>
    <t>https://www.scientificamerican.com/article/led-lightbulb-concerns/</t>
  </si>
  <si>
    <t>https://www3.nd.edu/~vgupta2/research/publications/lhgsg16.pdf</t>
  </si>
  <si>
    <t>http://www.altenergy.org/renewables/solar/DIY/solar-safety.html</t>
  </si>
  <si>
    <t xml:space="preserve">https://news.energysage.com/how-safe-are-solar-batteries-for-your-home/
</t>
  </si>
  <si>
    <t>http://www.telosystems.com/telo-ptt-solutions.php</t>
  </si>
  <si>
    <t>https://www.ncbi.nlm.nih.gov/pmc/articles/PMC1253729/</t>
  </si>
  <si>
    <t>https://www.showcaseoutdoor.co.uk/lamp-post-advertising-vs-billboards/</t>
  </si>
  <si>
    <t>https://www.staysmartonline.gov.au/protect-yourself/doing-things-safely/using-public-wireless-or-wifi-networks</t>
  </si>
  <si>
    <t>https://www.chroniclelive.co.uk/news/north-east-news/man-scaled-lamppost-remove-5g-14672752</t>
  </si>
  <si>
    <t>8.3 source 2</t>
  </si>
  <si>
    <t>https://gunnar.com/do-environmentally-friendly-led-lights-cause-blindness/</t>
  </si>
  <si>
    <t>https://northwoodswebdesigns.com/secure/index.php?rp=/knowledgebase/1/Hacking-and-Content-Management-Systems-CMS-domains.html</t>
  </si>
  <si>
    <t xml:space="preserve"> https://www.chargepoint.com/files/Ratepayer_Benefits_2017.pdf
</t>
  </si>
  <si>
    <t>http://www.solarselections.co.uk/blog/security-systems-prevent-solar-panel-theft-solar-farms-uk</t>
  </si>
  <si>
    <t>https://qz.com/1133123/batteries-cant-solve-the-worlds-biggest-energy-storage-problem-one-startup-has-a-solution/</t>
  </si>
  <si>
    <t>https://media.consensys.net/how-can-blockchain-technology-help-fight-air-pollution-3bdcb1e1045f</t>
  </si>
  <si>
    <t>https://eandt.theiet.org/content/articles/2018/04/privacy-concerns-over-singapore-s-sensor-packed-smart-lampposts/</t>
  </si>
  <si>
    <t>https://www.jrseco.com/radiation-5g-antennas-restricted-uncertainty-about-danger-to-public-Negative impact on health/</t>
  </si>
  <si>
    <t>8.4 source 3</t>
  </si>
  <si>
    <t xml:space="preserve"> https://arxiv.org/pdf/1710.01581.pdf</t>
  </si>
  <si>
    <t>8.5 Source 1 - Short</t>
  </si>
  <si>
    <t>https://www.scientificamerican.com/</t>
  </si>
  <si>
    <t>https://www3.nd.edu/</t>
  </si>
  <si>
    <t>https://news.energysage.com/</t>
  </si>
  <si>
    <t>http://www.telosystems.com/</t>
  </si>
  <si>
    <t>https://www.ncbi.nlm.nih.gov/</t>
  </si>
  <si>
    <t>https://www.channelnewsasia.com/</t>
  </si>
  <si>
    <t>https://www.showcaseoutdoor.co.uk/</t>
  </si>
  <si>
    <t>https://www.staysmartonline.gov.au/</t>
  </si>
  <si>
    <t>https://www.chroniclelive.co.uk/</t>
  </si>
  <si>
    <t>8.6 Source 2 - Short</t>
  </si>
  <si>
    <t>https://gunnar.com/</t>
  </si>
  <si>
    <t>https://northwoodswebdesigns.com/</t>
  </si>
  <si>
    <t>https://www.chargepoint.com/</t>
  </si>
  <si>
    <t>http://www.solarselections.co.uk/</t>
  </si>
  <si>
    <t>https://qz.com/</t>
  </si>
  <si>
    <t>https://media.consensys.net/</t>
  </si>
  <si>
    <t>Name</t>
  </si>
  <si>
    <t>https://eandt.theiet.org/</t>
  </si>
  <si>
    <t>Units</t>
  </si>
  <si>
    <t>https://www.jrseco.com/</t>
  </si>
  <si>
    <t>Unit Price Range</t>
  </si>
  <si>
    <t>8.7 Source 3 - Short</t>
  </si>
  <si>
    <t># Units / Measure</t>
  </si>
  <si>
    <t># lamppost in scope</t>
  </si>
  <si>
    <t># Units</t>
  </si>
  <si>
    <t>Harm to animals</t>
  </si>
  <si>
    <t>Network crash</t>
  </si>
  <si>
    <t>Security and safety risks (extreme weather, collisions, vandalism).</t>
  </si>
  <si>
    <t>Bad weather (sunlight)</t>
  </si>
  <si>
    <t>Sound coverage</t>
  </si>
  <si>
    <t>Cyber attacks(Hacking and Data leaks)</t>
  </si>
  <si>
    <t>Public acceptance</t>
  </si>
  <si>
    <t>Connectivity</t>
  </si>
  <si>
    <t>Network interference</t>
  </si>
  <si>
    <t>Environmental risks</t>
  </si>
  <si>
    <t xml:space="preserve">https://spectrum.ieee.org/green-tech/conservation/led-streetlights-are-giving-neighborhoods-the-blues
</t>
  </si>
  <si>
    <t xml:space="preserve"> https://www.globalindustrial.com/site/images/ideal-shield/ev-charging-station.pdf
</t>
  </si>
  <si>
    <t>https://reneweconomy.com.au/solar-photovoltaics-and-wind-energy-the-climate-change-solution-69448/</t>
  </si>
  <si>
    <t xml:space="preserve">http://www.altenergy.org/renewables/solar/DIY/solar-safety.html
</t>
  </si>
  <si>
    <t>https://www.interphone-video.com/kit-controle-d-acces-fermax-contact-a-cle-ptt-platine-anti-vandalisme-472xbc1060-3608.html</t>
  </si>
  <si>
    <t>http://streetsoundswireless.airnetix.com/FAQs.htm</t>
  </si>
  <si>
    <t>https://www.europeanparking.eu/media/1279/12122014_push_pull_a4_en.pdf</t>
  </si>
  <si>
    <t>http://wjbq.com/portlands-new-led-street-lights-with-public-wi-fi-are-showing-up/</t>
  </si>
  <si>
    <t>http://emfsafetynetwork.org/how-to-oppose-small-cell-5g-towers/</t>
  </si>
  <si>
    <t>https://www.sciencedaily.com/releases/2018/06/180612090618.htm</t>
  </si>
  <si>
    <t>https://www.smart-energy.com/regional-news/europe-uk/street-lighting-problems-and-solutions/</t>
  </si>
  <si>
    <t>http://mtmcongress.com/proceedngs/2017/Winter/2/25.RISKS%20AND%20SAFETY%20ISSUES%20RELATED%20TO%20USE%20OF%20ELECTRIC%20AND%20HYBRID%20VEHICLES.pdf</t>
  </si>
  <si>
    <t>https://www.offsetsolar.com/blogs/offset-solar-blog/how-bad-weather-affects-solar</t>
  </si>
  <si>
    <t>https://books.google.fr/books?id=uw_NBQAAQBAJ&amp;pg=PA273&amp;lpg=PA273&amp;dq=vandilism+energy+storage+battery&amp;source=bl&amp;ots=wo6DEFFH7P&amp;sig=ACfU3U3c878AWJ_WIazWyIi8VWJrMsKoAA&amp;hl=fr&amp;sa=X&amp;ved=2ahUKEwj6t-GvuZ_gAhWHyoUKHZqpCSEQ6AEwC3oECAEQAQ#v=onepage&amp;q=vandilism%20energy%20storage%20battery&amp;f=false</t>
  </si>
  <si>
    <t>https://en.wikipedia.org/wiki/Closed-circuit_television</t>
  </si>
  <si>
    <t>https://muftwifi.com/how-to-start-a-public-wifi-zone-business/</t>
  </si>
  <si>
    <t>SUM</t>
  </si>
  <si>
    <t>https://spectrum.ieee.org</t>
  </si>
  <si>
    <t>Implementation</t>
  </si>
  <si>
    <t>https://www.globalindustrial.com/</t>
  </si>
  <si>
    <t>http://streetsoundswireless.airnetix.com/</t>
  </si>
  <si>
    <t>https://www.europeanparking.eu/</t>
  </si>
  <si>
    <t>http://wjbq.com/</t>
  </si>
  <si>
    <t>http://emfsafetynetwork.org/</t>
  </si>
  <si>
    <t>https://www.sciencedaily.com/</t>
  </si>
  <si>
    <t>Opex</t>
  </si>
  <si>
    <t>https://www.smart-energy.com/</t>
  </si>
  <si>
    <t>Opex Cost (Monthly)</t>
  </si>
  <si>
    <t>Unit Cost Range (Month)</t>
  </si>
  <si>
    <t>http://mtmcongress.com/</t>
  </si>
  <si>
    <t>https://www.offsetsolar.com/</t>
  </si>
  <si>
    <t>https://books.google.fr/</t>
  </si>
  <si>
    <t>https://en.wikipedia.org/</t>
  </si>
  <si>
    <t>https://muftwifi.com/</t>
  </si>
  <si>
    <t>Revenues</t>
  </si>
  <si>
    <t>Revenues  (Monthly)</t>
  </si>
  <si>
    <t>Unit Price Range (Month)</t>
  </si>
  <si>
    <t>https://www.researchgate.net/publication/303547833_A_study_of_Acceptance_of_LED_Bulbs</t>
  </si>
  <si>
    <t>Cash releasing Benefits</t>
  </si>
  <si>
    <t>Cash Releasing Benefits (Monthly)</t>
  </si>
  <si>
    <t>Baseline (Monthly)</t>
  </si>
  <si>
    <t>Target Units</t>
  </si>
  <si>
    <t>Target Unit  Cost (Monthly)</t>
  </si>
  <si>
    <t>Target Cost (Monthy)</t>
  </si>
  <si>
    <t>Cost (Monthly)</t>
  </si>
  <si>
    <t>Reduction # of Unit</t>
  </si>
  <si>
    <t xml:space="preserve">Target # Units </t>
  </si>
  <si>
    <t>Sensitivity to high temperature</t>
  </si>
  <si>
    <t>Reduction cost /Unit</t>
  </si>
  <si>
    <t>Target Cost / Unit</t>
  </si>
  <si>
    <t>% reduction Baseline</t>
  </si>
  <si>
    <t>Unit Cost / Month</t>
  </si>
  <si>
    <t>Baseline Cost</t>
  </si>
  <si>
    <t>http://www.ijesi.org/papers/Vol(2)3%20(Version-3)/J236069.pdf</t>
  </si>
  <si>
    <t>Wider cash  Benefits</t>
  </si>
  <si>
    <t>$</t>
  </si>
  <si>
    <t>Suggestations:</t>
  </si>
  <si>
    <t>Carbon savings sont qunatifiables et s'applique pour LED et CMS</t>
  </si>
  <si>
    <t>EV: j'ai compris ce qu'est Data and transactions run costs on opex</t>
  </si>
  <si>
    <t xml:space="preserve">EV: est un cas assez particulier parce que tu as plusieurs façon de le faire, soit la plug peut etre lié directement au courant du lamppost, soit on doit creer un autre conduit ou sinon il y a des batteries </t>
  </si>
  <si>
    <t xml:space="preserve">Donc tu as plusiers components qui pourrait s'ajouter (batterie; lamppost door; Electric system) ensuite il y a aussi une methode il ya just un plug sur le lampposts et la voiture vient avec son connecteur. </t>
  </si>
  <si>
    <t>Pour EV encore je dissocierais le parking fees qui chargerait par un autre department de la ville en générale</t>
  </si>
  <si>
    <t>EV il n'y a pas de carbon savings avec EV plug au contraire tu utilise plus d'energy</t>
  </si>
  <si>
    <t xml:space="preserve">EV wider benefits tu as aussi distrcit attratcivenens et augementation de l'immoblier </t>
  </si>
  <si>
    <t>PV normalement  va avec la batterie mais dans certains cas le PV peut aussi etre integrater directment au lampadaire mais c'est rare;  le PV dans les smart lamppost va normalement avec la batterie pour charger les sensors et pas le lamppost</t>
  </si>
  <si>
    <t>AQ sensor: mes prix etait plus eleves 500-3000 euros en CAPEX</t>
  </si>
  <si>
    <t xml:space="preserve">Noise Sensor: wider benefits tu as aussi distrcit attratcivenens et augementation de l'immoblier </t>
  </si>
  <si>
    <t>Water Level Sensor: Tu as des cash benefits avec water level sensor il faut calculer pas energy savings mais flood cost tu as pas mal de case studies en ligne</t>
  </si>
  <si>
    <t>Traffic and Aprking Monitoring tu dois aussi des cash benefits (je t'ai envoyer l'info en piece jointe)</t>
  </si>
  <si>
    <t xml:space="preserve">Connectivity use cases: wider benefits tu as aussi distrcit attratcivenens et augementation de l'immoblier </t>
  </si>
  <si>
    <t>Wifi: tu peux avoir des revenues si la collectivitié decide d'etre proprietaire du reseau et donc de revendre des forfaits.</t>
  </si>
  <si>
    <t>Suppliers: ajouter les listes de suppliers disponible par chaque use cases</t>
  </si>
  <si>
    <t xml:space="preserve">Humble Lamppost use cases: il y a plein de boites qui propose mtn un humble lamppost avec toutes ses use cases je pense que c'est interessant de montre aussi le prix d'un nouveau smart lamppost car la plupart des villes ont des vieux lampadaires qu'ils devront changer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</si>
</sst>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d/m/yyyy"/>
    <numFmt numFmtId="165" formatCode="0.0000"/>
    <numFmt numFmtId="166" formatCode="0.0%"/>
    <numFmt numFmtId="167" formatCode="[$£-809]#,##0.00;[Red]\-[$£-809]#,##0.00"/>
    <numFmt numFmtId="168" formatCode="[$£-809]#,##0;[Red]\-[$£-809]#,##0"/>
    <numFmt numFmtId="169" formatCode="0.0"/>
    <numFmt numFmtId="170" formatCode="[$£-452]#,##0"/>
    <numFmt numFmtId="171" formatCode="#,##0.0"/>
    <numFmt numFmtId="172" formatCode="[$£-452]#,##0;[Red]\-[$£-452]#,##0"/>
    <numFmt numFmtId="173" formatCode="#,##0.000"/>
    <numFmt numFmtId="174" formatCode="0.000"/>
    <numFmt numFmtId="175" formatCode="[$£-809]#,##0"/>
    <numFmt numFmtId="176" formatCode="[$£-809]#,##0.00"/>
    <numFmt numFmtId="177" formatCode="_ * #,##0.000_)\ _€_ ;_ * \(#,##0.000\)\ _€_ ;_ * &quot;-&quot;??_)\ _€_ ;_ @_ "/>
  </numFmts>
  <fonts count="36" x14ac:knownFonts="1">
    <font>
      <sz val="12"/>
      <color theme="1"/>
      <name val="Arial"/>
    </font>
    <font>
      <sz val="12"/>
      <color theme="1"/>
      <name val="Calibri"/>
    </font>
    <font>
      <b/>
      <sz val="12"/>
      <color rgb="FF000000"/>
      <name val="Calibri"/>
    </font>
    <font>
      <b/>
      <sz val="12"/>
      <color theme="1"/>
      <name val="Calibri"/>
    </font>
    <font>
      <b/>
      <sz val="11"/>
      <color theme="1"/>
      <name val="Calibri"/>
    </font>
    <font>
      <sz val="11"/>
      <color theme="1"/>
      <name val="Calibri"/>
    </font>
    <font>
      <u/>
      <sz val="11"/>
      <color theme="1"/>
      <name val="Calibri"/>
    </font>
    <font>
      <u/>
      <sz val="11"/>
      <color theme="1"/>
      <name val="Calibri"/>
    </font>
    <font>
      <u/>
      <sz val="11"/>
      <color theme="1"/>
      <name val="Calibri"/>
    </font>
    <font>
      <sz val="10"/>
      <color rgb="FF000000"/>
      <name val="Calibri"/>
    </font>
    <font>
      <b/>
      <sz val="10"/>
      <color rgb="FF000000"/>
      <name val="Calibri"/>
    </font>
    <font>
      <b/>
      <sz val="10"/>
      <color theme="1"/>
      <name val="Calibri"/>
    </font>
    <font>
      <b/>
      <sz val="11"/>
      <color rgb="FF000000"/>
      <name val="Calibri"/>
    </font>
    <font>
      <sz val="11"/>
      <color rgb="FF000000"/>
      <name val="Calibri"/>
    </font>
    <font>
      <b/>
      <sz val="14"/>
      <color theme="1"/>
      <name val="Calibri"/>
    </font>
    <font>
      <u/>
      <sz val="11"/>
      <color rgb="FF000000"/>
      <name val="Calibri"/>
    </font>
    <font>
      <u/>
      <sz val="11"/>
      <color theme="1"/>
      <name val="Calibri"/>
    </font>
    <font>
      <u/>
      <sz val="11"/>
      <color rgb="FF000000"/>
      <name val="Calibri"/>
    </font>
    <font>
      <u/>
      <sz val="11"/>
      <color theme="1"/>
      <name val="Calibri"/>
    </font>
    <font>
      <u/>
      <sz val="11"/>
      <color rgb="FF000000"/>
      <name val="Calibri"/>
    </font>
    <font>
      <sz val="12"/>
      <name val="Arial"/>
    </font>
    <font>
      <u/>
      <sz val="11"/>
      <color theme="1"/>
      <name val="Calibri"/>
    </font>
    <font>
      <u/>
      <sz val="11"/>
      <color theme="1"/>
      <name val="Calibri"/>
    </font>
    <font>
      <u/>
      <sz val="11"/>
      <color theme="1"/>
      <name val="Calibri"/>
    </font>
    <font>
      <u/>
      <sz val="11"/>
      <color rgb="FF000000"/>
      <name val="Calibri"/>
    </font>
    <font>
      <u/>
      <sz val="11"/>
      <color rgb="FF000000"/>
      <name val="Calibri"/>
    </font>
    <font>
      <sz val="12"/>
      <color rgb="FF000000"/>
      <name val="Calibri"/>
    </font>
    <font>
      <u/>
      <sz val="12"/>
      <color theme="10"/>
      <name val="Arial"/>
    </font>
    <font>
      <u/>
      <sz val="12"/>
      <color theme="10"/>
      <name val="Arial"/>
    </font>
    <font>
      <u/>
      <sz val="11"/>
      <color theme="1"/>
      <name val="Calibri"/>
    </font>
    <font>
      <u/>
      <sz val="11"/>
      <color theme="1"/>
      <name val="Calibri"/>
    </font>
    <font>
      <u/>
      <sz val="11"/>
      <color rgb="FF000000"/>
      <name val="Calibri"/>
    </font>
    <font>
      <u/>
      <sz val="11"/>
      <color rgb="FF000000"/>
      <name val="Calibri"/>
    </font>
    <font>
      <u/>
      <sz val="11"/>
      <color rgb="FF000000"/>
      <name val="Calibri"/>
    </font>
    <font>
      <u/>
      <sz val="11"/>
      <color rgb="FF000000"/>
      <name val="Calibri"/>
    </font>
    <font>
      <sz val="12"/>
      <color theme="1"/>
      <name val="Calibri"/>
    </font>
  </fonts>
  <fills count="5">
    <fill>
      <patternFill patternType="none"/>
    </fill>
    <fill>
      <patternFill patternType="gray125"/>
    </fill>
    <fill>
      <patternFill patternType="solid">
        <fgColor rgb="FFE2EFD9"/>
        <bgColor rgb="FFE2EFD9"/>
      </patternFill>
    </fill>
    <fill>
      <patternFill patternType="solid">
        <fgColor rgb="FFFFFF00"/>
        <bgColor rgb="FFFFFF00"/>
      </patternFill>
    </fill>
    <fill>
      <patternFill patternType="solid">
        <fgColor rgb="FFD8D8D8"/>
        <bgColor rgb="FFD8D8D8"/>
      </patternFill>
    </fill>
  </fills>
  <borders count="73">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bottom/>
      <diagonal/>
    </border>
    <border>
      <left/>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style="medium">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medium">
        <color rgb="FF000000"/>
      </right>
      <top/>
      <bottom/>
      <diagonal/>
    </border>
    <border>
      <left style="medium">
        <color rgb="FF000000"/>
      </left>
      <right style="thin">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style="thin">
        <color rgb="FF000000"/>
      </top>
      <bottom/>
      <diagonal/>
    </border>
    <border>
      <left style="medium">
        <color rgb="FF000000"/>
      </left>
      <right/>
      <top style="thin">
        <color rgb="FF000000"/>
      </top>
      <bottom/>
      <diagonal/>
    </border>
    <border>
      <left style="medium">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medium">
        <color rgb="FF000000"/>
      </right>
      <top style="medium">
        <color rgb="FF000000"/>
      </top>
      <bottom/>
      <diagonal/>
    </border>
    <border>
      <left/>
      <right/>
      <top/>
      <bottom style="medium">
        <color rgb="FF000000"/>
      </bottom>
      <diagonal/>
    </border>
    <border>
      <left/>
      <right style="thin">
        <color rgb="FF000000"/>
      </right>
      <top/>
      <bottom style="medium">
        <color rgb="FF000000"/>
      </bottom>
      <diagonal/>
    </border>
    <border>
      <left/>
      <right/>
      <top style="thin">
        <color rgb="FF000000"/>
      </top>
      <bottom style="medium">
        <color rgb="FF000000"/>
      </bottom>
      <diagonal/>
    </border>
  </borders>
  <cellStyleXfs count="1">
    <xf numFmtId="0" fontId="0" fillId="0" borderId="0"/>
  </cellStyleXfs>
  <cellXfs count="501">
    <xf numFmtId="0" fontId="0" fillId="0" borderId="0" xfId="0" applyFont="1" applyAlignment="1"/>
    <xf numFmtId="0" fontId="1" fillId="0" borderId="0" xfId="0" applyFont="1" applyAlignment="1">
      <alignment horizontal="left"/>
    </xf>
    <xf numFmtId="0" fontId="2" fillId="0" borderId="1" xfId="0" applyFont="1" applyBorder="1" applyAlignment="1">
      <alignment horizontal="left" vertical="center"/>
    </xf>
    <xf numFmtId="0" fontId="3" fillId="0" borderId="1" xfId="0" applyFont="1" applyBorder="1" applyAlignment="1">
      <alignment horizontal="left" vertical="center"/>
    </xf>
    <xf numFmtId="164" fontId="3" fillId="0" borderId="2" xfId="0" applyNumberFormat="1"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0" fontId="3" fillId="0" borderId="6" xfId="0" applyFont="1" applyBorder="1" applyAlignment="1">
      <alignment horizontal="left"/>
    </xf>
    <xf numFmtId="0" fontId="4" fillId="0" borderId="7" xfId="0" applyFont="1" applyBorder="1" applyAlignment="1">
      <alignment horizontal="center" vertical="center" wrapText="1"/>
    </xf>
    <xf numFmtId="164" fontId="4" fillId="0" borderId="7" xfId="0" applyNumberFormat="1" applyFont="1" applyBorder="1" applyAlignment="1">
      <alignment horizontal="left" vertical="center" wrapText="1"/>
    </xf>
    <xf numFmtId="0" fontId="4" fillId="0" borderId="7" xfId="0" applyFont="1" applyBorder="1" applyAlignment="1">
      <alignment horizontal="left" vertical="center" wrapText="1"/>
    </xf>
    <xf numFmtId="0" fontId="5" fillId="0" borderId="7" xfId="0" applyFont="1" applyBorder="1" applyAlignment="1">
      <alignment horizontal="left" vertical="center" wrapText="1"/>
    </xf>
    <xf numFmtId="0" fontId="1" fillId="0" borderId="0" xfId="0" applyFont="1"/>
    <xf numFmtId="0" fontId="4" fillId="0" borderId="8" xfId="0" applyFont="1" applyBorder="1" applyAlignment="1">
      <alignment horizontal="center" vertical="center"/>
    </xf>
    <xf numFmtId="0" fontId="4" fillId="0" borderId="8" xfId="0" applyFont="1" applyBorder="1" applyAlignment="1">
      <alignment horizontal="left" vertical="center"/>
    </xf>
    <xf numFmtId="0" fontId="5" fillId="0" borderId="8" xfId="0" applyFont="1" applyBorder="1" applyAlignment="1">
      <alignment horizontal="left"/>
    </xf>
    <xf numFmtId="0" fontId="5" fillId="2" borderId="8" xfId="0" applyFont="1" applyFill="1" applyBorder="1" applyAlignment="1">
      <alignment horizontal="left"/>
    </xf>
    <xf numFmtId="0" fontId="5" fillId="0" borderId="9" xfId="0" applyFont="1" applyBorder="1" applyAlignment="1">
      <alignment horizontal="center" vertical="top"/>
    </xf>
    <xf numFmtId="0" fontId="5" fillId="0" borderId="9" xfId="0" applyFont="1" applyBorder="1" applyAlignment="1">
      <alignment horizontal="left" vertical="top"/>
    </xf>
    <xf numFmtId="0" fontId="5" fillId="0" borderId="9" xfId="0" applyFont="1" applyBorder="1" applyAlignment="1">
      <alignment horizontal="left"/>
    </xf>
    <xf numFmtId="0" fontId="5" fillId="2" borderId="9" xfId="0" applyFont="1" applyFill="1" applyBorder="1" applyAlignment="1">
      <alignment horizontal="left" vertical="top"/>
    </xf>
    <xf numFmtId="2" fontId="5" fillId="0" borderId="9" xfId="0" applyNumberFormat="1" applyFont="1" applyBorder="1" applyAlignment="1">
      <alignment horizontal="center" vertical="center"/>
    </xf>
    <xf numFmtId="2" fontId="5" fillId="0" borderId="9" xfId="0" applyNumberFormat="1" applyFont="1" applyBorder="1" applyAlignment="1">
      <alignment horizontal="left" vertical="center"/>
    </xf>
    <xf numFmtId="2" fontId="5" fillId="0" borderId="9" xfId="0" applyNumberFormat="1" applyFont="1" applyBorder="1" applyAlignment="1">
      <alignment horizontal="left"/>
    </xf>
    <xf numFmtId="2" fontId="5" fillId="2" borderId="9" xfId="0" applyNumberFormat="1" applyFont="1" applyFill="1" applyBorder="1" applyAlignment="1">
      <alignment horizontal="left"/>
    </xf>
    <xf numFmtId="2" fontId="4" fillId="3" borderId="9" xfId="0" applyNumberFormat="1" applyFont="1" applyFill="1" applyBorder="1" applyAlignment="1">
      <alignment horizontal="left"/>
    </xf>
    <xf numFmtId="2" fontId="4" fillId="2" borderId="9" xfId="0" applyNumberFormat="1" applyFont="1" applyFill="1" applyBorder="1" applyAlignment="1">
      <alignment horizontal="left"/>
    </xf>
    <xf numFmtId="2" fontId="1" fillId="0" borderId="0" xfId="0" applyNumberFormat="1" applyFont="1"/>
    <xf numFmtId="3" fontId="5" fillId="0" borderId="9" xfId="0" applyNumberFormat="1" applyFont="1" applyBorder="1" applyAlignment="1">
      <alignment horizontal="center" vertical="center"/>
    </xf>
    <xf numFmtId="3" fontId="5" fillId="0" borderId="9" xfId="0" applyNumberFormat="1" applyFont="1" applyBorder="1" applyAlignment="1">
      <alignment horizontal="left" vertical="center"/>
    </xf>
    <xf numFmtId="3" fontId="5" fillId="0" borderId="9" xfId="0" applyNumberFormat="1" applyFont="1" applyBorder="1" applyAlignment="1">
      <alignment horizontal="left"/>
    </xf>
    <xf numFmtId="3" fontId="5" fillId="2" borderId="9" xfId="0" applyNumberFormat="1" applyFont="1" applyFill="1" applyBorder="1" applyAlignment="1">
      <alignment horizontal="left"/>
    </xf>
    <xf numFmtId="0" fontId="5" fillId="0" borderId="9" xfId="0" applyFont="1" applyBorder="1" applyAlignment="1">
      <alignment horizontal="center" vertical="center"/>
    </xf>
    <xf numFmtId="0" fontId="5" fillId="0" borderId="9" xfId="0" applyFont="1" applyBorder="1" applyAlignment="1">
      <alignment horizontal="left" vertical="center"/>
    </xf>
    <xf numFmtId="0" fontId="6" fillId="2" borderId="9" xfId="0" applyFont="1" applyFill="1" applyBorder="1" applyAlignment="1">
      <alignment horizontal="left"/>
    </xf>
    <xf numFmtId="3" fontId="7" fillId="2" borderId="9" xfId="0" applyNumberFormat="1" applyFont="1" applyFill="1" applyBorder="1" applyAlignment="1">
      <alignment horizontal="left"/>
    </xf>
    <xf numFmtId="3" fontId="5" fillId="0" borderId="10" xfId="0" applyNumberFormat="1" applyFont="1" applyBorder="1" applyAlignment="1">
      <alignment horizontal="center" vertical="center"/>
    </xf>
    <xf numFmtId="3" fontId="5" fillId="0" borderId="10" xfId="0" applyNumberFormat="1" applyFont="1" applyBorder="1" applyAlignment="1">
      <alignment horizontal="left" vertical="center"/>
    </xf>
    <xf numFmtId="0" fontId="5" fillId="0" borderId="10" xfId="0" applyFont="1" applyBorder="1" applyAlignment="1">
      <alignment horizontal="left"/>
    </xf>
    <xf numFmtId="3" fontId="5" fillId="2" borderId="10" xfId="0" applyNumberFormat="1" applyFont="1" applyFill="1" applyBorder="1" applyAlignment="1">
      <alignment horizontal="left"/>
    </xf>
    <xf numFmtId="3" fontId="8" fillId="2" borderId="10" xfId="0" applyNumberFormat="1" applyFont="1" applyFill="1" applyBorder="1" applyAlignment="1">
      <alignment horizontal="left"/>
    </xf>
    <xf numFmtId="1" fontId="5" fillId="0" borderId="9" xfId="0" applyNumberFormat="1" applyFont="1" applyBorder="1" applyAlignment="1">
      <alignment horizontal="center" vertical="center"/>
    </xf>
    <xf numFmtId="1" fontId="5" fillId="0" borderId="9" xfId="0" applyNumberFormat="1" applyFont="1" applyBorder="1" applyAlignment="1">
      <alignment horizontal="left" vertical="center"/>
    </xf>
    <xf numFmtId="1" fontId="5" fillId="0" borderId="9" xfId="0" applyNumberFormat="1" applyFont="1" applyBorder="1" applyAlignment="1">
      <alignment horizontal="left"/>
    </xf>
    <xf numFmtId="1" fontId="5" fillId="2" borderId="9" xfId="0" applyNumberFormat="1" applyFont="1" applyFill="1" applyBorder="1" applyAlignment="1">
      <alignment horizontal="left"/>
    </xf>
    <xf numFmtId="165" fontId="3" fillId="3" borderId="9" xfId="0" applyNumberFormat="1" applyFont="1" applyFill="1" applyBorder="1" applyAlignment="1">
      <alignment horizontal="left"/>
    </xf>
    <xf numFmtId="164" fontId="2" fillId="0" borderId="2" xfId="0" applyNumberFormat="1" applyFont="1" applyBorder="1" applyAlignment="1">
      <alignment horizontal="left" vertical="center"/>
    </xf>
    <xf numFmtId="0" fontId="1" fillId="0" borderId="2" xfId="0" applyFont="1" applyBorder="1" applyAlignment="1">
      <alignment horizontal="left" vertical="center"/>
    </xf>
    <xf numFmtId="0" fontId="9" fillId="0" borderId="3"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11" xfId="0" applyFont="1" applyBorder="1" applyAlignment="1">
      <alignment horizontal="left" vertical="center" wrapText="1"/>
    </xf>
    <xf numFmtId="0" fontId="10" fillId="0" borderId="8" xfId="0" applyFont="1" applyBorder="1" applyAlignment="1">
      <alignment horizontal="left" vertical="center" wrapText="1"/>
    </xf>
    <xf numFmtId="0" fontId="11" fillId="0" borderId="2" xfId="0" applyFont="1" applyBorder="1" applyAlignment="1">
      <alignment horizontal="left" vertical="center" wrapText="1"/>
    </xf>
    <xf numFmtId="0" fontId="11" fillId="0" borderId="11" xfId="0" applyFont="1" applyBorder="1" applyAlignment="1">
      <alignment horizontal="left" vertical="center" wrapText="1"/>
    </xf>
    <xf numFmtId="0" fontId="12" fillId="0" borderId="7" xfId="0" applyFont="1" applyBorder="1" applyAlignment="1">
      <alignment horizontal="center" vertical="center" wrapText="1"/>
    </xf>
    <xf numFmtId="164" fontId="12" fillId="0" borderId="7" xfId="0" applyNumberFormat="1" applyFont="1" applyBorder="1" applyAlignment="1">
      <alignment horizontal="left" vertical="center" wrapText="1"/>
    </xf>
    <xf numFmtId="0" fontId="12" fillId="0" borderId="7" xfId="0" applyFont="1" applyBorder="1" applyAlignment="1">
      <alignment horizontal="left" vertical="center" wrapText="1"/>
    </xf>
    <xf numFmtId="0" fontId="9" fillId="0" borderId="12" xfId="0" applyFont="1" applyBorder="1" applyAlignment="1">
      <alignment horizontal="left"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10" fillId="0" borderId="9" xfId="0" applyFont="1" applyBorder="1" applyAlignment="1">
      <alignment horizontal="left" vertical="center" wrapText="1"/>
    </xf>
    <xf numFmtId="0" fontId="12" fillId="0" borderId="8" xfId="0" applyFont="1" applyBorder="1" applyAlignment="1">
      <alignment horizontal="center" vertical="center"/>
    </xf>
    <xf numFmtId="0" fontId="12" fillId="0" borderId="8" xfId="0" applyFont="1" applyBorder="1" applyAlignment="1">
      <alignment horizontal="left" vertical="center"/>
    </xf>
    <xf numFmtId="0" fontId="13" fillId="0" borderId="4" xfId="0" applyFont="1" applyBorder="1" applyAlignment="1">
      <alignment horizontal="left"/>
    </xf>
    <xf numFmtId="0" fontId="13" fillId="2" borderId="16" xfId="0" applyFont="1" applyFill="1" applyBorder="1" applyAlignment="1">
      <alignment horizontal="left"/>
    </xf>
    <xf numFmtId="0" fontId="3" fillId="0" borderId="0" xfId="0" applyFont="1"/>
    <xf numFmtId="0" fontId="5" fillId="2" borderId="9" xfId="0" applyFont="1" applyFill="1" applyBorder="1" applyAlignment="1">
      <alignment horizontal="left"/>
    </xf>
    <xf numFmtId="0" fontId="13" fillId="0" borderId="9" xfId="0" applyFont="1" applyBorder="1" applyAlignment="1">
      <alignment horizontal="center" vertical="top"/>
    </xf>
    <xf numFmtId="0" fontId="13" fillId="0" borderId="9" xfId="0" applyFont="1" applyBorder="1" applyAlignment="1">
      <alignment horizontal="left" vertical="top"/>
    </xf>
    <xf numFmtId="0" fontId="13" fillId="0" borderId="17" xfId="0" applyFont="1" applyBorder="1" applyAlignment="1">
      <alignment horizontal="left"/>
    </xf>
    <xf numFmtId="0" fontId="13" fillId="2" borderId="9" xfId="0" applyFont="1" applyFill="1" applyBorder="1" applyAlignment="1">
      <alignment horizontal="left" vertical="top"/>
    </xf>
    <xf numFmtId="0" fontId="5" fillId="0" borderId="18" xfId="0" applyFont="1" applyBorder="1" applyAlignment="1">
      <alignment horizontal="left"/>
    </xf>
    <xf numFmtId="2" fontId="13" fillId="0" borderId="9" xfId="0" applyNumberFormat="1" applyFont="1" applyBorder="1" applyAlignment="1">
      <alignment horizontal="center" vertical="center"/>
    </xf>
    <xf numFmtId="2" fontId="13" fillId="0" borderId="9" xfId="0" applyNumberFormat="1" applyFont="1" applyBorder="1" applyAlignment="1">
      <alignment horizontal="left" vertical="center"/>
    </xf>
    <xf numFmtId="2" fontId="13" fillId="0" borderId="17" xfId="0" applyNumberFormat="1" applyFont="1" applyBorder="1" applyAlignment="1">
      <alignment horizontal="left"/>
    </xf>
    <xf numFmtId="3" fontId="5" fillId="0" borderId="19" xfId="0" applyNumberFormat="1" applyFont="1" applyBorder="1" applyAlignment="1">
      <alignment horizontal="left"/>
    </xf>
    <xf numFmtId="0" fontId="3" fillId="0" borderId="14" xfId="0" applyFont="1" applyBorder="1"/>
    <xf numFmtId="2" fontId="13" fillId="2" borderId="9" xfId="0" applyNumberFormat="1" applyFont="1" applyFill="1" applyBorder="1" applyAlignment="1">
      <alignment horizontal="left"/>
    </xf>
    <xf numFmtId="0" fontId="3" fillId="0" borderId="14" xfId="0" applyFont="1" applyBorder="1" applyAlignment="1">
      <alignment horizontal="left"/>
    </xf>
    <xf numFmtId="3" fontId="1" fillId="3" borderId="14" xfId="0" applyNumberFormat="1" applyFont="1" applyFill="1" applyBorder="1"/>
    <xf numFmtId="0" fontId="1" fillId="3" borderId="14" xfId="0" applyFont="1" applyFill="1" applyBorder="1"/>
    <xf numFmtId="0" fontId="2" fillId="0" borderId="20" xfId="0" applyFont="1" applyBorder="1" applyAlignment="1">
      <alignment vertical="center" wrapText="1"/>
    </xf>
    <xf numFmtId="166" fontId="1" fillId="0" borderId="0" xfId="0" applyNumberFormat="1" applyFont="1"/>
    <xf numFmtId="167" fontId="1" fillId="0" borderId="0" xfId="0" applyNumberFormat="1" applyFont="1"/>
    <xf numFmtId="167" fontId="14" fillId="0" borderId="21" xfId="0" applyNumberFormat="1" applyFont="1" applyBorder="1"/>
    <xf numFmtId="0" fontId="14" fillId="0" borderId="21" xfId="0" applyFont="1" applyBorder="1"/>
    <xf numFmtId="0" fontId="14" fillId="0" borderId="22" xfId="0" applyFont="1" applyBorder="1"/>
    <xf numFmtId="0" fontId="3" fillId="0" borderId="23" xfId="0" applyFont="1" applyBorder="1"/>
    <xf numFmtId="0" fontId="3" fillId="0" borderId="24" xfId="0" applyFont="1" applyBorder="1"/>
    <xf numFmtId="0" fontId="3" fillId="0" borderId="21" xfId="0" applyFont="1" applyBorder="1"/>
    <xf numFmtId="167" fontId="3" fillId="0" borderId="8" xfId="0" applyNumberFormat="1" applyFont="1" applyBorder="1"/>
    <xf numFmtId="168" fontId="3" fillId="0" borderId="8" xfId="0" applyNumberFormat="1" applyFont="1" applyBorder="1"/>
    <xf numFmtId="3" fontId="13" fillId="0" borderId="9" xfId="0" applyNumberFormat="1" applyFont="1" applyBorder="1" applyAlignment="1">
      <alignment horizontal="center" vertical="center"/>
    </xf>
    <xf numFmtId="3" fontId="13" fillId="0" borderId="9" xfId="0" applyNumberFormat="1" applyFont="1" applyBorder="1" applyAlignment="1">
      <alignment horizontal="left" vertical="center"/>
    </xf>
    <xf numFmtId="9" fontId="1" fillId="0" borderId="0" xfId="0" applyNumberFormat="1" applyFont="1"/>
    <xf numFmtId="9" fontId="1" fillId="0" borderId="9" xfId="0" applyNumberFormat="1" applyFont="1" applyBorder="1" applyAlignment="1">
      <alignment horizontal="left"/>
    </xf>
    <xf numFmtId="3" fontId="13" fillId="0" borderId="17" xfId="0" applyNumberFormat="1" applyFont="1" applyBorder="1" applyAlignment="1">
      <alignment horizontal="left"/>
    </xf>
    <xf numFmtId="9" fontId="1" fillId="0" borderId="19" xfId="0" applyNumberFormat="1" applyFont="1" applyBorder="1"/>
    <xf numFmtId="3" fontId="13" fillId="2" borderId="9" xfId="0" applyNumberFormat="1" applyFont="1" applyFill="1" applyBorder="1" applyAlignment="1">
      <alignment horizontal="left"/>
    </xf>
    <xf numFmtId="9" fontId="1" fillId="0" borderId="25" xfId="0" applyNumberFormat="1" applyFont="1" applyBorder="1"/>
    <xf numFmtId="167" fontId="1" fillId="0" borderId="9" xfId="0" applyNumberFormat="1" applyFont="1" applyBorder="1" applyAlignment="1">
      <alignment horizontal="left"/>
    </xf>
    <xf numFmtId="168" fontId="1" fillId="0" borderId="9" xfId="0" applyNumberFormat="1" applyFont="1" applyBorder="1"/>
    <xf numFmtId="168" fontId="1" fillId="0" borderId="26" xfId="0" applyNumberFormat="1" applyFont="1" applyBorder="1"/>
    <xf numFmtId="168" fontId="1" fillId="0" borderId="14" xfId="0" applyNumberFormat="1" applyFont="1" applyBorder="1"/>
    <xf numFmtId="168" fontId="1" fillId="0" borderId="27" xfId="0" applyNumberFormat="1" applyFont="1" applyBorder="1"/>
    <xf numFmtId="167" fontId="1" fillId="0" borderId="18" xfId="0" applyNumberFormat="1" applyFont="1" applyBorder="1" applyAlignment="1">
      <alignment horizontal="left"/>
    </xf>
    <xf numFmtId="168" fontId="1" fillId="0" borderId="18" xfId="0" applyNumberFormat="1" applyFont="1" applyBorder="1"/>
    <xf numFmtId="0" fontId="5" fillId="0" borderId="8" xfId="0" applyFont="1" applyBorder="1" applyAlignment="1">
      <alignment horizontal="left" vertical="center"/>
    </xf>
    <xf numFmtId="168" fontId="1" fillId="0" borderId="28" xfId="0" applyNumberFormat="1" applyFont="1" applyBorder="1"/>
    <xf numFmtId="168" fontId="1" fillId="0" borderId="29" xfId="0" applyNumberFormat="1" applyFont="1" applyBorder="1"/>
    <xf numFmtId="168" fontId="1" fillId="0" borderId="30" xfId="0" applyNumberFormat="1" applyFont="1" applyBorder="1"/>
    <xf numFmtId="0" fontId="4" fillId="0" borderId="9" xfId="0" applyFont="1" applyBorder="1" applyAlignment="1">
      <alignment horizontal="left" vertical="center"/>
    </xf>
    <xf numFmtId="167" fontId="3" fillId="0" borderId="1" xfId="0" applyNumberFormat="1" applyFont="1" applyBorder="1"/>
    <xf numFmtId="168" fontId="3" fillId="0" borderId="2" xfId="0" applyNumberFormat="1" applyFont="1" applyBorder="1"/>
    <xf numFmtId="0" fontId="13" fillId="0" borderId="9" xfId="0" applyFont="1" applyBorder="1" applyAlignment="1">
      <alignment horizontal="center" vertical="center"/>
    </xf>
    <xf numFmtId="169" fontId="4" fillId="2" borderId="9" xfId="0" applyNumberFormat="1" applyFont="1" applyFill="1" applyBorder="1" applyAlignment="1">
      <alignment horizontal="left"/>
    </xf>
    <xf numFmtId="0" fontId="13" fillId="0" borderId="9" xfId="0" applyFont="1" applyBorder="1" applyAlignment="1">
      <alignment horizontal="left" vertical="center"/>
    </xf>
    <xf numFmtId="168" fontId="3" fillId="0" borderId="11" xfId="0" applyNumberFormat="1" applyFont="1" applyBorder="1"/>
    <xf numFmtId="165" fontId="4" fillId="2" borderId="9" xfId="0" applyNumberFormat="1" applyFont="1" applyFill="1" applyBorder="1" applyAlignment="1">
      <alignment horizontal="left"/>
    </xf>
    <xf numFmtId="9" fontId="1" fillId="0" borderId="31" xfId="0" applyNumberFormat="1" applyFont="1" applyBorder="1" applyAlignment="1">
      <alignment horizontal="left"/>
    </xf>
    <xf numFmtId="0" fontId="15" fillId="2" borderId="9" xfId="0" applyFont="1" applyFill="1" applyBorder="1" applyAlignment="1">
      <alignment horizontal="left"/>
    </xf>
    <xf numFmtId="166" fontId="1" fillId="0" borderId="32" xfId="0" applyNumberFormat="1" applyFont="1" applyBorder="1"/>
    <xf numFmtId="166" fontId="1" fillId="0" borderId="33" xfId="0" applyNumberFormat="1" applyFont="1" applyBorder="1"/>
    <xf numFmtId="167" fontId="3" fillId="0" borderId="19" xfId="0" applyNumberFormat="1" applyFont="1" applyBorder="1"/>
    <xf numFmtId="168" fontId="3" fillId="0" borderId="19" xfId="0" applyNumberFormat="1" applyFont="1" applyBorder="1"/>
    <xf numFmtId="0" fontId="16" fillId="0" borderId="9" xfId="0" applyFont="1" applyBorder="1" applyAlignment="1">
      <alignment horizontal="left"/>
    </xf>
    <xf numFmtId="168" fontId="3" fillId="0" borderId="34" xfId="0" applyNumberFormat="1" applyFont="1" applyBorder="1"/>
    <xf numFmtId="168" fontId="3" fillId="0" borderId="35" xfId="0" applyNumberFormat="1" applyFont="1" applyBorder="1"/>
    <xf numFmtId="168" fontId="3" fillId="0" borderId="36" xfId="0" applyNumberFormat="1" applyFont="1" applyBorder="1"/>
    <xf numFmtId="3" fontId="17" fillId="2" borderId="9" xfId="0" applyNumberFormat="1" applyFont="1" applyFill="1" applyBorder="1" applyAlignment="1">
      <alignment horizontal="left"/>
    </xf>
    <xf numFmtId="167" fontId="1" fillId="0" borderId="10" xfId="0" applyNumberFormat="1" applyFont="1" applyBorder="1" applyAlignment="1">
      <alignment horizontal="left"/>
    </xf>
    <xf numFmtId="168" fontId="1" fillId="0" borderId="10" xfId="0" applyNumberFormat="1" applyFont="1" applyBorder="1"/>
    <xf numFmtId="168" fontId="1" fillId="0" borderId="37" xfId="0" applyNumberFormat="1" applyFont="1" applyBorder="1"/>
    <xf numFmtId="168" fontId="1" fillId="0" borderId="32" xfId="0" applyNumberFormat="1" applyFont="1" applyBorder="1"/>
    <xf numFmtId="168" fontId="1" fillId="0" borderId="38" xfId="0" applyNumberFormat="1" applyFont="1" applyBorder="1"/>
    <xf numFmtId="168" fontId="3" fillId="0" borderId="39" xfId="0" applyNumberFormat="1" applyFont="1" applyBorder="1"/>
    <xf numFmtId="168" fontId="3" fillId="0" borderId="3" xfId="0" applyNumberFormat="1" applyFont="1" applyBorder="1"/>
    <xf numFmtId="0" fontId="5" fillId="0" borderId="10" xfId="0" applyFont="1" applyBorder="1" applyAlignment="1">
      <alignment horizontal="center" vertical="center"/>
    </xf>
    <xf numFmtId="0" fontId="5" fillId="0" borderId="10" xfId="0" applyFont="1" applyBorder="1" applyAlignment="1">
      <alignment horizontal="left" vertical="center"/>
    </xf>
    <xf numFmtId="167" fontId="3" fillId="0" borderId="8" xfId="0" applyNumberFormat="1" applyFont="1" applyBorder="1" applyAlignment="1">
      <alignment horizontal="left"/>
    </xf>
    <xf numFmtId="0" fontId="18" fillId="0" borderId="10" xfId="0" applyFont="1" applyBorder="1" applyAlignment="1">
      <alignment horizontal="left"/>
    </xf>
    <xf numFmtId="3" fontId="13" fillId="0" borderId="10" xfId="0" applyNumberFormat="1" applyFont="1" applyBorder="1" applyAlignment="1">
      <alignment horizontal="center" vertical="center"/>
    </xf>
    <xf numFmtId="3" fontId="13" fillId="0" borderId="10" xfId="0" applyNumberFormat="1" applyFont="1" applyBorder="1" applyAlignment="1">
      <alignment horizontal="left" vertical="center"/>
    </xf>
    <xf numFmtId="0" fontId="13" fillId="0" borderId="40" xfId="0" applyFont="1" applyBorder="1" applyAlignment="1">
      <alignment horizontal="left"/>
    </xf>
    <xf numFmtId="3" fontId="19" fillId="2" borderId="10" xfId="0" applyNumberFormat="1" applyFont="1" applyFill="1" applyBorder="1" applyAlignment="1">
      <alignment horizontal="left"/>
    </xf>
    <xf numFmtId="3" fontId="13" fillId="2" borderId="10" xfId="0" applyNumberFormat="1" applyFont="1" applyFill="1" applyBorder="1" applyAlignment="1">
      <alignment horizontal="left"/>
    </xf>
    <xf numFmtId="0" fontId="13" fillId="2" borderId="8" xfId="0" applyFont="1" applyFill="1" applyBorder="1" applyAlignment="1">
      <alignment horizontal="left"/>
    </xf>
    <xf numFmtId="0" fontId="5" fillId="0" borderId="19" xfId="0" applyFont="1" applyBorder="1" applyAlignment="1">
      <alignment horizontal="left"/>
    </xf>
    <xf numFmtId="167" fontId="1" fillId="0" borderId="8" xfId="0" applyNumberFormat="1" applyFont="1" applyBorder="1" applyAlignment="1">
      <alignment horizontal="left"/>
    </xf>
    <xf numFmtId="168" fontId="1" fillId="0" borderId="8" xfId="0" applyNumberFormat="1" applyFont="1" applyBorder="1"/>
    <xf numFmtId="168" fontId="1" fillId="0" borderId="39" xfId="0" applyNumberFormat="1" applyFont="1" applyBorder="1"/>
    <xf numFmtId="168" fontId="1" fillId="0" borderId="2" xfId="0" applyNumberFormat="1" applyFont="1" applyBorder="1"/>
    <xf numFmtId="168" fontId="1" fillId="0" borderId="3" xfId="0" applyNumberFormat="1" applyFont="1" applyBorder="1"/>
    <xf numFmtId="167" fontId="3" fillId="0" borderId="10" xfId="0" applyNumberFormat="1" applyFont="1" applyBorder="1" applyAlignment="1">
      <alignment horizontal="left"/>
    </xf>
    <xf numFmtId="168" fontId="3" fillId="0" borderId="10" xfId="0" applyNumberFormat="1" applyFont="1" applyBorder="1"/>
    <xf numFmtId="1" fontId="13" fillId="0" borderId="9" xfId="0" applyNumberFormat="1" applyFont="1" applyBorder="1" applyAlignment="1">
      <alignment horizontal="center" vertical="center"/>
    </xf>
    <xf numFmtId="168" fontId="3" fillId="0" borderId="37" xfId="0" applyNumberFormat="1" applyFont="1" applyBorder="1"/>
    <xf numFmtId="1" fontId="13" fillId="0" borderId="9" xfId="0" applyNumberFormat="1" applyFont="1" applyBorder="1" applyAlignment="1">
      <alignment horizontal="left" vertical="center"/>
    </xf>
    <xf numFmtId="168" fontId="3" fillId="0" borderId="32" xfId="0" applyNumberFormat="1" applyFont="1" applyBorder="1"/>
    <xf numFmtId="1" fontId="13" fillId="0" borderId="17" xfId="0" applyNumberFormat="1" applyFont="1" applyBorder="1" applyAlignment="1">
      <alignment horizontal="left"/>
    </xf>
    <xf numFmtId="168" fontId="3" fillId="0" borderId="38" xfId="0" applyNumberFormat="1" applyFont="1" applyBorder="1"/>
    <xf numFmtId="1" fontId="13" fillId="2" borderId="9" xfId="0" applyNumberFormat="1" applyFont="1" applyFill="1" applyBorder="1" applyAlignment="1">
      <alignment horizontal="left"/>
    </xf>
    <xf numFmtId="167" fontId="1" fillId="0" borderId="19" xfId="0" applyNumberFormat="1" applyFont="1" applyBorder="1" applyAlignment="1">
      <alignment horizontal="left"/>
    </xf>
    <xf numFmtId="168" fontId="1" fillId="0" borderId="19" xfId="0" applyNumberFormat="1" applyFont="1" applyBorder="1"/>
    <xf numFmtId="168" fontId="1" fillId="0" borderId="34" xfId="0" applyNumberFormat="1" applyFont="1" applyBorder="1"/>
    <xf numFmtId="168" fontId="1" fillId="0" borderId="35" xfId="0" applyNumberFormat="1" applyFont="1" applyBorder="1"/>
    <xf numFmtId="168" fontId="1" fillId="0" borderId="36" xfId="0" applyNumberFormat="1" applyFont="1" applyBorder="1"/>
    <xf numFmtId="3" fontId="1" fillId="0" borderId="0" xfId="0" applyNumberFormat="1" applyFont="1" applyAlignment="1">
      <alignment horizontal="left"/>
    </xf>
    <xf numFmtId="0" fontId="2" fillId="0" borderId="1" xfId="0" applyFont="1" applyBorder="1" applyAlignment="1">
      <alignment horizontal="center" vertical="center" wrapText="1"/>
    </xf>
    <xf numFmtId="164" fontId="2" fillId="0" borderId="17" xfId="0" applyNumberFormat="1" applyFont="1" applyBorder="1" applyAlignment="1">
      <alignment horizontal="center" vertical="center" wrapText="1"/>
    </xf>
    <xf numFmtId="164" fontId="2" fillId="0" borderId="27" xfId="0" applyNumberFormat="1" applyFont="1" applyBorder="1" applyAlignment="1">
      <alignment horizontal="center" vertical="center" wrapText="1"/>
    </xf>
    <xf numFmtId="0" fontId="12" fillId="0" borderId="13"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3" fillId="0" borderId="1" xfId="0" applyFont="1" applyBorder="1"/>
    <xf numFmtId="0" fontId="13" fillId="0" borderId="49" xfId="0" applyFont="1" applyBorder="1" applyAlignment="1">
      <alignment horizontal="center" vertical="center"/>
    </xf>
    <xf numFmtId="0" fontId="1" fillId="0" borderId="50" xfId="0" applyFont="1" applyBorder="1" applyAlignment="1">
      <alignment vertical="center"/>
    </xf>
    <xf numFmtId="0" fontId="1" fillId="0" borderId="49" xfId="0" applyFont="1" applyBorder="1" applyAlignment="1">
      <alignment vertical="center"/>
    </xf>
    <xf numFmtId="0" fontId="1" fillId="0" borderId="20" xfId="0" applyFont="1" applyBorder="1" applyAlignment="1">
      <alignment vertical="center"/>
    </xf>
    <xf numFmtId="0" fontId="1" fillId="0" borderId="51" xfId="0" applyFont="1" applyBorder="1" applyAlignment="1">
      <alignment vertical="center"/>
    </xf>
    <xf numFmtId="0" fontId="1" fillId="0" borderId="13" xfId="0" applyFont="1" applyBorder="1" applyAlignment="1">
      <alignment horizontal="left"/>
    </xf>
    <xf numFmtId="3" fontId="13" fillId="0" borderId="49" xfId="0" applyNumberFormat="1" applyFont="1" applyBorder="1" applyAlignment="1">
      <alignment horizontal="center" vertical="center"/>
    </xf>
    <xf numFmtId="3" fontId="1" fillId="0" borderId="50" xfId="0" applyNumberFormat="1" applyFont="1" applyBorder="1" applyAlignment="1">
      <alignment vertical="center"/>
    </xf>
    <xf numFmtId="3" fontId="1" fillId="0" borderId="49" xfId="0" applyNumberFormat="1" applyFont="1" applyBorder="1" applyAlignment="1">
      <alignment vertical="center"/>
    </xf>
    <xf numFmtId="3" fontId="1" fillId="0" borderId="20" xfId="0" applyNumberFormat="1" applyFont="1" applyBorder="1" applyAlignment="1">
      <alignment vertical="center"/>
    </xf>
    <xf numFmtId="3" fontId="1" fillId="0" borderId="51" xfId="0" applyNumberFormat="1" applyFont="1" applyBorder="1" applyAlignment="1">
      <alignment vertical="center"/>
    </xf>
    <xf numFmtId="4" fontId="4" fillId="0" borderId="9" xfId="0" applyNumberFormat="1" applyFont="1" applyBorder="1" applyAlignment="1">
      <alignment horizontal="left"/>
    </xf>
    <xf numFmtId="4" fontId="5" fillId="0" borderId="9" xfId="0" applyNumberFormat="1" applyFont="1" applyBorder="1" applyAlignment="1">
      <alignment horizontal="left"/>
    </xf>
    <xf numFmtId="0" fontId="4" fillId="0" borderId="9" xfId="0" applyFont="1" applyBorder="1" applyAlignment="1">
      <alignment horizontal="left"/>
    </xf>
    <xf numFmtId="170" fontId="3" fillId="0" borderId="8" xfId="0" applyNumberFormat="1" applyFont="1" applyBorder="1"/>
    <xf numFmtId="171" fontId="5" fillId="0" borderId="9" xfId="0" applyNumberFormat="1" applyFont="1" applyBorder="1" applyAlignment="1">
      <alignment horizontal="left"/>
    </xf>
    <xf numFmtId="172" fontId="3" fillId="0" borderId="1" xfId="0" applyNumberFormat="1" applyFont="1" applyBorder="1"/>
    <xf numFmtId="172" fontId="3" fillId="0" borderId="2" xfId="0" applyNumberFormat="1" applyFont="1" applyBorder="1"/>
    <xf numFmtId="172" fontId="3" fillId="0" borderId="4" xfId="0" applyNumberFormat="1" applyFont="1" applyBorder="1"/>
    <xf numFmtId="172" fontId="3" fillId="0" borderId="8" xfId="0" applyNumberFormat="1" applyFont="1" applyBorder="1"/>
    <xf numFmtId="170" fontId="1" fillId="0" borderId="9" xfId="0" applyNumberFormat="1" applyFont="1" applyBorder="1" applyAlignment="1">
      <alignment horizontal="left"/>
    </xf>
    <xf numFmtId="172" fontId="1" fillId="0" borderId="13" xfId="0" applyNumberFormat="1" applyFont="1" applyBorder="1"/>
    <xf numFmtId="172" fontId="1" fillId="0" borderId="14" xfId="0" applyNumberFormat="1" applyFont="1" applyBorder="1"/>
    <xf numFmtId="172" fontId="1" fillId="0" borderId="17" xfId="0" applyNumberFormat="1" applyFont="1" applyBorder="1"/>
    <xf numFmtId="172" fontId="1" fillId="0" borderId="9" xfId="0" applyNumberFormat="1" applyFont="1" applyBorder="1"/>
    <xf numFmtId="170" fontId="1" fillId="0" borderId="10" xfId="0" applyNumberFormat="1" applyFont="1" applyBorder="1" applyAlignment="1">
      <alignment horizontal="left"/>
    </xf>
    <xf numFmtId="172" fontId="1" fillId="0" borderId="31" xfId="0" applyNumberFormat="1" applyFont="1" applyBorder="1"/>
    <xf numFmtId="172" fontId="1" fillId="0" borderId="32" xfId="0" applyNumberFormat="1" applyFont="1" applyBorder="1"/>
    <xf numFmtId="172" fontId="1" fillId="0" borderId="40" xfId="0" applyNumberFormat="1" applyFont="1" applyBorder="1"/>
    <xf numFmtId="172" fontId="1" fillId="0" borderId="10" xfId="0" applyNumberFormat="1" applyFont="1" applyBorder="1"/>
    <xf numFmtId="170" fontId="3" fillId="0" borderId="21" xfId="0" applyNumberFormat="1" applyFont="1" applyBorder="1"/>
    <xf numFmtId="172" fontId="3" fillId="0" borderId="52" xfId="0" applyNumberFormat="1" applyFont="1" applyBorder="1"/>
    <xf numFmtId="172" fontId="3" fillId="0" borderId="23" xfId="0" applyNumberFormat="1" applyFont="1" applyBorder="1"/>
    <xf numFmtId="172" fontId="3" fillId="0" borderId="53" xfId="0" applyNumberFormat="1" applyFont="1" applyBorder="1"/>
    <xf numFmtId="172" fontId="3" fillId="0" borderId="21" xfId="0" applyNumberFormat="1" applyFont="1" applyBorder="1"/>
    <xf numFmtId="170" fontId="1" fillId="0" borderId="18" xfId="0" applyNumberFormat="1" applyFont="1" applyBorder="1" applyAlignment="1">
      <alignment horizontal="left"/>
    </xf>
    <xf numFmtId="172" fontId="1" fillId="0" borderId="54" xfId="0" applyNumberFormat="1" applyFont="1" applyBorder="1"/>
    <xf numFmtId="172" fontId="1" fillId="0" borderId="29" xfId="0" applyNumberFormat="1" applyFont="1" applyBorder="1"/>
    <xf numFmtId="172" fontId="1" fillId="0" borderId="55" xfId="0" applyNumberFormat="1" applyFont="1" applyBorder="1"/>
    <xf numFmtId="172" fontId="1" fillId="0" borderId="18" xfId="0" applyNumberFormat="1" applyFont="1" applyBorder="1"/>
    <xf numFmtId="170" fontId="1" fillId="0" borderId="51" xfId="0" applyNumberFormat="1" applyFont="1" applyBorder="1" applyAlignment="1">
      <alignment horizontal="left"/>
    </xf>
    <xf numFmtId="172" fontId="1" fillId="0" borderId="49" xfId="0" applyNumberFormat="1" applyFont="1" applyBorder="1"/>
    <xf numFmtId="3" fontId="5" fillId="0" borderId="10" xfId="0" applyNumberFormat="1" applyFont="1" applyBorder="1" applyAlignment="1">
      <alignment horizontal="left"/>
    </xf>
    <xf numFmtId="172" fontId="1" fillId="0" borderId="50" xfId="0" applyNumberFormat="1" applyFont="1" applyBorder="1"/>
    <xf numFmtId="0" fontId="21" fillId="0" borderId="19" xfId="0" applyFont="1" applyBorder="1" applyAlignment="1">
      <alignment horizontal="left"/>
    </xf>
    <xf numFmtId="172" fontId="1" fillId="0" borderId="20" xfId="0" applyNumberFormat="1" applyFont="1" applyBorder="1"/>
    <xf numFmtId="172" fontId="1" fillId="0" borderId="51" xfId="0" applyNumberFormat="1" applyFont="1" applyBorder="1"/>
    <xf numFmtId="170" fontId="1" fillId="0" borderId="56" xfId="0" applyNumberFormat="1" applyFont="1" applyBorder="1" applyAlignment="1">
      <alignment horizontal="left"/>
    </xf>
    <xf numFmtId="172" fontId="1" fillId="0" borderId="57" xfId="0" applyNumberFormat="1" applyFont="1" applyBorder="1"/>
    <xf numFmtId="3" fontId="13" fillId="0" borderId="9" xfId="0" applyNumberFormat="1" applyFont="1" applyBorder="1" applyAlignment="1">
      <alignment horizontal="left"/>
    </xf>
    <xf numFmtId="172" fontId="1" fillId="0" borderId="58" xfId="0" applyNumberFormat="1" applyFont="1" applyBorder="1"/>
    <xf numFmtId="172" fontId="1" fillId="0" borderId="59" xfId="0" applyNumberFormat="1" applyFont="1" applyBorder="1"/>
    <xf numFmtId="172" fontId="1" fillId="0" borderId="56" xfId="0" applyNumberFormat="1" applyFont="1" applyBorder="1"/>
    <xf numFmtId="170" fontId="3" fillId="0" borderId="7" xfId="0" applyNumberFormat="1" applyFont="1" applyBorder="1"/>
    <xf numFmtId="172" fontId="3" fillId="0" borderId="41" xfId="0" applyNumberFormat="1" applyFont="1" applyBorder="1"/>
    <xf numFmtId="172" fontId="3" fillId="0" borderId="44" xfId="0" applyNumberFormat="1" applyFont="1" applyBorder="1"/>
    <xf numFmtId="0" fontId="13" fillId="2" borderId="9" xfId="0" applyFont="1" applyFill="1" applyBorder="1" applyAlignment="1">
      <alignment horizontal="left"/>
    </xf>
    <xf numFmtId="172" fontId="3" fillId="0" borderId="12" xfId="0" applyNumberFormat="1" applyFont="1" applyBorder="1"/>
    <xf numFmtId="173" fontId="5" fillId="0" borderId="9" xfId="0" applyNumberFormat="1" applyFont="1" applyBorder="1" applyAlignment="1">
      <alignment horizontal="left"/>
    </xf>
    <xf numFmtId="0" fontId="13" fillId="0" borderId="9" xfId="0" applyFont="1" applyBorder="1" applyAlignment="1">
      <alignment horizontal="left"/>
    </xf>
    <xf numFmtId="172" fontId="3" fillId="0" borderId="43" xfId="0" applyNumberFormat="1" applyFont="1" applyBorder="1"/>
    <xf numFmtId="172" fontId="3" fillId="0" borderId="8" xfId="0" applyNumberFormat="1" applyFont="1" applyBorder="1" applyAlignment="1">
      <alignment horizontal="left"/>
    </xf>
    <xf numFmtId="172" fontId="1" fillId="0" borderId="1" xfId="0" applyNumberFormat="1" applyFont="1" applyBorder="1"/>
    <xf numFmtId="172" fontId="1" fillId="0" borderId="2" xfId="0" applyNumberFormat="1" applyFont="1" applyBorder="1"/>
    <xf numFmtId="9" fontId="3" fillId="0" borderId="9" xfId="0" applyNumberFormat="1" applyFont="1" applyBorder="1" applyAlignment="1">
      <alignment horizontal="left"/>
    </xf>
    <xf numFmtId="9" fontId="1" fillId="0" borderId="13" xfId="0" applyNumberFormat="1" applyFont="1" applyBorder="1"/>
    <xf numFmtId="9" fontId="1" fillId="0" borderId="14" xfId="0" applyNumberFormat="1" applyFont="1" applyBorder="1"/>
    <xf numFmtId="9" fontId="3" fillId="0" borderId="10" xfId="0" applyNumberFormat="1" applyFont="1" applyBorder="1" applyAlignment="1">
      <alignment horizontal="left"/>
    </xf>
    <xf numFmtId="9" fontId="5" fillId="0" borderId="9" xfId="0" applyNumberFormat="1" applyFont="1" applyBorder="1" applyAlignment="1">
      <alignment horizontal="left"/>
    </xf>
    <xf numFmtId="9" fontId="1" fillId="0" borderId="31" xfId="0" applyNumberFormat="1" applyFont="1" applyBorder="1"/>
    <xf numFmtId="9" fontId="1" fillId="0" borderId="32" xfId="0" applyNumberFormat="1" applyFont="1" applyBorder="1"/>
    <xf numFmtId="9" fontId="3" fillId="0" borderId="0" xfId="0" applyNumberFormat="1" applyFont="1" applyAlignment="1">
      <alignment horizontal="left"/>
    </xf>
    <xf numFmtId="0" fontId="13" fillId="0" borderId="52" xfId="0" applyFont="1" applyBorder="1" applyAlignment="1">
      <alignment horizontal="left" vertical="center" wrapText="1"/>
    </xf>
    <xf numFmtId="0" fontId="1" fillId="0" borderId="52" xfId="0" applyFont="1" applyBorder="1"/>
    <xf numFmtId="0" fontId="1" fillId="0" borderId="23" xfId="0" applyFont="1" applyBorder="1"/>
    <xf numFmtId="170" fontId="3" fillId="0" borderId="19" xfId="0" applyNumberFormat="1" applyFont="1" applyBorder="1"/>
    <xf numFmtId="166" fontId="3" fillId="0" borderId="46" xfId="0" applyNumberFormat="1" applyFont="1" applyBorder="1"/>
    <xf numFmtId="166" fontId="3" fillId="0" borderId="35" xfId="0" applyNumberFormat="1" applyFont="1" applyBorder="1"/>
    <xf numFmtId="166" fontId="1" fillId="0" borderId="13" xfId="0" applyNumberFormat="1" applyFont="1" applyBorder="1"/>
    <xf numFmtId="166" fontId="1" fillId="0" borderId="14" xfId="0" applyNumberFormat="1" applyFont="1" applyBorder="1"/>
    <xf numFmtId="166" fontId="1" fillId="0" borderId="31" xfId="0" applyNumberFormat="1" applyFont="1" applyBorder="1"/>
    <xf numFmtId="166" fontId="3" fillId="0" borderId="52" xfId="0" applyNumberFormat="1" applyFont="1" applyBorder="1"/>
    <xf numFmtId="166" fontId="3" fillId="0" borderId="23" xfId="0" applyNumberFormat="1" applyFont="1" applyBorder="1"/>
    <xf numFmtId="166" fontId="3" fillId="0" borderId="1" xfId="0" applyNumberFormat="1" applyFont="1" applyBorder="1"/>
    <xf numFmtId="166" fontId="3" fillId="0" borderId="2" xfId="0" applyNumberFormat="1" applyFont="1" applyBorder="1"/>
    <xf numFmtId="166" fontId="1" fillId="0" borderId="54" xfId="0" applyNumberFormat="1" applyFont="1" applyBorder="1"/>
    <xf numFmtId="3" fontId="13" fillId="0" borderId="19" xfId="0" applyNumberFormat="1" applyFont="1" applyBorder="1" applyAlignment="1">
      <alignment horizontal="left"/>
    </xf>
    <xf numFmtId="166" fontId="1" fillId="0" borderId="29" xfId="0" applyNumberFormat="1" applyFont="1" applyBorder="1"/>
    <xf numFmtId="166" fontId="1" fillId="0" borderId="49" xfId="0" applyNumberFormat="1" applyFont="1" applyBorder="1"/>
    <xf numFmtId="0" fontId="5" fillId="0" borderId="60" xfId="0" applyFont="1" applyBorder="1" applyAlignment="1">
      <alignment horizontal="left"/>
    </xf>
    <xf numFmtId="166" fontId="1" fillId="0" borderId="50" xfId="0" applyNumberFormat="1" applyFont="1" applyBorder="1"/>
    <xf numFmtId="0" fontId="5" fillId="0" borderId="61" xfId="0" applyFont="1" applyBorder="1" applyAlignment="1">
      <alignment horizontal="left"/>
    </xf>
    <xf numFmtId="166" fontId="1" fillId="0" borderId="57" xfId="0" applyNumberFormat="1" applyFont="1" applyBorder="1"/>
    <xf numFmtId="166" fontId="1" fillId="0" borderId="58" xfId="0" applyNumberFormat="1" applyFont="1" applyBorder="1"/>
    <xf numFmtId="170" fontId="14" fillId="0" borderId="7" xfId="0" applyNumberFormat="1" applyFont="1" applyBorder="1"/>
    <xf numFmtId="9" fontId="22" fillId="0" borderId="9" xfId="0" applyNumberFormat="1" applyFont="1" applyBorder="1" applyAlignment="1">
      <alignment horizontal="left"/>
    </xf>
    <xf numFmtId="0" fontId="13" fillId="0" borderId="8" xfId="0" applyFont="1" applyBorder="1" applyAlignment="1">
      <alignment horizontal="left" vertical="center"/>
    </xf>
    <xf numFmtId="0" fontId="13" fillId="0" borderId="8" xfId="0" applyFont="1" applyBorder="1" applyAlignment="1">
      <alignment horizontal="left"/>
    </xf>
    <xf numFmtId="0" fontId="12" fillId="0" borderId="9" xfId="0" applyFont="1" applyBorder="1" applyAlignment="1">
      <alignment horizontal="left" vertical="center"/>
    </xf>
    <xf numFmtId="9" fontId="5" fillId="0" borderId="10" xfId="0" applyNumberFormat="1" applyFont="1" applyBorder="1" applyAlignment="1">
      <alignment horizontal="left"/>
    </xf>
    <xf numFmtId="9" fontId="23" fillId="0" borderId="10" xfId="0" applyNumberFormat="1" applyFont="1" applyBorder="1" applyAlignment="1">
      <alignment horizontal="left"/>
    </xf>
    <xf numFmtId="9" fontId="5" fillId="2" borderId="9" xfId="0" applyNumberFormat="1" applyFont="1" applyFill="1" applyBorder="1" applyAlignment="1">
      <alignment horizontal="left"/>
    </xf>
    <xf numFmtId="0" fontId="24" fillId="0" borderId="9" xfId="0" applyFont="1" applyBorder="1" applyAlignment="1">
      <alignment horizontal="left"/>
    </xf>
    <xf numFmtId="9" fontId="5" fillId="2" borderId="10" xfId="0" applyNumberFormat="1" applyFont="1" applyFill="1" applyBorder="1" applyAlignment="1">
      <alignment horizontal="left"/>
    </xf>
    <xf numFmtId="0" fontId="13" fillId="0" borderId="10" xfId="0" applyFont="1" applyBorder="1" applyAlignment="1">
      <alignment horizontal="center" vertical="center"/>
    </xf>
    <xf numFmtId="0" fontId="13" fillId="0" borderId="10" xfId="0" applyFont="1" applyBorder="1" applyAlignment="1">
      <alignment horizontal="left" vertical="center"/>
    </xf>
    <xf numFmtId="0" fontId="13" fillId="0" borderId="10" xfId="0" applyFont="1" applyBorder="1" applyAlignment="1">
      <alignment horizontal="left"/>
    </xf>
    <xf numFmtId="0" fontId="25" fillId="0" borderId="10" xfId="0" applyFont="1" applyBorder="1" applyAlignment="1">
      <alignment horizontal="left"/>
    </xf>
    <xf numFmtId="0" fontId="1" fillId="0" borderId="11" xfId="0" applyFont="1" applyBorder="1"/>
    <xf numFmtId="3" fontId="1" fillId="0" borderId="0" xfId="0" applyNumberFormat="1" applyFont="1"/>
    <xf numFmtId="0" fontId="1" fillId="0" borderId="13" xfId="0" applyFont="1" applyBorder="1"/>
    <xf numFmtId="0" fontId="1" fillId="0" borderId="15" xfId="0" applyFont="1" applyBorder="1" applyAlignment="1">
      <alignment horizontal="left"/>
    </xf>
    <xf numFmtId="0" fontId="3" fillId="0" borderId="13" xfId="0" applyFont="1" applyBorder="1"/>
    <xf numFmtId="0" fontId="3" fillId="0" borderId="15" xfId="0" applyFont="1" applyBorder="1" applyAlignment="1">
      <alignment horizontal="left" wrapText="1"/>
    </xf>
    <xf numFmtId="3" fontId="1" fillId="0" borderId="15" xfId="0" applyNumberFormat="1" applyFont="1" applyBorder="1" applyAlignment="1">
      <alignment horizontal="left"/>
    </xf>
    <xf numFmtId="0" fontId="1" fillId="0" borderId="31" xfId="0" applyFont="1" applyBorder="1"/>
    <xf numFmtId="9" fontId="1" fillId="0" borderId="33" xfId="0" applyNumberFormat="1" applyFont="1" applyBorder="1" applyAlignment="1">
      <alignment horizontal="left"/>
    </xf>
    <xf numFmtId="0" fontId="14" fillId="0" borderId="52" xfId="0" applyFont="1" applyBorder="1" applyAlignment="1">
      <alignment horizontal="left" wrapText="1"/>
    </xf>
    <xf numFmtId="0" fontId="5" fillId="2" borderId="10" xfId="0" applyFont="1" applyFill="1" applyBorder="1" applyAlignment="1">
      <alignment horizontal="left"/>
    </xf>
    <xf numFmtId="3" fontId="3" fillId="0" borderId="23" xfId="0" applyNumberFormat="1" applyFont="1" applyBorder="1" applyAlignment="1">
      <alignment horizontal="left"/>
    </xf>
    <xf numFmtId="0" fontId="3" fillId="0" borderId="62" xfId="0" applyFont="1" applyBorder="1"/>
    <xf numFmtId="3" fontId="3" fillId="0" borderId="44" xfId="0" applyNumberFormat="1" applyFont="1" applyBorder="1" applyAlignment="1">
      <alignment horizontal="left"/>
    </xf>
    <xf numFmtId="0" fontId="3" fillId="0" borderId="45" xfId="0" applyFont="1" applyBorder="1"/>
    <xf numFmtId="0" fontId="26" fillId="0" borderId="0" xfId="0" applyFont="1"/>
    <xf numFmtId="0" fontId="26" fillId="0" borderId="13" xfId="0" applyFont="1" applyBorder="1" applyAlignment="1">
      <alignment horizontal="left"/>
    </xf>
    <xf numFmtId="3" fontId="26" fillId="0" borderId="35" xfId="0" applyNumberFormat="1" applyFont="1" applyBorder="1"/>
    <xf numFmtId="3" fontId="26" fillId="0" borderId="48" xfId="0" applyNumberFormat="1" applyFont="1" applyBorder="1"/>
    <xf numFmtId="3" fontId="26" fillId="0" borderId="0" xfId="0" applyNumberFormat="1" applyFont="1"/>
    <xf numFmtId="2" fontId="13" fillId="0" borderId="9" xfId="0" applyNumberFormat="1" applyFont="1" applyBorder="1" applyAlignment="1">
      <alignment horizontal="left"/>
    </xf>
    <xf numFmtId="0" fontId="26" fillId="0" borderId="31" xfId="0" applyFont="1" applyBorder="1" applyAlignment="1">
      <alignment horizontal="left"/>
    </xf>
    <xf numFmtId="3" fontId="26" fillId="0" borderId="58" xfId="0" applyNumberFormat="1" applyFont="1" applyBorder="1"/>
    <xf numFmtId="9" fontId="5" fillId="0" borderId="19" xfId="0" applyNumberFormat="1" applyFont="1" applyBorder="1" applyAlignment="1">
      <alignment horizontal="left"/>
    </xf>
    <xf numFmtId="3" fontId="26" fillId="0" borderId="63" xfId="0" applyNumberFormat="1" applyFont="1" applyBorder="1"/>
    <xf numFmtId="9" fontId="5" fillId="2" borderId="16" xfId="0" applyNumberFormat="1" applyFont="1" applyFill="1" applyBorder="1" applyAlignment="1">
      <alignment horizontal="left"/>
    </xf>
    <xf numFmtId="0" fontId="5" fillId="2" borderId="16" xfId="0" applyFont="1" applyFill="1" applyBorder="1" applyAlignment="1">
      <alignment horizontal="left"/>
    </xf>
    <xf numFmtId="168" fontId="1" fillId="0" borderId="15" xfId="0" applyNumberFormat="1" applyFont="1" applyBorder="1"/>
    <xf numFmtId="0" fontId="1" fillId="0" borderId="31" xfId="0" applyFont="1" applyBorder="1" applyAlignment="1">
      <alignment horizontal="left"/>
    </xf>
    <xf numFmtId="168" fontId="1" fillId="0" borderId="33" xfId="0" applyNumberFormat="1" applyFont="1" applyBorder="1"/>
    <xf numFmtId="0" fontId="2" fillId="0" borderId="41" xfId="0" applyFont="1" applyBorder="1" applyAlignment="1">
      <alignment horizontal="left"/>
    </xf>
    <xf numFmtId="168" fontId="2" fillId="0" borderId="44" xfId="0" applyNumberFormat="1" applyFont="1" applyBorder="1"/>
    <xf numFmtId="168" fontId="2" fillId="0" borderId="45" xfId="0" applyNumberFormat="1" applyFont="1" applyBorder="1"/>
    <xf numFmtId="0" fontId="2" fillId="0" borderId="1" xfId="0" applyFont="1" applyBorder="1" applyAlignment="1">
      <alignment horizontal="left"/>
    </xf>
    <xf numFmtId="168" fontId="2" fillId="0" borderId="2" xfId="0" applyNumberFormat="1" applyFont="1" applyBorder="1"/>
    <xf numFmtId="168" fontId="2" fillId="0" borderId="11" xfId="0" applyNumberFormat="1" applyFont="1" applyBorder="1"/>
    <xf numFmtId="3" fontId="1" fillId="0" borderId="13" xfId="0" applyNumberFormat="1" applyFont="1" applyBorder="1" applyAlignment="1">
      <alignment horizontal="left"/>
    </xf>
    <xf numFmtId="0" fontId="2" fillId="0" borderId="46" xfId="0" applyFont="1" applyBorder="1" applyAlignment="1">
      <alignment horizontal="left"/>
    </xf>
    <xf numFmtId="168" fontId="2" fillId="0" borderId="35" xfId="0" applyNumberFormat="1" applyFont="1" applyBorder="1"/>
    <xf numFmtId="0" fontId="1" fillId="0" borderId="54" xfId="0" applyFont="1" applyBorder="1" applyAlignment="1">
      <alignment horizontal="left"/>
    </xf>
    <xf numFmtId="168" fontId="1" fillId="0" borderId="64" xfId="0" applyNumberFormat="1" applyFont="1" applyBorder="1"/>
    <xf numFmtId="0" fontId="3" fillId="0" borderId="52" xfId="0" applyFont="1" applyBorder="1" applyAlignment="1">
      <alignment horizontal="left"/>
    </xf>
    <xf numFmtId="168" fontId="3" fillId="0" borderId="23" xfId="0" applyNumberFormat="1" applyFont="1" applyBorder="1"/>
    <xf numFmtId="168" fontId="3" fillId="0" borderId="62" xfId="0" applyNumberFormat="1" applyFont="1" applyBorder="1"/>
    <xf numFmtId="9" fontId="1" fillId="0" borderId="13" xfId="0" applyNumberFormat="1" applyFont="1" applyBorder="1" applyAlignment="1">
      <alignment horizontal="left"/>
    </xf>
    <xf numFmtId="0" fontId="3" fillId="0" borderId="41" xfId="0" applyFont="1" applyBorder="1" applyAlignment="1">
      <alignment horizontal="left"/>
    </xf>
    <xf numFmtId="168" fontId="3" fillId="0" borderId="44" xfId="0" applyNumberFormat="1" applyFont="1" applyBorder="1"/>
    <xf numFmtId="168" fontId="3" fillId="0" borderId="45" xfId="0" applyNumberFormat="1" applyFont="1" applyBorder="1"/>
    <xf numFmtId="0" fontId="3" fillId="0" borderId="1" xfId="0" applyFont="1" applyBorder="1" applyAlignment="1">
      <alignment horizontal="left"/>
    </xf>
    <xf numFmtId="0" fontId="3" fillId="0" borderId="13" xfId="0" applyFont="1" applyBorder="1" applyAlignment="1">
      <alignment horizontal="left"/>
    </xf>
    <xf numFmtId="168" fontId="3" fillId="0" borderId="14" xfId="0" applyNumberFormat="1" applyFont="1" applyBorder="1"/>
    <xf numFmtId="168" fontId="3" fillId="0" borderId="15" xfId="0" applyNumberFormat="1" applyFont="1" applyBorder="1"/>
    <xf numFmtId="9" fontId="3" fillId="0" borderId="14" xfId="0" applyNumberFormat="1" applyFont="1" applyBorder="1"/>
    <xf numFmtId="9" fontId="3" fillId="0" borderId="15" xfId="0" applyNumberFormat="1" applyFont="1" applyBorder="1"/>
    <xf numFmtId="0" fontId="3" fillId="0" borderId="31" xfId="0" applyFont="1" applyBorder="1" applyAlignment="1">
      <alignment horizontal="left"/>
    </xf>
    <xf numFmtId="174" fontId="4" fillId="0" borderId="9" xfId="0" applyNumberFormat="1" applyFont="1" applyBorder="1" applyAlignment="1">
      <alignment horizontal="left"/>
    </xf>
    <xf numFmtId="9" fontId="3" fillId="0" borderId="32" xfId="0" applyNumberFormat="1" applyFont="1" applyBorder="1"/>
    <xf numFmtId="9" fontId="3" fillId="0" borderId="33" xfId="0" applyNumberFormat="1" applyFont="1" applyBorder="1"/>
    <xf numFmtId="0" fontId="1" fillId="0" borderId="14" xfId="0" applyFont="1" applyBorder="1"/>
    <xf numFmtId="0" fontId="1" fillId="0" borderId="27" xfId="0" applyFont="1" applyBorder="1"/>
    <xf numFmtId="0" fontId="3" fillId="0" borderId="27" xfId="0" applyFont="1" applyBorder="1" applyAlignment="1">
      <alignment horizontal="left"/>
    </xf>
    <xf numFmtId="0" fontId="13" fillId="0" borderId="19" xfId="0" applyFont="1" applyBorder="1" applyAlignment="1">
      <alignment horizontal="left"/>
    </xf>
    <xf numFmtId="0" fontId="1" fillId="0" borderId="27" xfId="0" applyFont="1" applyBorder="1" applyAlignment="1">
      <alignment horizontal="left"/>
    </xf>
    <xf numFmtId="165" fontId="13" fillId="0" borderId="9" xfId="0" applyNumberFormat="1" applyFont="1" applyBorder="1" applyAlignment="1">
      <alignment horizontal="left"/>
    </xf>
    <xf numFmtId="0" fontId="4" fillId="3" borderId="9" xfId="0" applyFont="1" applyFill="1" applyBorder="1" applyAlignment="1">
      <alignment horizontal="left"/>
    </xf>
    <xf numFmtId="0" fontId="3" fillId="0" borderId="15" xfId="0" applyFont="1" applyBorder="1" applyAlignment="1">
      <alignment horizontal="left"/>
    </xf>
    <xf numFmtId="9" fontId="27" fillId="0" borderId="9" xfId="0" applyNumberFormat="1" applyFont="1" applyBorder="1" applyAlignment="1">
      <alignment horizontal="left"/>
    </xf>
    <xf numFmtId="0" fontId="14" fillId="0" borderId="52" xfId="0" applyFont="1" applyBorder="1" applyAlignment="1">
      <alignment horizontal="left"/>
    </xf>
    <xf numFmtId="0" fontId="28" fillId="0" borderId="9" xfId="0" applyFont="1" applyBorder="1" applyAlignment="1">
      <alignment horizontal="left"/>
    </xf>
    <xf numFmtId="0" fontId="1" fillId="0" borderId="49" xfId="0" applyFont="1" applyBorder="1" applyAlignment="1">
      <alignment horizontal="left"/>
    </xf>
    <xf numFmtId="168" fontId="1" fillId="0" borderId="50" xfId="0" applyNumberFormat="1" applyFont="1" applyBorder="1"/>
    <xf numFmtId="168" fontId="1" fillId="0" borderId="65" xfId="0" applyNumberFormat="1" applyFont="1" applyBorder="1"/>
    <xf numFmtId="0" fontId="5" fillId="0" borderId="9" xfId="0" applyFont="1" applyBorder="1"/>
    <xf numFmtId="0" fontId="29" fillId="0" borderId="9" xfId="0" applyFont="1" applyBorder="1"/>
    <xf numFmtId="0" fontId="5" fillId="4" borderId="9" xfId="0" applyFont="1" applyFill="1" applyBorder="1"/>
    <xf numFmtId="0" fontId="30" fillId="4" borderId="9" xfId="0" applyFont="1" applyFill="1" applyBorder="1"/>
    <xf numFmtId="168" fontId="2" fillId="0" borderId="48" xfId="0" applyNumberFormat="1" applyFont="1" applyBorder="1"/>
    <xf numFmtId="9" fontId="1" fillId="3" borderId="33" xfId="0" applyNumberFormat="1" applyFont="1" applyFill="1" applyBorder="1" applyAlignment="1">
      <alignment horizontal="left"/>
    </xf>
    <xf numFmtId="0" fontId="14" fillId="0" borderId="52" xfId="0" applyFont="1" applyBorder="1" applyAlignment="1">
      <alignment horizontal="center"/>
    </xf>
    <xf numFmtId="3" fontId="1" fillId="0" borderId="35" xfId="0" applyNumberFormat="1" applyFont="1" applyBorder="1"/>
    <xf numFmtId="3" fontId="1" fillId="0" borderId="48" xfId="0" applyNumberFormat="1" applyFont="1" applyBorder="1"/>
    <xf numFmtId="0" fontId="3" fillId="0" borderId="46" xfId="0" applyFont="1" applyBorder="1" applyAlignment="1">
      <alignment horizontal="left"/>
    </xf>
    <xf numFmtId="168" fontId="3" fillId="0" borderId="48" xfId="0" applyNumberFormat="1" applyFont="1" applyBorder="1"/>
    <xf numFmtId="9" fontId="1" fillId="0" borderId="54" xfId="0" applyNumberFormat="1" applyFont="1" applyBorder="1" applyAlignment="1">
      <alignment horizontal="left"/>
    </xf>
    <xf numFmtId="0" fontId="1" fillId="0" borderId="0" xfId="0" applyFont="1" applyAlignment="1">
      <alignment horizont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2" xfId="0" applyFont="1" applyBorder="1" applyAlignment="1">
      <alignment horizontal="center" vertical="center"/>
    </xf>
    <xf numFmtId="3" fontId="3" fillId="0" borderId="2" xfId="0" applyNumberFormat="1" applyFont="1" applyBorder="1" applyAlignment="1">
      <alignment horizontal="center" vertical="center"/>
    </xf>
    <xf numFmtId="0" fontId="1" fillId="2" borderId="67" xfId="0" applyFont="1" applyFill="1" applyBorder="1" applyAlignment="1">
      <alignment horizontal="left"/>
    </xf>
    <xf numFmtId="175" fontId="1" fillId="0" borderId="35" xfId="0" applyNumberFormat="1" applyFont="1" applyBorder="1"/>
    <xf numFmtId="175" fontId="1" fillId="0" borderId="48" xfId="0" applyNumberFormat="1" applyFont="1" applyBorder="1"/>
    <xf numFmtId="2" fontId="1" fillId="2" borderId="67" xfId="0" applyNumberFormat="1" applyFont="1" applyFill="1" applyBorder="1" applyAlignment="1">
      <alignment horizontal="right"/>
    </xf>
    <xf numFmtId="176" fontId="1" fillId="2" borderId="67" xfId="0" applyNumberFormat="1" applyFont="1" applyFill="1" applyBorder="1"/>
    <xf numFmtId="3" fontId="1" fillId="2" borderId="67" xfId="0" applyNumberFormat="1" applyFont="1" applyFill="1" applyBorder="1" applyAlignment="1">
      <alignment horizontal="left"/>
    </xf>
    <xf numFmtId="175" fontId="1" fillId="0" borderId="14" xfId="0" applyNumberFormat="1" applyFont="1" applyBorder="1"/>
    <xf numFmtId="175" fontId="1" fillId="0" borderId="15" xfId="0" applyNumberFormat="1" applyFont="1" applyBorder="1"/>
    <xf numFmtId="2" fontId="1" fillId="2" borderId="67" xfId="0" applyNumberFormat="1" applyFont="1" applyFill="1" applyBorder="1"/>
    <xf numFmtId="3" fontId="1" fillId="0" borderId="14" xfId="0" applyNumberFormat="1" applyFont="1" applyBorder="1"/>
    <xf numFmtId="176" fontId="1" fillId="2" borderId="14" xfId="0" applyNumberFormat="1" applyFont="1" applyFill="1" applyBorder="1"/>
    <xf numFmtId="0" fontId="3" fillId="0" borderId="54" xfId="0" applyFont="1" applyBorder="1" applyAlignment="1">
      <alignment horizontal="left"/>
    </xf>
    <xf numFmtId="175" fontId="1" fillId="0" borderId="29" xfId="0" applyNumberFormat="1" applyFont="1" applyBorder="1"/>
    <xf numFmtId="175" fontId="1" fillId="0" borderId="64" xfId="0" applyNumberFormat="1" applyFont="1" applyBorder="1"/>
    <xf numFmtId="2" fontId="1" fillId="2" borderId="68" xfId="0" applyNumberFormat="1" applyFont="1" applyFill="1" applyBorder="1"/>
    <xf numFmtId="3" fontId="1" fillId="0" borderId="29" xfId="0" applyNumberFormat="1" applyFont="1" applyBorder="1"/>
    <xf numFmtId="176" fontId="1" fillId="2" borderId="68" xfId="0" applyNumberFormat="1" applyFont="1" applyFill="1" applyBorder="1"/>
    <xf numFmtId="175" fontId="3" fillId="0" borderId="23" xfId="0" applyNumberFormat="1" applyFont="1" applyBorder="1"/>
    <xf numFmtId="175" fontId="3" fillId="0" borderId="62" xfId="0" applyNumberFormat="1" applyFont="1" applyBorder="1"/>
    <xf numFmtId="3" fontId="3" fillId="0" borderId="23" xfId="0" applyNumberFormat="1" applyFont="1" applyBorder="1"/>
    <xf numFmtId="3" fontId="31" fillId="0" borderId="9" xfId="0" applyNumberFormat="1" applyFont="1" applyBorder="1" applyAlignment="1">
      <alignment horizontal="left"/>
    </xf>
    <xf numFmtId="0" fontId="3" fillId="0" borderId="13" xfId="0" applyFont="1" applyBorder="1" applyAlignment="1">
      <alignment horizontal="center" vertical="center"/>
    </xf>
    <xf numFmtId="0" fontId="3" fillId="0" borderId="15" xfId="0" applyFont="1" applyBorder="1" applyAlignment="1">
      <alignment horizontal="center" vertical="center"/>
    </xf>
    <xf numFmtId="0" fontId="1" fillId="0" borderId="0" xfId="0" applyFont="1" applyAlignment="1">
      <alignment wrapText="1"/>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9" fontId="3" fillId="0" borderId="13" xfId="0" applyNumberFormat="1" applyFont="1" applyBorder="1" applyAlignment="1">
      <alignment horizontal="center" vertical="center" wrapText="1"/>
    </xf>
    <xf numFmtId="9" fontId="3" fillId="0" borderId="15" xfId="0" applyNumberFormat="1" applyFont="1" applyBorder="1" applyAlignment="1">
      <alignment horizontal="center" vertical="center" wrapText="1"/>
    </xf>
    <xf numFmtId="0" fontId="3" fillId="0" borderId="9" xfId="0" applyFont="1" applyBorder="1" applyAlignment="1">
      <alignment horizontal="left"/>
    </xf>
    <xf numFmtId="0" fontId="1" fillId="2" borderId="13" xfId="0" applyFont="1" applyFill="1" applyBorder="1"/>
    <xf numFmtId="175" fontId="1" fillId="0" borderId="13" xfId="0" applyNumberFormat="1" applyFont="1" applyBorder="1"/>
    <xf numFmtId="2" fontId="1" fillId="2" borderId="13" xfId="0" applyNumberFormat="1" applyFont="1" applyFill="1" applyBorder="1"/>
    <xf numFmtId="176" fontId="3" fillId="0" borderId="15" xfId="0" applyNumberFormat="1" applyFont="1" applyBorder="1" applyAlignment="1">
      <alignment horizontal="center" vertical="center"/>
    </xf>
    <xf numFmtId="9" fontId="1" fillId="2" borderId="13" xfId="0" applyNumberFormat="1" applyFont="1" applyFill="1" applyBorder="1"/>
    <xf numFmtId="9" fontId="1" fillId="2" borderId="14" xfId="0" applyNumberFormat="1" applyFont="1" applyFill="1" applyBorder="1"/>
    <xf numFmtId="176" fontId="1" fillId="0" borderId="14" xfId="0" applyNumberFormat="1" applyFont="1" applyBorder="1"/>
    <xf numFmtId="9" fontId="1" fillId="0" borderId="15" xfId="0" applyNumberFormat="1" applyFont="1" applyBorder="1"/>
    <xf numFmtId="0" fontId="4"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xf>
    <xf numFmtId="0" fontId="3" fillId="0" borderId="10" xfId="0" applyFont="1" applyBorder="1" applyAlignment="1">
      <alignment horizontal="left"/>
    </xf>
    <xf numFmtId="0" fontId="3" fillId="0" borderId="31" xfId="0" applyFont="1" applyBorder="1"/>
    <xf numFmtId="0" fontId="3" fillId="0" borderId="33" xfId="0" applyFont="1" applyBorder="1"/>
    <xf numFmtId="175" fontId="3" fillId="0" borderId="31" xfId="0" applyNumberFormat="1" applyFont="1" applyBorder="1"/>
    <xf numFmtId="0" fontId="3" fillId="0" borderId="37" xfId="0" applyFont="1" applyBorder="1"/>
    <xf numFmtId="177" fontId="3" fillId="0" borderId="32" xfId="0" applyNumberFormat="1" applyFont="1" applyBorder="1"/>
    <xf numFmtId="0" fontId="3" fillId="0" borderId="32" xfId="0" applyFont="1" applyBorder="1"/>
    <xf numFmtId="3" fontId="3" fillId="0" borderId="33" xfId="0" applyNumberFormat="1" applyFont="1" applyBorder="1"/>
    <xf numFmtId="175" fontId="3" fillId="0" borderId="33" xfId="0" applyNumberFormat="1" applyFont="1" applyBorder="1"/>
    <xf numFmtId="9" fontId="1" fillId="0" borderId="33" xfId="0" applyNumberFormat="1" applyFont="1" applyBorder="1"/>
    <xf numFmtId="174" fontId="1" fillId="2" borderId="13" xfId="0" applyNumberFormat="1" applyFont="1" applyFill="1" applyBorder="1"/>
    <xf numFmtId="3" fontId="13" fillId="0" borderId="10" xfId="0" applyNumberFormat="1" applyFont="1" applyBorder="1" applyAlignment="1">
      <alignment horizontal="left"/>
    </xf>
    <xf numFmtId="0" fontId="32" fillId="0" borderId="19" xfId="0" applyFont="1" applyBorder="1" applyAlignment="1">
      <alignment horizontal="left"/>
    </xf>
    <xf numFmtId="0" fontId="4" fillId="0" borderId="0" xfId="0" applyFont="1" applyAlignment="1">
      <alignment horizontal="center"/>
    </xf>
    <xf numFmtId="0" fontId="4" fillId="0" borderId="0" xfId="0" applyFont="1" applyAlignment="1">
      <alignment horizontal="left"/>
    </xf>
    <xf numFmtId="173" fontId="13" fillId="0" borderId="9" xfId="0" applyNumberFormat="1" applyFont="1" applyBorder="1" applyAlignment="1">
      <alignment horizontal="left"/>
    </xf>
    <xf numFmtId="9" fontId="33" fillId="0" borderId="9" xfId="0" applyNumberFormat="1" applyFont="1" applyBorder="1" applyAlignment="1">
      <alignment horizontal="left"/>
    </xf>
    <xf numFmtId="0" fontId="13" fillId="0" borderId="18" xfId="0" applyFont="1" applyBorder="1" applyAlignment="1">
      <alignment horizontal="left"/>
    </xf>
    <xf numFmtId="0" fontId="13" fillId="0" borderId="60" xfId="0" applyFont="1" applyBorder="1" applyAlignment="1">
      <alignment horizontal="left"/>
    </xf>
    <xf numFmtId="0" fontId="13" fillId="0" borderId="61" xfId="0" applyFont="1" applyBorder="1" applyAlignment="1">
      <alignment horizontal="left"/>
    </xf>
    <xf numFmtId="9" fontId="13" fillId="0" borderId="9" xfId="0" applyNumberFormat="1" applyFont="1" applyBorder="1" applyAlignment="1">
      <alignment horizontal="left"/>
    </xf>
    <xf numFmtId="3" fontId="3" fillId="0" borderId="44" xfId="0" applyNumberFormat="1" applyFont="1" applyBorder="1"/>
    <xf numFmtId="3" fontId="26" fillId="0" borderId="13" xfId="0" applyNumberFormat="1" applyFont="1" applyBorder="1" applyAlignment="1">
      <alignment horizontal="left"/>
    </xf>
    <xf numFmtId="9" fontId="13" fillId="0" borderId="10" xfId="0" applyNumberFormat="1" applyFont="1" applyBorder="1" applyAlignment="1">
      <alignment horizontal="left"/>
    </xf>
    <xf numFmtId="9" fontId="34" fillId="0" borderId="10" xfId="0" applyNumberFormat="1" applyFont="1" applyBorder="1" applyAlignment="1">
      <alignment horizontal="left"/>
    </xf>
    <xf numFmtId="9" fontId="13" fillId="2" borderId="9" xfId="0" applyNumberFormat="1" applyFont="1" applyFill="1" applyBorder="1" applyAlignment="1">
      <alignment horizontal="left"/>
    </xf>
    <xf numFmtId="9" fontId="13" fillId="2" borderId="10" xfId="0" applyNumberFormat="1" applyFont="1" applyFill="1" applyBorder="1" applyAlignment="1">
      <alignment horizontal="left"/>
    </xf>
    <xf numFmtId="0" fontId="13" fillId="2" borderId="10" xfId="0" applyFont="1" applyFill="1" applyBorder="1" applyAlignment="1">
      <alignment horizontal="left"/>
    </xf>
    <xf numFmtId="9" fontId="13" fillId="0" borderId="19" xfId="0" applyNumberFormat="1" applyFont="1" applyBorder="1" applyAlignment="1">
      <alignment horizontal="left"/>
    </xf>
    <xf numFmtId="9" fontId="13" fillId="2" borderId="16" xfId="0" applyNumberFormat="1" applyFont="1" applyFill="1" applyBorder="1" applyAlignment="1">
      <alignment horizontal="left"/>
    </xf>
    <xf numFmtId="174" fontId="13" fillId="0" borderId="9" xfId="0" applyNumberFormat="1" applyFont="1" applyBorder="1" applyAlignment="1">
      <alignment horizontal="left"/>
    </xf>
    <xf numFmtId="3" fontId="1" fillId="0" borderId="31" xfId="0" applyNumberFormat="1" applyFont="1" applyBorder="1" applyAlignment="1">
      <alignment horizontal="left"/>
    </xf>
    <xf numFmtId="165" fontId="1" fillId="2" borderId="13" xfId="0" applyNumberFormat="1" applyFont="1" applyFill="1" applyBorder="1"/>
    <xf numFmtId="0" fontId="35" fillId="0" borderId="0" xfId="0" applyFont="1"/>
    <xf numFmtId="0" fontId="2" fillId="0" borderId="7" xfId="0" applyFont="1" applyBorder="1" applyAlignment="1">
      <alignment horizontal="center" vertical="center" wrapText="1"/>
    </xf>
    <xf numFmtId="0" fontId="20" fillId="0" borderId="19" xfId="0" applyFont="1" applyBorder="1"/>
    <xf numFmtId="0" fontId="2" fillId="0" borderId="41" xfId="0" applyFont="1" applyBorder="1" applyAlignment="1">
      <alignment horizontal="center" vertical="center" wrapText="1"/>
    </xf>
    <xf numFmtId="0" fontId="20" fillId="0" borderId="46" xfId="0" applyFont="1" applyBorder="1"/>
    <xf numFmtId="164" fontId="2" fillId="0" borderId="12" xfId="0" applyNumberFormat="1" applyFont="1" applyBorder="1" applyAlignment="1">
      <alignment horizontal="center" vertical="center" wrapText="1"/>
    </xf>
    <xf numFmtId="0" fontId="20" fillId="0" borderId="47" xfId="0" applyFont="1" applyBorder="1"/>
    <xf numFmtId="164" fontId="2" fillId="0" borderId="41" xfId="0" applyNumberFormat="1" applyFont="1" applyBorder="1" applyAlignment="1">
      <alignment horizontal="center" vertical="center" wrapText="1"/>
    </xf>
    <xf numFmtId="0" fontId="2" fillId="0" borderId="4" xfId="0" applyFont="1" applyBorder="1" applyAlignment="1">
      <alignment horizontal="center" vertical="center" wrapText="1"/>
    </xf>
    <xf numFmtId="0" fontId="20" fillId="0" borderId="39" xfId="0" applyFont="1" applyBorder="1"/>
    <xf numFmtId="0" fontId="2" fillId="0" borderId="12" xfId="0" applyFont="1" applyBorder="1" applyAlignment="1">
      <alignment horizontal="center" vertical="center" wrapText="1"/>
    </xf>
    <xf numFmtId="0" fontId="20" fillId="0" borderId="42" xfId="0" applyFont="1" applyBorder="1"/>
    <xf numFmtId="0" fontId="20" fillId="0" borderId="43" xfId="0" applyFont="1" applyBorder="1"/>
    <xf numFmtId="0" fontId="3" fillId="0" borderId="41" xfId="0" applyFont="1" applyBorder="1" applyAlignment="1">
      <alignment horizontal="center" vertical="center" wrapText="1"/>
    </xf>
    <xf numFmtId="0" fontId="3" fillId="0" borderId="44" xfId="0" applyFont="1" applyBorder="1" applyAlignment="1">
      <alignment horizontal="center" vertical="center" wrapText="1"/>
    </xf>
    <xf numFmtId="0" fontId="20" fillId="0" borderId="35" xfId="0" applyFont="1" applyBorder="1"/>
    <xf numFmtId="0" fontId="3" fillId="0" borderId="45" xfId="0" applyFont="1" applyBorder="1" applyAlignment="1">
      <alignment horizontal="center" vertical="center" wrapText="1"/>
    </xf>
    <xf numFmtId="0" fontId="20" fillId="0" borderId="48" xfId="0" applyFont="1" applyBorder="1"/>
    <xf numFmtId="164" fontId="2" fillId="0" borderId="4" xfId="0" applyNumberFormat="1" applyFont="1" applyBorder="1" applyAlignment="1">
      <alignment horizontal="center" vertical="center" wrapText="1"/>
    </xf>
    <xf numFmtId="0" fontId="20" fillId="0" borderId="6" xfId="0" applyFont="1" applyBorder="1"/>
    <xf numFmtId="0" fontId="3" fillId="0" borderId="27" xfId="0" applyFont="1" applyBorder="1" applyAlignment="1">
      <alignment horizontal="center"/>
    </xf>
    <xf numFmtId="0" fontId="20" fillId="0" borderId="26" xfId="0" applyFont="1" applyBorder="1"/>
    <xf numFmtId="0" fontId="3" fillId="0" borderId="41" xfId="0" applyFont="1" applyBorder="1" applyAlignment="1">
      <alignment horizontal="center" vertical="center"/>
    </xf>
    <xf numFmtId="0" fontId="20" fillId="0" borderId="57" xfId="0" applyFont="1" applyBorder="1"/>
    <xf numFmtId="0" fontId="3" fillId="0" borderId="44" xfId="0" applyFont="1" applyBorder="1" applyAlignment="1">
      <alignment horizontal="center" vertical="center"/>
    </xf>
    <xf numFmtId="0" fontId="20" fillId="0" borderId="58" xfId="0" applyFont="1" applyBorder="1"/>
    <xf numFmtId="0" fontId="3" fillId="0" borderId="3" xfId="0" applyFont="1" applyBorder="1" applyAlignment="1">
      <alignment horizontal="center" vertical="center"/>
    </xf>
    <xf numFmtId="0" fontId="20" fillId="0" borderId="60" xfId="0" applyFont="1" applyBorder="1"/>
    <xf numFmtId="0" fontId="3" fillId="0" borderId="53" xfId="0" applyFont="1" applyBorder="1" applyAlignment="1">
      <alignment horizontal="center" vertical="center"/>
    </xf>
    <xf numFmtId="0" fontId="20" fillId="0" borderId="66" xfId="0" applyFont="1" applyBorder="1"/>
    <xf numFmtId="0" fontId="20" fillId="0" borderId="22" xfId="0" applyFont="1" applyBorder="1"/>
    <xf numFmtId="0" fontId="3" fillId="0" borderId="17" xfId="0" applyFont="1" applyBorder="1" applyAlignment="1">
      <alignment horizontal="center" vertical="center"/>
    </xf>
    <xf numFmtId="0" fontId="3" fillId="0" borderId="27" xfId="0" applyFont="1" applyBorder="1" applyAlignment="1">
      <alignment horizontal="center" vertical="center"/>
    </xf>
    <xf numFmtId="0" fontId="20" fillId="0" borderId="61" xfId="0" applyFont="1" applyBorder="1"/>
    <xf numFmtId="9" fontId="2" fillId="0" borderId="4" xfId="0" applyNumberFormat="1" applyFont="1" applyBorder="1" applyAlignment="1">
      <alignment horizontal="center"/>
    </xf>
    <xf numFmtId="0" fontId="20" fillId="0" borderId="65" xfId="0" applyFont="1" applyBorder="1"/>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59" xfId="0" applyFont="1" applyBorder="1" applyAlignment="1">
      <alignment horizontal="center" vertical="center"/>
    </xf>
    <xf numFmtId="0" fontId="20" fillId="0" borderId="70" xfId="0" applyFont="1" applyBorder="1"/>
    <xf numFmtId="0" fontId="20" fillId="0" borderId="71" xfId="0" applyFont="1" applyBorder="1"/>
    <xf numFmtId="0" fontId="3" fillId="0" borderId="7" xfId="0" applyFont="1" applyBorder="1" applyAlignment="1">
      <alignment horizontal="center" vertical="center" wrapText="1"/>
    </xf>
    <xf numFmtId="0" fontId="20" fillId="0" borderId="51" xfId="0" applyFont="1" applyBorder="1"/>
    <xf numFmtId="0" fontId="20" fillId="0" borderId="49" xfId="0" applyFont="1" applyBorder="1"/>
    <xf numFmtId="0" fontId="3" fillId="0" borderId="40" xfId="0" applyFont="1" applyBorder="1" applyAlignment="1">
      <alignment horizontal="center" vertical="center"/>
    </xf>
    <xf numFmtId="0" fontId="20" fillId="0" borderId="72" xfId="0" applyFont="1" applyBorder="1"/>
    <xf numFmtId="0" fontId="20" fillId="0" borderId="37" xfId="0" applyFont="1" applyBorder="1"/>
    <xf numFmtId="0" fontId="3" fillId="0" borderId="12" xfId="0" applyFont="1" applyBorder="1" applyAlignment="1">
      <alignment horizontal="center" vertical="center"/>
    </xf>
    <xf numFmtId="0" fontId="20" fillId="0" borderId="69" xfId="0" applyFont="1" applyBorder="1"/>
    <xf numFmtId="9" fontId="3" fillId="0" borderId="4" xfId="0" applyNumberFormat="1" applyFont="1" applyBorder="1" applyAlignment="1">
      <alignment horizontal="center"/>
    </xf>
  </cellXfs>
  <cellStyles count="1">
    <cellStyle name="Normal" xfId="0" builtinId="0"/>
  </cellStyles>
  <dxfs count="14312">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
      <font>
        <color rgb="FF9C0006"/>
      </font>
      <fill>
        <patternFill patternType="solid">
          <fgColor rgb="FFFFC7CE"/>
          <bgColor rgb="FFFFC7CE"/>
        </patternFill>
      </fill>
    </dxf>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0" i="0">
                <a:solidFill>
                  <a:srgbClr val="757575"/>
                </a:solidFill>
                <a:latin typeface="+mn-lt"/>
              </a:defRPr>
            </a:pPr>
            <a:r>
              <a:rPr lang="fr-FR"/>
              <a:t>Greater London Smart LIghting SImulation</a:t>
            </a:r>
          </a:p>
        </c:rich>
      </c:tx>
      <c:overlay val="0"/>
    </c:title>
    <c:autoTitleDeleted val="0"/>
    <c:plotArea>
      <c:layout/>
      <c:lineChart>
        <c:grouping val="standard"/>
        <c:varyColors val="1"/>
        <c:ser>
          <c:idx val="0"/>
          <c:order val="0"/>
          <c:tx>
            <c:strRef>
              <c:f>'Outputs 1'!$B$9</c:f>
              <c:strCache>
                <c:ptCount val="1"/>
                <c:pt idx="0">
                  <c:v>1) Investment</c:v>
                </c:pt>
              </c:strCache>
            </c:strRef>
          </c:tx>
          <c:spPr>
            <a:ln w="28575" cmpd="sng">
              <a:solidFill>
                <a:schemeClr val="accent1"/>
              </a:solidFill>
            </a:ln>
          </c:spPr>
          <c:marker>
            <c:symbol val="none"/>
          </c:marker>
          <c:cat>
            <c:strRef>
              <c:f>'Outputs 1'!$C$8:$G$8</c:f>
              <c:strCache>
                <c:ptCount val="5"/>
                <c:pt idx="0">
                  <c:v>YEAR 1</c:v>
                </c:pt>
                <c:pt idx="1">
                  <c:v>YEAR 2</c:v>
                </c:pt>
                <c:pt idx="2">
                  <c:v>YEAR 3</c:v>
                </c:pt>
                <c:pt idx="3">
                  <c:v>YEAR 4</c:v>
                </c:pt>
                <c:pt idx="4">
                  <c:v>YEAR 5</c:v>
                </c:pt>
              </c:strCache>
            </c:strRef>
          </c:cat>
          <c:val>
            <c:numRef>
              <c:f>'Outputs 1'!$C$9:$G$9</c:f>
              <c:numCache>
                <c:formatCode>[$£-809]#,##0;[Red]\-[$£-809]#,##0</c:formatCode>
                <c:ptCount val="5"/>
                <c:pt idx="0">
                  <c:v>275567107.5</c:v>
                </c:pt>
                <c:pt idx="1">
                  <c:v>275567107.5</c:v>
                </c:pt>
                <c:pt idx="2">
                  <c:v>275567107.5</c:v>
                </c:pt>
                <c:pt idx="3">
                  <c:v>275567107.5</c:v>
                </c:pt>
                <c:pt idx="4">
                  <c:v>0</c:v>
                </c:pt>
              </c:numCache>
            </c:numRef>
          </c:val>
          <c:smooth val="0"/>
          <c:extLst>
            <c:ext xmlns:c16="http://schemas.microsoft.com/office/drawing/2014/chart" uri="{C3380CC4-5D6E-409C-BE32-E72D297353CC}">
              <c16:uniqueId val="{00000000-98FE-3A4E-9EF9-A56CA38D5162}"/>
            </c:ext>
          </c:extLst>
        </c:ser>
        <c:ser>
          <c:idx val="1"/>
          <c:order val="1"/>
          <c:tx>
            <c:strRef>
              <c:f>'Outputs 1'!$I$8</c:f>
              <c:strCache>
                <c:ptCount val="1"/>
                <c:pt idx="0">
                  <c:v>YEAR 7</c:v>
                </c:pt>
              </c:strCache>
            </c:strRef>
          </c:tx>
          <c:spPr>
            <a:ln w="28575" cmpd="sng">
              <a:solidFill>
                <a:schemeClr val="accent2"/>
              </a:solidFill>
            </a:ln>
          </c:spPr>
          <c:marker>
            <c:symbol val="none"/>
          </c:marker>
          <c:cat>
            <c:strRef>
              <c:f>'Outputs 1'!$C$8:$G$8</c:f>
              <c:strCache>
                <c:ptCount val="5"/>
                <c:pt idx="0">
                  <c:v>YEAR 1</c:v>
                </c:pt>
                <c:pt idx="1">
                  <c:v>YEAR 2</c:v>
                </c:pt>
                <c:pt idx="2">
                  <c:v>YEAR 3</c:v>
                </c:pt>
                <c:pt idx="3">
                  <c:v>YEAR 4</c:v>
                </c:pt>
                <c:pt idx="4">
                  <c:v>YEAR 5</c:v>
                </c:pt>
              </c:strCache>
            </c:strRef>
          </c:cat>
          <c:val>
            <c:numRef>
              <c:f>'Outputs 1'!$J$8:$K$8</c:f>
              <c:numCache>
                <c:formatCode>General</c:formatCode>
                <c:ptCount val="2"/>
                <c:pt idx="0">
                  <c:v>0</c:v>
                </c:pt>
                <c:pt idx="1">
                  <c:v>0</c:v>
                </c:pt>
              </c:numCache>
            </c:numRef>
          </c:val>
          <c:smooth val="0"/>
          <c:extLst>
            <c:ext xmlns:c16="http://schemas.microsoft.com/office/drawing/2014/chart" uri="{C3380CC4-5D6E-409C-BE32-E72D297353CC}">
              <c16:uniqueId val="{00000001-98FE-3A4E-9EF9-A56CA38D5162}"/>
            </c:ext>
          </c:extLst>
        </c:ser>
        <c:ser>
          <c:idx val="2"/>
          <c:order val="2"/>
          <c:tx>
            <c:strRef>
              <c:f>'Outputs 1'!$I$9</c:f>
              <c:strCache>
                <c:ptCount val="1"/>
                <c:pt idx="0">
                  <c:v>£0</c:v>
                </c:pt>
              </c:strCache>
            </c:strRef>
          </c:tx>
          <c:spPr>
            <a:ln w="28575" cmpd="sng">
              <a:solidFill>
                <a:schemeClr val="accent3"/>
              </a:solidFill>
            </a:ln>
          </c:spPr>
          <c:marker>
            <c:symbol val="none"/>
          </c:marker>
          <c:cat>
            <c:strRef>
              <c:f>'Outputs 1'!$C$8:$G$8</c:f>
              <c:strCache>
                <c:ptCount val="5"/>
                <c:pt idx="0">
                  <c:v>YEAR 1</c:v>
                </c:pt>
                <c:pt idx="1">
                  <c:v>YEAR 2</c:v>
                </c:pt>
                <c:pt idx="2">
                  <c:v>YEAR 3</c:v>
                </c:pt>
                <c:pt idx="3">
                  <c:v>YEAR 4</c:v>
                </c:pt>
                <c:pt idx="4">
                  <c:v>YEAR 5</c:v>
                </c:pt>
              </c:strCache>
            </c:strRef>
          </c:cat>
          <c:val>
            <c:numRef>
              <c:f>'Outputs 1'!$J$9:$K$9</c:f>
              <c:numCache>
                <c:formatCode>[$£-809]#,##0;[Red]\-[$£-809]#,##0</c:formatCode>
                <c:ptCount val="2"/>
                <c:pt idx="0">
                  <c:v>0</c:v>
                </c:pt>
                <c:pt idx="1">
                  <c:v>0</c:v>
                </c:pt>
              </c:numCache>
            </c:numRef>
          </c:val>
          <c:smooth val="0"/>
          <c:extLst>
            <c:ext xmlns:c16="http://schemas.microsoft.com/office/drawing/2014/chart" uri="{C3380CC4-5D6E-409C-BE32-E72D297353CC}">
              <c16:uniqueId val="{00000002-98FE-3A4E-9EF9-A56CA38D5162}"/>
            </c:ext>
          </c:extLst>
        </c:ser>
        <c:ser>
          <c:idx val="3"/>
          <c:order val="3"/>
          <c:tx>
            <c:strRef>
              <c:f>'Outputs 1'!$B$34</c:f>
              <c:strCache>
                <c:ptCount val="1"/>
                <c:pt idx="0">
                  <c:v>9) Cumulated net cash</c:v>
                </c:pt>
              </c:strCache>
            </c:strRef>
          </c:tx>
          <c:marker>
            <c:symbol val="none"/>
          </c:marker>
          <c:cat>
            <c:strRef>
              <c:f>'Outputs 1'!$C$8:$G$8</c:f>
              <c:strCache>
                <c:ptCount val="5"/>
                <c:pt idx="0">
                  <c:v>YEAR 1</c:v>
                </c:pt>
                <c:pt idx="1">
                  <c:v>YEAR 2</c:v>
                </c:pt>
                <c:pt idx="2">
                  <c:v>YEAR 3</c:v>
                </c:pt>
                <c:pt idx="3">
                  <c:v>YEAR 4</c:v>
                </c:pt>
                <c:pt idx="4">
                  <c:v>YEAR 5</c:v>
                </c:pt>
              </c:strCache>
            </c:strRef>
          </c:cat>
          <c:val>
            <c:numRef>
              <c:f>'Outputs 1'!$C$34:$G$34</c:f>
              <c:numCache>
                <c:formatCode>[$£-809]#,##0;[Red]\-[$£-809]#,##0</c:formatCode>
                <c:ptCount val="5"/>
                <c:pt idx="0">
                  <c:v>-235884064.5</c:v>
                </c:pt>
                <c:pt idx="1">
                  <c:v>-392402043</c:v>
                </c:pt>
                <c:pt idx="2">
                  <c:v>-469553935.5</c:v>
                </c:pt>
                <c:pt idx="3">
                  <c:v>-467339742.00000006</c:v>
                </c:pt>
                <c:pt idx="4">
                  <c:v>-149875398.00000006</c:v>
                </c:pt>
              </c:numCache>
            </c:numRef>
          </c:val>
          <c:smooth val="0"/>
          <c:extLst>
            <c:ext xmlns:c16="http://schemas.microsoft.com/office/drawing/2014/chart" uri="{C3380CC4-5D6E-409C-BE32-E72D297353CC}">
              <c16:uniqueId val="{00000003-98FE-3A4E-9EF9-A56CA38D5162}"/>
            </c:ext>
          </c:extLst>
        </c:ser>
        <c:ser>
          <c:idx val="4"/>
          <c:order val="4"/>
          <c:tx>
            <c:strRef>
              <c:f>'Outputs 1'!$I$34</c:f>
              <c:strCache>
                <c:ptCount val="1"/>
                <c:pt idx="0">
                  <c:v>£485 053 290</c:v>
                </c:pt>
              </c:strCache>
            </c:strRef>
          </c:tx>
          <c:marker>
            <c:symbol val="none"/>
          </c:marker>
          <c:cat>
            <c:strRef>
              <c:f>'Outputs 1'!$C$8:$G$8</c:f>
              <c:strCache>
                <c:ptCount val="5"/>
                <c:pt idx="0">
                  <c:v>YEAR 1</c:v>
                </c:pt>
                <c:pt idx="1">
                  <c:v>YEAR 2</c:v>
                </c:pt>
                <c:pt idx="2">
                  <c:v>YEAR 3</c:v>
                </c:pt>
                <c:pt idx="3">
                  <c:v>YEAR 4</c:v>
                </c:pt>
                <c:pt idx="4">
                  <c:v>YEAR 5</c:v>
                </c:pt>
              </c:strCache>
            </c:strRef>
          </c:cat>
          <c:val>
            <c:numRef>
              <c:f>'Outputs 1'!$J$34:$K$34</c:f>
              <c:numCache>
                <c:formatCode>[$£-809]#,##0;[Red]\-[$£-809]#,##0</c:formatCode>
                <c:ptCount val="2"/>
                <c:pt idx="0">
                  <c:v>802517634</c:v>
                </c:pt>
                <c:pt idx="1">
                  <c:v>1119981978</c:v>
                </c:pt>
              </c:numCache>
            </c:numRef>
          </c:val>
          <c:smooth val="0"/>
          <c:extLst>
            <c:ext xmlns:c16="http://schemas.microsoft.com/office/drawing/2014/chart" uri="{C3380CC4-5D6E-409C-BE32-E72D297353CC}">
              <c16:uniqueId val="{00000004-98FE-3A4E-9EF9-A56CA38D5162}"/>
            </c:ext>
          </c:extLst>
        </c:ser>
        <c:ser>
          <c:idx val="5"/>
          <c:order val="5"/>
          <c:tx>
            <c:strRef>
              <c:f>'Outputs 1'!$B$37</c:f>
              <c:strCache>
                <c:ptCount val="1"/>
                <c:pt idx="0">
                  <c:v>11) Cumulated net societal cash</c:v>
                </c:pt>
              </c:strCache>
            </c:strRef>
          </c:tx>
          <c:marker>
            <c:symbol val="none"/>
          </c:marker>
          <c:cat>
            <c:strRef>
              <c:f>'Outputs 1'!$C$8:$G$8</c:f>
              <c:strCache>
                <c:ptCount val="5"/>
                <c:pt idx="0">
                  <c:v>YEAR 1</c:v>
                </c:pt>
                <c:pt idx="1">
                  <c:v>YEAR 2</c:v>
                </c:pt>
                <c:pt idx="2">
                  <c:v>YEAR 3</c:v>
                </c:pt>
                <c:pt idx="3">
                  <c:v>YEAR 4</c:v>
                </c:pt>
                <c:pt idx="4">
                  <c:v>YEAR 5</c:v>
                </c:pt>
              </c:strCache>
            </c:strRef>
          </c:cat>
          <c:val>
            <c:numRef>
              <c:f>'Outputs 1'!$C$37:$G$37</c:f>
              <c:numCache>
                <c:formatCode>[$£-809]#,##0;[Red]\-[$£-809]#,##0</c:formatCode>
                <c:ptCount val="5"/>
                <c:pt idx="0">
                  <c:v>-173414968.46086439</c:v>
                </c:pt>
                <c:pt idx="1">
                  <c:v>-142525658.84345758</c:v>
                </c:pt>
                <c:pt idx="2">
                  <c:v>92667928.852220476</c:v>
                </c:pt>
                <c:pt idx="3">
                  <c:v>532165794.62616974</c:v>
                </c:pt>
                <c:pt idx="4">
                  <c:v>1349382906.9392545</c:v>
                </c:pt>
              </c:numCache>
            </c:numRef>
          </c:val>
          <c:smooth val="0"/>
          <c:extLst>
            <c:ext xmlns:c16="http://schemas.microsoft.com/office/drawing/2014/chart" uri="{C3380CC4-5D6E-409C-BE32-E72D297353CC}">
              <c16:uniqueId val="{00000005-98FE-3A4E-9EF9-A56CA38D5162}"/>
            </c:ext>
          </c:extLst>
        </c:ser>
        <c:dLbls>
          <c:showLegendKey val="0"/>
          <c:showVal val="0"/>
          <c:showCatName val="0"/>
          <c:showSerName val="0"/>
          <c:showPercent val="0"/>
          <c:showBubbleSize val="0"/>
        </c:dLbls>
        <c:smooth val="0"/>
        <c:axId val="1402554556"/>
        <c:axId val="1487105078"/>
      </c:lineChart>
      <c:catAx>
        <c:axId val="1402554556"/>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fr-FR"/>
          </a:p>
        </c:txPr>
        <c:crossAx val="1487105078"/>
        <c:crosses val="autoZero"/>
        <c:auto val="1"/>
        <c:lblAlgn val="ctr"/>
        <c:lblOffset val="100"/>
        <c:noMultiLvlLbl val="1"/>
      </c:catAx>
      <c:valAx>
        <c:axId val="14871050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fr-FR"/>
              </a:p>
            </c:rich>
          </c:tx>
          <c:overlay val="0"/>
        </c:title>
        <c:numFmt formatCode="[$£-809]#,##0;[Red]\-[$£-809]#,##0" sourceLinked="1"/>
        <c:majorTickMark val="none"/>
        <c:minorTickMark val="none"/>
        <c:tickLblPos val="nextTo"/>
        <c:spPr>
          <a:ln/>
        </c:spPr>
        <c:txPr>
          <a:bodyPr/>
          <a:lstStyle/>
          <a:p>
            <a:pPr lvl="0">
              <a:defRPr sz="900" b="0" i="0">
                <a:solidFill>
                  <a:srgbClr val="000000"/>
                </a:solidFill>
                <a:latin typeface="+mn-lt"/>
              </a:defRPr>
            </a:pPr>
            <a:endParaRPr lang="fr-FR"/>
          </a:p>
        </c:txPr>
        <c:crossAx val="1402554556"/>
        <c:crosses val="autoZero"/>
        <c:crossBetween val="between"/>
      </c:valAx>
    </c:plotArea>
    <c:legend>
      <c:legendPos val="b"/>
      <c:overlay val="0"/>
      <c:txPr>
        <a:bodyPr/>
        <a:lstStyle/>
        <a:p>
          <a:pPr lvl="0">
            <a:defRPr sz="900" b="0" i="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1"/>
  <c:style val="2"/>
  <c:chart>
    <c:title>
      <c:tx>
        <c:rich>
          <a:bodyPr/>
          <a:lstStyle/>
          <a:p>
            <a:pPr lvl="0">
              <a:defRPr sz="1400" b="0" i="0">
                <a:solidFill>
                  <a:srgbClr val="757575"/>
                </a:solidFill>
                <a:latin typeface="+mn-lt"/>
              </a:defRPr>
            </a:pPr>
            <a:r>
              <a:rPr lang="fr-FR"/>
              <a:t>Greater London 4 years smartlighting simulation scenario</a:t>
            </a:r>
          </a:p>
        </c:rich>
      </c:tx>
      <c:overlay val="0"/>
    </c:title>
    <c:autoTitleDeleted val="0"/>
    <c:plotArea>
      <c:layout/>
      <c:lineChart>
        <c:grouping val="standard"/>
        <c:varyColors val="1"/>
        <c:ser>
          <c:idx val="0"/>
          <c:order val="0"/>
          <c:tx>
            <c:strRef>
              <c:f>'Outputs 1'!$B$9</c:f>
              <c:strCache>
                <c:ptCount val="1"/>
                <c:pt idx="0">
                  <c:v>1) Investment</c:v>
                </c:pt>
              </c:strCache>
            </c:strRef>
          </c:tx>
          <c:spPr>
            <a:ln w="28575" cmpd="sng">
              <a:solidFill>
                <a:schemeClr val="accent1"/>
              </a:solidFill>
            </a:ln>
          </c:spPr>
          <c:marker>
            <c:symbol val="none"/>
          </c:marker>
          <c:cat>
            <c:strRef>
              <c:f>'Outputs 1'!$C$8:$G$8</c:f>
              <c:strCache>
                <c:ptCount val="5"/>
                <c:pt idx="0">
                  <c:v>YEAR 1</c:v>
                </c:pt>
                <c:pt idx="1">
                  <c:v>YEAR 2</c:v>
                </c:pt>
                <c:pt idx="2">
                  <c:v>YEAR 3</c:v>
                </c:pt>
                <c:pt idx="3">
                  <c:v>YEAR 4</c:v>
                </c:pt>
                <c:pt idx="4">
                  <c:v>YEAR 5</c:v>
                </c:pt>
              </c:strCache>
            </c:strRef>
          </c:cat>
          <c:val>
            <c:numRef>
              <c:f>'Outputs 1'!$C$9:$G$9</c:f>
              <c:numCache>
                <c:formatCode>[$£-809]#,##0;[Red]\-[$£-809]#,##0</c:formatCode>
                <c:ptCount val="5"/>
                <c:pt idx="0">
                  <c:v>275567107.5</c:v>
                </c:pt>
                <c:pt idx="1">
                  <c:v>275567107.5</c:v>
                </c:pt>
                <c:pt idx="2">
                  <c:v>275567107.5</c:v>
                </c:pt>
                <c:pt idx="3">
                  <c:v>275567107.5</c:v>
                </c:pt>
                <c:pt idx="4">
                  <c:v>0</c:v>
                </c:pt>
              </c:numCache>
            </c:numRef>
          </c:val>
          <c:smooth val="0"/>
          <c:extLst>
            <c:ext xmlns:c16="http://schemas.microsoft.com/office/drawing/2014/chart" uri="{C3380CC4-5D6E-409C-BE32-E72D297353CC}">
              <c16:uniqueId val="{00000000-AFD6-E248-B166-F466846515C4}"/>
            </c:ext>
          </c:extLst>
        </c:ser>
        <c:ser>
          <c:idx val="1"/>
          <c:order val="1"/>
          <c:tx>
            <c:strRef>
              <c:f>'Outputs 1'!$I$8</c:f>
              <c:strCache>
                <c:ptCount val="1"/>
                <c:pt idx="0">
                  <c:v>YEAR 7</c:v>
                </c:pt>
              </c:strCache>
            </c:strRef>
          </c:tx>
          <c:spPr>
            <a:ln w="28575" cmpd="sng">
              <a:solidFill>
                <a:schemeClr val="accent2"/>
              </a:solidFill>
            </a:ln>
          </c:spPr>
          <c:marker>
            <c:symbol val="none"/>
          </c:marker>
          <c:cat>
            <c:strRef>
              <c:f>'Outputs 1'!$C$8:$G$8</c:f>
              <c:strCache>
                <c:ptCount val="5"/>
                <c:pt idx="0">
                  <c:v>YEAR 1</c:v>
                </c:pt>
                <c:pt idx="1">
                  <c:v>YEAR 2</c:v>
                </c:pt>
                <c:pt idx="2">
                  <c:v>YEAR 3</c:v>
                </c:pt>
                <c:pt idx="3">
                  <c:v>YEAR 4</c:v>
                </c:pt>
                <c:pt idx="4">
                  <c:v>YEAR 5</c:v>
                </c:pt>
              </c:strCache>
            </c:strRef>
          </c:cat>
          <c:val>
            <c:numRef>
              <c:f>'Outputs 1'!$J$8:$K$8</c:f>
              <c:numCache>
                <c:formatCode>General</c:formatCode>
                <c:ptCount val="2"/>
                <c:pt idx="0">
                  <c:v>0</c:v>
                </c:pt>
                <c:pt idx="1">
                  <c:v>0</c:v>
                </c:pt>
              </c:numCache>
            </c:numRef>
          </c:val>
          <c:smooth val="0"/>
          <c:extLst>
            <c:ext xmlns:c16="http://schemas.microsoft.com/office/drawing/2014/chart" uri="{C3380CC4-5D6E-409C-BE32-E72D297353CC}">
              <c16:uniqueId val="{00000001-AFD6-E248-B166-F466846515C4}"/>
            </c:ext>
          </c:extLst>
        </c:ser>
        <c:ser>
          <c:idx val="2"/>
          <c:order val="2"/>
          <c:tx>
            <c:strRef>
              <c:f>'Outputs 1'!$I$9</c:f>
              <c:strCache>
                <c:ptCount val="1"/>
                <c:pt idx="0">
                  <c:v>£0</c:v>
                </c:pt>
              </c:strCache>
            </c:strRef>
          </c:tx>
          <c:spPr>
            <a:ln w="28575" cmpd="sng">
              <a:solidFill>
                <a:schemeClr val="accent3"/>
              </a:solidFill>
            </a:ln>
          </c:spPr>
          <c:marker>
            <c:symbol val="none"/>
          </c:marker>
          <c:cat>
            <c:strRef>
              <c:f>'Outputs 1'!$C$8:$G$8</c:f>
              <c:strCache>
                <c:ptCount val="5"/>
                <c:pt idx="0">
                  <c:v>YEAR 1</c:v>
                </c:pt>
                <c:pt idx="1">
                  <c:v>YEAR 2</c:v>
                </c:pt>
                <c:pt idx="2">
                  <c:v>YEAR 3</c:v>
                </c:pt>
                <c:pt idx="3">
                  <c:v>YEAR 4</c:v>
                </c:pt>
                <c:pt idx="4">
                  <c:v>YEAR 5</c:v>
                </c:pt>
              </c:strCache>
            </c:strRef>
          </c:cat>
          <c:val>
            <c:numRef>
              <c:f>'Outputs 1'!$J$9:$K$9</c:f>
              <c:numCache>
                <c:formatCode>[$£-809]#,##0;[Red]\-[$£-809]#,##0</c:formatCode>
                <c:ptCount val="2"/>
                <c:pt idx="0">
                  <c:v>0</c:v>
                </c:pt>
                <c:pt idx="1">
                  <c:v>0</c:v>
                </c:pt>
              </c:numCache>
            </c:numRef>
          </c:val>
          <c:smooth val="0"/>
          <c:extLst>
            <c:ext xmlns:c16="http://schemas.microsoft.com/office/drawing/2014/chart" uri="{C3380CC4-5D6E-409C-BE32-E72D297353CC}">
              <c16:uniqueId val="{00000002-AFD6-E248-B166-F466846515C4}"/>
            </c:ext>
          </c:extLst>
        </c:ser>
        <c:ser>
          <c:idx val="3"/>
          <c:order val="3"/>
          <c:tx>
            <c:strRef>
              <c:f>'Outputs 1'!$B$13</c:f>
              <c:strCache>
                <c:ptCount val="1"/>
                <c:pt idx="0">
                  <c:v>2) Opex</c:v>
                </c:pt>
              </c:strCache>
            </c:strRef>
          </c:tx>
          <c:spPr>
            <a:ln w="28575" cmpd="sng">
              <a:solidFill>
                <a:schemeClr val="accent4"/>
              </a:solidFill>
            </a:ln>
          </c:spPr>
          <c:marker>
            <c:symbol val="none"/>
          </c:marker>
          <c:cat>
            <c:strRef>
              <c:f>'Outputs 1'!$C$8:$G$8</c:f>
              <c:strCache>
                <c:ptCount val="5"/>
                <c:pt idx="0">
                  <c:v>YEAR 1</c:v>
                </c:pt>
                <c:pt idx="1">
                  <c:v>YEAR 2</c:v>
                </c:pt>
                <c:pt idx="2">
                  <c:v>YEAR 3</c:v>
                </c:pt>
                <c:pt idx="3">
                  <c:v>YEAR 4</c:v>
                </c:pt>
                <c:pt idx="4">
                  <c:v>YEAR 5</c:v>
                </c:pt>
              </c:strCache>
            </c:strRef>
          </c:cat>
          <c:val>
            <c:numRef>
              <c:f>'Outputs 1'!$C$13:$G$13</c:f>
              <c:numCache>
                <c:formatCode>[$£-809]#,##0;[Red]\-[$£-809]#,##0</c:formatCode>
                <c:ptCount val="5"/>
                <c:pt idx="0">
                  <c:v>35514978</c:v>
                </c:pt>
                <c:pt idx="1">
                  <c:v>106544934</c:v>
                </c:pt>
                <c:pt idx="2">
                  <c:v>177574890</c:v>
                </c:pt>
                <c:pt idx="3">
                  <c:v>248604846</c:v>
                </c:pt>
                <c:pt idx="4">
                  <c:v>284119824</c:v>
                </c:pt>
              </c:numCache>
            </c:numRef>
          </c:val>
          <c:smooth val="0"/>
          <c:extLst>
            <c:ext xmlns:c16="http://schemas.microsoft.com/office/drawing/2014/chart" uri="{C3380CC4-5D6E-409C-BE32-E72D297353CC}">
              <c16:uniqueId val="{00000003-AFD6-E248-B166-F466846515C4}"/>
            </c:ext>
          </c:extLst>
        </c:ser>
        <c:ser>
          <c:idx val="4"/>
          <c:order val="4"/>
          <c:tx>
            <c:strRef>
              <c:f>'Outputs 1'!$I$13</c:f>
              <c:strCache>
                <c:ptCount val="1"/>
                <c:pt idx="0">
                  <c:v>£284 119 824</c:v>
                </c:pt>
              </c:strCache>
            </c:strRef>
          </c:tx>
          <c:spPr>
            <a:ln w="28575" cmpd="sng">
              <a:solidFill>
                <a:schemeClr val="accent5"/>
              </a:solidFill>
            </a:ln>
          </c:spPr>
          <c:marker>
            <c:symbol val="none"/>
          </c:marker>
          <c:cat>
            <c:strRef>
              <c:f>'Outputs 1'!$C$8:$G$8</c:f>
              <c:strCache>
                <c:ptCount val="5"/>
                <c:pt idx="0">
                  <c:v>YEAR 1</c:v>
                </c:pt>
                <c:pt idx="1">
                  <c:v>YEAR 2</c:v>
                </c:pt>
                <c:pt idx="2">
                  <c:v>YEAR 3</c:v>
                </c:pt>
                <c:pt idx="3">
                  <c:v>YEAR 4</c:v>
                </c:pt>
                <c:pt idx="4">
                  <c:v>YEAR 5</c:v>
                </c:pt>
              </c:strCache>
            </c:strRef>
          </c:cat>
          <c:val>
            <c:numRef>
              <c:f>'Outputs 1'!$J$13:$K$13</c:f>
              <c:numCache>
                <c:formatCode>[$£-809]#,##0;[Red]\-[$£-809]#,##0</c:formatCode>
                <c:ptCount val="2"/>
                <c:pt idx="0">
                  <c:v>284119824</c:v>
                </c:pt>
                <c:pt idx="1">
                  <c:v>284119824</c:v>
                </c:pt>
              </c:numCache>
            </c:numRef>
          </c:val>
          <c:smooth val="0"/>
          <c:extLst>
            <c:ext xmlns:c16="http://schemas.microsoft.com/office/drawing/2014/chart" uri="{C3380CC4-5D6E-409C-BE32-E72D297353CC}">
              <c16:uniqueId val="{00000004-AFD6-E248-B166-F466846515C4}"/>
            </c:ext>
          </c:extLst>
        </c:ser>
        <c:ser>
          <c:idx val="5"/>
          <c:order val="5"/>
          <c:tx>
            <c:strRef>
              <c:f>'Outputs 1'!$B$15</c:f>
              <c:strCache>
                <c:ptCount val="1"/>
                <c:pt idx="0">
                  <c:v>3) Revenues</c:v>
                </c:pt>
              </c:strCache>
            </c:strRef>
          </c:tx>
          <c:marker>
            <c:symbol val="none"/>
          </c:marker>
          <c:cat>
            <c:strRef>
              <c:f>'Outputs 1'!$C$8:$G$8</c:f>
              <c:strCache>
                <c:ptCount val="5"/>
                <c:pt idx="0">
                  <c:v>YEAR 1</c:v>
                </c:pt>
                <c:pt idx="1">
                  <c:v>YEAR 2</c:v>
                </c:pt>
                <c:pt idx="2">
                  <c:v>YEAR 3</c:v>
                </c:pt>
                <c:pt idx="3">
                  <c:v>YEAR 4</c:v>
                </c:pt>
                <c:pt idx="4">
                  <c:v>YEAR 5</c:v>
                </c:pt>
              </c:strCache>
            </c:strRef>
          </c:cat>
          <c:val>
            <c:numRef>
              <c:f>'Outputs 1'!$C$15:$G$15</c:f>
              <c:numCache>
                <c:formatCode>[$£-809]#,##0;[Red]\-[$£-809]#,##0</c:formatCode>
                <c:ptCount val="5"/>
                <c:pt idx="0">
                  <c:v>6446067</c:v>
                </c:pt>
                <c:pt idx="1">
                  <c:v>19338201</c:v>
                </c:pt>
                <c:pt idx="2">
                  <c:v>32230335</c:v>
                </c:pt>
                <c:pt idx="3">
                  <c:v>45122469</c:v>
                </c:pt>
                <c:pt idx="4">
                  <c:v>51568536</c:v>
                </c:pt>
              </c:numCache>
            </c:numRef>
          </c:val>
          <c:smooth val="0"/>
          <c:extLst>
            <c:ext xmlns:c16="http://schemas.microsoft.com/office/drawing/2014/chart" uri="{C3380CC4-5D6E-409C-BE32-E72D297353CC}">
              <c16:uniqueId val="{00000005-AFD6-E248-B166-F466846515C4}"/>
            </c:ext>
          </c:extLst>
        </c:ser>
        <c:ser>
          <c:idx val="6"/>
          <c:order val="6"/>
          <c:tx>
            <c:strRef>
              <c:f>'Outputs 1'!$I$15</c:f>
              <c:strCache>
                <c:ptCount val="1"/>
                <c:pt idx="0">
                  <c:v>£51 568 536</c:v>
                </c:pt>
              </c:strCache>
            </c:strRef>
          </c:tx>
          <c:marker>
            <c:symbol val="none"/>
          </c:marker>
          <c:cat>
            <c:strRef>
              <c:f>'Outputs 1'!$C$8:$G$8</c:f>
              <c:strCache>
                <c:ptCount val="5"/>
                <c:pt idx="0">
                  <c:v>YEAR 1</c:v>
                </c:pt>
                <c:pt idx="1">
                  <c:v>YEAR 2</c:v>
                </c:pt>
                <c:pt idx="2">
                  <c:v>YEAR 3</c:v>
                </c:pt>
                <c:pt idx="3">
                  <c:v>YEAR 4</c:v>
                </c:pt>
                <c:pt idx="4">
                  <c:v>YEAR 5</c:v>
                </c:pt>
              </c:strCache>
            </c:strRef>
          </c:cat>
          <c:val>
            <c:numRef>
              <c:f>'Outputs 1'!$J$15:$K$15</c:f>
              <c:numCache>
                <c:formatCode>[$£-809]#,##0;[Red]\-[$£-809]#,##0</c:formatCode>
                <c:ptCount val="2"/>
                <c:pt idx="0">
                  <c:v>51568536</c:v>
                </c:pt>
                <c:pt idx="1">
                  <c:v>51568536</c:v>
                </c:pt>
              </c:numCache>
            </c:numRef>
          </c:val>
          <c:smooth val="0"/>
          <c:extLst>
            <c:ext xmlns:c16="http://schemas.microsoft.com/office/drawing/2014/chart" uri="{C3380CC4-5D6E-409C-BE32-E72D297353CC}">
              <c16:uniqueId val="{00000006-AFD6-E248-B166-F466846515C4}"/>
            </c:ext>
          </c:extLst>
        </c:ser>
        <c:ser>
          <c:idx val="7"/>
          <c:order val="7"/>
          <c:tx>
            <c:strRef>
              <c:f>'Outputs 1'!$B$21</c:f>
              <c:strCache>
                <c:ptCount val="1"/>
                <c:pt idx="0">
                  <c:v>4) Cash Releasing benefits</c:v>
                </c:pt>
              </c:strCache>
            </c:strRef>
          </c:tx>
          <c:marker>
            <c:symbol val="none"/>
          </c:marker>
          <c:cat>
            <c:strRef>
              <c:f>'Outputs 1'!$C$8:$G$8</c:f>
              <c:strCache>
                <c:ptCount val="5"/>
                <c:pt idx="0">
                  <c:v>YEAR 1</c:v>
                </c:pt>
                <c:pt idx="1">
                  <c:v>YEAR 2</c:v>
                </c:pt>
                <c:pt idx="2">
                  <c:v>YEAR 3</c:v>
                </c:pt>
                <c:pt idx="3">
                  <c:v>YEAR 4</c:v>
                </c:pt>
                <c:pt idx="4">
                  <c:v>YEAR 5</c:v>
                </c:pt>
              </c:strCache>
            </c:strRef>
          </c:cat>
          <c:val>
            <c:numRef>
              <c:f>'Outputs 1'!$C$21:$G$21</c:f>
              <c:numCache>
                <c:formatCode>[$£-809]#,##0;[Red]\-[$£-809]#,##0</c:formatCode>
                <c:ptCount val="5"/>
                <c:pt idx="0">
                  <c:v>68751954</c:v>
                </c:pt>
                <c:pt idx="1">
                  <c:v>206255861.99999997</c:v>
                </c:pt>
                <c:pt idx="2">
                  <c:v>343759770</c:v>
                </c:pt>
                <c:pt idx="3">
                  <c:v>481263677.99999994</c:v>
                </c:pt>
                <c:pt idx="4">
                  <c:v>550015632</c:v>
                </c:pt>
              </c:numCache>
            </c:numRef>
          </c:val>
          <c:smooth val="0"/>
          <c:extLst>
            <c:ext xmlns:c16="http://schemas.microsoft.com/office/drawing/2014/chart" uri="{C3380CC4-5D6E-409C-BE32-E72D297353CC}">
              <c16:uniqueId val="{00000007-AFD6-E248-B166-F466846515C4}"/>
            </c:ext>
          </c:extLst>
        </c:ser>
        <c:ser>
          <c:idx val="8"/>
          <c:order val="8"/>
          <c:tx>
            <c:strRef>
              <c:f>'Outputs 1'!$I$21</c:f>
              <c:strCache>
                <c:ptCount val="1"/>
                <c:pt idx="0">
                  <c:v>£550 015 632</c:v>
                </c:pt>
              </c:strCache>
            </c:strRef>
          </c:tx>
          <c:marker>
            <c:symbol val="none"/>
          </c:marker>
          <c:cat>
            <c:strRef>
              <c:f>'Outputs 1'!$C$8:$G$8</c:f>
              <c:strCache>
                <c:ptCount val="5"/>
                <c:pt idx="0">
                  <c:v>YEAR 1</c:v>
                </c:pt>
                <c:pt idx="1">
                  <c:v>YEAR 2</c:v>
                </c:pt>
                <c:pt idx="2">
                  <c:v>YEAR 3</c:v>
                </c:pt>
                <c:pt idx="3">
                  <c:v>YEAR 4</c:v>
                </c:pt>
                <c:pt idx="4">
                  <c:v>YEAR 5</c:v>
                </c:pt>
              </c:strCache>
            </c:strRef>
          </c:cat>
          <c:val>
            <c:numRef>
              <c:f>'Outputs 1'!$J$21:$K$21</c:f>
              <c:numCache>
                <c:formatCode>[$£-809]#,##0;[Red]\-[$£-809]#,##0</c:formatCode>
                <c:ptCount val="2"/>
                <c:pt idx="0">
                  <c:v>550015632</c:v>
                </c:pt>
                <c:pt idx="1">
                  <c:v>550015632</c:v>
                </c:pt>
              </c:numCache>
            </c:numRef>
          </c:val>
          <c:smooth val="0"/>
          <c:extLst>
            <c:ext xmlns:c16="http://schemas.microsoft.com/office/drawing/2014/chart" uri="{C3380CC4-5D6E-409C-BE32-E72D297353CC}">
              <c16:uniqueId val="{00000008-AFD6-E248-B166-F466846515C4}"/>
            </c:ext>
          </c:extLst>
        </c:ser>
        <c:ser>
          <c:idx val="9"/>
          <c:order val="9"/>
          <c:tx>
            <c:strRef>
              <c:f>'Outputs 1'!$B$24</c:f>
              <c:strCache>
                <c:ptCount val="1"/>
                <c:pt idx="0">
                  <c:v>6) Wider Benefits</c:v>
                </c:pt>
              </c:strCache>
            </c:strRef>
          </c:tx>
          <c:marker>
            <c:symbol val="none"/>
          </c:marker>
          <c:cat>
            <c:strRef>
              <c:f>'Outputs 1'!$C$8:$G$8</c:f>
              <c:strCache>
                <c:ptCount val="5"/>
                <c:pt idx="0">
                  <c:v>YEAR 1</c:v>
                </c:pt>
                <c:pt idx="1">
                  <c:v>YEAR 2</c:v>
                </c:pt>
                <c:pt idx="2">
                  <c:v>YEAR 3</c:v>
                </c:pt>
                <c:pt idx="3">
                  <c:v>YEAR 4</c:v>
                </c:pt>
                <c:pt idx="4">
                  <c:v>YEAR 5</c:v>
                </c:pt>
              </c:strCache>
            </c:strRef>
          </c:cat>
          <c:val>
            <c:numRef>
              <c:f>'Outputs 1'!$C$24:$G$24</c:f>
              <c:numCache>
                <c:formatCode>[$£-809]#,##0;[Red]\-[$£-809]#,##0</c:formatCode>
                <c:ptCount val="5"/>
                <c:pt idx="0">
                  <c:v>62469096.039135613</c:v>
                </c:pt>
                <c:pt idx="1">
                  <c:v>187407288.11740685</c:v>
                </c:pt>
                <c:pt idx="2">
                  <c:v>312345480.19567806</c:v>
                </c:pt>
                <c:pt idx="3">
                  <c:v>437283672.27394933</c:v>
                </c:pt>
                <c:pt idx="4">
                  <c:v>499752768.3130849</c:v>
                </c:pt>
              </c:numCache>
            </c:numRef>
          </c:val>
          <c:smooth val="0"/>
          <c:extLst>
            <c:ext xmlns:c16="http://schemas.microsoft.com/office/drawing/2014/chart" uri="{C3380CC4-5D6E-409C-BE32-E72D297353CC}">
              <c16:uniqueId val="{00000009-AFD6-E248-B166-F466846515C4}"/>
            </c:ext>
          </c:extLst>
        </c:ser>
        <c:dLbls>
          <c:showLegendKey val="0"/>
          <c:showVal val="0"/>
          <c:showCatName val="0"/>
          <c:showSerName val="0"/>
          <c:showPercent val="0"/>
          <c:showBubbleSize val="0"/>
        </c:dLbls>
        <c:smooth val="0"/>
        <c:axId val="1716402575"/>
        <c:axId val="576367762"/>
      </c:lineChart>
      <c:catAx>
        <c:axId val="1716402575"/>
        <c:scaling>
          <c:orientation val="minMax"/>
        </c:scaling>
        <c:delete val="0"/>
        <c:axPos val="b"/>
        <c:title>
          <c:tx>
            <c:rich>
              <a:bodyPr/>
              <a:lstStyle/>
              <a:p>
                <a:pPr lvl="0">
                  <a:defRPr b="0">
                    <a:solidFill>
                      <a:srgbClr val="000000"/>
                    </a:solidFill>
                    <a:latin typeface="+mn-lt"/>
                  </a:defRPr>
                </a:pPr>
                <a:endParaRPr lang="fr-F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fr-FR"/>
          </a:p>
        </c:txPr>
        <c:crossAx val="576367762"/>
        <c:crosses val="autoZero"/>
        <c:auto val="1"/>
        <c:lblAlgn val="ctr"/>
        <c:lblOffset val="100"/>
        <c:noMultiLvlLbl val="1"/>
      </c:catAx>
      <c:valAx>
        <c:axId val="5763677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fr-FR"/>
              </a:p>
            </c:rich>
          </c:tx>
          <c:overlay val="0"/>
        </c:title>
        <c:numFmt formatCode="[$£-809]#,##0;[Red]\-[$£-809]#,##0" sourceLinked="1"/>
        <c:majorTickMark val="none"/>
        <c:minorTickMark val="none"/>
        <c:tickLblPos val="nextTo"/>
        <c:spPr>
          <a:ln/>
        </c:spPr>
        <c:txPr>
          <a:bodyPr/>
          <a:lstStyle/>
          <a:p>
            <a:pPr lvl="0">
              <a:defRPr sz="900" b="0" i="0">
                <a:solidFill>
                  <a:srgbClr val="000000"/>
                </a:solidFill>
                <a:latin typeface="+mn-lt"/>
              </a:defRPr>
            </a:pPr>
            <a:endParaRPr lang="fr-FR"/>
          </a:p>
        </c:txPr>
        <c:crossAx val="1716402575"/>
        <c:crosses val="autoZero"/>
        <c:crossBetween val="between"/>
      </c:valAx>
    </c:plotArea>
    <c:legend>
      <c:legendPos val="b"/>
      <c:overlay val="0"/>
      <c:txPr>
        <a:bodyPr/>
        <a:lstStyle/>
        <a:p>
          <a:pPr lvl="0">
            <a:defRPr sz="900" b="0" i="0">
              <a:solidFill>
                <a:srgbClr val="1A1A1A"/>
              </a:solidFill>
              <a:latin typeface="+mn-lt"/>
            </a:defRPr>
          </a:pPr>
          <a:endParaRPr lang="fr-FR"/>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809625</xdr:colOff>
      <xdr:row>38</xdr:row>
      <xdr:rowOff>28575</xdr:rowOff>
    </xdr:from>
    <xdr:ext cx="15849600" cy="4086225"/>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542925</xdr:colOff>
      <xdr:row>61</xdr:row>
      <xdr:rowOff>19050</xdr:rowOff>
    </xdr:from>
    <xdr:ext cx="10467975" cy="4010025"/>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13</xdr:col>
      <xdr:colOff>0</xdr:colOff>
      <xdr:row>3</xdr:row>
      <xdr:rowOff>0</xdr:rowOff>
    </xdr:from>
    <xdr:ext cx="12115800" cy="7305675"/>
    <xdr:pic>
      <xdr:nvPicPr>
        <xdr:cNvPr id="4" name="image1.p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cabattery.en.made-in-china.com/" TargetMode="External"/><Relationship Id="rId299" Type="http://schemas.openxmlformats.org/officeDocument/2006/relationships/hyperlink" Target="http://www.environmentandsociety.org/perspectives/2018/1/article/branding-green-city" TargetMode="External"/><Relationship Id="rId21" Type="http://schemas.openxmlformats.org/officeDocument/2006/relationships/hyperlink" Target="https://www.alibaba.com/" TargetMode="External"/><Relationship Id="rId63" Type="http://schemas.openxmlformats.org/officeDocument/2006/relationships/hyperlink" Target="https://www.made-in-china.com/productdirectory.do?word=led+street+light+transformer&amp;subaction=hunt&amp;style=b&amp;mode=and&amp;code=0&amp;comProvince=nolimit&amp;order=0&amp;isOpenCorrection=1" TargetMode="External"/><Relationship Id="rId159" Type="http://schemas.openxmlformats.org/officeDocument/2006/relationships/hyperlink" Target="https://www.rcrwireless.com/" TargetMode="External"/><Relationship Id="rId324" Type="http://schemas.openxmlformats.org/officeDocument/2006/relationships/hyperlink" Target="https://www.cornwallhomeshow.co.uk/" TargetMode="External"/><Relationship Id="rId366" Type="http://schemas.openxmlformats.org/officeDocument/2006/relationships/hyperlink" Target="https://www.electronicshub.org/" TargetMode="External"/><Relationship Id="rId170" Type="http://schemas.openxmlformats.org/officeDocument/2006/relationships/hyperlink" Target="http://tompkinscountyny.gov/files2/itctc/projects/EV/Tompkins%20EVSE%20Installation%20Analysis%20FINAL.pdf" TargetMode="External"/><Relationship Id="rId226" Type="http://schemas.openxmlformats.org/officeDocument/2006/relationships/hyperlink" Target="http://www.torbay.gov.uk/" TargetMode="External"/><Relationship Id="rId433" Type="http://schemas.openxmlformats.org/officeDocument/2006/relationships/hyperlink" Target="https://gunnar.com/do-environmentally-friendly-led-lights-cause-blindness/" TargetMode="External"/><Relationship Id="rId268" Type="http://schemas.openxmlformats.org/officeDocument/2006/relationships/hyperlink" Target="https://www.epa.gov/" TargetMode="External"/><Relationship Id="rId475" Type="http://schemas.openxmlformats.org/officeDocument/2006/relationships/hyperlink" Target="https://books.google.fr/books?id=uw_NBQAAQBAJ&amp;pg=PA273&amp;lpg=PA273&amp;dq=vandilism+energy+storage+battery&amp;source=bl&amp;ots=wo6DEFFH7P&amp;sig=ACfU3U3c878AWJ_WIazWyIi8VWJrMsKoAA&amp;hl=fr&amp;sa=X&amp;ved=2ahUKEwj6t-GvuZ_gAhWHyoUKHZqpCSEQ6AEwC3oECAEQAQ" TargetMode="External"/><Relationship Id="rId32" Type="http://schemas.openxmlformats.org/officeDocument/2006/relationships/hyperlink" Target="https://www.alibaba.com/" TargetMode="External"/><Relationship Id="rId74" Type="http://schemas.openxmlformats.org/officeDocument/2006/relationships/hyperlink" Target="https://www.alibaba.com/product-detail/RTU-remote-telemetry-unit-street-lights_60546372021.html?spm=a2700.galleryofferlist.normalList.12.7edb21df5YXyqS" TargetMode="External"/><Relationship Id="rId128" Type="http://schemas.openxmlformats.org/officeDocument/2006/relationships/hyperlink" Target="https://www.homeadvisor.com/cost/garages/install-an-electric-vehicle-charging-station/" TargetMode="External"/><Relationship Id="rId335" Type="http://schemas.openxmlformats.org/officeDocument/2006/relationships/hyperlink" Target="http://www.hapinz.org.nz/" TargetMode="External"/><Relationship Id="rId377" Type="http://schemas.openxmlformats.org/officeDocument/2006/relationships/hyperlink" Target="https://nypost.com/2018/03/17/nyc-wants-to-turn-streetlights-into-high-speed-wi-fi-hotspots/" TargetMode="External"/><Relationship Id="rId500" Type="http://schemas.openxmlformats.org/officeDocument/2006/relationships/hyperlink" Target="https://www.researchgate.net/publication/303547833_A_study_of_Acceptance_of_LED_Bulbs" TargetMode="External"/><Relationship Id="rId5" Type="http://schemas.openxmlformats.org/officeDocument/2006/relationships/hyperlink" Target="https://wardmay-cctv.en.made-in-china.com/product/vCRJeUoPnLhy/China-1080P-4X-10X-Optical-Zoom-Outdoor-Bullet-Waterproof-IP-PTZ-Security-Camera.html" TargetMode="External"/><Relationship Id="rId181" Type="http://schemas.openxmlformats.org/officeDocument/2006/relationships/hyperlink" Target="https://www.surrey.ca/city-services/4614.aspx" TargetMode="External"/><Relationship Id="rId237" Type="http://schemas.openxmlformats.org/officeDocument/2006/relationships/hyperlink" Target="http://www.eclairageprofessionnel.fr/" TargetMode="External"/><Relationship Id="rId402" Type="http://schemas.openxmlformats.org/officeDocument/2006/relationships/hyperlink" Target="https://www.weather.gov/aprfc/terminology" TargetMode="External"/><Relationship Id="rId279" Type="http://schemas.openxmlformats.org/officeDocument/2006/relationships/hyperlink" Target="https://www.statista.com/" TargetMode="External"/><Relationship Id="rId444" Type="http://schemas.openxmlformats.org/officeDocument/2006/relationships/hyperlink" Target="https://news.energysage.com/" TargetMode="External"/><Relationship Id="rId486" Type="http://schemas.openxmlformats.org/officeDocument/2006/relationships/hyperlink" Target="http://wjbq.com/" TargetMode="External"/><Relationship Id="rId43" Type="http://schemas.openxmlformats.org/officeDocument/2006/relationships/hyperlink" Target="https://www.niwa.co.nz/" TargetMode="External"/><Relationship Id="rId139" Type="http://schemas.openxmlformats.org/officeDocument/2006/relationships/hyperlink" Target="http://www.groundcontrol.com/" TargetMode="External"/><Relationship Id="rId290" Type="http://schemas.openxmlformats.org/officeDocument/2006/relationships/hyperlink" Target="http://mentalfloss.com/" TargetMode="External"/><Relationship Id="rId304" Type="http://schemas.openxmlformats.org/officeDocument/2006/relationships/hyperlink" Target="http://www.hapinz.org.nz/" TargetMode="External"/><Relationship Id="rId346" Type="http://schemas.openxmlformats.org/officeDocument/2006/relationships/hyperlink" Target="https://www.stouchlighting.com/" TargetMode="External"/><Relationship Id="rId388" Type="http://schemas.openxmlformats.org/officeDocument/2006/relationships/hyperlink" Target="https://www.lumenia.com/" TargetMode="External"/><Relationship Id="rId85" Type="http://schemas.openxmlformats.org/officeDocument/2006/relationships/hyperlink" Target="https://www.fr.paessler.com/" TargetMode="External"/><Relationship Id="rId150" Type="http://schemas.openxmlformats.org/officeDocument/2006/relationships/hyperlink" Target="https://info.lightinus.com/" TargetMode="External"/><Relationship Id="rId192" Type="http://schemas.openxmlformats.org/officeDocument/2006/relationships/hyperlink" Target="https://polar-network.com/" TargetMode="External"/><Relationship Id="rId206" Type="http://schemas.openxmlformats.org/officeDocument/2006/relationships/hyperlink" Target="https://greentransportation.info/ev-charging/range-confidence/chap4-charging/making-money.html" TargetMode="External"/><Relationship Id="rId413" Type="http://schemas.openxmlformats.org/officeDocument/2006/relationships/hyperlink" Target="http://www.libelium.com/" TargetMode="External"/><Relationship Id="rId248" Type="http://schemas.openxmlformats.org/officeDocument/2006/relationships/hyperlink" Target="https://www.epa.gov/air-research/deliberating-performance-targets-air-quality-sensors-workshop" TargetMode="External"/><Relationship Id="rId455" Type="http://schemas.openxmlformats.org/officeDocument/2006/relationships/hyperlink" Target="https://www.chroniclelive.co.uk/" TargetMode="External"/><Relationship Id="rId497" Type="http://schemas.openxmlformats.org/officeDocument/2006/relationships/hyperlink" Target="https://spectrum.ieee.org/green-tech/conservation/led-streetlights-are-giving-neighborhoods-the-blues" TargetMode="External"/><Relationship Id="rId12" Type="http://schemas.openxmlformats.org/officeDocument/2006/relationships/hyperlink" Target="https://yzdingxin.en.made-in-china.com/product/CKjExHdJfyVi/China-Used-for-Solar-Street-Light-12V-Lithium-Battery-for-Energy-Storage-System.html" TargetMode="External"/><Relationship Id="rId108" Type="http://schemas.openxmlformats.org/officeDocument/2006/relationships/hyperlink" Target="https://buy.advantech.eu/" TargetMode="External"/><Relationship Id="rId315" Type="http://schemas.openxmlformats.org/officeDocument/2006/relationships/hyperlink" Target="https://www.bosai-jp.org/" TargetMode="External"/><Relationship Id="rId357" Type="http://schemas.openxmlformats.org/officeDocument/2006/relationships/hyperlink" Target="https://www.ispreview.co.uk/" TargetMode="External"/><Relationship Id="rId54" Type="http://schemas.openxmlformats.org/officeDocument/2006/relationships/hyperlink" Target="https://www.ubitech.fr/" TargetMode="External"/><Relationship Id="rId96" Type="http://schemas.openxmlformats.org/officeDocument/2006/relationships/hyperlink" Target="http://www.cmt-gmbh.de/" TargetMode="External"/><Relationship Id="rId161" Type="http://schemas.openxmlformats.org/officeDocument/2006/relationships/hyperlink" Target="https://www.fixr.com/" TargetMode="External"/><Relationship Id="rId217" Type="http://schemas.openxmlformats.org/officeDocument/2006/relationships/hyperlink" Target="https://www.cornwallhomeshow.co.uk/benefits-battery-storage/" TargetMode="External"/><Relationship Id="rId399" Type="http://schemas.openxmlformats.org/officeDocument/2006/relationships/hyperlink" Target="https://apolitical.co/solution_article/new-york-city-profit-500m-providing-free-public-wi-fi/" TargetMode="External"/><Relationship Id="rId259" Type="http://schemas.openxmlformats.org/officeDocument/2006/relationships/hyperlink" Target="https://www.saving-light-bulbs.co.uk/blog/how-much-co2-does-a-light-bulb-create/" TargetMode="External"/><Relationship Id="rId424" Type="http://schemas.openxmlformats.org/officeDocument/2006/relationships/hyperlink" Target="https://nextcity.org/" TargetMode="External"/><Relationship Id="rId466" Type="http://schemas.openxmlformats.org/officeDocument/2006/relationships/hyperlink" Target="https://www.lumenia.com/solutions/lumenia-cms-lum-central-management-system" TargetMode="External"/><Relationship Id="rId23" Type="http://schemas.openxmlformats.org/officeDocument/2006/relationships/hyperlink" Target="https://made-in-china.com/" TargetMode="External"/><Relationship Id="rId119" Type="http://schemas.openxmlformats.org/officeDocument/2006/relationships/hyperlink" Target="https://www.myledlightingguide.com/blog-the-cost-of-street-lights" TargetMode="External"/><Relationship Id="rId270" Type="http://schemas.openxmlformats.org/officeDocument/2006/relationships/hyperlink" Target="https://www.researchgate.net/" TargetMode="External"/><Relationship Id="rId326" Type="http://schemas.openxmlformats.org/officeDocument/2006/relationships/hyperlink" Target="https://www.theage.com.au/" TargetMode="External"/><Relationship Id="rId65" Type="http://schemas.openxmlformats.org/officeDocument/2006/relationships/hyperlink" Target="https://www.amazon.fr/dp/B00YT75GWW/ref=dp_cerb_1" TargetMode="External"/><Relationship Id="rId130" Type="http://schemas.openxmlformats.org/officeDocument/2006/relationships/hyperlink" Target="https://www.solarlightsmanufacturer.com/how-to-install-solar-street-light/" TargetMode="External"/><Relationship Id="rId368" Type="http://schemas.openxmlformats.org/officeDocument/2006/relationships/hyperlink" Target="https://www.channelnewsasia.com/" TargetMode="External"/><Relationship Id="rId172" Type="http://schemas.openxmlformats.org/officeDocument/2006/relationships/hyperlink" Target="https://www.ohmhomenow.com/" TargetMode="External"/><Relationship Id="rId228" Type="http://schemas.openxmlformats.org/officeDocument/2006/relationships/hyperlink" Target="https://www.cornwallhomeshow.co.uk/" TargetMode="External"/><Relationship Id="rId435" Type="http://schemas.openxmlformats.org/officeDocument/2006/relationships/hyperlink" Target="https://www.chargepoint.com/files/Ratepayer_Benefits_2017.pdf" TargetMode="External"/><Relationship Id="rId477" Type="http://schemas.openxmlformats.org/officeDocument/2006/relationships/hyperlink" Target="https://www.lumenia.com/" TargetMode="External"/><Relationship Id="rId281" Type="http://schemas.openxmlformats.org/officeDocument/2006/relationships/hyperlink" Target="https://reolink.com/pros-cons-of-surveillance-cameras-in-public-places/" TargetMode="External"/><Relationship Id="rId337" Type="http://schemas.openxmlformats.org/officeDocument/2006/relationships/hyperlink" Target="https://www.efacec.pt/en/products/elumen-street-light-central-management-system/" TargetMode="External"/><Relationship Id="rId502" Type="http://schemas.openxmlformats.org/officeDocument/2006/relationships/hyperlink" Target="https://reolink.com/" TargetMode="External"/><Relationship Id="rId34" Type="http://schemas.openxmlformats.org/officeDocument/2006/relationships/hyperlink" Target="https://www.alibaba.com/" TargetMode="External"/><Relationship Id="rId76" Type="http://schemas.openxmlformats.org/officeDocument/2006/relationships/hyperlink" Target="https://ieeexplore.ieee.org/document/4400970" TargetMode="External"/><Relationship Id="rId141" Type="http://schemas.openxmlformats.org/officeDocument/2006/relationships/hyperlink" Target="https://www.london.gov.uk/" TargetMode="External"/><Relationship Id="rId379" Type="http://schemas.openxmlformats.org/officeDocument/2006/relationships/hyperlink" Target="https://www.citintelly.com/" TargetMode="External"/><Relationship Id="rId7" Type="http://schemas.openxmlformats.org/officeDocument/2006/relationships/hyperlink" Target="https://www.wunderground.com/cat6/purple-airs-250-air-pollution-monitor-gives-government-equipment-run-money" TargetMode="External"/><Relationship Id="rId183" Type="http://schemas.openxmlformats.org/officeDocument/2006/relationships/hyperlink" Target="https://www.surrey.ca/city-services/4614.aspx" TargetMode="External"/><Relationship Id="rId239" Type="http://schemas.openxmlformats.org/officeDocument/2006/relationships/hyperlink" Target="https://www.surrey.ca/" TargetMode="External"/><Relationship Id="rId390" Type="http://schemas.openxmlformats.org/officeDocument/2006/relationships/hyperlink" Target="https://www.weather.gov/" TargetMode="External"/><Relationship Id="rId404" Type="http://schemas.openxmlformats.org/officeDocument/2006/relationships/hyperlink" Target="https://internet-of-things-innovation.com/insights/the-blog/iot-applications-smart-cities/" TargetMode="External"/><Relationship Id="rId446" Type="http://schemas.openxmlformats.org/officeDocument/2006/relationships/hyperlink" Target="http://www.telosystems.com/" TargetMode="External"/><Relationship Id="rId250" Type="http://schemas.openxmlformats.org/officeDocument/2006/relationships/hyperlink" Target="http://www.libelium.com/smart_water_wsn_flood_detection/" TargetMode="External"/><Relationship Id="rId292" Type="http://schemas.openxmlformats.org/officeDocument/2006/relationships/hyperlink" Target="http://www.energybc.ca/cache/solarpv/www.cetonline.org/Renewables/PV_pro_con.html" TargetMode="External"/><Relationship Id="rId306" Type="http://schemas.openxmlformats.org/officeDocument/2006/relationships/hyperlink" Target="http://www.selc.ie/" TargetMode="External"/><Relationship Id="rId488" Type="http://schemas.openxmlformats.org/officeDocument/2006/relationships/hyperlink" Target="http://emfsafetynetwork.org/" TargetMode="External"/><Relationship Id="rId45" Type="http://schemas.openxmlformats.org/officeDocument/2006/relationships/hyperlink" Target="https://wnksensor.en.made-in-china.com/" TargetMode="External"/><Relationship Id="rId87" Type="http://schemas.openxmlformats.org/officeDocument/2006/relationships/hyperlink" Target="https://www.fr.paessler.com/" TargetMode="External"/><Relationship Id="rId110" Type="http://schemas.openxmlformats.org/officeDocument/2006/relationships/hyperlink" Target="https://www.ebay.co.uk/" TargetMode="External"/><Relationship Id="rId348" Type="http://schemas.openxmlformats.org/officeDocument/2006/relationships/hyperlink" Target="https://www.excelerate-group.com/" TargetMode="External"/><Relationship Id="rId152" Type="http://schemas.openxmlformats.org/officeDocument/2006/relationships/hyperlink" Target="https://reolink.com/" TargetMode="External"/><Relationship Id="rId194" Type="http://schemas.openxmlformats.org/officeDocument/2006/relationships/hyperlink" Target="https://www.preciseparklink.com/" TargetMode="External"/><Relationship Id="rId208" Type="http://schemas.openxmlformats.org/officeDocument/2006/relationships/hyperlink" Target="https://www.yourparkingspace.co.uk/" TargetMode="External"/><Relationship Id="rId415" Type="http://schemas.openxmlformats.org/officeDocument/2006/relationships/hyperlink" Target="https://www.osram.com/" TargetMode="External"/><Relationship Id="rId457" Type="http://schemas.openxmlformats.org/officeDocument/2006/relationships/hyperlink" Target="https://northwoodswebdesigns.com/" TargetMode="External"/><Relationship Id="rId261" Type="http://schemas.openxmlformats.org/officeDocument/2006/relationships/hyperlink" Target="https://www.alpha-ess.com/Upload/Images/20181121024141_818178.pdf" TargetMode="External"/><Relationship Id="rId499" Type="http://schemas.openxmlformats.org/officeDocument/2006/relationships/hyperlink" Target="https://www.electronicshub.org/wireless-communication-introduction-types-applications/" TargetMode="External"/><Relationship Id="rId14" Type="http://schemas.openxmlformats.org/officeDocument/2006/relationships/hyperlink" Target="https://www.niwa.co.nz/atmosphere/research-projects/pacman" TargetMode="External"/><Relationship Id="rId56" Type="http://schemas.openxmlformats.org/officeDocument/2006/relationships/hyperlink" Target="https://www.ebay.com/" TargetMode="External"/><Relationship Id="rId317" Type="http://schemas.openxmlformats.org/officeDocument/2006/relationships/hyperlink" Target="https://www.techradar.com/" TargetMode="External"/><Relationship Id="rId359" Type="http://schemas.openxmlformats.org/officeDocument/2006/relationships/hyperlink" Target="https://financesonline.com/" TargetMode="External"/><Relationship Id="rId98" Type="http://schemas.openxmlformats.org/officeDocument/2006/relationships/hyperlink" Target="https://www.bartlettinteractive.com/" TargetMode="External"/><Relationship Id="rId121" Type="http://schemas.openxmlformats.org/officeDocument/2006/relationships/hyperlink" Target="https://www.ubitricity.co.uk/unternehmen/newsroom/simple-conversion-turn-street-lamps-electric-car-chargers-daily-mail/" TargetMode="External"/><Relationship Id="rId163" Type="http://schemas.openxmlformats.org/officeDocument/2006/relationships/hyperlink" Target="http://www.stjohnpatrick.com/" TargetMode="External"/><Relationship Id="rId219" Type="http://schemas.openxmlformats.org/officeDocument/2006/relationships/hyperlink" Target="https://www.telensa.com/news/telensa-supplies-cms-system-for-leicester-citys-led-street-lighting-energy-reduction-project" TargetMode="External"/><Relationship Id="rId370" Type="http://schemas.openxmlformats.org/officeDocument/2006/relationships/hyperlink" Target="http://www.libelium.com/smart_water_wsn_flood_detection/" TargetMode="External"/><Relationship Id="rId426" Type="http://schemas.openxmlformats.org/officeDocument/2006/relationships/hyperlink" Target="https://www.scientificamerican.com/article/led-lightbulb-concerns/" TargetMode="External"/><Relationship Id="rId230" Type="http://schemas.openxmlformats.org/officeDocument/2006/relationships/hyperlink" Target="https://www.telensa.com/" TargetMode="External"/><Relationship Id="rId468" Type="http://schemas.openxmlformats.org/officeDocument/2006/relationships/hyperlink" Target="https://reneweconomy.com.au/solar-photovoltaics-and-wind-energy-the-climate-change-solution-69448/" TargetMode="External"/><Relationship Id="rId25" Type="http://schemas.openxmlformats.org/officeDocument/2006/relationships/hyperlink" Target="https://www.amazon.com/" TargetMode="External"/><Relationship Id="rId67" Type="http://schemas.openxmlformats.org/officeDocument/2006/relationships/hyperlink" Target="https://www.fr.paessler.com/prtg?utm_source=google&amp;utm_medium=cpc&amp;utm_campaign=ROW_FR_Search-nonBrand_broad_2&amp;utm_adgroup=networking-softwares&amp;utm_adnum=171032094950&amp;utm_keyword=%2Bnetworking%20%2Bsoftwares&amp;utm_device=c&amp;utm_position=1t1&amp;utm_campaignid=367571891&amp;utm_adgroupid=26332991411&amp;utm_targetid=kwd-28682313563&amp;utm_customerid=&amp;utm_location=9056139&amp;gclid=EAIaIQobChMIq4u1qpi34AIV4hXTCh2X9QurEAAYASAAEgKuIfD_BwE" TargetMode="External"/><Relationship Id="rId272" Type="http://schemas.openxmlformats.org/officeDocument/2006/relationships/hyperlink" Target="https://solarpanelsvenue.com/" TargetMode="External"/><Relationship Id="rId328" Type="http://schemas.openxmlformats.org/officeDocument/2006/relationships/hyperlink" Target="https://www.ge.com/" TargetMode="External"/><Relationship Id="rId132" Type="http://schemas.openxmlformats.org/officeDocument/2006/relationships/hyperlink" Target="https://www.rcrwireless.com/20160411/network-infrastructure/will-small-cells-replace-das-can-das-reinvent-tag17-tag99" TargetMode="External"/><Relationship Id="rId174" Type="http://schemas.openxmlformats.org/officeDocument/2006/relationships/hyperlink" Target="https://www.quora.com/" TargetMode="External"/><Relationship Id="rId381" Type="http://schemas.openxmlformats.org/officeDocument/2006/relationships/hyperlink" Target="http://www.libelium.com/" TargetMode="External"/><Relationship Id="rId241" Type="http://schemas.openxmlformats.org/officeDocument/2006/relationships/hyperlink" Target="https://www.streetlights-solar.com/" TargetMode="External"/><Relationship Id="rId437" Type="http://schemas.openxmlformats.org/officeDocument/2006/relationships/hyperlink" Target="https://qz.com/1133123/batteries-cant-solve-the-worlds-biggest-energy-storage-problem-one-startup-has-a-solution/" TargetMode="External"/><Relationship Id="rId479" Type="http://schemas.openxmlformats.org/officeDocument/2006/relationships/hyperlink" Target="https://reneweconomy.com.au/" TargetMode="External"/><Relationship Id="rId36" Type="http://schemas.openxmlformats.org/officeDocument/2006/relationships/hyperlink" Target="https://www.citintelly.com/" TargetMode="External"/><Relationship Id="rId283" Type="http://schemas.openxmlformats.org/officeDocument/2006/relationships/hyperlink" Target="https://project.inria.fr/siliconvalley/files/2011/12/canudas.pdf" TargetMode="External"/><Relationship Id="rId339" Type="http://schemas.openxmlformats.org/officeDocument/2006/relationships/hyperlink" Target="https://www.citintelly.com/intelligent-street-lighting-products/streetlight-wifi-hotspot/" TargetMode="External"/><Relationship Id="rId490" Type="http://schemas.openxmlformats.org/officeDocument/2006/relationships/hyperlink" Target="https://www.smart-energy.com/" TargetMode="External"/><Relationship Id="rId504" Type="http://schemas.openxmlformats.org/officeDocument/2006/relationships/hyperlink" Target="https://www.electronicshub.org/" TargetMode="External"/><Relationship Id="rId78" Type="http://schemas.openxmlformats.org/officeDocument/2006/relationships/hyperlink" Target="https://www.wunderground.com/cat6/purple-airs-250-air-pollution-monitor-gives-government-equipment-run-money" TargetMode="External"/><Relationship Id="rId101" Type="http://schemas.openxmlformats.org/officeDocument/2006/relationships/hyperlink" Target="https://made-in-china.com/" TargetMode="External"/><Relationship Id="rId143" Type="http://schemas.openxmlformats.org/officeDocument/2006/relationships/hyperlink" Target="https://just-print.co.uk/" TargetMode="External"/><Relationship Id="rId185" Type="http://schemas.openxmlformats.org/officeDocument/2006/relationships/hyperlink" Target="http://tompkinscountyny.gov/" TargetMode="External"/><Relationship Id="rId350" Type="http://schemas.openxmlformats.org/officeDocument/2006/relationships/hyperlink" Target="https://arxiv.org/" TargetMode="External"/><Relationship Id="rId406" Type="http://schemas.openxmlformats.org/officeDocument/2006/relationships/hyperlink" Target="https://www.lumenia.com/" TargetMode="External"/><Relationship Id="rId9" Type="http://schemas.openxmlformats.org/officeDocument/2006/relationships/hyperlink" Target="https://www.citintelly.com/intelligent-street-lighting-products/street-lighting-control-system/" TargetMode="External"/><Relationship Id="rId210" Type="http://schemas.openxmlformats.org/officeDocument/2006/relationships/hyperlink" Target="http://www.eclairageprofessionnel.fr/relamping-led-transition-energetique/" TargetMode="External"/><Relationship Id="rId392" Type="http://schemas.openxmlformats.org/officeDocument/2006/relationships/hyperlink" Target="http://www.parking-net.com/" TargetMode="External"/><Relationship Id="rId448" Type="http://schemas.openxmlformats.org/officeDocument/2006/relationships/hyperlink" Target="https://www.cbc.ca/" TargetMode="External"/><Relationship Id="rId252" Type="http://schemas.openxmlformats.org/officeDocument/2006/relationships/hyperlink" Target="https://www.theguardian.com/environment/2016/mar/20/energy-efficient-street-lights" TargetMode="External"/><Relationship Id="rId294" Type="http://schemas.openxmlformats.org/officeDocument/2006/relationships/hyperlink" Target="https://www.niwa.co.nz/atmosphere/research-projects/innovative-technologies-for-air-quality" TargetMode="External"/><Relationship Id="rId308" Type="http://schemas.openxmlformats.org/officeDocument/2006/relationships/hyperlink" Target="http://www.energybc.ca/" TargetMode="External"/><Relationship Id="rId47" Type="http://schemas.openxmlformats.org/officeDocument/2006/relationships/hyperlink" Target="https://www.alibaba.com/" TargetMode="External"/><Relationship Id="rId89" Type="http://schemas.openxmlformats.org/officeDocument/2006/relationships/hyperlink" Target="https://www.made-in-china.com/" TargetMode="External"/><Relationship Id="rId112" Type="http://schemas.openxmlformats.org/officeDocument/2006/relationships/hyperlink" Target="https://www.monnit.com/" TargetMode="External"/><Relationship Id="rId154" Type="http://schemas.openxmlformats.org/officeDocument/2006/relationships/hyperlink" Target="https://www.homewyse.com/" TargetMode="External"/><Relationship Id="rId361" Type="http://schemas.openxmlformats.org/officeDocument/2006/relationships/hyperlink" Target="https://www.upthereeverywhere.com/" TargetMode="External"/><Relationship Id="rId196" Type="http://schemas.openxmlformats.org/officeDocument/2006/relationships/hyperlink" Target="https://www.evgo.com/" TargetMode="External"/><Relationship Id="rId417" Type="http://schemas.openxmlformats.org/officeDocument/2006/relationships/hyperlink" Target="https://nextcity.org/" TargetMode="External"/><Relationship Id="rId459" Type="http://schemas.openxmlformats.org/officeDocument/2006/relationships/hyperlink" Target="http://www.solarselections.co.uk/" TargetMode="External"/><Relationship Id="rId16" Type="http://schemas.openxmlformats.org/officeDocument/2006/relationships/hyperlink" Target="http://qulon.pro/" TargetMode="External"/><Relationship Id="rId221" Type="http://schemas.openxmlformats.org/officeDocument/2006/relationships/hyperlink" Target="http://www.eclairageprofessionnel.fr/" TargetMode="External"/><Relationship Id="rId263" Type="http://schemas.openxmlformats.org/officeDocument/2006/relationships/hyperlink" Target="https://www.fema.gov/data-visualization-floods-data-visualization" TargetMode="External"/><Relationship Id="rId319" Type="http://schemas.openxmlformats.org/officeDocument/2006/relationships/hyperlink" Target="https://www.electronicshub.org/" TargetMode="External"/><Relationship Id="rId470" Type="http://schemas.openxmlformats.org/officeDocument/2006/relationships/hyperlink" Target="https://www.kickstarter.com/projects/1287286080/the-l-eye-t-post-a-solar-cctv-lamp-posts-with-wifi" TargetMode="External"/><Relationship Id="rId58" Type="http://schemas.openxmlformats.org/officeDocument/2006/relationships/hyperlink" Target="http://www.crysound.com/" TargetMode="External"/><Relationship Id="rId123" Type="http://schemas.openxmlformats.org/officeDocument/2006/relationships/hyperlink" Target="https://www.energysage.com/solar/solar-energy-storage/what-do-solar-batteries-cost/" TargetMode="External"/><Relationship Id="rId330" Type="http://schemas.openxmlformats.org/officeDocument/2006/relationships/hyperlink" Target="https://fr.slideshare.net/" TargetMode="External"/><Relationship Id="rId165" Type="http://schemas.openxmlformats.org/officeDocument/2006/relationships/hyperlink" Target="https://www.quora.com/What-are-typical-maintenance-fees-as-a-percentage-of-up-front-license-costs-for-enterprise-software" TargetMode="External"/><Relationship Id="rId372" Type="http://schemas.openxmlformats.org/officeDocument/2006/relationships/hyperlink" Target="https://www.linkedin.com/pulse/how-much-5g-coverage-you-really-get-from-lampposts-sameer/" TargetMode="External"/><Relationship Id="rId428" Type="http://schemas.openxmlformats.org/officeDocument/2006/relationships/hyperlink" Target="https://www3.nd.edu/~vgupta2/research/publications/lhgsg16.pdf" TargetMode="External"/><Relationship Id="rId232" Type="http://schemas.openxmlformats.org/officeDocument/2006/relationships/hyperlink" Target="http://www.eclairageprofessionnel.fr/relamping-led-transition-energetique/" TargetMode="External"/><Relationship Id="rId274" Type="http://schemas.openxmlformats.org/officeDocument/2006/relationships/hyperlink" Target="https://www.c40.org/" TargetMode="External"/><Relationship Id="rId481" Type="http://schemas.openxmlformats.org/officeDocument/2006/relationships/hyperlink" Target="https://www.kickstarter.com/" TargetMode="External"/><Relationship Id="rId27" Type="http://schemas.openxmlformats.org/officeDocument/2006/relationships/hyperlink" Target="https://www.reichelt.com/" TargetMode="External"/><Relationship Id="rId69" Type="http://schemas.openxmlformats.org/officeDocument/2006/relationships/hyperlink" Target="https://www.fr.paessler.com/prtg?utm_source=google&amp;utm_medium=cpc&amp;utm_campaign=ROW_FR_Search-nonBrand_broad_2&amp;utm_adgroup=networking-softwares&amp;utm_adnum=171032094950&amp;utm_keyword=%2Bnetworking%20%2Bsoftwares&amp;utm_device=c&amp;utm_position=1t1&amp;utm_campaignid=367571891&amp;utm_adgroupid=26332991411&amp;utm_targetid=kwd-28682313563&amp;utm_customerid=&amp;utm_location=9056139&amp;gclid=EAIaIQobChMIq4u1qpi34AIV4hXTCh2X9QurEAAYASAAEgKuIfD_BwE" TargetMode="External"/><Relationship Id="rId134" Type="http://schemas.openxmlformats.org/officeDocument/2006/relationships/hyperlink" Target="https://www.myledlightingguide.com/" TargetMode="External"/><Relationship Id="rId80" Type="http://schemas.openxmlformats.org/officeDocument/2006/relationships/hyperlink" Target="https://www.made-in-china.com/" TargetMode="External"/><Relationship Id="rId176" Type="http://schemas.openxmlformats.org/officeDocument/2006/relationships/hyperlink" Target="https://www.reminetwork.com/" TargetMode="External"/><Relationship Id="rId341" Type="http://schemas.openxmlformats.org/officeDocument/2006/relationships/hyperlink" Target="https://financesonline.com/content-management-software-analysis-features-benefits-pricing/" TargetMode="External"/><Relationship Id="rId383" Type="http://schemas.openxmlformats.org/officeDocument/2006/relationships/hyperlink" Target="https://ercapi.lightfair.com/" TargetMode="External"/><Relationship Id="rId439" Type="http://schemas.openxmlformats.org/officeDocument/2006/relationships/hyperlink" Target="https://eandt.theiet.org/content/articles/2018/04/privacy-concerns-over-singapore-s-sensor-packed-smart-lampposts/" TargetMode="External"/><Relationship Id="rId201" Type="http://schemas.openxmlformats.org/officeDocument/2006/relationships/hyperlink" Target="https://www.justpark.com/uk/parking/london/" TargetMode="External"/><Relationship Id="rId243" Type="http://schemas.openxmlformats.org/officeDocument/2006/relationships/hyperlink" Target="https://www.surrey.ca/city-services/4614.aspx" TargetMode="External"/><Relationship Id="rId285" Type="http://schemas.openxmlformats.org/officeDocument/2006/relationships/hyperlink" Target="https://reolink.com/" TargetMode="External"/><Relationship Id="rId450" Type="http://schemas.openxmlformats.org/officeDocument/2006/relationships/hyperlink" Target="https://www.showcaseoutdoor.co.uk/" TargetMode="External"/><Relationship Id="rId506" Type="http://schemas.openxmlformats.org/officeDocument/2006/relationships/hyperlink" Target="https://www.cbc.ca/" TargetMode="External"/><Relationship Id="rId38" Type="http://schemas.openxmlformats.org/officeDocument/2006/relationships/hyperlink" Target="http://www.altenergy.org/" TargetMode="External"/><Relationship Id="rId103" Type="http://schemas.openxmlformats.org/officeDocument/2006/relationships/hyperlink" Target="https://doc.informatik.uni-goettingen.de/" TargetMode="External"/><Relationship Id="rId310" Type="http://schemas.openxmlformats.org/officeDocument/2006/relationships/hyperlink" Target="https://www.excelerate-group.com/" TargetMode="External"/><Relationship Id="rId492" Type="http://schemas.openxmlformats.org/officeDocument/2006/relationships/hyperlink" Target="https://www.offsetsolar.com/" TargetMode="External"/><Relationship Id="rId91" Type="http://schemas.openxmlformats.org/officeDocument/2006/relationships/hyperlink" Target="https://www.alibaba.com/" TargetMode="External"/><Relationship Id="rId145" Type="http://schemas.openxmlformats.org/officeDocument/2006/relationships/hyperlink" Target="https://www.repeaterstore.com/" TargetMode="External"/><Relationship Id="rId187" Type="http://schemas.openxmlformats.org/officeDocument/2006/relationships/hyperlink" Target="https://www.ukpower.co.uk/home_energy/tariffs-per-unit-kwh" TargetMode="External"/><Relationship Id="rId352" Type="http://schemas.openxmlformats.org/officeDocument/2006/relationships/hyperlink" Target="https://democracy.leeds.gov.uk/" TargetMode="External"/><Relationship Id="rId394" Type="http://schemas.openxmlformats.org/officeDocument/2006/relationships/hyperlink" Target="https://nypost.com/" TargetMode="External"/><Relationship Id="rId408" Type="http://schemas.openxmlformats.org/officeDocument/2006/relationships/hyperlink" Target="https://www.straitstimes.com/" TargetMode="External"/><Relationship Id="rId212" Type="http://schemas.openxmlformats.org/officeDocument/2006/relationships/hyperlink" Target="https://mysolarhome.us/solar-lamp-post/" TargetMode="External"/><Relationship Id="rId254" Type="http://schemas.openxmlformats.org/officeDocument/2006/relationships/hyperlink" Target="https://solarpanelsvenue.com/what-is-the-cost-of-using-solar-energy/" TargetMode="External"/><Relationship Id="rId49" Type="http://schemas.openxmlformats.org/officeDocument/2006/relationships/hyperlink" Target="https://www.amazon.com/" TargetMode="External"/><Relationship Id="rId114" Type="http://schemas.openxmlformats.org/officeDocument/2006/relationships/hyperlink" Target="https://sztic86.en.made-in-china.com/" TargetMode="External"/><Relationship Id="rId296" Type="http://schemas.openxmlformats.org/officeDocument/2006/relationships/hyperlink" Target="https://www.sepco-solarlighting.com/blog/bid/145611/the-advantages-of-led-lights-for-the-environment" TargetMode="External"/><Relationship Id="rId461" Type="http://schemas.openxmlformats.org/officeDocument/2006/relationships/hyperlink" Target="https://media.consensys.net/" TargetMode="External"/><Relationship Id="rId60" Type="http://schemas.openxmlformats.org/officeDocument/2006/relationships/hyperlink" Target="https://www.alibaba.com/" TargetMode="External"/><Relationship Id="rId156" Type="http://schemas.openxmlformats.org/officeDocument/2006/relationships/hyperlink" Target="http://advantech-bb.com/" TargetMode="External"/><Relationship Id="rId198" Type="http://schemas.openxmlformats.org/officeDocument/2006/relationships/hyperlink" Target="https://apolitical.co/" TargetMode="External"/><Relationship Id="rId321" Type="http://schemas.openxmlformats.org/officeDocument/2006/relationships/hyperlink" Target="https://www.osram.com/" TargetMode="External"/><Relationship Id="rId363" Type="http://schemas.openxmlformats.org/officeDocument/2006/relationships/hyperlink" Target="http://www.austintexas.gov/" TargetMode="External"/><Relationship Id="rId419" Type="http://schemas.openxmlformats.org/officeDocument/2006/relationships/hyperlink" Target="https://www.cdmsmith.com/" TargetMode="External"/><Relationship Id="rId223" Type="http://schemas.openxmlformats.org/officeDocument/2006/relationships/hyperlink" Target="https://mysolarhome.us/" TargetMode="External"/><Relationship Id="rId430" Type="http://schemas.openxmlformats.org/officeDocument/2006/relationships/hyperlink" Target="https://www.cbc.ca/news/technology/san-diego-smart-city-parking-1.4498964" TargetMode="External"/><Relationship Id="rId18" Type="http://schemas.openxmlformats.org/officeDocument/2006/relationships/hyperlink" Target="https://www.kele.com/search?keywords=air%2BQuality%2Bsensor" TargetMode="External"/><Relationship Id="rId265" Type="http://schemas.openxmlformats.org/officeDocument/2006/relationships/hyperlink" Target="https://www.citintelly.com/" TargetMode="External"/><Relationship Id="rId472" Type="http://schemas.openxmlformats.org/officeDocument/2006/relationships/hyperlink" Target="https://www.smart-energy.com/regional-news/europe-uk/street-lighting-problems-and-solutions/" TargetMode="External"/><Relationship Id="rId125" Type="http://schemas.openxmlformats.org/officeDocument/2006/relationships/hyperlink" Target="https://www.repeaterstore.com/pages/custom-solutions" TargetMode="External"/><Relationship Id="rId167" Type="http://schemas.openxmlformats.org/officeDocument/2006/relationships/hyperlink" Target="https://www.streetlights-solar.com/2018/07/19/cost-comparison-between-solar-vs-traditional-lights/" TargetMode="External"/><Relationship Id="rId332" Type="http://schemas.openxmlformats.org/officeDocument/2006/relationships/hyperlink" Target="https://www.nwave.io/" TargetMode="External"/><Relationship Id="rId374" Type="http://schemas.openxmlformats.org/officeDocument/2006/relationships/hyperlink" Target="https://www.lumenia.com/solutions/lumenia-cms-lum-central-management-system" TargetMode="External"/><Relationship Id="rId71" Type="http://schemas.openxmlformats.org/officeDocument/2006/relationships/hyperlink" Target="https://www.indiamart.com/proddetail/auto-street-light-control-panel-12608808348.html" TargetMode="External"/><Relationship Id="rId234" Type="http://schemas.openxmlformats.org/officeDocument/2006/relationships/hyperlink" Target="https://www.surrey.ca/city-services/4614.aspx" TargetMode="External"/><Relationship Id="rId2" Type="http://schemas.openxmlformats.org/officeDocument/2006/relationships/hyperlink" Target="https://www.telensa.com/applications" TargetMode="External"/><Relationship Id="rId29" Type="http://schemas.openxmlformats.org/officeDocument/2006/relationships/hyperlink" Target="https://www.alibaba.com/" TargetMode="External"/><Relationship Id="rId276" Type="http://schemas.openxmlformats.org/officeDocument/2006/relationships/hyperlink" Target="https://www.google.com/" TargetMode="External"/><Relationship Id="rId441" Type="http://schemas.openxmlformats.org/officeDocument/2006/relationships/hyperlink" Target="https://www.lumenia.com/" TargetMode="External"/><Relationship Id="rId483" Type="http://schemas.openxmlformats.org/officeDocument/2006/relationships/hyperlink" Target="http://streetsoundswireless.airnetix.com/" TargetMode="External"/><Relationship Id="rId40" Type="http://schemas.openxmlformats.org/officeDocument/2006/relationships/hyperlink" Target="https://www.alibaba.com/" TargetMode="External"/><Relationship Id="rId136" Type="http://schemas.openxmlformats.org/officeDocument/2006/relationships/hyperlink" Target="https://www.streetlights-solar.com/" TargetMode="External"/><Relationship Id="rId178" Type="http://schemas.openxmlformats.org/officeDocument/2006/relationships/hyperlink" Target="http://tompkinscountyny.gov/" TargetMode="External"/><Relationship Id="rId301" Type="http://schemas.openxmlformats.org/officeDocument/2006/relationships/hyperlink" Target="https://www.ge.com/reports/smart-streets-are-made-of-these-san-diego-deploys-americas-first-intelligent-lighting-system/" TargetMode="External"/><Relationship Id="rId343" Type="http://schemas.openxmlformats.org/officeDocument/2006/relationships/hyperlink" Target="https://www.upthereeverywhere.com/blog/coming-to-a-city-near-you-very-soon.-smart-lamp-posts" TargetMode="External"/><Relationship Id="rId82" Type="http://schemas.openxmlformats.org/officeDocument/2006/relationships/hyperlink" Target="https://www.amazon.co.uk/" TargetMode="External"/><Relationship Id="rId203" Type="http://schemas.openxmlformats.org/officeDocument/2006/relationships/hyperlink" Target="https://www.justpark.com/" TargetMode="External"/><Relationship Id="rId385" Type="http://schemas.openxmlformats.org/officeDocument/2006/relationships/hyperlink" Target="https://www.techrepublic.com/" TargetMode="External"/><Relationship Id="rId245" Type="http://schemas.openxmlformats.org/officeDocument/2006/relationships/hyperlink" Target="https://www.smallbizdaily.com/4-ways-ev-charging-stations-can-benefit-business/" TargetMode="External"/><Relationship Id="rId287" Type="http://schemas.openxmlformats.org/officeDocument/2006/relationships/hyperlink" Target="https://medium.com/" TargetMode="External"/><Relationship Id="rId410" Type="http://schemas.openxmlformats.org/officeDocument/2006/relationships/hyperlink" Target="https://apolitical.co/" TargetMode="External"/><Relationship Id="rId452" Type="http://schemas.openxmlformats.org/officeDocument/2006/relationships/hyperlink" Target="https://ercapi.lightfair.com/" TargetMode="External"/><Relationship Id="rId494" Type="http://schemas.openxmlformats.org/officeDocument/2006/relationships/hyperlink" Target="https://en.wikipedia.org/" TargetMode="External"/><Relationship Id="rId508" Type="http://schemas.openxmlformats.org/officeDocument/2006/relationships/vmlDrawing" Target="../drawings/vmlDrawing1.vml"/><Relationship Id="rId105" Type="http://schemas.openxmlformats.org/officeDocument/2006/relationships/hyperlink" Target="https://www.citintelly.com/" TargetMode="External"/><Relationship Id="rId147" Type="http://schemas.openxmlformats.org/officeDocument/2006/relationships/hyperlink" Target="https://www.pennoni.com/" TargetMode="External"/><Relationship Id="rId312" Type="http://schemas.openxmlformats.org/officeDocument/2006/relationships/hyperlink" Target="https://www.abc.net.au/" TargetMode="External"/><Relationship Id="rId354" Type="http://schemas.openxmlformats.org/officeDocument/2006/relationships/hyperlink" Target="http://www.libelium.com/" TargetMode="External"/><Relationship Id="rId51" Type="http://schemas.openxmlformats.org/officeDocument/2006/relationships/hyperlink" Target="https://www.alibaba.com/" TargetMode="External"/><Relationship Id="rId93" Type="http://schemas.openxmlformats.org/officeDocument/2006/relationships/hyperlink" Target="https://www.alibaba.com/" TargetMode="External"/><Relationship Id="rId189" Type="http://schemas.openxmlformats.org/officeDocument/2006/relationships/hyperlink" Target="https://www.ukpower.co.uk/" TargetMode="External"/><Relationship Id="rId396" Type="http://schemas.openxmlformats.org/officeDocument/2006/relationships/hyperlink" Target="https://ercapi.lightfair.com/" TargetMode="External"/><Relationship Id="rId214" Type="http://schemas.openxmlformats.org/officeDocument/2006/relationships/hyperlink" Target="https://www.theclimategroup.org/news/cities-can-save-50-70-energy-upgrading-smart-connected-led-street-lights" TargetMode="External"/><Relationship Id="rId256" Type="http://schemas.openxmlformats.org/officeDocument/2006/relationships/hyperlink" Target="https://www.c40.org/press_releases/hyperlocal-sensor-project-london" TargetMode="External"/><Relationship Id="rId298" Type="http://schemas.openxmlformats.org/officeDocument/2006/relationships/hyperlink" Target="https://www.eea.europa.eu/articles/the-electric-car-2014-a-green-transport-revolution-in-the-making" TargetMode="External"/><Relationship Id="rId421" Type="http://schemas.openxmlformats.org/officeDocument/2006/relationships/hyperlink" Target="https://www.techrepublic.com/" TargetMode="External"/><Relationship Id="rId463" Type="http://schemas.openxmlformats.org/officeDocument/2006/relationships/hyperlink" Target="https://www.jrseco.com/" TargetMode="External"/><Relationship Id="rId116" Type="http://schemas.openxmlformats.org/officeDocument/2006/relationships/hyperlink" Target="https://shop.omnisense.com/" TargetMode="External"/><Relationship Id="rId158" Type="http://schemas.openxmlformats.org/officeDocument/2006/relationships/hyperlink" Target="https://www.installationsathome.co.uk/" TargetMode="External"/><Relationship Id="rId323" Type="http://schemas.openxmlformats.org/officeDocument/2006/relationships/hyperlink" Target="http://www.environmentandsociety.org/" TargetMode="External"/><Relationship Id="rId20" Type="http://schemas.openxmlformats.org/officeDocument/2006/relationships/hyperlink" Target="https://www.amazon.com/" TargetMode="External"/><Relationship Id="rId62" Type="http://schemas.openxmlformats.org/officeDocument/2006/relationships/hyperlink" Target="https://www.alibaba.com/" TargetMode="External"/><Relationship Id="rId365" Type="http://schemas.openxmlformats.org/officeDocument/2006/relationships/hyperlink" Target="https://www.nwave.io/" TargetMode="External"/><Relationship Id="rId225" Type="http://schemas.openxmlformats.org/officeDocument/2006/relationships/hyperlink" Target="https://www.theclimategroup.org/" TargetMode="External"/><Relationship Id="rId267" Type="http://schemas.openxmlformats.org/officeDocument/2006/relationships/hyperlink" Target="https://reolink.com/" TargetMode="External"/><Relationship Id="rId432" Type="http://schemas.openxmlformats.org/officeDocument/2006/relationships/hyperlink" Target="https://www.chroniclelive.co.uk/news/north-east-news/man-scaled-lamppost-remove-5g-14672752" TargetMode="External"/><Relationship Id="rId474" Type="http://schemas.openxmlformats.org/officeDocument/2006/relationships/hyperlink" Target="https://www.offsetsolar.com/blogs/offset-solar-blog/how-bad-weather-affects-solar" TargetMode="External"/><Relationship Id="rId127" Type="http://schemas.openxmlformats.org/officeDocument/2006/relationships/hyperlink" Target="https://www.bartlettinteractive.com/blog/cost-enterprise-CMS" TargetMode="External"/><Relationship Id="rId31" Type="http://schemas.openxmlformats.org/officeDocument/2006/relationships/hyperlink" Target="https://www.alibaba.com/" TargetMode="External"/><Relationship Id="rId73" Type="http://schemas.openxmlformats.org/officeDocument/2006/relationships/hyperlink" Target="https://commercial-energy.en.made-in-china.com/product/XScQLsqAAgpw/China-Remote-Control-Smart-Automatic-Solar-Street-Lighting-System.html" TargetMode="External"/><Relationship Id="rId169" Type="http://schemas.openxmlformats.org/officeDocument/2006/relationships/hyperlink" Target="https://www.surrey.ca/city-services/4614.aspx" TargetMode="External"/><Relationship Id="rId334" Type="http://schemas.openxmlformats.org/officeDocument/2006/relationships/hyperlink" Target="https://www.renewableenergyworld.com/" TargetMode="External"/><Relationship Id="rId376" Type="http://schemas.openxmlformats.org/officeDocument/2006/relationships/hyperlink" Target="https://nypost.com/2018/03/17/nyc-wants-to-turn-streetlights-into-high-speed-wi-fi-hotspots/" TargetMode="External"/><Relationship Id="rId4" Type="http://schemas.openxmlformats.org/officeDocument/2006/relationships/hyperlink" Target="https://www.alibaba.com/product-detail/Cheap-price-direct-from-factory-all_60603459369.html?spm=a2700.7724857.normalList.113.21262cd34L6WIS" TargetMode="External"/><Relationship Id="rId180" Type="http://schemas.openxmlformats.org/officeDocument/2006/relationships/hyperlink" Target="http://tompkinscountyny.gov/files2/itctc/projects/EV/Tompkins%20EVSE%20Installation%20Analysis%20FINAL.pdf" TargetMode="External"/><Relationship Id="rId236" Type="http://schemas.openxmlformats.org/officeDocument/2006/relationships/hyperlink" Target="http://www.torbay.gov.uk/DemocraticServices/documents/s16818/Capital%20Plan%20Appendix%202.pdf" TargetMode="External"/><Relationship Id="rId278" Type="http://schemas.openxmlformats.org/officeDocument/2006/relationships/hyperlink" Target="https://www.urbiotica.com/" TargetMode="External"/><Relationship Id="rId401" Type="http://schemas.openxmlformats.org/officeDocument/2006/relationships/hyperlink" Target="https://www.telensa.com/news/telensa-supplies-cms-system-for-leicester-citys-led-street-lighting-energy-reduction-project" TargetMode="External"/><Relationship Id="rId443" Type="http://schemas.openxmlformats.org/officeDocument/2006/relationships/hyperlink" Target="http://www.altenergy.org/" TargetMode="External"/><Relationship Id="rId303" Type="http://schemas.openxmlformats.org/officeDocument/2006/relationships/hyperlink" Target="https://www.renewableenergyworld.com/ugc/articles/2012/12/advantages-and-disadvantages-of-solar-photovoltaic--quick-pros-and-cons-of-solar-pv.html" TargetMode="External"/><Relationship Id="rId485" Type="http://schemas.openxmlformats.org/officeDocument/2006/relationships/hyperlink" Target="https://www.europeanparking.eu/" TargetMode="External"/><Relationship Id="rId42" Type="http://schemas.openxmlformats.org/officeDocument/2006/relationships/hyperlink" Target="https://www.ebay.com/" TargetMode="External"/><Relationship Id="rId84" Type="http://schemas.openxmlformats.org/officeDocument/2006/relationships/hyperlink" Target="https://www.security-camera-warehouse.com/" TargetMode="External"/><Relationship Id="rId138" Type="http://schemas.openxmlformats.org/officeDocument/2006/relationships/hyperlink" Target="https://www.fixr.com/" TargetMode="External"/><Relationship Id="rId345" Type="http://schemas.openxmlformats.org/officeDocument/2006/relationships/hyperlink" Target="https://www.channelnewsasia.com/news/singapore/smart-lampposts-singapore-wont-shine-light-peoples-lives-10229804" TargetMode="External"/><Relationship Id="rId387" Type="http://schemas.openxmlformats.org/officeDocument/2006/relationships/hyperlink" Target="https://www.bracknell-forest.gov.uk/" TargetMode="External"/><Relationship Id="rId191" Type="http://schemas.openxmlformats.org/officeDocument/2006/relationships/hyperlink" Target="https://nypost.com/2018/05/01/nycs-free-public-wi-fi-kiosks-arent-making-enough-money/" TargetMode="External"/><Relationship Id="rId205" Type="http://schemas.openxmlformats.org/officeDocument/2006/relationships/hyperlink" Target="https://www.yourparkingspace.co.uk/london-parking-spaces-and-garages-to-rent" TargetMode="External"/><Relationship Id="rId247" Type="http://schemas.openxmlformats.org/officeDocument/2006/relationships/hyperlink" Target="https://reolink.com/pros-cons-of-surveillance-cameras-in-public-places/" TargetMode="External"/><Relationship Id="rId412" Type="http://schemas.openxmlformats.org/officeDocument/2006/relationships/hyperlink" Target="https://www.weather.gov/" TargetMode="External"/><Relationship Id="rId107" Type="http://schemas.openxmlformats.org/officeDocument/2006/relationships/hyperlink" Target="https://yzdingxin.en.made-in-china.com/product/CKjExHdJfyVi/China-Used-for-Solar-Street-Light-12V-Lithium-Battery-for-Energy-Storage-System.html" TargetMode="External"/><Relationship Id="rId289" Type="http://schemas.openxmlformats.org/officeDocument/2006/relationships/hyperlink" Target="http://mentalfloss.com/" TargetMode="External"/><Relationship Id="rId454" Type="http://schemas.openxmlformats.org/officeDocument/2006/relationships/hyperlink" Target="https://www.electronicshub.org/" TargetMode="External"/><Relationship Id="rId496" Type="http://schemas.openxmlformats.org/officeDocument/2006/relationships/hyperlink" Target="https://muftwifi.com/" TargetMode="External"/><Relationship Id="rId11" Type="http://schemas.openxmlformats.org/officeDocument/2006/relationships/hyperlink" Target="http://www.altenergy.org/renewables/solar/DIY/solar-panel-cost.html" TargetMode="External"/><Relationship Id="rId53" Type="http://schemas.openxmlformats.org/officeDocument/2006/relationships/hyperlink" Target="https://mcabattery.en.made-in-china.com/" TargetMode="External"/><Relationship Id="rId149" Type="http://schemas.openxmlformats.org/officeDocument/2006/relationships/hyperlink" Target="https://www.homeadvisor.com/" TargetMode="External"/><Relationship Id="rId314" Type="http://schemas.openxmlformats.org/officeDocument/2006/relationships/hyperlink" Target="http://www.iotsens.com/" TargetMode="External"/><Relationship Id="rId356" Type="http://schemas.openxmlformats.org/officeDocument/2006/relationships/hyperlink" Target="https://techcentral.co.za/" TargetMode="External"/><Relationship Id="rId398" Type="http://schemas.openxmlformats.org/officeDocument/2006/relationships/hyperlink" Target="https://www.lumenia.com/solutions/lumenia-cms-lum-central-management-system" TargetMode="External"/><Relationship Id="rId95" Type="http://schemas.openxmlformats.org/officeDocument/2006/relationships/hyperlink" Target="http://democracy.cityoflondon.gov.uk/" TargetMode="External"/><Relationship Id="rId160" Type="http://schemas.openxmlformats.org/officeDocument/2006/relationships/hyperlink" Target="https://www.citintelly.com/" TargetMode="External"/><Relationship Id="rId216" Type="http://schemas.openxmlformats.org/officeDocument/2006/relationships/hyperlink" Target="https://ledcorporations.com/led-lighting-news/the-cost-of-electricity-how-utility-companies-are-charging-consumers/" TargetMode="External"/><Relationship Id="rId423" Type="http://schemas.openxmlformats.org/officeDocument/2006/relationships/hyperlink" Target="https://nypost.com/" TargetMode="External"/><Relationship Id="rId258" Type="http://schemas.openxmlformats.org/officeDocument/2006/relationships/hyperlink" Target="http://enlight.network/ensense-water-level-sensor/" TargetMode="External"/><Relationship Id="rId465" Type="http://schemas.openxmlformats.org/officeDocument/2006/relationships/hyperlink" Target="https://spectrum.ieee.org/green-tech/conservation/led-streetlights-are-giving-neighborhoods-the-blues" TargetMode="External"/><Relationship Id="rId22" Type="http://schemas.openxmlformats.org/officeDocument/2006/relationships/hyperlink" Target="https://www.alibaba.com/" TargetMode="External"/><Relationship Id="rId64" Type="http://schemas.openxmlformats.org/officeDocument/2006/relationships/hyperlink" Target="https://www.meterboxesdirect.co.uk/electric-meter-pole-top-box-360-252-140-mm.html" TargetMode="External"/><Relationship Id="rId118" Type="http://schemas.openxmlformats.org/officeDocument/2006/relationships/hyperlink" Target="http://www.ipdisplays.com/" TargetMode="External"/><Relationship Id="rId325" Type="http://schemas.openxmlformats.org/officeDocument/2006/relationships/hyperlink" Target="https://www.kickstarter.com/" TargetMode="External"/><Relationship Id="rId367" Type="http://schemas.openxmlformats.org/officeDocument/2006/relationships/hyperlink" Target="https://technical.ly/" TargetMode="External"/><Relationship Id="rId171" Type="http://schemas.openxmlformats.org/officeDocument/2006/relationships/hyperlink" Target="http://www.nyc.gov/" TargetMode="External"/><Relationship Id="rId227" Type="http://schemas.openxmlformats.org/officeDocument/2006/relationships/hyperlink" Target="https://ledcorporations.com/" TargetMode="External"/><Relationship Id="rId269" Type="http://schemas.openxmlformats.org/officeDocument/2006/relationships/hyperlink" Target="https://arxiv.org/" TargetMode="External"/><Relationship Id="rId434" Type="http://schemas.openxmlformats.org/officeDocument/2006/relationships/hyperlink" Target="https://northwoodswebdesigns.com/secure/index.php?rp=/knowledgebase/1/Hacking-and-Content-Management-Systems-CMS-domains.html" TargetMode="External"/><Relationship Id="rId476" Type="http://schemas.openxmlformats.org/officeDocument/2006/relationships/hyperlink" Target="https://spectrum.ieee.org/" TargetMode="External"/><Relationship Id="rId33" Type="http://schemas.openxmlformats.org/officeDocument/2006/relationships/hyperlink" Target="http://www.l-com.com/" TargetMode="External"/><Relationship Id="rId129" Type="http://schemas.openxmlformats.org/officeDocument/2006/relationships/hyperlink" Target="https://info.lightinus.com/solar-street-lights" TargetMode="External"/><Relationship Id="rId280" Type="http://schemas.openxmlformats.org/officeDocument/2006/relationships/hyperlink" Target="https://reolink.com/pros-cons-of-surveillance-cameras-in-public-places/" TargetMode="External"/><Relationship Id="rId336" Type="http://schemas.openxmlformats.org/officeDocument/2006/relationships/hyperlink" Target="https://www.stouchlighting.com/blog/top-15-advantages-of-led-lighting" TargetMode="External"/><Relationship Id="rId501" Type="http://schemas.openxmlformats.org/officeDocument/2006/relationships/hyperlink" Target="https://spectrum.ieee.org/" TargetMode="External"/><Relationship Id="rId75" Type="http://schemas.openxmlformats.org/officeDocument/2006/relationships/hyperlink" Target="http://www.cmt-gmbh.de/Produkte/WirelessSensorNetworks/XMESH_Network_Stack.html" TargetMode="External"/><Relationship Id="rId140" Type="http://schemas.openxmlformats.org/officeDocument/2006/relationships/hyperlink" Target="https://porch.com/" TargetMode="External"/><Relationship Id="rId182" Type="http://schemas.openxmlformats.org/officeDocument/2006/relationships/hyperlink" Target="https://www.surrey.ca/city-services/4614.aspx" TargetMode="External"/><Relationship Id="rId378" Type="http://schemas.openxmlformats.org/officeDocument/2006/relationships/hyperlink" Target="https://www.stouchlighting.com/" TargetMode="External"/><Relationship Id="rId403" Type="http://schemas.openxmlformats.org/officeDocument/2006/relationships/hyperlink" Target="https://www.osram.com/ds/knowledge/street-light-control-by-osram-innovative-light-management-system-for-outdoor-areas/index.jsp" TargetMode="External"/><Relationship Id="rId6" Type="http://schemas.openxmlformats.org/officeDocument/2006/relationships/hyperlink" Target="https://www.commgear.com/security-systems/emergency-telephones/code-blue-ip5000-voip-speakerphone-upgrade-from-one-button-to-two-button-with-keypad.html" TargetMode="External"/><Relationship Id="rId238" Type="http://schemas.openxmlformats.org/officeDocument/2006/relationships/hyperlink" Target="https://www.lumenia.com/" TargetMode="External"/><Relationship Id="rId445" Type="http://schemas.openxmlformats.org/officeDocument/2006/relationships/hyperlink" Target="https://reolink.com/" TargetMode="External"/><Relationship Id="rId487" Type="http://schemas.openxmlformats.org/officeDocument/2006/relationships/hyperlink" Target="https://www.electronicshub.org/" TargetMode="External"/><Relationship Id="rId291" Type="http://schemas.openxmlformats.org/officeDocument/2006/relationships/hyperlink" Target="https://www.smallbizdaily.com/4-ways-ev-charging-stations-can-benefit-business/" TargetMode="External"/><Relationship Id="rId305" Type="http://schemas.openxmlformats.org/officeDocument/2006/relationships/hyperlink" Target="https://www.sepco-solarlighting.com/" TargetMode="External"/><Relationship Id="rId347" Type="http://schemas.openxmlformats.org/officeDocument/2006/relationships/hyperlink" Target="https://www.efacec.pt/" TargetMode="External"/><Relationship Id="rId44" Type="http://schemas.openxmlformats.org/officeDocument/2006/relationships/hyperlink" Target="https://www.sparkfun.com/" TargetMode="External"/><Relationship Id="rId86" Type="http://schemas.openxmlformats.org/officeDocument/2006/relationships/hyperlink" Target="https://www.fr.paessler.com/" TargetMode="External"/><Relationship Id="rId151" Type="http://schemas.openxmlformats.org/officeDocument/2006/relationships/hyperlink" Target="https://www.solarlightsmanufacturer.com/" TargetMode="External"/><Relationship Id="rId389" Type="http://schemas.openxmlformats.org/officeDocument/2006/relationships/hyperlink" Target="https://www.themorningbulletin.com.au/" TargetMode="External"/><Relationship Id="rId193" Type="http://schemas.openxmlformats.org/officeDocument/2006/relationships/hyperlink" Target="https://www.luton.gov.uk/council_government_and_democracy/councils/communications/sponsorship%20and%20advertising/pages/lamppost%20advertising%20(managed%20by%20bay%20media).aspx" TargetMode="External"/><Relationship Id="rId207" Type="http://schemas.openxmlformats.org/officeDocument/2006/relationships/hyperlink" Target="https://www.thisismoney.co.uk/" TargetMode="External"/><Relationship Id="rId249" Type="http://schemas.openxmlformats.org/officeDocument/2006/relationships/hyperlink" Target="https://www.oti.fi/en/oti/investigation-of-road-accidents/" TargetMode="External"/><Relationship Id="rId414" Type="http://schemas.openxmlformats.org/officeDocument/2006/relationships/hyperlink" Target="https://www.sandiego.gov/" TargetMode="External"/><Relationship Id="rId456" Type="http://schemas.openxmlformats.org/officeDocument/2006/relationships/hyperlink" Target="https://gunnar.com/" TargetMode="External"/><Relationship Id="rId498" Type="http://schemas.openxmlformats.org/officeDocument/2006/relationships/hyperlink" Target="https://reolink.com/pros-cons-of-surveillance-cameras-in-public-places/" TargetMode="External"/><Relationship Id="rId13" Type="http://schemas.openxmlformats.org/officeDocument/2006/relationships/hyperlink" Target="https://www.cisco.com/c/dam/en_us/about/ciscoitatwork/downloads/ciscoitatwork/pdf/Case_Study_LMR-over-IP_update.pdf" TargetMode="External"/><Relationship Id="rId109" Type="http://schemas.openxmlformats.org/officeDocument/2006/relationships/hyperlink" Target="https://www.alibaba.com/" TargetMode="External"/><Relationship Id="rId260" Type="http://schemas.openxmlformats.org/officeDocument/2006/relationships/hyperlink" Target="https://www.saving-light-bulbs.co.uk/blog/how-much-co2-does-a-light-bulb-create/" TargetMode="External"/><Relationship Id="rId316" Type="http://schemas.openxmlformats.org/officeDocument/2006/relationships/hyperlink" Target="https://www.ala.co.ke/" TargetMode="External"/><Relationship Id="rId55" Type="http://schemas.openxmlformats.org/officeDocument/2006/relationships/hyperlink" Target="https://www.neobits.com/" TargetMode="External"/><Relationship Id="rId97" Type="http://schemas.openxmlformats.org/officeDocument/2006/relationships/hyperlink" Target="https://ieeexplore.ieee.org/" TargetMode="External"/><Relationship Id="rId120" Type="http://schemas.openxmlformats.org/officeDocument/2006/relationships/hyperlink" Target="http://qulon.pro/" TargetMode="External"/><Relationship Id="rId358" Type="http://schemas.openxmlformats.org/officeDocument/2006/relationships/hyperlink" Target="http://www.lighting.philips.co.in/" TargetMode="External"/><Relationship Id="rId162" Type="http://schemas.openxmlformats.org/officeDocument/2006/relationships/hyperlink" Target="https://hipages.com.au/" TargetMode="External"/><Relationship Id="rId218" Type="http://schemas.openxmlformats.org/officeDocument/2006/relationships/hyperlink" Target="http://www.telford.gov.uk/info/20046/street_care_and_cleaning/3310/street_lighting_-_led_upgrade" TargetMode="External"/><Relationship Id="rId425" Type="http://schemas.openxmlformats.org/officeDocument/2006/relationships/hyperlink" Target="https://data.smgov.net/" TargetMode="External"/><Relationship Id="rId467" Type="http://schemas.openxmlformats.org/officeDocument/2006/relationships/hyperlink" Target="https://www.globalindustrial.com/site/images/ideal-shield/ev-charging-station.pdf" TargetMode="External"/><Relationship Id="rId271" Type="http://schemas.openxmlformats.org/officeDocument/2006/relationships/hyperlink" Target="https://www.reminetwork.com/" TargetMode="External"/><Relationship Id="rId24" Type="http://schemas.openxmlformats.org/officeDocument/2006/relationships/hyperlink" Target="https://www.commgear.com/" TargetMode="External"/><Relationship Id="rId66" Type="http://schemas.openxmlformats.org/officeDocument/2006/relationships/hyperlink" Target="https://www.amazon.co.uk/TOP-MAX-Wireless-Compatible-Control-Anywhere/dp/B077YF8LV6/ref=pd_day0_hl_107_23?_encoding=UTF8&amp;pd_rd_i=B077YF8LV6&amp;pd_rd_r=0fac8156-1a50-11e9-bd3a-1b03e59c87b4&amp;pd_rd_w=aAYT7&amp;pd_rd_wg=ep0A4&amp;pf_rd_p=b082d07b-aaea-4f40-9ff3-d27463f747d7&amp;pf_rd_r=6XP6YREE1MVQP5JAYGD9&amp;psc=1&amp;refRID=6XP6YREE1MVQP5JAYGD9" TargetMode="External"/><Relationship Id="rId131" Type="http://schemas.openxmlformats.org/officeDocument/2006/relationships/hyperlink" Target="https://www.cs.virginia.edu/~bjc8c/class/cs6501-f17/devarakonda13airquality.pdf" TargetMode="External"/><Relationship Id="rId327" Type="http://schemas.openxmlformats.org/officeDocument/2006/relationships/hyperlink" Target="https://www.theage.com.au/" TargetMode="External"/><Relationship Id="rId369" Type="http://schemas.openxmlformats.org/officeDocument/2006/relationships/hyperlink" Target="https://www.citintelly.com/intelligent-street-lighting-products/street-lighting-control-system/" TargetMode="External"/><Relationship Id="rId173" Type="http://schemas.openxmlformats.org/officeDocument/2006/relationships/hyperlink" Target="https://info.lightinus.com/" TargetMode="External"/><Relationship Id="rId229" Type="http://schemas.openxmlformats.org/officeDocument/2006/relationships/hyperlink" Target="http://www.telford.gov.uk/" TargetMode="External"/><Relationship Id="rId380" Type="http://schemas.openxmlformats.org/officeDocument/2006/relationships/hyperlink" Target="https://www.connectingbristol.org/" TargetMode="External"/><Relationship Id="rId436" Type="http://schemas.openxmlformats.org/officeDocument/2006/relationships/hyperlink" Target="http://www.solarselections.co.uk/blog/security-systems-prevent-solar-panel-theft-solar-farms-uk" TargetMode="External"/><Relationship Id="rId240" Type="http://schemas.openxmlformats.org/officeDocument/2006/relationships/hyperlink" Target="https://www.osram.com/" TargetMode="External"/><Relationship Id="rId478" Type="http://schemas.openxmlformats.org/officeDocument/2006/relationships/hyperlink" Target="https://www.globalindustrial.com/" TargetMode="External"/><Relationship Id="rId35" Type="http://schemas.openxmlformats.org/officeDocument/2006/relationships/hyperlink" Target="https://www.alibaba.com/" TargetMode="External"/><Relationship Id="rId77" Type="http://schemas.openxmlformats.org/officeDocument/2006/relationships/hyperlink" Target="https://info.lightinus.com/solar-street-lights" TargetMode="External"/><Relationship Id="rId100" Type="http://schemas.openxmlformats.org/officeDocument/2006/relationships/hyperlink" Target="https://info.lightinus.com/" TargetMode="External"/><Relationship Id="rId282" Type="http://schemas.openxmlformats.org/officeDocument/2006/relationships/hyperlink" Target="https://medium.com/la-fabrique-de-la-cit%C3%A9/digitals-promise-to-reduce-traffic-congestion-d3108cd7fe16" TargetMode="External"/><Relationship Id="rId338" Type="http://schemas.openxmlformats.org/officeDocument/2006/relationships/hyperlink" Target="https://www.peakptt.com/" TargetMode="External"/><Relationship Id="rId503" Type="http://schemas.openxmlformats.org/officeDocument/2006/relationships/hyperlink" Target="https://arxiv.org/" TargetMode="External"/><Relationship Id="rId8" Type="http://schemas.openxmlformats.org/officeDocument/2006/relationships/hyperlink" Target="https://www.alibaba.com/product-detail/40W-Energy-Saving-Solar-Panel-Led_60281727903.html?spm=a2700.galleryofferlist.normalList.328.934e1757PgUBr9" TargetMode="External"/><Relationship Id="rId142" Type="http://schemas.openxmlformats.org/officeDocument/2006/relationships/hyperlink" Target="https://reliabilityweb.com/" TargetMode="External"/><Relationship Id="rId184" Type="http://schemas.openxmlformats.org/officeDocument/2006/relationships/hyperlink" Target="https://www.preciseparklink.com/" TargetMode="External"/><Relationship Id="rId391" Type="http://schemas.openxmlformats.org/officeDocument/2006/relationships/hyperlink" Target="https://archpaper.com/" TargetMode="External"/><Relationship Id="rId405" Type="http://schemas.openxmlformats.org/officeDocument/2006/relationships/hyperlink" Target="https://www.theverge.com/" TargetMode="External"/><Relationship Id="rId447" Type="http://schemas.openxmlformats.org/officeDocument/2006/relationships/hyperlink" Target="https://www.ncbi.nlm.nih.gov/" TargetMode="External"/><Relationship Id="rId251" Type="http://schemas.openxmlformats.org/officeDocument/2006/relationships/hyperlink" Target="https://www.theguardian.com/environment/2016/mar/20/energy-efficient-street-lights" TargetMode="External"/><Relationship Id="rId489" Type="http://schemas.openxmlformats.org/officeDocument/2006/relationships/hyperlink" Target="https://www.sciencedaily.com/" TargetMode="External"/><Relationship Id="rId46" Type="http://schemas.openxmlformats.org/officeDocument/2006/relationships/hyperlink" Target="https://cnyeroo.en.made-in-china.com/" TargetMode="External"/><Relationship Id="rId293" Type="http://schemas.openxmlformats.org/officeDocument/2006/relationships/hyperlink" Target="https://www.abc.net.au/news/2017-12-11/terror-alert-speakers-cctv-rolled-out-across-melbourne-cbd/9245106" TargetMode="External"/><Relationship Id="rId307" Type="http://schemas.openxmlformats.org/officeDocument/2006/relationships/hyperlink" Target="https://www.smallbizdaily.com/" TargetMode="External"/><Relationship Id="rId349" Type="http://schemas.openxmlformats.org/officeDocument/2006/relationships/hyperlink" Target="https://www.themorningbulletin.com.au/" TargetMode="External"/><Relationship Id="rId88" Type="http://schemas.openxmlformats.org/officeDocument/2006/relationships/hyperlink" Target="https://buy.advantech.eu/" TargetMode="External"/><Relationship Id="rId111" Type="http://schemas.openxmlformats.org/officeDocument/2006/relationships/hyperlink" Target="https://www.alibaba.com/" TargetMode="External"/><Relationship Id="rId153" Type="http://schemas.openxmlformats.org/officeDocument/2006/relationships/hyperlink" Target="https://www.rrmediagroup.com/" TargetMode="External"/><Relationship Id="rId195" Type="http://schemas.openxmlformats.org/officeDocument/2006/relationships/hyperlink" Target="https://www.hastings.gov.uk/" TargetMode="External"/><Relationship Id="rId209" Type="http://schemas.openxmlformats.org/officeDocument/2006/relationships/hyperlink" Target="https://greentransportation.info/" TargetMode="External"/><Relationship Id="rId360" Type="http://schemas.openxmlformats.org/officeDocument/2006/relationships/hyperlink" Target="https://www.cisco.com/" TargetMode="External"/><Relationship Id="rId416" Type="http://schemas.openxmlformats.org/officeDocument/2006/relationships/hyperlink" Target="https://internet-of-things-innovation.com/" TargetMode="External"/><Relationship Id="rId220" Type="http://schemas.openxmlformats.org/officeDocument/2006/relationships/hyperlink" Target="https://info.lightinus.com/solar-street-lights" TargetMode="External"/><Relationship Id="rId458" Type="http://schemas.openxmlformats.org/officeDocument/2006/relationships/hyperlink" Target="https://www.chargepoint.com/" TargetMode="External"/><Relationship Id="rId15" Type="http://schemas.openxmlformats.org/officeDocument/2006/relationships/hyperlink" Target="https://www.alibaba.com/product-detail/High-Quality-led-street-light-manufacturers_60832842432.html?spm=a2700.galleryofferlist.normalList.2.3cee3289OCiUge&amp;s=p" TargetMode="External"/><Relationship Id="rId57" Type="http://schemas.openxmlformats.org/officeDocument/2006/relationships/hyperlink" Target="https://www.kele.com/" TargetMode="External"/><Relationship Id="rId262" Type="http://schemas.openxmlformats.org/officeDocument/2006/relationships/hyperlink" Target="https://www.cbc.ca/news/technology/san-diego-smart-city-parking-1.4498964" TargetMode="External"/><Relationship Id="rId318" Type="http://schemas.openxmlformats.org/officeDocument/2006/relationships/hyperlink" Target="https://smart-city-forum.com/" TargetMode="External"/><Relationship Id="rId99" Type="http://schemas.openxmlformats.org/officeDocument/2006/relationships/hyperlink" Target="https://www.monnit.com/" TargetMode="External"/><Relationship Id="rId122" Type="http://schemas.openxmlformats.org/officeDocument/2006/relationships/hyperlink" Target="https://www.streetlights-solar.com/2018/07/19/cost-comparison-between-solar-vs-traditional-lights/" TargetMode="External"/><Relationship Id="rId164" Type="http://schemas.openxmlformats.org/officeDocument/2006/relationships/hyperlink" Target="https://www.ohmhomenow.com/electric-vehicles/ev-charging-station-cost/" TargetMode="External"/><Relationship Id="rId371" Type="http://schemas.openxmlformats.org/officeDocument/2006/relationships/hyperlink" Target="https://nextcity.org/daily/entry/counting-bikes-pedestrians-numina-startup" TargetMode="External"/><Relationship Id="rId427" Type="http://schemas.openxmlformats.org/officeDocument/2006/relationships/hyperlink" Target="https://www.lumenia.com/solutions/lumenia-cms-lum-central-management-system" TargetMode="External"/><Relationship Id="rId469" Type="http://schemas.openxmlformats.org/officeDocument/2006/relationships/hyperlink" Target="http://www.altenergy.org/renewables/solar/DIY/solar-safety.html" TargetMode="External"/><Relationship Id="rId26" Type="http://schemas.openxmlformats.org/officeDocument/2006/relationships/hyperlink" Target="https://www.wunderground.com/" TargetMode="External"/><Relationship Id="rId231" Type="http://schemas.openxmlformats.org/officeDocument/2006/relationships/hyperlink" Target="https://info.lightinus.com/" TargetMode="External"/><Relationship Id="rId273" Type="http://schemas.openxmlformats.org/officeDocument/2006/relationships/hyperlink" Target="https://www.eurovigil.in/" TargetMode="External"/><Relationship Id="rId329" Type="http://schemas.openxmlformats.org/officeDocument/2006/relationships/hyperlink" Target="https://www.oase-livingwater.com/" TargetMode="External"/><Relationship Id="rId480" Type="http://schemas.openxmlformats.org/officeDocument/2006/relationships/hyperlink" Target="http://www.altenergy.org/" TargetMode="External"/><Relationship Id="rId68" Type="http://schemas.openxmlformats.org/officeDocument/2006/relationships/hyperlink" Target="https://www.fr.paessler.com/prtg?utm_source=google&amp;utm_medium=cpc&amp;utm_campaign=ROW_FR_Search-nonBrand_broad_2&amp;utm_adgroup=networking-softwares&amp;utm_adnum=171032094950&amp;utm_keyword=%2Bnetworking%20%2Bsoftwares&amp;utm_device=c&amp;utm_position=1t1&amp;utm_campaignid=367571891&amp;utm_adgroupid=26332991411&amp;utm_targetid=kwd-28682313563&amp;utm_customerid=&amp;utm_location=9056139&amp;gclid=EAIaIQobChMIq4u1qpi34AIV4hXTCh2X9QurEAAYASAAEgKuIfD_BwE" TargetMode="External"/><Relationship Id="rId133" Type="http://schemas.openxmlformats.org/officeDocument/2006/relationships/hyperlink" Target="https://www.citintelly.com/intelligent-street-lighting-products/street-lighting-control-system/" TargetMode="External"/><Relationship Id="rId175" Type="http://schemas.openxmlformats.org/officeDocument/2006/relationships/hyperlink" Target="http://mallatite.co.uk/" TargetMode="External"/><Relationship Id="rId340" Type="http://schemas.openxmlformats.org/officeDocument/2006/relationships/hyperlink" Target="http://www.lighting.philips.co.in/systems/themes/metronomis-LED" TargetMode="External"/><Relationship Id="rId200" Type="http://schemas.openxmlformats.org/officeDocument/2006/relationships/hyperlink" Target="https://www.luton.gov.uk/" TargetMode="External"/><Relationship Id="rId382" Type="http://schemas.openxmlformats.org/officeDocument/2006/relationships/hyperlink" Target="https://nextcity.org/" TargetMode="External"/><Relationship Id="rId438" Type="http://schemas.openxmlformats.org/officeDocument/2006/relationships/hyperlink" Target="https://media.consensys.net/how-can-blockchain-technology-help-fight-air-pollution-3bdcb1e1045f" TargetMode="External"/><Relationship Id="rId242" Type="http://schemas.openxmlformats.org/officeDocument/2006/relationships/hyperlink" Target="http://www.torbay.gov.uk/" TargetMode="External"/><Relationship Id="rId284" Type="http://schemas.openxmlformats.org/officeDocument/2006/relationships/hyperlink" Target="http://mentalfloss.com/article/530705/heres-how-much-traffic-congestion-costs-worlds-biggest-cities" TargetMode="External"/><Relationship Id="rId491" Type="http://schemas.openxmlformats.org/officeDocument/2006/relationships/hyperlink" Target="http://mtmcongress.com/" TargetMode="External"/><Relationship Id="rId505" Type="http://schemas.openxmlformats.org/officeDocument/2006/relationships/hyperlink" Target="https://www.researchgate.net/" TargetMode="External"/><Relationship Id="rId37" Type="http://schemas.openxmlformats.org/officeDocument/2006/relationships/hyperlink" Target="http://store.evsolutions.com/" TargetMode="External"/><Relationship Id="rId79" Type="http://schemas.openxmlformats.org/officeDocument/2006/relationships/hyperlink" Target="https://www.citintelly.com/intelligent-street-lighting-products/street-lighting-control-system/" TargetMode="External"/><Relationship Id="rId102" Type="http://schemas.openxmlformats.org/officeDocument/2006/relationships/hyperlink" Target="https://www.wunderground.com/" TargetMode="External"/><Relationship Id="rId144" Type="http://schemas.openxmlformats.org/officeDocument/2006/relationships/hyperlink" Target="https://its.umich.edu/" TargetMode="External"/><Relationship Id="rId90" Type="http://schemas.openxmlformats.org/officeDocument/2006/relationships/hyperlink" Target="https://www.indiamart.com/" TargetMode="External"/><Relationship Id="rId186" Type="http://schemas.openxmlformats.org/officeDocument/2006/relationships/hyperlink" Target="https://www.reminetwork.com/articles/the-benefits-of-ev-charging-stations/" TargetMode="External"/><Relationship Id="rId351" Type="http://schemas.openxmlformats.org/officeDocument/2006/relationships/hyperlink" Target="http://www.libelium.com/" TargetMode="External"/><Relationship Id="rId393" Type="http://schemas.openxmlformats.org/officeDocument/2006/relationships/hyperlink" Target="https://nypost.com/" TargetMode="External"/><Relationship Id="rId407" Type="http://schemas.openxmlformats.org/officeDocument/2006/relationships/hyperlink" Target="http://www.libelium.com/" TargetMode="External"/><Relationship Id="rId449" Type="http://schemas.openxmlformats.org/officeDocument/2006/relationships/hyperlink" Target="https://www.channelnewsasia.com/" TargetMode="External"/><Relationship Id="rId211" Type="http://schemas.openxmlformats.org/officeDocument/2006/relationships/hyperlink" Target="https://www.lumenia.com/solutions/lumenia-cms-lum-central-management-system" TargetMode="External"/><Relationship Id="rId253" Type="http://schemas.openxmlformats.org/officeDocument/2006/relationships/hyperlink" Target="https://www.reminetwork.com/articles/the-benefits-of-ev-charging-stations/" TargetMode="External"/><Relationship Id="rId295" Type="http://schemas.openxmlformats.org/officeDocument/2006/relationships/hyperlink" Target="https://www.citintelly.com/intelligent-street-lighting-products/streetlight-wifi-hotspot/" TargetMode="External"/><Relationship Id="rId309" Type="http://schemas.openxmlformats.org/officeDocument/2006/relationships/hyperlink" Target="https://www.greenmatch.co.uk/" TargetMode="External"/><Relationship Id="rId460" Type="http://schemas.openxmlformats.org/officeDocument/2006/relationships/hyperlink" Target="https://qz.com/" TargetMode="External"/><Relationship Id="rId48" Type="http://schemas.openxmlformats.org/officeDocument/2006/relationships/hyperlink" Target="https://www.made-in-china.com/" TargetMode="External"/><Relationship Id="rId113" Type="http://schemas.openxmlformats.org/officeDocument/2006/relationships/hyperlink" Target="https://made-in-china.com/" TargetMode="External"/><Relationship Id="rId320" Type="http://schemas.openxmlformats.org/officeDocument/2006/relationships/hyperlink" Target="https://www.standard.co.uk/" TargetMode="External"/><Relationship Id="rId155" Type="http://schemas.openxmlformats.org/officeDocument/2006/relationships/hyperlink" Target="https://www.cs.virginia.edu/" TargetMode="External"/><Relationship Id="rId197" Type="http://schemas.openxmlformats.org/officeDocument/2006/relationships/hyperlink" Target="https://www.peterborough.gov.uk/" TargetMode="External"/><Relationship Id="rId362" Type="http://schemas.openxmlformats.org/officeDocument/2006/relationships/hyperlink" Target="https://www.researchgate.net/" TargetMode="External"/><Relationship Id="rId418" Type="http://schemas.openxmlformats.org/officeDocument/2006/relationships/hyperlink" Target="https://www.intel.com/content/dam/www/public/us/en/documents/solution-briefs/smart-street-lights-for-brighter-savings-solutionbrief.pdf" TargetMode="External"/><Relationship Id="rId222" Type="http://schemas.openxmlformats.org/officeDocument/2006/relationships/hyperlink" Target="https://www.lumenia.com/" TargetMode="External"/><Relationship Id="rId264" Type="http://schemas.openxmlformats.org/officeDocument/2006/relationships/hyperlink" Target="https://www.surrey.ca/" TargetMode="External"/><Relationship Id="rId471" Type="http://schemas.openxmlformats.org/officeDocument/2006/relationships/hyperlink" Target="https://www.sciencedaily.com/releases/2018/06/180612090618.htm" TargetMode="External"/><Relationship Id="rId17" Type="http://schemas.openxmlformats.org/officeDocument/2006/relationships/hyperlink" Target="https://www.alibaba.com/product-detail/Outdoor-led-solar-powered-main-gate_60634875290.html?spm=a2700.details.maylikehoz.7.6823541c2nOxHa" TargetMode="External"/><Relationship Id="rId59" Type="http://schemas.openxmlformats.org/officeDocument/2006/relationships/hyperlink" Target="https://www.alibaba.com/" TargetMode="External"/><Relationship Id="rId124" Type="http://schemas.openxmlformats.org/officeDocument/2006/relationships/hyperlink" Target="https://www.london.gov.uk/what-we-do/environment/pollution-and-air-quality/monitoring-and-predicting-air-pollution" TargetMode="External"/><Relationship Id="rId70" Type="http://schemas.openxmlformats.org/officeDocument/2006/relationships/hyperlink" Target="https://www.alibaba.com/product-detail/100W-54V-DC-Power-Supply-ELG_60598044271.html?spm=a2700.galleryofferlist.normalList.2.dec22bf5RDx1Ep&amp;s=p" TargetMode="External"/><Relationship Id="rId166" Type="http://schemas.openxmlformats.org/officeDocument/2006/relationships/hyperlink" Target="https://www.reminetwork.com/articles/the-benefits-of-ev-charging-stations/" TargetMode="External"/><Relationship Id="rId331" Type="http://schemas.openxmlformats.org/officeDocument/2006/relationships/hyperlink" Target="https://archpaper.com/" TargetMode="External"/><Relationship Id="rId373" Type="http://schemas.openxmlformats.org/officeDocument/2006/relationships/hyperlink" Target="https://www.bracknell-forest.gov.uk/street-lights-led-upgrade/about-upgrade-and-its-benefits" TargetMode="External"/><Relationship Id="rId429" Type="http://schemas.openxmlformats.org/officeDocument/2006/relationships/hyperlink" Target="http://www.altenergy.org/renewables/solar/DIY/solar-safety.html" TargetMode="External"/><Relationship Id="rId1" Type="http://schemas.openxmlformats.org/officeDocument/2006/relationships/hyperlink" Target="https://i-solar-street-light.en.made-in-china.com/product/djxmEvMVXIWL/China-Isolar-60W-8m-Battery-Hanging-Outdoor-Lighting-Solar-LED-Street-Light.html" TargetMode="External"/><Relationship Id="rId233" Type="http://schemas.openxmlformats.org/officeDocument/2006/relationships/hyperlink" Target="https://www.lumenia.com/solutions/lumenia-cms-lum-central-management-system" TargetMode="External"/><Relationship Id="rId440" Type="http://schemas.openxmlformats.org/officeDocument/2006/relationships/hyperlink" Target="https://www.scientificamerican.com/" TargetMode="External"/><Relationship Id="rId28" Type="http://schemas.openxmlformats.org/officeDocument/2006/relationships/hyperlink" Target="https://www.alibaba.com/" TargetMode="External"/><Relationship Id="rId275" Type="http://schemas.openxmlformats.org/officeDocument/2006/relationships/hyperlink" Target="https://spectrum.ieee.org/" TargetMode="External"/><Relationship Id="rId300" Type="http://schemas.openxmlformats.org/officeDocument/2006/relationships/hyperlink" Target="https://www.theage.com.au/national/victoria/street-lamps-light-the-way-for-air-pollution-monitoring-and-smoke-detection-20161205-gt4du1.html" TargetMode="External"/><Relationship Id="rId482" Type="http://schemas.openxmlformats.org/officeDocument/2006/relationships/hyperlink" Target="http://www.telosystems.com/" TargetMode="External"/><Relationship Id="rId81" Type="http://schemas.openxmlformats.org/officeDocument/2006/relationships/hyperlink" Target="https://www.amazon.com/" TargetMode="External"/><Relationship Id="rId135" Type="http://schemas.openxmlformats.org/officeDocument/2006/relationships/hyperlink" Target="https://www.ubitricity.co.uk/" TargetMode="External"/><Relationship Id="rId177" Type="http://schemas.openxmlformats.org/officeDocument/2006/relationships/hyperlink" Target="https://www.streetlights-solar.com/" TargetMode="External"/><Relationship Id="rId342" Type="http://schemas.openxmlformats.org/officeDocument/2006/relationships/hyperlink" Target="https://www.cisco.com/c/dam/en_us/about/ciscoitatwork/downloads/ciscoitatwork/pdf/Case_Study_LMR-over-IP_update.pdf" TargetMode="External"/><Relationship Id="rId384" Type="http://schemas.openxmlformats.org/officeDocument/2006/relationships/hyperlink" Target="https://www.techrepublic.com/" TargetMode="External"/><Relationship Id="rId202" Type="http://schemas.openxmlformats.org/officeDocument/2006/relationships/hyperlink" Target="https://www.reminetwork.com/articles/the-benefits-of-ev-charging-stations/" TargetMode="External"/><Relationship Id="rId244" Type="http://schemas.openxmlformats.org/officeDocument/2006/relationships/hyperlink" Target="https://www.citintelly.com/intelligent-street-lighting-products/street-lighting-control-system/" TargetMode="External"/><Relationship Id="rId39" Type="http://schemas.openxmlformats.org/officeDocument/2006/relationships/hyperlink" Target="https://made-in-china.com/" TargetMode="External"/><Relationship Id="rId286" Type="http://schemas.openxmlformats.org/officeDocument/2006/relationships/hyperlink" Target="https://reolink.com/" TargetMode="External"/><Relationship Id="rId451" Type="http://schemas.openxmlformats.org/officeDocument/2006/relationships/hyperlink" Target="https://ercapi.lightfair.com/" TargetMode="External"/><Relationship Id="rId493" Type="http://schemas.openxmlformats.org/officeDocument/2006/relationships/hyperlink" Target="https://books.google.fr/" TargetMode="External"/><Relationship Id="rId507" Type="http://schemas.openxmlformats.org/officeDocument/2006/relationships/hyperlink" Target="http://www.ijesi.org/papers/Vol(2)3%20(Version-3)/J236069.pdf" TargetMode="External"/><Relationship Id="rId50" Type="http://schemas.openxmlformats.org/officeDocument/2006/relationships/hyperlink" Target="https://arronna.en.made-in-china.com/" TargetMode="External"/><Relationship Id="rId104" Type="http://schemas.openxmlformats.org/officeDocument/2006/relationships/hyperlink" Target="http://advantech-bb.com/" TargetMode="External"/><Relationship Id="rId146" Type="http://schemas.openxmlformats.org/officeDocument/2006/relationships/hyperlink" Target="https://www.ctia.org/" TargetMode="External"/><Relationship Id="rId188" Type="http://schemas.openxmlformats.org/officeDocument/2006/relationships/hyperlink" Target="https://www.reminetwork.com/" TargetMode="External"/><Relationship Id="rId311" Type="http://schemas.openxmlformats.org/officeDocument/2006/relationships/hyperlink" Target="https://www.motorolasolutions.com/" TargetMode="External"/><Relationship Id="rId353" Type="http://schemas.openxmlformats.org/officeDocument/2006/relationships/hyperlink" Target="http://www.libelium.com/" TargetMode="External"/><Relationship Id="rId395" Type="http://schemas.openxmlformats.org/officeDocument/2006/relationships/hyperlink" Target="https://www.hkt.com/" TargetMode="External"/><Relationship Id="rId409" Type="http://schemas.openxmlformats.org/officeDocument/2006/relationships/hyperlink" Target="https://www.cdmsmith.com/" TargetMode="External"/><Relationship Id="rId92" Type="http://schemas.openxmlformats.org/officeDocument/2006/relationships/hyperlink" Target="https://commercial-energy.en.made-in-china.com/" TargetMode="External"/><Relationship Id="rId213" Type="http://schemas.openxmlformats.org/officeDocument/2006/relationships/hyperlink" Target="https://ledcorporations.com/led-lighting-news/the-cost-of-electricity-how-utility-companies-are-charging-consumers/" TargetMode="External"/><Relationship Id="rId420" Type="http://schemas.openxmlformats.org/officeDocument/2006/relationships/hyperlink" Target="https://www.intel.com/" TargetMode="External"/><Relationship Id="rId255" Type="http://schemas.openxmlformats.org/officeDocument/2006/relationships/hyperlink" Target="https://www.eurovigil.in/blog/5-major-benefits-of-installing-cctv-cameras-at-public-places/" TargetMode="External"/><Relationship Id="rId297" Type="http://schemas.openxmlformats.org/officeDocument/2006/relationships/hyperlink" Target="https://www.osram.com/ds/knowledge/street-light-control-by-osram-innovative-light-management-system-for-outdoor-areas/index.jsp" TargetMode="External"/><Relationship Id="rId462" Type="http://schemas.openxmlformats.org/officeDocument/2006/relationships/hyperlink" Target="https://eandt.theiet.org/" TargetMode="External"/><Relationship Id="rId115" Type="http://schemas.openxmlformats.org/officeDocument/2006/relationships/hyperlink" Target="https://tectron88.en.made-in-china.com/" TargetMode="External"/><Relationship Id="rId157" Type="http://schemas.openxmlformats.org/officeDocument/2006/relationships/hyperlink" Target="https://www.hastings.gov.uk/" TargetMode="External"/><Relationship Id="rId322" Type="http://schemas.openxmlformats.org/officeDocument/2006/relationships/hyperlink" Target="https://www.eea.europa.eu/" TargetMode="External"/><Relationship Id="rId364" Type="http://schemas.openxmlformats.org/officeDocument/2006/relationships/hyperlink" Target="https://www.retailsensing.com/" TargetMode="External"/><Relationship Id="rId61" Type="http://schemas.openxmlformats.org/officeDocument/2006/relationships/hyperlink" Target="https://eu.mouser.com/" TargetMode="External"/><Relationship Id="rId199" Type="http://schemas.openxmlformats.org/officeDocument/2006/relationships/hyperlink" Target="https://polar-network.com/" TargetMode="External"/><Relationship Id="rId19" Type="http://schemas.openxmlformats.org/officeDocument/2006/relationships/hyperlink" Target="https://i-solar-street-light.en.made-in-china.com/" TargetMode="External"/><Relationship Id="rId224" Type="http://schemas.openxmlformats.org/officeDocument/2006/relationships/hyperlink" Target="https://ledcorporations.com/" TargetMode="External"/><Relationship Id="rId266" Type="http://schemas.openxmlformats.org/officeDocument/2006/relationships/hyperlink" Target="https://www.smallbizdaily.com/" TargetMode="External"/><Relationship Id="rId431" Type="http://schemas.openxmlformats.org/officeDocument/2006/relationships/hyperlink" Target="https://www.channelnewsasia.com/news/singapore/smart-lampposts-singapore-wont-shine-light-peoples-lives-10229804" TargetMode="External"/><Relationship Id="rId473" Type="http://schemas.openxmlformats.org/officeDocument/2006/relationships/hyperlink" Target="http://mtmcongress.com/proceedngs/2017/Winter/2/25.RISKS%20AND%20SAFETY%20ISSUES%20RELATED%20TO%20USE%20OF%20ELECTRIC%20AND%20HYBRID%20VEHICLES.pdf" TargetMode="External"/><Relationship Id="rId30" Type="http://schemas.openxmlformats.org/officeDocument/2006/relationships/hyperlink" Target="https://www.englishlampposts.co.uk/" TargetMode="External"/><Relationship Id="rId126" Type="http://schemas.openxmlformats.org/officeDocument/2006/relationships/hyperlink" Target="https://www.pennoni.com/insights/smart-lighting-streetlight-replacement-project-pays-for-itself/" TargetMode="External"/><Relationship Id="rId168" Type="http://schemas.openxmlformats.org/officeDocument/2006/relationships/hyperlink" Target="https://www.surrey.ca/city-services/4614.aspx" TargetMode="External"/><Relationship Id="rId333" Type="http://schemas.openxmlformats.org/officeDocument/2006/relationships/hyperlink" Target="https://www.citintelly.com/" TargetMode="External"/><Relationship Id="rId72" Type="http://schemas.openxmlformats.org/officeDocument/2006/relationships/hyperlink" Target="https://www.alibaba.com/product-detail/Mode-2-iec-62196-ev-charging_60638582986.html?spm=a2700.galleryofferlist.normalList.57.1e49473e40gVOq" TargetMode="External"/><Relationship Id="rId375" Type="http://schemas.openxmlformats.org/officeDocument/2006/relationships/hyperlink" Target="https://www.weather.gov/aprfc/terminology" TargetMode="External"/><Relationship Id="rId3" Type="http://schemas.openxmlformats.org/officeDocument/2006/relationships/hyperlink" Target="https://www.amazon.com/dp/B01NCEIG1F/ref=sspa_dk_detail_3?psc=1&amp;pd_rd_i=B01NCEIG1F" TargetMode="External"/><Relationship Id="rId235" Type="http://schemas.openxmlformats.org/officeDocument/2006/relationships/hyperlink" Target="https://www.osram.com/ds/knowledge/street-light-control-by-osram-innovative-light-management-system-for-outdoor-areas/index.jsp" TargetMode="External"/><Relationship Id="rId277" Type="http://schemas.openxmlformats.org/officeDocument/2006/relationships/hyperlink" Target="https://www.cbc.ca/" TargetMode="External"/><Relationship Id="rId400" Type="http://schemas.openxmlformats.org/officeDocument/2006/relationships/hyperlink" Target="https://www.theverge.com/2018/9/7/17829270/5g-phone-cell-mobile-network-hardware" TargetMode="External"/><Relationship Id="rId442" Type="http://schemas.openxmlformats.org/officeDocument/2006/relationships/hyperlink" Target="https://www3.nd.edu/" TargetMode="External"/><Relationship Id="rId484" Type="http://schemas.openxmlformats.org/officeDocument/2006/relationships/hyperlink" Target="https://www.channelnewsasia.com/" TargetMode="External"/><Relationship Id="rId137" Type="http://schemas.openxmlformats.org/officeDocument/2006/relationships/hyperlink" Target="https://www.energysage.com/" TargetMode="External"/><Relationship Id="rId302" Type="http://schemas.openxmlformats.org/officeDocument/2006/relationships/hyperlink" Target="https://www.citintelly.com/intelligent-street-lighting-products/street-lighting-control-system/" TargetMode="External"/><Relationship Id="rId344" Type="http://schemas.openxmlformats.org/officeDocument/2006/relationships/hyperlink" Target="https://technical.ly/brooklyn/2018/03/20/new-york-city-use-streetlights-wifi-hotspots/" TargetMode="External"/><Relationship Id="rId41" Type="http://schemas.openxmlformats.org/officeDocument/2006/relationships/hyperlink" Target="https://www.cisco.com/" TargetMode="External"/><Relationship Id="rId83" Type="http://schemas.openxmlformats.org/officeDocument/2006/relationships/hyperlink" Target="https://www.amazon.co.uk/" TargetMode="External"/><Relationship Id="rId179" Type="http://schemas.openxmlformats.org/officeDocument/2006/relationships/hyperlink" Target="https://www.preciseparklink.com/news/top-10-benefits-of-installing-ev-chargers-in-ontario" TargetMode="External"/><Relationship Id="rId386" Type="http://schemas.openxmlformats.org/officeDocument/2006/relationships/hyperlink" Target="https://www.linkedin.com/" TargetMode="External"/><Relationship Id="rId190" Type="http://schemas.openxmlformats.org/officeDocument/2006/relationships/hyperlink" Target="https://www.evgo.com/charging-plans/" TargetMode="External"/><Relationship Id="rId204" Type="http://schemas.openxmlformats.org/officeDocument/2006/relationships/hyperlink" Target="https://www.reminetwork.com/" TargetMode="External"/><Relationship Id="rId246" Type="http://schemas.openxmlformats.org/officeDocument/2006/relationships/hyperlink" Target="https://reneweconomy.com.au/hidden-cost-of-rooftop-solar-who-should-pay-for-maintenance-99200/" TargetMode="External"/><Relationship Id="rId288" Type="http://schemas.openxmlformats.org/officeDocument/2006/relationships/hyperlink" Target="https://project.inria.fr/" TargetMode="External"/><Relationship Id="rId411" Type="http://schemas.openxmlformats.org/officeDocument/2006/relationships/hyperlink" Target="https://www.telensa.com/" TargetMode="External"/><Relationship Id="rId453" Type="http://schemas.openxmlformats.org/officeDocument/2006/relationships/hyperlink" Target="https://www.staysmartonline.gov.au/" TargetMode="External"/><Relationship Id="rId509" Type="http://schemas.openxmlformats.org/officeDocument/2006/relationships/comments" Target="../comments1.xml"/><Relationship Id="rId106" Type="http://schemas.openxmlformats.org/officeDocument/2006/relationships/hyperlink" Target="https://shop.omnisense.com/" TargetMode="External"/><Relationship Id="rId313" Type="http://schemas.openxmlformats.org/officeDocument/2006/relationships/hyperlink" Target="https://www.niwa.co.nz/" TargetMode="External"/><Relationship Id="rId495" Type="http://schemas.openxmlformats.org/officeDocument/2006/relationships/hyperlink" Target="https://arxiv.org/" TargetMode="External"/><Relationship Id="rId10" Type="http://schemas.openxmlformats.org/officeDocument/2006/relationships/hyperlink" Target="http://store.evsolutions.com/nissan-32-amp-plug-in---25ft-cable-ul-listed-p75.aspx" TargetMode="External"/><Relationship Id="rId52" Type="http://schemas.openxmlformats.org/officeDocument/2006/relationships/hyperlink" Target="https://www.alibaba.com/" TargetMode="External"/><Relationship Id="rId94" Type="http://schemas.openxmlformats.org/officeDocument/2006/relationships/hyperlink" Target="https://www.alibaba.com/" TargetMode="External"/><Relationship Id="rId148" Type="http://schemas.openxmlformats.org/officeDocument/2006/relationships/hyperlink" Target="https://www.bartlettinteractive.com/" TargetMode="External"/><Relationship Id="rId355" Type="http://schemas.openxmlformats.org/officeDocument/2006/relationships/hyperlink" Target="https://www.citintelly.com/" TargetMode="External"/><Relationship Id="rId397" Type="http://schemas.openxmlformats.org/officeDocument/2006/relationships/hyperlink" Target="http://www.germany-australia.com.au/" TargetMode="External"/><Relationship Id="rId215" Type="http://schemas.openxmlformats.org/officeDocument/2006/relationships/hyperlink" Target="http://www.torbay.gov.uk/DemocraticServices/documents/s16818/Capital.20Plan.20Appendix.202.pdf" TargetMode="External"/><Relationship Id="rId257" Type="http://schemas.openxmlformats.org/officeDocument/2006/relationships/hyperlink" Target="https://spectrum.ieee.org/computing/it/san-diego-installs-smart-streetlights-to-monitor-the-metropolis" TargetMode="External"/><Relationship Id="rId422" Type="http://schemas.openxmlformats.org/officeDocument/2006/relationships/hyperlink" Target="https://www.sandiego.gov/" TargetMode="External"/><Relationship Id="rId464" Type="http://schemas.openxmlformats.org/officeDocument/2006/relationships/hyperlink" Target="https://arxiv.or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xSplit="8" ySplit="2" topLeftCell="I3" activePane="bottomRight" state="frozen"/>
      <selection pane="topRight" activeCell="I1" sqref="I1"/>
      <selection pane="bottomLeft" activeCell="A3" sqref="A3"/>
      <selection pane="bottomRight" activeCell="C11" sqref="C11"/>
    </sheetView>
  </sheetViews>
  <sheetFormatPr baseColWidth="10" defaultColWidth="11.28515625" defaultRowHeight="15" customHeight="1" x14ac:dyDescent="0.2"/>
  <cols>
    <col min="1" max="1" width="7" customWidth="1"/>
    <col min="2" max="2" width="21.28515625" customWidth="1"/>
    <col min="3" max="3" width="33.42578125" customWidth="1"/>
    <col min="4" max="4" width="10.7109375" customWidth="1"/>
    <col min="5" max="5" width="9.28515625" customWidth="1"/>
    <col min="6" max="8" width="15.7109375" customWidth="1"/>
    <col min="9" max="9" width="17.140625" customWidth="1"/>
    <col min="10" max="24" width="15.7109375" customWidth="1"/>
    <col min="25" max="26" width="10.5703125" customWidth="1"/>
  </cols>
  <sheetData>
    <row r="1" spans="1:26" ht="15.75" customHeight="1" x14ac:dyDescent="0.2">
      <c r="A1" s="1"/>
      <c r="B1" s="3" t="s">
        <v>0</v>
      </c>
      <c r="C1" s="1"/>
      <c r="D1" s="4">
        <v>43567</v>
      </c>
      <c r="E1" s="5"/>
      <c r="F1" s="6" t="s">
        <v>1</v>
      </c>
      <c r="G1" s="6" t="s">
        <v>1</v>
      </c>
      <c r="H1" s="6" t="s">
        <v>2</v>
      </c>
      <c r="I1" s="6" t="s">
        <v>2</v>
      </c>
      <c r="J1" s="7" t="s">
        <v>3</v>
      </c>
      <c r="K1" s="7" t="s">
        <v>3</v>
      </c>
      <c r="L1" s="7" t="s">
        <v>3</v>
      </c>
      <c r="M1" s="6" t="s">
        <v>4</v>
      </c>
      <c r="N1" s="6" t="s">
        <v>4</v>
      </c>
      <c r="O1" s="6" t="s">
        <v>4</v>
      </c>
      <c r="P1" s="8" t="s">
        <v>5</v>
      </c>
      <c r="Q1" s="8" t="s">
        <v>5</v>
      </c>
      <c r="R1" s="8" t="s">
        <v>5</v>
      </c>
      <c r="S1" s="6" t="s">
        <v>6</v>
      </c>
      <c r="T1" s="6" t="s">
        <v>7</v>
      </c>
      <c r="U1" s="6" t="s">
        <v>7</v>
      </c>
      <c r="V1" s="6" t="s">
        <v>8</v>
      </c>
      <c r="W1" s="6" t="s">
        <v>8</v>
      </c>
      <c r="X1" s="6" t="s">
        <v>8</v>
      </c>
      <c r="Y1" s="1"/>
      <c r="Z1" s="1"/>
    </row>
    <row r="2" spans="1:26" ht="15.75" customHeight="1" x14ac:dyDescent="0.2">
      <c r="A2" s="9" t="s">
        <v>9</v>
      </c>
      <c r="B2" s="10" t="s">
        <v>10</v>
      </c>
      <c r="C2" s="11" t="s">
        <v>11</v>
      </c>
      <c r="D2" s="11" t="s">
        <v>12</v>
      </c>
      <c r="E2" s="12" t="s">
        <v>13</v>
      </c>
      <c r="F2" s="11" t="s">
        <v>14</v>
      </c>
      <c r="G2" s="11" t="s">
        <v>15</v>
      </c>
      <c r="H2" s="11" t="s">
        <v>16</v>
      </c>
      <c r="I2" s="11" t="s">
        <v>17</v>
      </c>
      <c r="J2" s="11" t="s">
        <v>18</v>
      </c>
      <c r="K2" s="11" t="s">
        <v>19</v>
      </c>
      <c r="L2" s="11" t="s">
        <v>20</v>
      </c>
      <c r="M2" s="11" t="s">
        <v>21</v>
      </c>
      <c r="N2" s="11" t="s">
        <v>22</v>
      </c>
      <c r="O2" s="11" t="s">
        <v>23</v>
      </c>
      <c r="P2" s="11" t="s">
        <v>24</v>
      </c>
      <c r="Q2" s="11" t="s">
        <v>25</v>
      </c>
      <c r="R2" s="11" t="s">
        <v>26</v>
      </c>
      <c r="S2" s="11" t="s">
        <v>27</v>
      </c>
      <c r="T2" s="11" t="s">
        <v>28</v>
      </c>
      <c r="U2" s="11" t="s">
        <v>29</v>
      </c>
      <c r="V2" s="11" t="s">
        <v>30</v>
      </c>
      <c r="W2" s="11" t="s">
        <v>31</v>
      </c>
      <c r="X2" s="11" t="s">
        <v>32</v>
      </c>
      <c r="Y2" s="13"/>
      <c r="Z2" s="13"/>
    </row>
    <row r="3" spans="1:26" ht="15.75" customHeight="1" x14ac:dyDescent="0.2">
      <c r="A3" s="14">
        <v>1</v>
      </c>
      <c r="B3" s="15" t="s">
        <v>33</v>
      </c>
      <c r="C3" s="15" t="s">
        <v>34</v>
      </c>
      <c r="D3" s="15" t="s">
        <v>35</v>
      </c>
      <c r="E3" s="16" t="s">
        <v>36</v>
      </c>
      <c r="F3" s="17" t="s">
        <v>37</v>
      </c>
      <c r="G3" s="17" t="s">
        <v>38</v>
      </c>
      <c r="H3" s="17" t="s">
        <v>39</v>
      </c>
      <c r="I3" s="17" t="s">
        <v>40</v>
      </c>
      <c r="J3" s="17" t="s">
        <v>41</v>
      </c>
      <c r="K3" s="17" t="s">
        <v>42</v>
      </c>
      <c r="L3" s="17" t="s">
        <v>43</v>
      </c>
      <c r="M3" s="17" t="s">
        <v>44</v>
      </c>
      <c r="N3" s="17" t="s">
        <v>45</v>
      </c>
      <c r="O3" s="17" t="s">
        <v>46</v>
      </c>
      <c r="P3" s="17" t="s">
        <v>47</v>
      </c>
      <c r="Q3" s="17" t="s">
        <v>48</v>
      </c>
      <c r="R3" s="17" t="s">
        <v>49</v>
      </c>
      <c r="S3" s="17" t="s">
        <v>50</v>
      </c>
      <c r="T3" s="17" t="s">
        <v>51</v>
      </c>
      <c r="U3" s="17" t="s">
        <v>52</v>
      </c>
      <c r="V3" s="17" t="s">
        <v>53</v>
      </c>
      <c r="W3" s="17" t="s">
        <v>54</v>
      </c>
      <c r="X3" s="17" t="s">
        <v>55</v>
      </c>
      <c r="Y3" s="13"/>
      <c r="Z3" s="13"/>
    </row>
    <row r="4" spans="1:26" ht="15.75" customHeight="1" x14ac:dyDescent="0.2">
      <c r="A4" s="18">
        <v>2</v>
      </c>
      <c r="B4" s="19" t="s">
        <v>33</v>
      </c>
      <c r="C4" s="19" t="s">
        <v>56</v>
      </c>
      <c r="D4" s="19" t="s">
        <v>35</v>
      </c>
      <c r="E4" s="20" t="s">
        <v>36</v>
      </c>
      <c r="F4" s="21" t="s">
        <v>57</v>
      </c>
      <c r="G4" s="21" t="s">
        <v>58</v>
      </c>
      <c r="H4" s="21" t="s">
        <v>59</v>
      </c>
      <c r="I4" s="21" t="s">
        <v>60</v>
      </c>
      <c r="J4" s="21" t="s">
        <v>61</v>
      </c>
      <c r="K4" s="21" t="s">
        <v>62</v>
      </c>
      <c r="L4" s="21" t="s">
        <v>63</v>
      </c>
      <c r="M4" s="21" t="s">
        <v>64</v>
      </c>
      <c r="N4" s="21" t="s">
        <v>65</v>
      </c>
      <c r="O4" s="21" t="s">
        <v>66</v>
      </c>
      <c r="P4" s="21" t="s">
        <v>67</v>
      </c>
      <c r="Q4" s="21" t="s">
        <v>68</v>
      </c>
      <c r="R4" s="21" t="s">
        <v>69</v>
      </c>
      <c r="S4" s="21" t="s">
        <v>70</v>
      </c>
      <c r="T4" s="21" t="s">
        <v>71</v>
      </c>
      <c r="U4" s="21" t="s">
        <v>72</v>
      </c>
      <c r="V4" s="21" t="s">
        <v>73</v>
      </c>
      <c r="W4" s="21" t="s">
        <v>74</v>
      </c>
      <c r="X4" s="21" t="s">
        <v>75</v>
      </c>
      <c r="Y4" s="13"/>
      <c r="Z4" s="13"/>
    </row>
    <row r="5" spans="1:26" ht="15.75" customHeight="1" x14ac:dyDescent="0.2">
      <c r="A5" s="18">
        <v>3</v>
      </c>
      <c r="B5" s="19" t="s">
        <v>33</v>
      </c>
      <c r="C5" s="19" t="s">
        <v>76</v>
      </c>
      <c r="D5" s="19" t="s">
        <v>35</v>
      </c>
      <c r="E5" s="20" t="s">
        <v>36</v>
      </c>
      <c r="F5" s="21" t="s">
        <v>77</v>
      </c>
      <c r="G5" s="21" t="s">
        <v>78</v>
      </c>
      <c r="H5" s="21" t="s">
        <v>79</v>
      </c>
      <c r="I5" s="21" t="s">
        <v>80</v>
      </c>
      <c r="J5" s="21" t="s">
        <v>81</v>
      </c>
      <c r="K5" s="21" t="s">
        <v>82</v>
      </c>
      <c r="L5" s="21" t="s">
        <v>83</v>
      </c>
      <c r="M5" s="21" t="s">
        <v>84</v>
      </c>
      <c r="N5" s="21" t="s">
        <v>85</v>
      </c>
      <c r="O5" s="21" t="s">
        <v>86</v>
      </c>
      <c r="P5" s="21" t="s">
        <v>87</v>
      </c>
      <c r="Q5" s="21" t="s">
        <v>87</v>
      </c>
      <c r="R5" s="21" t="s">
        <v>87</v>
      </c>
      <c r="S5" s="21" t="s">
        <v>88</v>
      </c>
      <c r="T5" s="21" t="s">
        <v>87</v>
      </c>
      <c r="U5" s="21" t="s">
        <v>87</v>
      </c>
      <c r="V5" s="21" t="s">
        <v>89</v>
      </c>
      <c r="W5" s="21" t="s">
        <v>89</v>
      </c>
      <c r="X5" s="21" t="s">
        <v>89</v>
      </c>
      <c r="Y5" s="13"/>
      <c r="Z5" s="13"/>
    </row>
    <row r="6" spans="1:26" ht="15.75" customHeight="1" x14ac:dyDescent="0.2">
      <c r="A6" s="22">
        <v>4</v>
      </c>
      <c r="B6" s="23" t="s">
        <v>33</v>
      </c>
      <c r="C6" s="23" t="s">
        <v>90</v>
      </c>
      <c r="D6" s="23" t="s">
        <v>35</v>
      </c>
      <c r="E6" s="24" t="s">
        <v>91</v>
      </c>
      <c r="F6" s="25">
        <v>1</v>
      </c>
      <c r="G6" s="25">
        <v>1</v>
      </c>
      <c r="H6" s="25">
        <v>1</v>
      </c>
      <c r="I6" s="25" t="s">
        <v>92</v>
      </c>
      <c r="J6" s="26">
        <v>0.05</v>
      </c>
      <c r="K6" s="27">
        <v>0.1</v>
      </c>
      <c r="L6" s="27">
        <v>0.1</v>
      </c>
      <c r="M6" s="27">
        <v>0.05</v>
      </c>
      <c r="N6" s="27">
        <v>0.05</v>
      </c>
      <c r="O6" s="27">
        <v>0.05</v>
      </c>
      <c r="P6" s="27">
        <v>0.1</v>
      </c>
      <c r="Q6" s="27">
        <v>0.1</v>
      </c>
      <c r="R6" s="27">
        <v>0.05</v>
      </c>
      <c r="S6" s="27">
        <v>0.05</v>
      </c>
      <c r="T6" s="27">
        <v>0.2</v>
      </c>
      <c r="U6" s="27">
        <v>0.1</v>
      </c>
      <c r="V6" s="27">
        <v>0.05</v>
      </c>
      <c r="W6" s="27">
        <v>0.1</v>
      </c>
      <c r="X6" s="27">
        <v>0.02</v>
      </c>
      <c r="Y6" s="28"/>
      <c r="Z6" s="28"/>
    </row>
    <row r="7" spans="1:26" ht="15.75" customHeight="1" x14ac:dyDescent="0.2">
      <c r="A7" s="29">
        <v>5</v>
      </c>
      <c r="B7" s="30" t="s">
        <v>33</v>
      </c>
      <c r="C7" s="30" t="s">
        <v>93</v>
      </c>
      <c r="D7" s="30" t="s">
        <v>35</v>
      </c>
      <c r="E7" s="31" t="s">
        <v>94</v>
      </c>
      <c r="F7" s="32">
        <v>140</v>
      </c>
      <c r="G7" s="32">
        <v>2100</v>
      </c>
      <c r="H7" s="32">
        <v>50</v>
      </c>
      <c r="I7" s="32">
        <v>10000</v>
      </c>
      <c r="J7" s="32">
        <v>465</v>
      </c>
      <c r="K7" s="32">
        <v>70</v>
      </c>
      <c r="L7" s="32">
        <v>100</v>
      </c>
      <c r="M7" s="32">
        <v>90</v>
      </c>
      <c r="N7" s="32">
        <v>300</v>
      </c>
      <c r="O7" s="32">
        <v>80</v>
      </c>
      <c r="P7" s="32">
        <v>200</v>
      </c>
      <c r="Q7" s="32">
        <v>5</v>
      </c>
      <c r="R7" s="32">
        <v>30</v>
      </c>
      <c r="S7" s="32">
        <v>350</v>
      </c>
      <c r="T7" s="32">
        <v>15</v>
      </c>
      <c r="U7" s="32">
        <v>60</v>
      </c>
      <c r="V7" s="32">
        <v>15</v>
      </c>
      <c r="W7" s="32">
        <v>45</v>
      </c>
      <c r="X7" s="32">
        <v>30</v>
      </c>
      <c r="Y7" s="13"/>
      <c r="Z7" s="13"/>
    </row>
    <row r="8" spans="1:26" ht="15.75" customHeight="1" x14ac:dyDescent="0.2">
      <c r="A8" s="29">
        <v>6</v>
      </c>
      <c r="B8" s="30" t="s">
        <v>33</v>
      </c>
      <c r="C8" s="30" t="s">
        <v>95</v>
      </c>
      <c r="D8" s="30" t="s">
        <v>35</v>
      </c>
      <c r="E8" s="31" t="s">
        <v>94</v>
      </c>
      <c r="F8" s="32">
        <v>530</v>
      </c>
      <c r="G8" s="32">
        <v>6900</v>
      </c>
      <c r="H8" s="32">
        <v>150</v>
      </c>
      <c r="I8" s="32">
        <v>15000</v>
      </c>
      <c r="J8" s="32">
        <v>600</v>
      </c>
      <c r="K8" s="32">
        <v>150</v>
      </c>
      <c r="L8" s="32">
        <v>400</v>
      </c>
      <c r="M8" s="32">
        <v>350</v>
      </c>
      <c r="N8" s="32">
        <v>2000</v>
      </c>
      <c r="O8" s="32">
        <v>230</v>
      </c>
      <c r="P8" s="32">
        <v>310</v>
      </c>
      <c r="Q8" s="32">
        <v>10</v>
      </c>
      <c r="R8" s="32">
        <v>80</v>
      </c>
      <c r="S8" s="32">
        <v>620</v>
      </c>
      <c r="T8" s="32">
        <v>25</v>
      </c>
      <c r="U8" s="32">
        <v>115</v>
      </c>
      <c r="V8" s="32">
        <v>50</v>
      </c>
      <c r="W8" s="32">
        <v>140</v>
      </c>
      <c r="X8" s="32">
        <v>60</v>
      </c>
      <c r="Y8" s="13"/>
      <c r="Z8" s="13"/>
    </row>
    <row r="9" spans="1:26" ht="15.75" customHeight="1" x14ac:dyDescent="0.2">
      <c r="A9" s="33">
        <v>7</v>
      </c>
      <c r="B9" s="34" t="s">
        <v>33</v>
      </c>
      <c r="C9" s="34" t="s">
        <v>96</v>
      </c>
      <c r="D9" s="34" t="s">
        <v>35</v>
      </c>
      <c r="E9" s="20" t="s">
        <v>36</v>
      </c>
      <c r="F9" s="35" t="s">
        <v>97</v>
      </c>
      <c r="G9" s="35" t="s">
        <v>98</v>
      </c>
      <c r="H9" s="35" t="s">
        <v>99</v>
      </c>
      <c r="I9" s="35" t="s">
        <v>100</v>
      </c>
      <c r="J9" s="35" t="s">
        <v>101</v>
      </c>
      <c r="K9" s="35" t="s">
        <v>102</v>
      </c>
      <c r="L9" s="35" t="s">
        <v>103</v>
      </c>
      <c r="M9" s="35" t="s">
        <v>104</v>
      </c>
      <c r="N9" s="35" t="s">
        <v>105</v>
      </c>
      <c r="O9" s="35" t="s">
        <v>106</v>
      </c>
      <c r="P9" s="35" t="s">
        <v>107</v>
      </c>
      <c r="Q9" s="35" t="s">
        <v>108</v>
      </c>
      <c r="R9" s="35" t="s">
        <v>109</v>
      </c>
      <c r="S9" s="35" t="s">
        <v>110</v>
      </c>
      <c r="T9" s="35" t="s">
        <v>111</v>
      </c>
      <c r="U9" s="35" t="s">
        <v>112</v>
      </c>
      <c r="V9" s="35" t="s">
        <v>113</v>
      </c>
      <c r="W9" s="35" t="s">
        <v>114</v>
      </c>
      <c r="X9" s="35" t="s">
        <v>115</v>
      </c>
      <c r="Y9" s="13"/>
      <c r="Z9" s="13"/>
    </row>
    <row r="10" spans="1:26" ht="15.75" customHeight="1" x14ac:dyDescent="0.2">
      <c r="A10" s="33">
        <v>8</v>
      </c>
      <c r="B10" s="34" t="s">
        <v>33</v>
      </c>
      <c r="C10" s="34" t="s">
        <v>116</v>
      </c>
      <c r="D10" s="34" t="s">
        <v>35</v>
      </c>
      <c r="E10" s="20" t="s">
        <v>36</v>
      </c>
      <c r="F10" s="35" t="s">
        <v>117</v>
      </c>
      <c r="G10" s="35" t="s">
        <v>118</v>
      </c>
      <c r="H10" s="35" t="s">
        <v>119</v>
      </c>
      <c r="I10" s="35" t="s">
        <v>120</v>
      </c>
      <c r="J10" s="35" t="s">
        <v>121</v>
      </c>
      <c r="K10" s="35" t="s">
        <v>122</v>
      </c>
      <c r="L10" s="35" t="s">
        <v>123</v>
      </c>
      <c r="M10" s="35" t="s">
        <v>124</v>
      </c>
      <c r="N10" s="35" t="s">
        <v>125</v>
      </c>
      <c r="O10" s="35" t="s">
        <v>126</v>
      </c>
      <c r="P10" s="35" t="s">
        <v>127</v>
      </c>
      <c r="Q10" s="35" t="s">
        <v>128</v>
      </c>
      <c r="R10" s="35" t="s">
        <v>129</v>
      </c>
      <c r="S10" s="35" t="s">
        <v>130</v>
      </c>
      <c r="T10" s="35" t="s">
        <v>131</v>
      </c>
      <c r="U10" s="35" t="s">
        <v>132</v>
      </c>
      <c r="V10" s="35" t="s">
        <v>133</v>
      </c>
      <c r="W10" s="35" t="s">
        <v>134</v>
      </c>
      <c r="X10" s="35" t="s">
        <v>135</v>
      </c>
      <c r="Y10" s="13"/>
      <c r="Z10" s="13"/>
    </row>
    <row r="11" spans="1:26" ht="15.75" customHeight="1" x14ac:dyDescent="0.2">
      <c r="A11" s="29">
        <v>9</v>
      </c>
      <c r="B11" s="30" t="s">
        <v>33</v>
      </c>
      <c r="C11" s="30" t="s">
        <v>136</v>
      </c>
      <c r="D11" s="30" t="s">
        <v>35</v>
      </c>
      <c r="E11" s="20" t="s">
        <v>36</v>
      </c>
      <c r="F11" s="32" t="s">
        <v>137</v>
      </c>
      <c r="G11" s="32" t="s">
        <v>138</v>
      </c>
      <c r="H11" s="36" t="s">
        <v>139</v>
      </c>
      <c r="I11" s="36" t="s">
        <v>140</v>
      </c>
      <c r="J11" s="32" t="s">
        <v>141</v>
      </c>
      <c r="K11" s="36" t="s">
        <v>142</v>
      </c>
      <c r="L11" s="32" t="s">
        <v>143</v>
      </c>
      <c r="M11" s="32" t="s">
        <v>144</v>
      </c>
      <c r="N11" s="32" t="s">
        <v>145</v>
      </c>
      <c r="O11" s="32" t="s">
        <v>126</v>
      </c>
      <c r="P11" s="36" t="s">
        <v>146</v>
      </c>
      <c r="Q11" s="32" t="s">
        <v>147</v>
      </c>
      <c r="R11" s="32" t="s">
        <v>141</v>
      </c>
      <c r="S11" s="32" t="s">
        <v>141</v>
      </c>
      <c r="T11" s="32" t="s">
        <v>141</v>
      </c>
      <c r="U11" s="32" t="s">
        <v>148</v>
      </c>
      <c r="V11" s="32" t="s">
        <v>149</v>
      </c>
      <c r="W11" s="32" t="s">
        <v>150</v>
      </c>
      <c r="X11" s="32" t="s">
        <v>151</v>
      </c>
      <c r="Y11" s="13"/>
      <c r="Z11" s="13"/>
    </row>
    <row r="12" spans="1:26" ht="15.75" customHeight="1" x14ac:dyDescent="0.2">
      <c r="A12" s="29">
        <v>10</v>
      </c>
      <c r="B12" s="30" t="s">
        <v>33</v>
      </c>
      <c r="C12" s="30" t="s">
        <v>152</v>
      </c>
      <c r="D12" s="30" t="s">
        <v>35</v>
      </c>
      <c r="E12" s="20" t="s">
        <v>36</v>
      </c>
      <c r="F12" s="32" t="s">
        <v>153</v>
      </c>
      <c r="G12" s="32" t="s">
        <v>154</v>
      </c>
      <c r="H12" s="36" t="s">
        <v>155</v>
      </c>
      <c r="I12" s="32" t="s">
        <v>156</v>
      </c>
      <c r="J12" s="36" t="s">
        <v>157</v>
      </c>
      <c r="K12" s="36" t="s">
        <v>153</v>
      </c>
      <c r="L12" s="36" t="s">
        <v>153</v>
      </c>
      <c r="M12" s="36" t="s">
        <v>158</v>
      </c>
      <c r="N12" s="36" t="s">
        <v>159</v>
      </c>
      <c r="O12" s="36" t="s">
        <v>157</v>
      </c>
      <c r="P12" s="36" t="s">
        <v>160</v>
      </c>
      <c r="Q12" s="36" t="s">
        <v>161</v>
      </c>
      <c r="R12" s="36" t="s">
        <v>153</v>
      </c>
      <c r="S12" s="36" t="s">
        <v>153</v>
      </c>
      <c r="T12" s="36" t="s">
        <v>162</v>
      </c>
      <c r="U12" s="36" t="s">
        <v>153</v>
      </c>
      <c r="V12" s="36" t="s">
        <v>153</v>
      </c>
      <c r="W12" s="36" t="s">
        <v>163</v>
      </c>
      <c r="X12" s="36" t="s">
        <v>153</v>
      </c>
      <c r="Y12" s="13"/>
      <c r="Z12" s="13"/>
    </row>
    <row r="13" spans="1:26" ht="15.75" customHeight="1" x14ac:dyDescent="0.2">
      <c r="A13" s="29">
        <v>11</v>
      </c>
      <c r="B13" s="30" t="s">
        <v>33</v>
      </c>
      <c r="C13" s="30" t="s">
        <v>164</v>
      </c>
      <c r="D13" s="30" t="s">
        <v>35</v>
      </c>
      <c r="E13" s="20" t="s">
        <v>36</v>
      </c>
      <c r="F13" s="32" t="s">
        <v>165</v>
      </c>
      <c r="G13" s="32" t="s">
        <v>166</v>
      </c>
      <c r="H13" s="36" t="s">
        <v>153</v>
      </c>
      <c r="I13" s="36" t="s">
        <v>167</v>
      </c>
      <c r="J13" s="36" t="s">
        <v>168</v>
      </c>
      <c r="K13" s="36" t="s">
        <v>169</v>
      </c>
      <c r="L13" s="36" t="s">
        <v>158</v>
      </c>
      <c r="M13" s="36" t="s">
        <v>153</v>
      </c>
      <c r="N13" s="36" t="s">
        <v>170</v>
      </c>
      <c r="O13" s="36" t="s">
        <v>171</v>
      </c>
      <c r="P13" s="36" t="s">
        <v>172</v>
      </c>
      <c r="Q13" s="36" t="s">
        <v>173</v>
      </c>
      <c r="R13" s="36" t="s">
        <v>174</v>
      </c>
      <c r="S13" s="36" t="s">
        <v>175</v>
      </c>
      <c r="T13" s="36" t="s">
        <v>153</v>
      </c>
      <c r="U13" s="36" t="s">
        <v>176</v>
      </c>
      <c r="V13" s="32" t="s">
        <v>153</v>
      </c>
      <c r="W13" s="36" t="s">
        <v>157</v>
      </c>
      <c r="X13" s="36" t="s">
        <v>177</v>
      </c>
      <c r="Y13" s="13"/>
      <c r="Z13" s="13"/>
    </row>
    <row r="14" spans="1:26" ht="15.75" customHeight="1" x14ac:dyDescent="0.2">
      <c r="A14" s="37">
        <v>12</v>
      </c>
      <c r="B14" s="38" t="s">
        <v>33</v>
      </c>
      <c r="C14" s="38" t="s">
        <v>178</v>
      </c>
      <c r="D14" s="38" t="s">
        <v>35</v>
      </c>
      <c r="E14" s="39" t="s">
        <v>36</v>
      </c>
      <c r="F14" s="40" t="s">
        <v>179</v>
      </c>
      <c r="G14" s="40" t="s">
        <v>180</v>
      </c>
      <c r="H14" s="41" t="s">
        <v>153</v>
      </c>
      <c r="I14" s="40" t="s">
        <v>181</v>
      </c>
      <c r="J14" s="40" t="s">
        <v>141</v>
      </c>
      <c r="K14" s="41" t="s">
        <v>153</v>
      </c>
      <c r="L14" s="41" t="s">
        <v>182</v>
      </c>
      <c r="M14" s="41" t="s">
        <v>183</v>
      </c>
      <c r="N14" s="41" t="s">
        <v>184</v>
      </c>
      <c r="O14" s="41" t="s">
        <v>171</v>
      </c>
      <c r="P14" s="41" t="s">
        <v>185</v>
      </c>
      <c r="Q14" s="41" t="s">
        <v>186</v>
      </c>
      <c r="R14" s="40" t="s">
        <v>141</v>
      </c>
      <c r="S14" s="40" t="s">
        <v>141</v>
      </c>
      <c r="T14" s="40" t="s">
        <v>141</v>
      </c>
      <c r="U14" s="41" t="s">
        <v>187</v>
      </c>
      <c r="V14" s="41" t="s">
        <v>153</v>
      </c>
      <c r="W14" s="41" t="s">
        <v>188</v>
      </c>
      <c r="X14" s="41" t="s">
        <v>153</v>
      </c>
      <c r="Y14" s="13"/>
      <c r="Z14" s="13"/>
    </row>
    <row r="15" spans="1:26" ht="15.75" customHeight="1" x14ac:dyDescent="0.2">
      <c r="A15" s="14">
        <v>13</v>
      </c>
      <c r="B15" s="15" t="s">
        <v>33</v>
      </c>
      <c r="C15" s="15" t="s">
        <v>34</v>
      </c>
      <c r="D15" s="15" t="s">
        <v>189</v>
      </c>
      <c r="E15" s="16" t="s">
        <v>36</v>
      </c>
      <c r="F15" s="17" t="s">
        <v>141</v>
      </c>
      <c r="G15" s="17" t="s">
        <v>141</v>
      </c>
      <c r="H15" s="17" t="s">
        <v>190</v>
      </c>
      <c r="I15" s="17" t="s">
        <v>191</v>
      </c>
      <c r="J15" s="17" t="s">
        <v>192</v>
      </c>
      <c r="K15" s="17" t="s">
        <v>193</v>
      </c>
      <c r="L15" s="17" t="s">
        <v>194</v>
      </c>
      <c r="M15" s="17" t="s">
        <v>195</v>
      </c>
      <c r="N15" s="17" t="s">
        <v>141</v>
      </c>
      <c r="O15" s="17" t="s">
        <v>141</v>
      </c>
      <c r="P15" s="17" t="s">
        <v>196</v>
      </c>
      <c r="Q15" s="17" t="s">
        <v>196</v>
      </c>
      <c r="R15" s="17" t="s">
        <v>196</v>
      </c>
      <c r="S15" s="17" t="s">
        <v>141</v>
      </c>
      <c r="T15" s="17" t="s">
        <v>196</v>
      </c>
      <c r="U15" s="17" t="s">
        <v>197</v>
      </c>
      <c r="V15" s="17" t="s">
        <v>141</v>
      </c>
      <c r="W15" s="17" t="s">
        <v>141</v>
      </c>
      <c r="X15" s="17" t="s">
        <v>141</v>
      </c>
      <c r="Y15" s="13"/>
      <c r="Z15" s="13"/>
    </row>
    <row r="16" spans="1:26" ht="15.75" customHeight="1" x14ac:dyDescent="0.2">
      <c r="A16" s="18">
        <v>14</v>
      </c>
      <c r="B16" s="19" t="s">
        <v>33</v>
      </c>
      <c r="C16" s="19" t="s">
        <v>56</v>
      </c>
      <c r="D16" s="19" t="s">
        <v>189</v>
      </c>
      <c r="E16" s="20" t="s">
        <v>36</v>
      </c>
      <c r="F16" s="21" t="s">
        <v>141</v>
      </c>
      <c r="G16" s="21" t="s">
        <v>141</v>
      </c>
      <c r="H16" s="21" t="s">
        <v>198</v>
      </c>
      <c r="I16" s="21" t="s">
        <v>199</v>
      </c>
      <c r="J16" s="21" t="s">
        <v>200</v>
      </c>
      <c r="K16" s="21" t="s">
        <v>201</v>
      </c>
      <c r="L16" s="21" t="s">
        <v>202</v>
      </c>
      <c r="M16" s="21" t="s">
        <v>203</v>
      </c>
      <c r="N16" s="21" t="s">
        <v>141</v>
      </c>
      <c r="O16" s="21" t="s">
        <v>141</v>
      </c>
      <c r="P16" s="21" t="s">
        <v>204</v>
      </c>
      <c r="Q16" s="21" t="s">
        <v>204</v>
      </c>
      <c r="R16" s="21" t="s">
        <v>204</v>
      </c>
      <c r="S16" s="32" t="s">
        <v>141</v>
      </c>
      <c r="T16" s="21" t="s">
        <v>60</v>
      </c>
      <c r="U16" s="21" t="s">
        <v>205</v>
      </c>
      <c r="V16" s="21" t="s">
        <v>141</v>
      </c>
      <c r="W16" s="21" t="s">
        <v>141</v>
      </c>
      <c r="X16" s="21" t="s">
        <v>141</v>
      </c>
      <c r="Y16" s="13"/>
      <c r="Z16" s="13"/>
    </row>
    <row r="17" spans="1:26" ht="15.75" customHeight="1" x14ac:dyDescent="0.2">
      <c r="A17" s="18">
        <v>15</v>
      </c>
      <c r="B17" s="19" t="s">
        <v>33</v>
      </c>
      <c r="C17" s="19" t="s">
        <v>76</v>
      </c>
      <c r="D17" s="19" t="s">
        <v>189</v>
      </c>
      <c r="E17" s="20" t="s">
        <v>36</v>
      </c>
      <c r="F17" s="21" t="s">
        <v>141</v>
      </c>
      <c r="G17" s="21" t="s">
        <v>141</v>
      </c>
      <c r="H17" s="21" t="s">
        <v>206</v>
      </c>
      <c r="I17" s="21" t="s">
        <v>87</v>
      </c>
      <c r="J17" s="21" t="s">
        <v>207</v>
      </c>
      <c r="K17" s="21" t="s">
        <v>208</v>
      </c>
      <c r="L17" s="21" t="s">
        <v>209</v>
      </c>
      <c r="M17" s="21" t="s">
        <v>210</v>
      </c>
      <c r="N17" s="21" t="s">
        <v>141</v>
      </c>
      <c r="O17" s="21" t="s">
        <v>141</v>
      </c>
      <c r="P17" s="21" t="s">
        <v>211</v>
      </c>
      <c r="Q17" s="21" t="s">
        <v>211</v>
      </c>
      <c r="R17" s="21" t="s">
        <v>211</v>
      </c>
      <c r="S17" s="32" t="s">
        <v>141</v>
      </c>
      <c r="T17" s="21" t="s">
        <v>211</v>
      </c>
      <c r="U17" s="21" t="s">
        <v>212</v>
      </c>
      <c r="V17" s="21" t="s">
        <v>141</v>
      </c>
      <c r="W17" s="21" t="s">
        <v>141</v>
      </c>
      <c r="X17" s="21" t="s">
        <v>141</v>
      </c>
      <c r="Y17" s="13"/>
      <c r="Z17" s="13"/>
    </row>
    <row r="18" spans="1:26" ht="15.75" customHeight="1" x14ac:dyDescent="0.2">
      <c r="A18" s="42">
        <v>16</v>
      </c>
      <c r="B18" s="43" t="s">
        <v>33</v>
      </c>
      <c r="C18" s="43" t="s">
        <v>90</v>
      </c>
      <c r="D18" s="43" t="s">
        <v>189</v>
      </c>
      <c r="E18" s="44" t="s">
        <v>91</v>
      </c>
      <c r="F18" s="45" t="s">
        <v>141</v>
      </c>
      <c r="G18" s="45" t="s">
        <v>141</v>
      </c>
      <c r="H18" s="45">
        <v>1</v>
      </c>
      <c r="I18" s="45">
        <v>1</v>
      </c>
      <c r="J18" s="26">
        <v>0.01</v>
      </c>
      <c r="K18" s="27">
        <v>0.1</v>
      </c>
      <c r="L18" s="27">
        <v>0.1</v>
      </c>
      <c r="M18" s="27">
        <v>0.05</v>
      </c>
      <c r="N18" s="21" t="s">
        <v>141</v>
      </c>
      <c r="O18" s="21" t="s">
        <v>141</v>
      </c>
      <c r="P18" s="45" t="s">
        <v>92</v>
      </c>
      <c r="Q18" s="45" t="s">
        <v>92</v>
      </c>
      <c r="R18" s="35" t="s">
        <v>92</v>
      </c>
      <c r="S18" s="32" t="s">
        <v>141</v>
      </c>
      <c r="T18" s="45" t="s">
        <v>92</v>
      </c>
      <c r="U18" s="27">
        <v>0.1</v>
      </c>
      <c r="V18" s="21" t="s">
        <v>141</v>
      </c>
      <c r="W18" s="21" t="s">
        <v>141</v>
      </c>
      <c r="X18" s="21" t="s">
        <v>141</v>
      </c>
      <c r="Y18" s="13"/>
      <c r="Z18" s="13"/>
    </row>
    <row r="19" spans="1:26" ht="15.75" customHeight="1" x14ac:dyDescent="0.2">
      <c r="A19" s="29">
        <v>17</v>
      </c>
      <c r="B19" s="30" t="s">
        <v>33</v>
      </c>
      <c r="C19" s="30" t="s">
        <v>93</v>
      </c>
      <c r="D19" s="30" t="s">
        <v>189</v>
      </c>
      <c r="E19" s="31" t="s">
        <v>94</v>
      </c>
      <c r="F19" s="32" t="s">
        <v>141</v>
      </c>
      <c r="G19" s="32" t="s">
        <v>141</v>
      </c>
      <c r="H19" s="32">
        <v>10</v>
      </c>
      <c r="I19" s="32">
        <v>40</v>
      </c>
      <c r="J19" s="32">
        <v>150</v>
      </c>
      <c r="K19" s="32">
        <v>190</v>
      </c>
      <c r="L19" s="32">
        <v>190</v>
      </c>
      <c r="M19" s="32">
        <v>150</v>
      </c>
      <c r="N19" s="21" t="s">
        <v>141</v>
      </c>
      <c r="O19" s="21" t="s">
        <v>141</v>
      </c>
      <c r="P19" s="32">
        <v>10000</v>
      </c>
      <c r="Q19" s="32">
        <v>10000</v>
      </c>
      <c r="R19" s="32">
        <v>10000</v>
      </c>
      <c r="S19" s="32" t="s">
        <v>141</v>
      </c>
      <c r="T19" s="32">
        <v>25000</v>
      </c>
      <c r="U19" s="32">
        <v>280</v>
      </c>
      <c r="V19" s="21" t="s">
        <v>141</v>
      </c>
      <c r="W19" s="32" t="s">
        <v>141</v>
      </c>
      <c r="X19" s="21" t="s">
        <v>141</v>
      </c>
      <c r="Y19" s="13"/>
      <c r="Z19" s="13"/>
    </row>
    <row r="20" spans="1:26" ht="15.75" customHeight="1" x14ac:dyDescent="0.2">
      <c r="A20" s="29">
        <v>18</v>
      </c>
      <c r="B20" s="30" t="s">
        <v>33</v>
      </c>
      <c r="C20" s="30" t="s">
        <v>95</v>
      </c>
      <c r="D20" s="30" t="s">
        <v>189</v>
      </c>
      <c r="E20" s="31" t="s">
        <v>94</v>
      </c>
      <c r="F20" s="32" t="s">
        <v>141</v>
      </c>
      <c r="G20" s="32" t="s">
        <v>141</v>
      </c>
      <c r="H20" s="32">
        <v>30</v>
      </c>
      <c r="I20" s="32">
        <v>100</v>
      </c>
      <c r="J20" s="32">
        <v>200</v>
      </c>
      <c r="K20" s="32">
        <v>210</v>
      </c>
      <c r="L20" s="32">
        <v>210</v>
      </c>
      <c r="M20" s="32">
        <v>380</v>
      </c>
      <c r="N20" s="32" t="s">
        <v>141</v>
      </c>
      <c r="O20" s="32" t="s">
        <v>141</v>
      </c>
      <c r="P20" s="32">
        <v>25000</v>
      </c>
      <c r="Q20" s="32">
        <v>25000</v>
      </c>
      <c r="R20" s="32">
        <v>25000</v>
      </c>
      <c r="S20" s="32" t="s">
        <v>141</v>
      </c>
      <c r="T20" s="32">
        <v>85000</v>
      </c>
      <c r="U20" s="32">
        <v>400</v>
      </c>
      <c r="V20" s="21" t="s">
        <v>141</v>
      </c>
      <c r="W20" s="32" t="s">
        <v>141</v>
      </c>
      <c r="X20" s="21" t="s">
        <v>141</v>
      </c>
      <c r="Y20" s="13"/>
      <c r="Z20" s="13"/>
    </row>
    <row r="21" spans="1:26" ht="15.75" customHeight="1" x14ac:dyDescent="0.2">
      <c r="A21" s="33">
        <v>19</v>
      </c>
      <c r="B21" s="34" t="s">
        <v>33</v>
      </c>
      <c r="C21" s="34" t="s">
        <v>96</v>
      </c>
      <c r="D21" s="34" t="s">
        <v>189</v>
      </c>
      <c r="E21" s="20" t="s">
        <v>36</v>
      </c>
      <c r="F21" s="35" t="s">
        <v>141</v>
      </c>
      <c r="G21" s="35" t="s">
        <v>141</v>
      </c>
      <c r="H21" s="35" t="s">
        <v>213</v>
      </c>
      <c r="I21" s="35" t="s">
        <v>214</v>
      </c>
      <c r="J21" s="35" t="s">
        <v>215</v>
      </c>
      <c r="K21" s="35" t="s">
        <v>216</v>
      </c>
      <c r="L21" s="35" t="s">
        <v>216</v>
      </c>
      <c r="M21" s="35" t="s">
        <v>217</v>
      </c>
      <c r="N21" s="32" t="s">
        <v>141</v>
      </c>
      <c r="O21" s="32" t="s">
        <v>141</v>
      </c>
      <c r="P21" s="35" t="s">
        <v>218</v>
      </c>
      <c r="Q21" s="35" t="s">
        <v>219</v>
      </c>
      <c r="R21" s="35" t="s">
        <v>219</v>
      </c>
      <c r="S21" s="32" t="s">
        <v>141</v>
      </c>
      <c r="T21" s="35" t="s">
        <v>140</v>
      </c>
      <c r="U21" s="35" t="s">
        <v>220</v>
      </c>
      <c r="V21" s="21" t="s">
        <v>141</v>
      </c>
      <c r="W21" s="32" t="s">
        <v>141</v>
      </c>
      <c r="X21" s="21" t="s">
        <v>141</v>
      </c>
      <c r="Y21" s="13"/>
      <c r="Z21" s="13"/>
    </row>
    <row r="22" spans="1:26" ht="15.75" customHeight="1" x14ac:dyDescent="0.2">
      <c r="A22" s="33">
        <v>20</v>
      </c>
      <c r="B22" s="34" t="s">
        <v>33</v>
      </c>
      <c r="C22" s="34" t="s">
        <v>116</v>
      </c>
      <c r="D22" s="34" t="s">
        <v>189</v>
      </c>
      <c r="E22" s="20" t="s">
        <v>36</v>
      </c>
      <c r="F22" s="35" t="s">
        <v>141</v>
      </c>
      <c r="G22" s="35" t="s">
        <v>141</v>
      </c>
      <c r="H22" s="35" t="s">
        <v>221</v>
      </c>
      <c r="I22" s="35" t="s">
        <v>222</v>
      </c>
      <c r="J22" s="35" t="s">
        <v>223</v>
      </c>
      <c r="K22" s="35" t="s">
        <v>224</v>
      </c>
      <c r="L22" s="35" t="s">
        <v>225</v>
      </c>
      <c r="M22" s="35" t="s">
        <v>226</v>
      </c>
      <c r="N22" s="32" t="s">
        <v>141</v>
      </c>
      <c r="O22" s="32" t="s">
        <v>141</v>
      </c>
      <c r="P22" s="35" t="s">
        <v>227</v>
      </c>
      <c r="Q22" s="35" t="s">
        <v>228</v>
      </c>
      <c r="R22" s="35" t="s">
        <v>229</v>
      </c>
      <c r="S22" s="32" t="s">
        <v>141</v>
      </c>
      <c r="T22" s="35" t="s">
        <v>230</v>
      </c>
      <c r="U22" s="35" t="s">
        <v>231</v>
      </c>
      <c r="V22" s="21" t="s">
        <v>141</v>
      </c>
      <c r="W22" s="32" t="s">
        <v>141</v>
      </c>
      <c r="X22" s="21" t="s">
        <v>141</v>
      </c>
      <c r="Y22" s="13"/>
      <c r="Z22" s="13"/>
    </row>
    <row r="23" spans="1:26" ht="15.75" customHeight="1" x14ac:dyDescent="0.2">
      <c r="A23" s="29">
        <v>21</v>
      </c>
      <c r="B23" s="30" t="s">
        <v>33</v>
      </c>
      <c r="C23" s="30" t="s">
        <v>136</v>
      </c>
      <c r="D23" s="30" t="s">
        <v>189</v>
      </c>
      <c r="E23" s="20" t="s">
        <v>36</v>
      </c>
      <c r="F23" s="32" t="s">
        <v>141</v>
      </c>
      <c r="G23" s="32" t="s">
        <v>141</v>
      </c>
      <c r="H23" s="32" t="s">
        <v>141</v>
      </c>
      <c r="I23" s="32" t="s">
        <v>141</v>
      </c>
      <c r="J23" s="32" t="s">
        <v>141</v>
      </c>
      <c r="K23" s="36" t="s">
        <v>232</v>
      </c>
      <c r="L23" s="32" t="s">
        <v>233</v>
      </c>
      <c r="M23" s="32" t="s">
        <v>141</v>
      </c>
      <c r="N23" s="32" t="s">
        <v>141</v>
      </c>
      <c r="O23" s="32" t="s">
        <v>141</v>
      </c>
      <c r="P23" s="36" t="s">
        <v>234</v>
      </c>
      <c r="Q23" s="32" t="s">
        <v>235</v>
      </c>
      <c r="R23" s="32" t="s">
        <v>236</v>
      </c>
      <c r="S23" s="32" t="s">
        <v>141</v>
      </c>
      <c r="T23" s="36" t="s">
        <v>120</v>
      </c>
      <c r="U23" s="32" t="s">
        <v>237</v>
      </c>
      <c r="V23" s="21" t="s">
        <v>141</v>
      </c>
      <c r="W23" s="32" t="s">
        <v>141</v>
      </c>
      <c r="X23" s="21" t="s">
        <v>141</v>
      </c>
      <c r="Y23" s="13"/>
      <c r="Z23" s="13"/>
    </row>
    <row r="24" spans="1:26" ht="15.75" customHeight="1" x14ac:dyDescent="0.2">
      <c r="A24" s="29">
        <v>22</v>
      </c>
      <c r="B24" s="30" t="s">
        <v>33</v>
      </c>
      <c r="C24" s="30" t="s">
        <v>152</v>
      </c>
      <c r="D24" s="30" t="s">
        <v>189</v>
      </c>
      <c r="E24" s="20" t="s">
        <v>36</v>
      </c>
      <c r="F24" s="32" t="s">
        <v>141</v>
      </c>
      <c r="G24" s="32" t="s">
        <v>141</v>
      </c>
      <c r="H24" s="36" t="s">
        <v>176</v>
      </c>
      <c r="I24" s="32" t="s">
        <v>238</v>
      </c>
      <c r="J24" s="36" t="s">
        <v>157</v>
      </c>
      <c r="K24" s="36" t="s">
        <v>239</v>
      </c>
      <c r="L24" s="36" t="s">
        <v>239</v>
      </c>
      <c r="M24" s="36" t="s">
        <v>240</v>
      </c>
      <c r="N24" s="32" t="s">
        <v>141</v>
      </c>
      <c r="O24" s="32" t="s">
        <v>141</v>
      </c>
      <c r="P24" s="36" t="s">
        <v>241</v>
      </c>
      <c r="Q24" s="36" t="s">
        <v>241</v>
      </c>
      <c r="R24" s="36" t="s">
        <v>241</v>
      </c>
      <c r="S24" s="32" t="s">
        <v>141</v>
      </c>
      <c r="T24" s="32" t="s">
        <v>181</v>
      </c>
      <c r="U24" s="36" t="s">
        <v>242</v>
      </c>
      <c r="V24" s="32" t="s">
        <v>141</v>
      </c>
      <c r="W24" s="32" t="s">
        <v>141</v>
      </c>
      <c r="X24" s="21" t="s">
        <v>141</v>
      </c>
      <c r="Y24" s="13"/>
      <c r="Z24" s="13"/>
    </row>
    <row r="25" spans="1:26" ht="15.75" customHeight="1" x14ac:dyDescent="0.2">
      <c r="A25" s="29">
        <v>23</v>
      </c>
      <c r="B25" s="30" t="s">
        <v>33</v>
      </c>
      <c r="C25" s="30" t="s">
        <v>164</v>
      </c>
      <c r="D25" s="30" t="s">
        <v>189</v>
      </c>
      <c r="E25" s="20" t="s">
        <v>36</v>
      </c>
      <c r="F25" s="32" t="s">
        <v>141</v>
      </c>
      <c r="G25" s="32" t="s">
        <v>141</v>
      </c>
      <c r="H25" s="36" t="s">
        <v>176</v>
      </c>
      <c r="I25" s="36" t="s">
        <v>243</v>
      </c>
      <c r="J25" s="36" t="s">
        <v>153</v>
      </c>
      <c r="K25" s="36" t="s">
        <v>244</v>
      </c>
      <c r="L25" s="36" t="s">
        <v>153</v>
      </c>
      <c r="M25" s="36" t="s">
        <v>153</v>
      </c>
      <c r="N25" s="32" t="s">
        <v>141</v>
      </c>
      <c r="O25" s="32" t="s">
        <v>141</v>
      </c>
      <c r="P25" s="36" t="s">
        <v>245</v>
      </c>
      <c r="Q25" s="36" t="s">
        <v>246</v>
      </c>
      <c r="R25" s="36" t="s">
        <v>247</v>
      </c>
      <c r="S25" s="32" t="s">
        <v>141</v>
      </c>
      <c r="T25" s="36" t="s">
        <v>248</v>
      </c>
      <c r="U25" s="36" t="s">
        <v>249</v>
      </c>
      <c r="V25" s="32" t="s">
        <v>141</v>
      </c>
      <c r="W25" s="32" t="s">
        <v>141</v>
      </c>
      <c r="X25" s="32" t="s">
        <v>141</v>
      </c>
      <c r="Y25" s="13"/>
      <c r="Z25" s="13"/>
    </row>
    <row r="26" spans="1:26" ht="15.75" customHeight="1" x14ac:dyDescent="0.2">
      <c r="A26" s="37">
        <v>24</v>
      </c>
      <c r="B26" s="38" t="s">
        <v>33</v>
      </c>
      <c r="C26" s="38" t="s">
        <v>178</v>
      </c>
      <c r="D26" s="38" t="s">
        <v>189</v>
      </c>
      <c r="E26" s="39" t="s">
        <v>36</v>
      </c>
      <c r="F26" s="40" t="s">
        <v>141</v>
      </c>
      <c r="G26" s="40" t="s">
        <v>141</v>
      </c>
      <c r="H26" s="40" t="s">
        <v>141</v>
      </c>
      <c r="I26" s="40" t="s">
        <v>141</v>
      </c>
      <c r="J26" s="40" t="s">
        <v>141</v>
      </c>
      <c r="K26" s="41" t="s">
        <v>250</v>
      </c>
      <c r="L26" s="41" t="s">
        <v>158</v>
      </c>
      <c r="M26" s="40" t="s">
        <v>141</v>
      </c>
      <c r="N26" s="40" t="s">
        <v>141</v>
      </c>
      <c r="O26" s="40" t="s">
        <v>141</v>
      </c>
      <c r="P26" s="41" t="s">
        <v>160</v>
      </c>
      <c r="Q26" s="41" t="s">
        <v>251</v>
      </c>
      <c r="R26" s="41" t="s">
        <v>252</v>
      </c>
      <c r="S26" s="40" t="s">
        <v>141</v>
      </c>
      <c r="T26" s="41" t="s">
        <v>167</v>
      </c>
      <c r="U26" s="41" t="s">
        <v>253</v>
      </c>
      <c r="V26" s="40" t="s">
        <v>141</v>
      </c>
      <c r="W26" s="40" t="s">
        <v>141</v>
      </c>
      <c r="X26" s="40" t="s">
        <v>141</v>
      </c>
      <c r="Y26" s="13"/>
      <c r="Z26" s="13"/>
    </row>
    <row r="27" spans="1:26" ht="15.75" customHeight="1" x14ac:dyDescent="0.2">
      <c r="A27" s="14">
        <v>25</v>
      </c>
      <c r="B27" s="15" t="s">
        <v>33</v>
      </c>
      <c r="C27" s="15" t="s">
        <v>34</v>
      </c>
      <c r="D27" s="15" t="s">
        <v>254</v>
      </c>
      <c r="E27" s="16" t="s">
        <v>36</v>
      </c>
      <c r="F27" s="17" t="s">
        <v>141</v>
      </c>
      <c r="G27" s="17" t="s">
        <v>141</v>
      </c>
      <c r="H27" s="17" t="s">
        <v>141</v>
      </c>
      <c r="I27" s="17" t="s">
        <v>255</v>
      </c>
      <c r="J27" s="17" t="s">
        <v>141</v>
      </c>
      <c r="K27" s="17" t="s">
        <v>43</v>
      </c>
      <c r="L27" s="17" t="s">
        <v>141</v>
      </c>
      <c r="M27" s="17" t="s">
        <v>256</v>
      </c>
      <c r="N27" s="17" t="s">
        <v>141</v>
      </c>
      <c r="O27" s="17" t="s">
        <v>141</v>
      </c>
      <c r="P27" s="17" t="s">
        <v>141</v>
      </c>
      <c r="Q27" s="17" t="s">
        <v>141</v>
      </c>
      <c r="R27" s="17" t="s">
        <v>141</v>
      </c>
      <c r="S27" s="17" t="s">
        <v>141</v>
      </c>
      <c r="T27" s="17" t="s">
        <v>141</v>
      </c>
      <c r="U27" s="17" t="s">
        <v>257</v>
      </c>
      <c r="V27" s="17" t="s">
        <v>141</v>
      </c>
      <c r="W27" s="17" t="s">
        <v>141</v>
      </c>
      <c r="X27" s="17" t="s">
        <v>141</v>
      </c>
      <c r="Y27" s="13"/>
      <c r="Z27" s="13"/>
    </row>
    <row r="28" spans="1:26" ht="15.75" customHeight="1" x14ac:dyDescent="0.2">
      <c r="A28" s="18">
        <v>26</v>
      </c>
      <c r="B28" s="19" t="s">
        <v>33</v>
      </c>
      <c r="C28" s="19" t="s">
        <v>56</v>
      </c>
      <c r="D28" s="19" t="s">
        <v>254</v>
      </c>
      <c r="E28" s="20" t="s">
        <v>36</v>
      </c>
      <c r="F28" s="21" t="s">
        <v>141</v>
      </c>
      <c r="G28" s="21" t="s">
        <v>141</v>
      </c>
      <c r="H28" s="21" t="s">
        <v>141</v>
      </c>
      <c r="I28" s="21" t="s">
        <v>205</v>
      </c>
      <c r="J28" s="21" t="s">
        <v>141</v>
      </c>
      <c r="K28" s="21" t="s">
        <v>63</v>
      </c>
      <c r="L28" s="21" t="s">
        <v>141</v>
      </c>
      <c r="M28" s="21" t="s">
        <v>258</v>
      </c>
      <c r="N28" s="21" t="s">
        <v>141</v>
      </c>
      <c r="O28" s="21" t="s">
        <v>141</v>
      </c>
      <c r="P28" s="21" t="s">
        <v>141</v>
      </c>
      <c r="Q28" s="21" t="s">
        <v>141</v>
      </c>
      <c r="R28" s="21" t="s">
        <v>141</v>
      </c>
      <c r="S28" s="21" t="s">
        <v>141</v>
      </c>
      <c r="T28" s="21" t="s">
        <v>141</v>
      </c>
      <c r="U28" s="21" t="s">
        <v>259</v>
      </c>
      <c r="V28" s="21" t="s">
        <v>141</v>
      </c>
      <c r="W28" s="21" t="s">
        <v>141</v>
      </c>
      <c r="X28" s="21" t="s">
        <v>141</v>
      </c>
      <c r="Y28" s="13"/>
      <c r="Z28" s="13"/>
    </row>
    <row r="29" spans="1:26" ht="15.75" customHeight="1" x14ac:dyDescent="0.2">
      <c r="A29" s="18">
        <v>27</v>
      </c>
      <c r="B29" s="19" t="s">
        <v>33</v>
      </c>
      <c r="C29" s="19" t="s">
        <v>76</v>
      </c>
      <c r="D29" s="19" t="s">
        <v>254</v>
      </c>
      <c r="E29" s="20" t="s">
        <v>36</v>
      </c>
      <c r="F29" s="21" t="s">
        <v>141</v>
      </c>
      <c r="G29" s="21" t="s">
        <v>141</v>
      </c>
      <c r="H29" s="21" t="s">
        <v>141</v>
      </c>
      <c r="I29" s="21" t="s">
        <v>260</v>
      </c>
      <c r="J29" s="21" t="s">
        <v>141</v>
      </c>
      <c r="K29" s="21" t="s">
        <v>83</v>
      </c>
      <c r="L29" s="21" t="s">
        <v>141</v>
      </c>
      <c r="M29" s="21" t="s">
        <v>261</v>
      </c>
      <c r="N29" s="21" t="s">
        <v>141</v>
      </c>
      <c r="O29" s="21" t="s">
        <v>141</v>
      </c>
      <c r="P29" s="21" t="s">
        <v>141</v>
      </c>
      <c r="Q29" s="21" t="s">
        <v>141</v>
      </c>
      <c r="R29" s="21" t="s">
        <v>141</v>
      </c>
      <c r="S29" s="21" t="s">
        <v>141</v>
      </c>
      <c r="T29" s="21" t="s">
        <v>141</v>
      </c>
      <c r="U29" s="21" t="s">
        <v>261</v>
      </c>
      <c r="V29" s="21" t="s">
        <v>141</v>
      </c>
      <c r="W29" s="21" t="s">
        <v>141</v>
      </c>
      <c r="X29" s="21" t="s">
        <v>141</v>
      </c>
      <c r="Y29" s="13"/>
      <c r="Z29" s="13"/>
    </row>
    <row r="30" spans="1:26" ht="15.75" customHeight="1" x14ac:dyDescent="0.2">
      <c r="A30" s="42">
        <v>28</v>
      </c>
      <c r="B30" s="43" t="s">
        <v>33</v>
      </c>
      <c r="C30" s="43" t="s">
        <v>90</v>
      </c>
      <c r="D30" s="43" t="s">
        <v>254</v>
      </c>
      <c r="E30" s="44" t="s">
        <v>91</v>
      </c>
      <c r="F30" s="45" t="s">
        <v>141</v>
      </c>
      <c r="G30" s="45" t="s">
        <v>141</v>
      </c>
      <c r="H30" s="45" t="s">
        <v>141</v>
      </c>
      <c r="I30" s="46">
        <v>1E-3</v>
      </c>
      <c r="J30" s="45" t="s">
        <v>141</v>
      </c>
      <c r="K30" s="27">
        <v>0.1</v>
      </c>
      <c r="L30" s="45" t="s">
        <v>141</v>
      </c>
      <c r="M30" s="27" t="s">
        <v>92</v>
      </c>
      <c r="N30" s="45" t="s">
        <v>141</v>
      </c>
      <c r="O30" s="45" t="s">
        <v>141</v>
      </c>
      <c r="P30" s="45" t="s">
        <v>141</v>
      </c>
      <c r="Q30" s="45" t="s">
        <v>141</v>
      </c>
      <c r="R30" s="45" t="s">
        <v>141</v>
      </c>
      <c r="S30" s="45" t="s">
        <v>141</v>
      </c>
      <c r="T30" s="45" t="s">
        <v>141</v>
      </c>
      <c r="U30" s="27">
        <v>0.1</v>
      </c>
      <c r="V30" s="45" t="s">
        <v>141</v>
      </c>
      <c r="W30" s="21" t="s">
        <v>141</v>
      </c>
      <c r="X30" s="45" t="s">
        <v>141</v>
      </c>
      <c r="Y30" s="13"/>
      <c r="Z30" s="13"/>
    </row>
    <row r="31" spans="1:26" ht="15.75" customHeight="1" x14ac:dyDescent="0.2">
      <c r="A31" s="29">
        <v>29</v>
      </c>
      <c r="B31" s="30" t="s">
        <v>33</v>
      </c>
      <c r="C31" s="30" t="s">
        <v>93</v>
      </c>
      <c r="D31" s="30" t="s">
        <v>254</v>
      </c>
      <c r="E31" s="31" t="s">
        <v>94</v>
      </c>
      <c r="F31" s="32" t="s">
        <v>141</v>
      </c>
      <c r="G31" s="32" t="s">
        <v>141</v>
      </c>
      <c r="H31" s="32" t="s">
        <v>141</v>
      </c>
      <c r="I31" s="32">
        <v>280</v>
      </c>
      <c r="J31" s="32" t="s">
        <v>141</v>
      </c>
      <c r="K31" s="32">
        <v>100</v>
      </c>
      <c r="L31" s="32" t="s">
        <v>141</v>
      </c>
      <c r="M31" s="32">
        <v>100</v>
      </c>
      <c r="N31" s="32" t="s">
        <v>141</v>
      </c>
      <c r="O31" s="32" t="s">
        <v>141</v>
      </c>
      <c r="P31" s="32" t="s">
        <v>141</v>
      </c>
      <c r="Q31" s="32" t="s">
        <v>141</v>
      </c>
      <c r="R31" s="32" t="s">
        <v>141</v>
      </c>
      <c r="S31" s="32" t="s">
        <v>141</v>
      </c>
      <c r="T31" s="32" t="s">
        <v>141</v>
      </c>
      <c r="U31" s="32">
        <v>20</v>
      </c>
      <c r="V31" s="32" t="s">
        <v>141</v>
      </c>
      <c r="W31" s="21" t="s">
        <v>141</v>
      </c>
      <c r="X31" s="45" t="s">
        <v>141</v>
      </c>
      <c r="Y31" s="13"/>
      <c r="Z31" s="13"/>
    </row>
    <row r="32" spans="1:26" ht="15.75" customHeight="1" x14ac:dyDescent="0.2">
      <c r="A32" s="29">
        <v>30</v>
      </c>
      <c r="B32" s="30" t="s">
        <v>33</v>
      </c>
      <c r="C32" s="30" t="s">
        <v>95</v>
      </c>
      <c r="D32" s="30" t="s">
        <v>254</v>
      </c>
      <c r="E32" s="31" t="s">
        <v>94</v>
      </c>
      <c r="F32" s="32" t="s">
        <v>141</v>
      </c>
      <c r="G32" s="32" t="s">
        <v>141</v>
      </c>
      <c r="H32" s="32" t="s">
        <v>141</v>
      </c>
      <c r="I32" s="32">
        <v>400</v>
      </c>
      <c r="J32" s="32" t="s">
        <v>141</v>
      </c>
      <c r="K32" s="32">
        <v>400</v>
      </c>
      <c r="L32" s="32" t="s">
        <v>141</v>
      </c>
      <c r="M32" s="32">
        <v>140</v>
      </c>
      <c r="N32" s="32" t="s">
        <v>141</v>
      </c>
      <c r="O32" s="32" t="s">
        <v>141</v>
      </c>
      <c r="P32" s="32" t="s">
        <v>141</v>
      </c>
      <c r="Q32" s="32" t="s">
        <v>141</v>
      </c>
      <c r="R32" s="32" t="s">
        <v>141</v>
      </c>
      <c r="S32" s="32" t="s">
        <v>141</v>
      </c>
      <c r="T32" s="32" t="s">
        <v>141</v>
      </c>
      <c r="U32" s="32">
        <v>60</v>
      </c>
      <c r="V32" s="32" t="s">
        <v>141</v>
      </c>
      <c r="W32" s="21" t="s">
        <v>141</v>
      </c>
      <c r="X32" s="45" t="s">
        <v>141</v>
      </c>
      <c r="Y32" s="13"/>
      <c r="Z32" s="13"/>
    </row>
    <row r="33" spans="1:26" ht="15.75" customHeight="1" x14ac:dyDescent="0.2">
      <c r="A33" s="33">
        <v>31</v>
      </c>
      <c r="B33" s="34" t="s">
        <v>33</v>
      </c>
      <c r="C33" s="34" t="s">
        <v>96</v>
      </c>
      <c r="D33" s="34" t="s">
        <v>254</v>
      </c>
      <c r="E33" s="20" t="s">
        <v>36</v>
      </c>
      <c r="F33" s="32" t="s">
        <v>141</v>
      </c>
      <c r="G33" s="32" t="s">
        <v>141</v>
      </c>
      <c r="H33" s="32" t="s">
        <v>141</v>
      </c>
      <c r="I33" s="35" t="s">
        <v>220</v>
      </c>
      <c r="J33" s="32" t="s">
        <v>141</v>
      </c>
      <c r="K33" s="35" t="s">
        <v>103</v>
      </c>
      <c r="L33" s="32" t="s">
        <v>141</v>
      </c>
      <c r="M33" s="35" t="s">
        <v>262</v>
      </c>
      <c r="N33" s="32" t="s">
        <v>141</v>
      </c>
      <c r="O33" s="32" t="s">
        <v>141</v>
      </c>
      <c r="P33" s="32" t="s">
        <v>141</v>
      </c>
      <c r="Q33" s="32" t="s">
        <v>141</v>
      </c>
      <c r="R33" s="32" t="s">
        <v>141</v>
      </c>
      <c r="S33" s="32" t="s">
        <v>141</v>
      </c>
      <c r="T33" s="32" t="s">
        <v>141</v>
      </c>
      <c r="U33" s="35" t="s">
        <v>263</v>
      </c>
      <c r="V33" s="35" t="s">
        <v>141</v>
      </c>
      <c r="W33" s="21" t="s">
        <v>141</v>
      </c>
      <c r="X33" s="45" t="s">
        <v>141</v>
      </c>
      <c r="Y33" s="13"/>
      <c r="Z33" s="13"/>
    </row>
    <row r="34" spans="1:26" ht="15.75" customHeight="1" x14ac:dyDescent="0.2">
      <c r="A34" s="33">
        <v>32</v>
      </c>
      <c r="B34" s="34" t="s">
        <v>33</v>
      </c>
      <c r="C34" s="34" t="s">
        <v>116</v>
      </c>
      <c r="D34" s="34" t="s">
        <v>254</v>
      </c>
      <c r="E34" s="20" t="s">
        <v>36</v>
      </c>
      <c r="F34" s="32" t="s">
        <v>141</v>
      </c>
      <c r="G34" s="32" t="s">
        <v>141</v>
      </c>
      <c r="H34" s="32" t="s">
        <v>141</v>
      </c>
      <c r="I34" s="35" t="s">
        <v>231</v>
      </c>
      <c r="J34" s="32" t="s">
        <v>141</v>
      </c>
      <c r="K34" s="35" t="s">
        <v>123</v>
      </c>
      <c r="L34" s="32" t="s">
        <v>141</v>
      </c>
      <c r="M34" s="35" t="s">
        <v>265</v>
      </c>
      <c r="N34" s="32" t="s">
        <v>141</v>
      </c>
      <c r="O34" s="32" t="s">
        <v>141</v>
      </c>
      <c r="P34" s="32" t="s">
        <v>141</v>
      </c>
      <c r="Q34" s="32" t="s">
        <v>141</v>
      </c>
      <c r="R34" s="32" t="s">
        <v>141</v>
      </c>
      <c r="S34" s="32" t="s">
        <v>141</v>
      </c>
      <c r="T34" s="32" t="s">
        <v>141</v>
      </c>
      <c r="U34" s="35" t="s">
        <v>266</v>
      </c>
      <c r="V34" s="35" t="s">
        <v>141</v>
      </c>
      <c r="W34" s="21" t="s">
        <v>141</v>
      </c>
      <c r="X34" s="45" t="s">
        <v>141</v>
      </c>
      <c r="Y34" s="13"/>
      <c r="Z34" s="13"/>
    </row>
    <row r="35" spans="1:26" ht="15.75" customHeight="1" x14ac:dyDescent="0.2">
      <c r="A35" s="29">
        <v>33</v>
      </c>
      <c r="B35" s="30" t="s">
        <v>33</v>
      </c>
      <c r="C35" s="30" t="s">
        <v>136</v>
      </c>
      <c r="D35" s="30" t="s">
        <v>254</v>
      </c>
      <c r="E35" s="20" t="s">
        <v>36</v>
      </c>
      <c r="F35" s="32" t="s">
        <v>141</v>
      </c>
      <c r="G35" s="32" t="s">
        <v>141</v>
      </c>
      <c r="H35" s="32" t="s">
        <v>141</v>
      </c>
      <c r="I35" s="32" t="s">
        <v>237</v>
      </c>
      <c r="J35" s="32" t="s">
        <v>141</v>
      </c>
      <c r="K35" s="32" t="s">
        <v>143</v>
      </c>
      <c r="L35" s="32" t="s">
        <v>141</v>
      </c>
      <c r="M35" s="32" t="s">
        <v>141</v>
      </c>
      <c r="N35" s="32" t="s">
        <v>141</v>
      </c>
      <c r="O35" s="32" t="s">
        <v>141</v>
      </c>
      <c r="P35" s="32" t="s">
        <v>141</v>
      </c>
      <c r="Q35" s="32" t="s">
        <v>141</v>
      </c>
      <c r="R35" s="32" t="s">
        <v>141</v>
      </c>
      <c r="S35" s="32" t="s">
        <v>141</v>
      </c>
      <c r="T35" s="32" t="s">
        <v>141</v>
      </c>
      <c r="U35" s="32" t="s">
        <v>267</v>
      </c>
      <c r="V35" s="32" t="s">
        <v>141</v>
      </c>
      <c r="W35" s="21" t="s">
        <v>141</v>
      </c>
      <c r="X35" s="45" t="s">
        <v>141</v>
      </c>
      <c r="Y35" s="13"/>
      <c r="Z35" s="13"/>
    </row>
    <row r="36" spans="1:26" ht="15.75" customHeight="1" x14ac:dyDescent="0.2">
      <c r="A36" s="29">
        <v>34</v>
      </c>
      <c r="B36" s="30" t="s">
        <v>33</v>
      </c>
      <c r="C36" s="30" t="s">
        <v>152</v>
      </c>
      <c r="D36" s="30" t="s">
        <v>254</v>
      </c>
      <c r="E36" s="20" t="s">
        <v>36</v>
      </c>
      <c r="F36" s="32" t="s">
        <v>141</v>
      </c>
      <c r="G36" s="32" t="s">
        <v>141</v>
      </c>
      <c r="H36" s="32" t="s">
        <v>141</v>
      </c>
      <c r="I36" s="36" t="s">
        <v>242</v>
      </c>
      <c r="J36" s="32" t="s">
        <v>141</v>
      </c>
      <c r="K36" s="36" t="s">
        <v>153</v>
      </c>
      <c r="L36" s="32" t="s">
        <v>141</v>
      </c>
      <c r="M36" s="36" t="s">
        <v>268</v>
      </c>
      <c r="N36" s="32" t="s">
        <v>141</v>
      </c>
      <c r="O36" s="32" t="s">
        <v>141</v>
      </c>
      <c r="P36" s="32" t="s">
        <v>141</v>
      </c>
      <c r="Q36" s="32" t="s">
        <v>141</v>
      </c>
      <c r="R36" s="32" t="s">
        <v>141</v>
      </c>
      <c r="S36" s="32" t="s">
        <v>141</v>
      </c>
      <c r="T36" s="32" t="s">
        <v>141</v>
      </c>
      <c r="U36" s="36" t="s">
        <v>153</v>
      </c>
      <c r="V36" s="32" t="s">
        <v>141</v>
      </c>
      <c r="W36" s="21" t="s">
        <v>141</v>
      </c>
      <c r="X36" s="45" t="s">
        <v>141</v>
      </c>
      <c r="Y36" s="13"/>
      <c r="Z36" s="13"/>
    </row>
    <row r="37" spans="1:26" ht="15.75" customHeight="1" x14ac:dyDescent="0.2">
      <c r="A37" s="29">
        <v>35</v>
      </c>
      <c r="B37" s="30" t="s">
        <v>33</v>
      </c>
      <c r="C37" s="30" t="s">
        <v>164</v>
      </c>
      <c r="D37" s="30" t="s">
        <v>254</v>
      </c>
      <c r="E37" s="20" t="s">
        <v>36</v>
      </c>
      <c r="F37" s="32" t="s">
        <v>141</v>
      </c>
      <c r="G37" s="32" t="s">
        <v>141</v>
      </c>
      <c r="H37" s="32" t="s">
        <v>141</v>
      </c>
      <c r="I37" s="36" t="s">
        <v>249</v>
      </c>
      <c r="J37" s="32" t="s">
        <v>141</v>
      </c>
      <c r="K37" s="36" t="s">
        <v>158</v>
      </c>
      <c r="L37" s="32" t="s">
        <v>141</v>
      </c>
      <c r="M37" s="36" t="s">
        <v>269</v>
      </c>
      <c r="N37" s="32" t="s">
        <v>141</v>
      </c>
      <c r="O37" s="32" t="s">
        <v>141</v>
      </c>
      <c r="P37" s="32" t="s">
        <v>141</v>
      </c>
      <c r="Q37" s="32" t="s">
        <v>141</v>
      </c>
      <c r="R37" s="32" t="s">
        <v>141</v>
      </c>
      <c r="S37" s="32" t="s">
        <v>141</v>
      </c>
      <c r="T37" s="32" t="s">
        <v>141</v>
      </c>
      <c r="U37" s="36" t="s">
        <v>270</v>
      </c>
      <c r="V37" s="32" t="s">
        <v>141</v>
      </c>
      <c r="W37" s="32" t="s">
        <v>141</v>
      </c>
      <c r="X37" s="45" t="s">
        <v>141</v>
      </c>
      <c r="Y37" s="13"/>
      <c r="Z37" s="13"/>
    </row>
    <row r="38" spans="1:26" ht="15.75" customHeight="1" x14ac:dyDescent="0.2">
      <c r="A38" s="37">
        <v>36</v>
      </c>
      <c r="B38" s="38" t="s">
        <v>33</v>
      </c>
      <c r="C38" s="38" t="s">
        <v>178</v>
      </c>
      <c r="D38" s="38" t="s">
        <v>254</v>
      </c>
      <c r="E38" s="39" t="s">
        <v>36</v>
      </c>
      <c r="F38" s="40" t="s">
        <v>141</v>
      </c>
      <c r="G38" s="40" t="s">
        <v>141</v>
      </c>
      <c r="H38" s="40" t="s">
        <v>141</v>
      </c>
      <c r="I38" s="41" t="s">
        <v>253</v>
      </c>
      <c r="J38" s="40" t="s">
        <v>141</v>
      </c>
      <c r="K38" s="41" t="s">
        <v>182</v>
      </c>
      <c r="L38" s="40" t="s">
        <v>141</v>
      </c>
      <c r="M38" s="40" t="s">
        <v>141</v>
      </c>
      <c r="N38" s="40" t="s">
        <v>141</v>
      </c>
      <c r="O38" s="40" t="s">
        <v>141</v>
      </c>
      <c r="P38" s="40" t="s">
        <v>141</v>
      </c>
      <c r="Q38" s="40" t="s">
        <v>141</v>
      </c>
      <c r="R38" s="40" t="s">
        <v>141</v>
      </c>
      <c r="S38" s="40" t="s">
        <v>141</v>
      </c>
      <c r="T38" s="40" t="s">
        <v>141</v>
      </c>
      <c r="U38" s="41" t="s">
        <v>271</v>
      </c>
      <c r="V38" s="40" t="s">
        <v>141</v>
      </c>
      <c r="W38" s="40" t="s">
        <v>141</v>
      </c>
      <c r="X38" s="40" t="s">
        <v>141</v>
      </c>
      <c r="Y38" s="13"/>
      <c r="Z38" s="13"/>
    </row>
    <row r="39" spans="1:26" ht="15.75" customHeight="1" x14ac:dyDescent="0.2">
      <c r="A39" s="14">
        <v>37</v>
      </c>
      <c r="B39" s="15" t="s">
        <v>33</v>
      </c>
      <c r="C39" s="15" t="s">
        <v>34</v>
      </c>
      <c r="D39" s="15" t="s">
        <v>272</v>
      </c>
      <c r="E39" s="16" t="s">
        <v>36</v>
      </c>
      <c r="F39" s="20" t="s">
        <v>141</v>
      </c>
      <c r="G39" s="20" t="s">
        <v>141</v>
      </c>
      <c r="H39" s="32" t="s">
        <v>141</v>
      </c>
      <c r="I39" s="32" t="s">
        <v>141</v>
      </c>
      <c r="J39" s="31" t="s">
        <v>141</v>
      </c>
      <c r="K39" s="31" t="s">
        <v>141</v>
      </c>
      <c r="L39" s="31" t="s">
        <v>141</v>
      </c>
      <c r="M39" s="31" t="s">
        <v>141</v>
      </c>
      <c r="N39" s="32" t="s">
        <v>141</v>
      </c>
      <c r="O39" s="32" t="s">
        <v>141</v>
      </c>
      <c r="P39" s="32" t="s">
        <v>141</v>
      </c>
      <c r="Q39" s="32" t="s">
        <v>141</v>
      </c>
      <c r="R39" s="32" t="s">
        <v>141</v>
      </c>
      <c r="S39" s="32" t="s">
        <v>141</v>
      </c>
      <c r="T39" s="32" t="s">
        <v>141</v>
      </c>
      <c r="U39" s="17" t="s">
        <v>141</v>
      </c>
      <c r="V39" s="32" t="s">
        <v>141</v>
      </c>
      <c r="W39" s="32" t="s">
        <v>141</v>
      </c>
      <c r="X39" s="32" t="s">
        <v>141</v>
      </c>
      <c r="Y39" s="68"/>
      <c r="Z39" s="68"/>
    </row>
    <row r="40" spans="1:26" ht="15.75" customHeight="1" x14ac:dyDescent="0.2">
      <c r="A40" s="18">
        <v>38</v>
      </c>
      <c r="B40" s="19" t="s">
        <v>33</v>
      </c>
      <c r="C40" s="19" t="s">
        <v>56</v>
      </c>
      <c r="D40" s="19" t="s">
        <v>272</v>
      </c>
      <c r="E40" s="20" t="s">
        <v>36</v>
      </c>
      <c r="F40" s="20" t="s">
        <v>141</v>
      </c>
      <c r="G40" s="20" t="s">
        <v>141</v>
      </c>
      <c r="H40" s="69" t="s">
        <v>141</v>
      </c>
      <c r="I40" s="69" t="s">
        <v>141</v>
      </c>
      <c r="J40" s="20" t="s">
        <v>141</v>
      </c>
      <c r="K40" s="20" t="s">
        <v>141</v>
      </c>
      <c r="L40" s="20" t="s">
        <v>141</v>
      </c>
      <c r="M40" s="20" t="s">
        <v>141</v>
      </c>
      <c r="N40" s="69" t="s">
        <v>141</v>
      </c>
      <c r="O40" s="69" t="s">
        <v>141</v>
      </c>
      <c r="P40" s="69" t="s">
        <v>141</v>
      </c>
      <c r="Q40" s="69" t="s">
        <v>141</v>
      </c>
      <c r="R40" s="69" t="s">
        <v>141</v>
      </c>
      <c r="S40" s="69" t="s">
        <v>141</v>
      </c>
      <c r="T40" s="69" t="s">
        <v>141</v>
      </c>
      <c r="U40" s="21" t="s">
        <v>141</v>
      </c>
      <c r="V40" s="69" t="s">
        <v>141</v>
      </c>
      <c r="W40" s="69" t="s">
        <v>141</v>
      </c>
      <c r="X40" s="69" t="s">
        <v>141</v>
      </c>
      <c r="Y40" s="13"/>
      <c r="Z40" s="13"/>
    </row>
    <row r="41" spans="1:26" ht="15.75" customHeight="1" x14ac:dyDescent="0.2">
      <c r="A41" s="18">
        <v>39</v>
      </c>
      <c r="B41" s="19" t="s">
        <v>33</v>
      </c>
      <c r="C41" s="19" t="s">
        <v>76</v>
      </c>
      <c r="D41" s="19" t="s">
        <v>272</v>
      </c>
      <c r="E41" s="20" t="s">
        <v>36</v>
      </c>
      <c r="F41" s="20" t="s">
        <v>141</v>
      </c>
      <c r="G41" s="20" t="s">
        <v>141</v>
      </c>
      <c r="H41" s="69" t="s">
        <v>141</v>
      </c>
      <c r="I41" s="69" t="s">
        <v>141</v>
      </c>
      <c r="J41" s="20" t="s">
        <v>141</v>
      </c>
      <c r="K41" s="20" t="s">
        <v>141</v>
      </c>
      <c r="L41" s="20" t="s">
        <v>141</v>
      </c>
      <c r="M41" s="20" t="s">
        <v>141</v>
      </c>
      <c r="N41" s="69" t="s">
        <v>141</v>
      </c>
      <c r="O41" s="69" t="s">
        <v>141</v>
      </c>
      <c r="P41" s="69" t="s">
        <v>141</v>
      </c>
      <c r="Q41" s="69" t="s">
        <v>141</v>
      </c>
      <c r="R41" s="69" t="s">
        <v>141</v>
      </c>
      <c r="S41" s="69" t="s">
        <v>141</v>
      </c>
      <c r="T41" s="69" t="s">
        <v>141</v>
      </c>
      <c r="U41" s="21" t="s">
        <v>141</v>
      </c>
      <c r="V41" s="69" t="s">
        <v>141</v>
      </c>
      <c r="W41" s="69" t="s">
        <v>141</v>
      </c>
      <c r="X41" s="69" t="s">
        <v>141</v>
      </c>
      <c r="Y41" s="13"/>
      <c r="Z41" s="13"/>
    </row>
    <row r="42" spans="1:26" ht="15.75" customHeight="1" x14ac:dyDescent="0.2">
      <c r="A42" s="42">
        <v>40</v>
      </c>
      <c r="B42" s="43" t="s">
        <v>33</v>
      </c>
      <c r="C42" s="43" t="s">
        <v>90</v>
      </c>
      <c r="D42" s="43" t="s">
        <v>272</v>
      </c>
      <c r="E42" s="44" t="s">
        <v>91</v>
      </c>
      <c r="F42" s="20" t="s">
        <v>141</v>
      </c>
      <c r="G42" s="20" t="s">
        <v>141</v>
      </c>
      <c r="H42" s="69" t="s">
        <v>141</v>
      </c>
      <c r="I42" s="69" t="s">
        <v>141</v>
      </c>
      <c r="J42" s="20" t="s">
        <v>141</v>
      </c>
      <c r="K42" s="20" t="s">
        <v>141</v>
      </c>
      <c r="L42" s="20" t="s">
        <v>141</v>
      </c>
      <c r="M42" s="20" t="s">
        <v>141</v>
      </c>
      <c r="N42" s="69" t="s">
        <v>141</v>
      </c>
      <c r="O42" s="69" t="s">
        <v>141</v>
      </c>
      <c r="P42" s="69" t="s">
        <v>141</v>
      </c>
      <c r="Q42" s="69" t="s">
        <v>141</v>
      </c>
      <c r="R42" s="69" t="s">
        <v>141</v>
      </c>
      <c r="S42" s="69" t="s">
        <v>141</v>
      </c>
      <c r="T42" s="69" t="s">
        <v>141</v>
      </c>
      <c r="U42" s="45" t="s">
        <v>141</v>
      </c>
      <c r="V42" s="69" t="s">
        <v>141</v>
      </c>
      <c r="W42" s="69" t="s">
        <v>141</v>
      </c>
      <c r="X42" s="69" t="s">
        <v>141</v>
      </c>
      <c r="Y42" s="13"/>
      <c r="Z42" s="13"/>
    </row>
    <row r="43" spans="1:26" ht="15.75" customHeight="1" x14ac:dyDescent="0.2">
      <c r="A43" s="29">
        <v>41</v>
      </c>
      <c r="B43" s="30" t="s">
        <v>33</v>
      </c>
      <c r="C43" s="30" t="s">
        <v>93</v>
      </c>
      <c r="D43" s="30" t="s">
        <v>272</v>
      </c>
      <c r="E43" s="31" t="s">
        <v>94</v>
      </c>
      <c r="F43" s="20" t="s">
        <v>141</v>
      </c>
      <c r="G43" s="20" t="s">
        <v>141</v>
      </c>
      <c r="H43" s="69" t="s">
        <v>141</v>
      </c>
      <c r="I43" s="69" t="s">
        <v>141</v>
      </c>
      <c r="J43" s="20" t="s">
        <v>141</v>
      </c>
      <c r="K43" s="20" t="s">
        <v>141</v>
      </c>
      <c r="L43" s="20" t="s">
        <v>141</v>
      </c>
      <c r="M43" s="20" t="s">
        <v>141</v>
      </c>
      <c r="N43" s="69" t="s">
        <v>141</v>
      </c>
      <c r="O43" s="69" t="s">
        <v>141</v>
      </c>
      <c r="P43" s="69" t="s">
        <v>141</v>
      </c>
      <c r="Q43" s="69" t="s">
        <v>141</v>
      </c>
      <c r="R43" s="69" t="s">
        <v>141</v>
      </c>
      <c r="S43" s="69" t="s">
        <v>141</v>
      </c>
      <c r="T43" s="69" t="s">
        <v>141</v>
      </c>
      <c r="U43" s="32" t="s">
        <v>141</v>
      </c>
      <c r="V43" s="69" t="s">
        <v>141</v>
      </c>
      <c r="W43" s="69" t="s">
        <v>141</v>
      </c>
      <c r="X43" s="69" t="s">
        <v>141</v>
      </c>
      <c r="Y43" s="13"/>
      <c r="Z43" s="13"/>
    </row>
    <row r="44" spans="1:26" ht="15.75" customHeight="1" x14ac:dyDescent="0.2">
      <c r="A44" s="29">
        <v>42</v>
      </c>
      <c r="B44" s="30" t="s">
        <v>33</v>
      </c>
      <c r="C44" s="30" t="s">
        <v>95</v>
      </c>
      <c r="D44" s="30" t="s">
        <v>272</v>
      </c>
      <c r="E44" s="31" t="s">
        <v>94</v>
      </c>
      <c r="F44" s="20" t="s">
        <v>141</v>
      </c>
      <c r="G44" s="20" t="s">
        <v>141</v>
      </c>
      <c r="H44" s="69" t="s">
        <v>141</v>
      </c>
      <c r="I44" s="69" t="s">
        <v>141</v>
      </c>
      <c r="J44" s="20" t="s">
        <v>141</v>
      </c>
      <c r="K44" s="20" t="s">
        <v>141</v>
      </c>
      <c r="L44" s="20" t="s">
        <v>141</v>
      </c>
      <c r="M44" s="20" t="s">
        <v>141</v>
      </c>
      <c r="N44" s="69" t="s">
        <v>141</v>
      </c>
      <c r="O44" s="69" t="s">
        <v>141</v>
      </c>
      <c r="P44" s="69" t="s">
        <v>141</v>
      </c>
      <c r="Q44" s="69" t="s">
        <v>141</v>
      </c>
      <c r="R44" s="69" t="s">
        <v>141</v>
      </c>
      <c r="S44" s="69" t="s">
        <v>141</v>
      </c>
      <c r="T44" s="69" t="s">
        <v>141</v>
      </c>
      <c r="U44" s="32" t="s">
        <v>141</v>
      </c>
      <c r="V44" s="69" t="s">
        <v>141</v>
      </c>
      <c r="W44" s="69" t="s">
        <v>141</v>
      </c>
      <c r="X44" s="69" t="s">
        <v>141</v>
      </c>
      <c r="Y44" s="13"/>
      <c r="Z44" s="13"/>
    </row>
    <row r="45" spans="1:26" ht="15.75" customHeight="1" x14ac:dyDescent="0.2">
      <c r="A45" s="33">
        <v>43</v>
      </c>
      <c r="B45" s="34" t="s">
        <v>33</v>
      </c>
      <c r="C45" s="34" t="s">
        <v>96</v>
      </c>
      <c r="D45" s="34" t="s">
        <v>272</v>
      </c>
      <c r="E45" s="20" t="s">
        <v>36</v>
      </c>
      <c r="F45" s="20" t="s">
        <v>141</v>
      </c>
      <c r="G45" s="20" t="s">
        <v>141</v>
      </c>
      <c r="H45" s="69" t="s">
        <v>141</v>
      </c>
      <c r="I45" s="69" t="s">
        <v>141</v>
      </c>
      <c r="J45" s="20" t="s">
        <v>141</v>
      </c>
      <c r="K45" s="20" t="s">
        <v>141</v>
      </c>
      <c r="L45" s="20" t="s">
        <v>141</v>
      </c>
      <c r="M45" s="20" t="s">
        <v>141</v>
      </c>
      <c r="N45" s="69" t="s">
        <v>141</v>
      </c>
      <c r="O45" s="69" t="s">
        <v>141</v>
      </c>
      <c r="P45" s="69" t="s">
        <v>141</v>
      </c>
      <c r="Q45" s="69" t="s">
        <v>141</v>
      </c>
      <c r="R45" s="69" t="s">
        <v>141</v>
      </c>
      <c r="S45" s="69" t="s">
        <v>141</v>
      </c>
      <c r="T45" s="69" t="s">
        <v>141</v>
      </c>
      <c r="U45" s="32" t="s">
        <v>141</v>
      </c>
      <c r="V45" s="69" t="s">
        <v>141</v>
      </c>
      <c r="W45" s="69" t="s">
        <v>141</v>
      </c>
      <c r="X45" s="69" t="s">
        <v>141</v>
      </c>
      <c r="Y45" s="13"/>
      <c r="Z45" s="13"/>
    </row>
    <row r="46" spans="1:26" ht="15.75" customHeight="1" x14ac:dyDescent="0.2">
      <c r="A46" s="33">
        <v>44</v>
      </c>
      <c r="B46" s="34" t="s">
        <v>33</v>
      </c>
      <c r="C46" s="34" t="s">
        <v>116</v>
      </c>
      <c r="D46" s="34" t="s">
        <v>272</v>
      </c>
      <c r="E46" s="20" t="s">
        <v>36</v>
      </c>
      <c r="F46" s="20" t="s">
        <v>141</v>
      </c>
      <c r="G46" s="20" t="s">
        <v>141</v>
      </c>
      <c r="H46" s="69" t="s">
        <v>141</v>
      </c>
      <c r="I46" s="69" t="s">
        <v>141</v>
      </c>
      <c r="J46" s="20" t="s">
        <v>141</v>
      </c>
      <c r="K46" s="20" t="s">
        <v>141</v>
      </c>
      <c r="L46" s="20" t="s">
        <v>141</v>
      </c>
      <c r="M46" s="20" t="s">
        <v>141</v>
      </c>
      <c r="N46" s="69" t="s">
        <v>141</v>
      </c>
      <c r="O46" s="69" t="s">
        <v>141</v>
      </c>
      <c r="P46" s="69" t="s">
        <v>141</v>
      </c>
      <c r="Q46" s="69" t="s">
        <v>141</v>
      </c>
      <c r="R46" s="69" t="s">
        <v>141</v>
      </c>
      <c r="S46" s="69" t="s">
        <v>141</v>
      </c>
      <c r="T46" s="69" t="s">
        <v>141</v>
      </c>
      <c r="U46" s="32" t="s">
        <v>141</v>
      </c>
      <c r="V46" s="69" t="s">
        <v>141</v>
      </c>
      <c r="W46" s="69" t="s">
        <v>141</v>
      </c>
      <c r="X46" s="69" t="s">
        <v>141</v>
      </c>
      <c r="Y46" s="13"/>
      <c r="Z46" s="13"/>
    </row>
    <row r="47" spans="1:26" ht="15.75" customHeight="1" x14ac:dyDescent="0.2">
      <c r="A47" s="29">
        <v>45</v>
      </c>
      <c r="B47" s="30" t="s">
        <v>33</v>
      </c>
      <c r="C47" s="30" t="s">
        <v>136</v>
      </c>
      <c r="D47" s="30" t="s">
        <v>272</v>
      </c>
      <c r="E47" s="20" t="s">
        <v>36</v>
      </c>
      <c r="F47" s="20" t="s">
        <v>141</v>
      </c>
      <c r="G47" s="20" t="s">
        <v>141</v>
      </c>
      <c r="H47" s="69" t="s">
        <v>141</v>
      </c>
      <c r="I47" s="69" t="s">
        <v>141</v>
      </c>
      <c r="J47" s="20" t="s">
        <v>141</v>
      </c>
      <c r="K47" s="20" t="s">
        <v>141</v>
      </c>
      <c r="L47" s="20" t="s">
        <v>141</v>
      </c>
      <c r="M47" s="20" t="s">
        <v>141</v>
      </c>
      <c r="N47" s="69" t="s">
        <v>141</v>
      </c>
      <c r="O47" s="69" t="s">
        <v>141</v>
      </c>
      <c r="P47" s="69" t="s">
        <v>141</v>
      </c>
      <c r="Q47" s="69" t="s">
        <v>141</v>
      </c>
      <c r="R47" s="69" t="s">
        <v>141</v>
      </c>
      <c r="S47" s="69" t="s">
        <v>141</v>
      </c>
      <c r="T47" s="69" t="s">
        <v>141</v>
      </c>
      <c r="U47" s="32" t="s">
        <v>141</v>
      </c>
      <c r="V47" s="69" t="s">
        <v>141</v>
      </c>
      <c r="W47" s="69" t="s">
        <v>141</v>
      </c>
      <c r="X47" s="69" t="s">
        <v>141</v>
      </c>
      <c r="Y47" s="13"/>
      <c r="Z47" s="13"/>
    </row>
    <row r="48" spans="1:26" ht="15.75" customHeight="1" x14ac:dyDescent="0.2">
      <c r="A48" s="29">
        <v>46</v>
      </c>
      <c r="B48" s="30" t="s">
        <v>33</v>
      </c>
      <c r="C48" s="30" t="s">
        <v>152</v>
      </c>
      <c r="D48" s="30" t="s">
        <v>272</v>
      </c>
      <c r="E48" s="20" t="s">
        <v>36</v>
      </c>
      <c r="F48" s="20" t="s">
        <v>141</v>
      </c>
      <c r="G48" s="20" t="s">
        <v>141</v>
      </c>
      <c r="H48" s="69" t="s">
        <v>141</v>
      </c>
      <c r="I48" s="69" t="s">
        <v>141</v>
      </c>
      <c r="J48" s="20" t="s">
        <v>141</v>
      </c>
      <c r="K48" s="20" t="s">
        <v>141</v>
      </c>
      <c r="L48" s="20" t="s">
        <v>141</v>
      </c>
      <c r="M48" s="20" t="s">
        <v>141</v>
      </c>
      <c r="N48" s="69" t="s">
        <v>141</v>
      </c>
      <c r="O48" s="69" t="s">
        <v>141</v>
      </c>
      <c r="P48" s="69" t="s">
        <v>141</v>
      </c>
      <c r="Q48" s="69" t="s">
        <v>141</v>
      </c>
      <c r="R48" s="69" t="s">
        <v>141</v>
      </c>
      <c r="S48" s="69" t="s">
        <v>141</v>
      </c>
      <c r="T48" s="69" t="s">
        <v>141</v>
      </c>
      <c r="U48" s="32" t="s">
        <v>141</v>
      </c>
      <c r="V48" s="69" t="s">
        <v>141</v>
      </c>
      <c r="W48" s="69" t="s">
        <v>141</v>
      </c>
      <c r="X48" s="69" t="s">
        <v>141</v>
      </c>
      <c r="Y48" s="13"/>
      <c r="Z48" s="13"/>
    </row>
    <row r="49" spans="1:26" ht="15.75" customHeight="1" x14ac:dyDescent="0.2">
      <c r="A49" s="29">
        <v>47</v>
      </c>
      <c r="B49" s="30" t="s">
        <v>33</v>
      </c>
      <c r="C49" s="30" t="s">
        <v>164</v>
      </c>
      <c r="D49" s="30" t="s">
        <v>272</v>
      </c>
      <c r="E49" s="20" t="s">
        <v>36</v>
      </c>
      <c r="F49" s="20" t="s">
        <v>141</v>
      </c>
      <c r="G49" s="20" t="s">
        <v>141</v>
      </c>
      <c r="H49" s="69" t="s">
        <v>141</v>
      </c>
      <c r="I49" s="69" t="s">
        <v>141</v>
      </c>
      <c r="J49" s="20" t="s">
        <v>141</v>
      </c>
      <c r="K49" s="20" t="s">
        <v>141</v>
      </c>
      <c r="L49" s="20" t="s">
        <v>141</v>
      </c>
      <c r="M49" s="20" t="s">
        <v>141</v>
      </c>
      <c r="N49" s="69" t="s">
        <v>141</v>
      </c>
      <c r="O49" s="69" t="s">
        <v>141</v>
      </c>
      <c r="P49" s="69" t="s">
        <v>141</v>
      </c>
      <c r="Q49" s="69" t="s">
        <v>141</v>
      </c>
      <c r="R49" s="69" t="s">
        <v>141</v>
      </c>
      <c r="S49" s="69" t="s">
        <v>141</v>
      </c>
      <c r="T49" s="69" t="s">
        <v>141</v>
      </c>
      <c r="U49" s="32" t="s">
        <v>141</v>
      </c>
      <c r="V49" s="69" t="s">
        <v>141</v>
      </c>
      <c r="W49" s="69" t="s">
        <v>141</v>
      </c>
      <c r="X49" s="69" t="s">
        <v>141</v>
      </c>
      <c r="Y49" s="13"/>
      <c r="Z49" s="13"/>
    </row>
    <row r="50" spans="1:26" ht="15.75" customHeight="1" x14ac:dyDescent="0.2">
      <c r="A50" s="37">
        <v>48</v>
      </c>
      <c r="B50" s="38" t="s">
        <v>33</v>
      </c>
      <c r="C50" s="38" t="s">
        <v>178</v>
      </c>
      <c r="D50" s="38" t="s">
        <v>272</v>
      </c>
      <c r="E50" s="39" t="s">
        <v>36</v>
      </c>
      <c r="F50" s="20" t="s">
        <v>141</v>
      </c>
      <c r="G50" s="74" t="s">
        <v>141</v>
      </c>
      <c r="H50" s="40" t="s">
        <v>141</v>
      </c>
      <c r="I50" s="40" t="s">
        <v>141</v>
      </c>
      <c r="J50" s="40" t="s">
        <v>141</v>
      </c>
      <c r="K50" s="40" t="s">
        <v>141</v>
      </c>
      <c r="L50" s="40" t="s">
        <v>141</v>
      </c>
      <c r="M50" s="40" t="s">
        <v>141</v>
      </c>
      <c r="N50" s="40" t="s">
        <v>141</v>
      </c>
      <c r="O50" s="40" t="s">
        <v>141</v>
      </c>
      <c r="P50" s="40" t="s">
        <v>141</v>
      </c>
      <c r="Q50" s="40" t="s">
        <v>141</v>
      </c>
      <c r="R50" s="40" t="s">
        <v>141</v>
      </c>
      <c r="S50" s="40" t="s">
        <v>141</v>
      </c>
      <c r="T50" s="40" t="s">
        <v>141</v>
      </c>
      <c r="U50" s="40" t="s">
        <v>141</v>
      </c>
      <c r="V50" s="40" t="s">
        <v>141</v>
      </c>
      <c r="W50" s="40" t="s">
        <v>141</v>
      </c>
      <c r="X50" s="40" t="s">
        <v>141</v>
      </c>
      <c r="Y50" s="13"/>
      <c r="Z50" s="13"/>
    </row>
    <row r="51" spans="1:26" ht="15.75" customHeight="1" x14ac:dyDescent="0.2">
      <c r="A51" s="14">
        <v>49</v>
      </c>
      <c r="B51" s="15" t="s">
        <v>33</v>
      </c>
      <c r="C51" s="15" t="s">
        <v>34</v>
      </c>
      <c r="D51" s="15" t="s">
        <v>273</v>
      </c>
      <c r="E51" s="16" t="s">
        <v>36</v>
      </c>
      <c r="F51" s="20" t="s">
        <v>141</v>
      </c>
      <c r="G51" s="20" t="s">
        <v>141</v>
      </c>
      <c r="H51" s="31" t="s">
        <v>141</v>
      </c>
      <c r="I51" s="31" t="s">
        <v>141</v>
      </c>
      <c r="J51" s="31" t="s">
        <v>141</v>
      </c>
      <c r="K51" s="31" t="s">
        <v>141</v>
      </c>
      <c r="L51" s="31" t="s">
        <v>141</v>
      </c>
      <c r="M51" s="78" t="s">
        <v>141</v>
      </c>
      <c r="N51" s="31" t="s">
        <v>141</v>
      </c>
      <c r="O51" s="31" t="s">
        <v>141</v>
      </c>
      <c r="P51" s="31" t="s">
        <v>141</v>
      </c>
      <c r="Q51" s="31" t="s">
        <v>141</v>
      </c>
      <c r="R51" s="17" t="s">
        <v>141</v>
      </c>
      <c r="S51" s="17" t="s">
        <v>141</v>
      </c>
      <c r="T51" s="17" t="s">
        <v>141</v>
      </c>
      <c r="U51" s="32" t="s">
        <v>141</v>
      </c>
      <c r="V51" s="17" t="s">
        <v>141</v>
      </c>
      <c r="W51" s="17" t="s">
        <v>141</v>
      </c>
      <c r="X51" s="32" t="s">
        <v>141</v>
      </c>
      <c r="Y51" s="13"/>
      <c r="Z51" s="13"/>
    </row>
    <row r="52" spans="1:26" ht="15.75" customHeight="1" x14ac:dyDescent="0.2">
      <c r="A52" s="18">
        <v>50</v>
      </c>
      <c r="B52" s="19" t="s">
        <v>33</v>
      </c>
      <c r="C52" s="19" t="s">
        <v>56</v>
      </c>
      <c r="D52" s="19" t="s">
        <v>273</v>
      </c>
      <c r="E52" s="20" t="s">
        <v>36</v>
      </c>
      <c r="F52" s="20" t="s">
        <v>141</v>
      </c>
      <c r="G52" s="20" t="s">
        <v>141</v>
      </c>
      <c r="H52" s="20" t="s">
        <v>141</v>
      </c>
      <c r="I52" s="20" t="s">
        <v>141</v>
      </c>
      <c r="J52" s="20" t="s">
        <v>141</v>
      </c>
      <c r="K52" s="20" t="s">
        <v>141</v>
      </c>
      <c r="L52" s="20" t="s">
        <v>141</v>
      </c>
      <c r="M52" s="20" t="s">
        <v>141</v>
      </c>
      <c r="N52" s="20" t="s">
        <v>141</v>
      </c>
      <c r="O52" s="20" t="s">
        <v>141</v>
      </c>
      <c r="P52" s="20" t="s">
        <v>141</v>
      </c>
      <c r="Q52" s="20" t="s">
        <v>141</v>
      </c>
      <c r="R52" s="21" t="s">
        <v>141</v>
      </c>
      <c r="S52" s="21" t="s">
        <v>141</v>
      </c>
      <c r="T52" s="21" t="s">
        <v>141</v>
      </c>
      <c r="U52" s="32" t="s">
        <v>141</v>
      </c>
      <c r="V52" s="21" t="s">
        <v>141</v>
      </c>
      <c r="W52" s="21" t="s">
        <v>141</v>
      </c>
      <c r="X52" s="69" t="s">
        <v>141</v>
      </c>
      <c r="Y52" s="13"/>
      <c r="Z52" s="13"/>
    </row>
    <row r="53" spans="1:26" ht="15.75" customHeight="1" x14ac:dyDescent="0.2">
      <c r="A53" s="18">
        <v>51</v>
      </c>
      <c r="B53" s="19" t="s">
        <v>33</v>
      </c>
      <c r="C53" s="19" t="s">
        <v>76</v>
      </c>
      <c r="D53" s="19" t="s">
        <v>273</v>
      </c>
      <c r="E53" s="20" t="s">
        <v>36</v>
      </c>
      <c r="F53" s="20" t="s">
        <v>141</v>
      </c>
      <c r="G53" s="20" t="s">
        <v>141</v>
      </c>
      <c r="H53" s="20" t="s">
        <v>141</v>
      </c>
      <c r="I53" s="20" t="s">
        <v>141</v>
      </c>
      <c r="J53" s="20" t="s">
        <v>141</v>
      </c>
      <c r="K53" s="20" t="s">
        <v>141</v>
      </c>
      <c r="L53" s="20" t="s">
        <v>141</v>
      </c>
      <c r="M53" s="20" t="s">
        <v>141</v>
      </c>
      <c r="N53" s="20" t="s">
        <v>141</v>
      </c>
      <c r="O53" s="20" t="s">
        <v>141</v>
      </c>
      <c r="P53" s="20" t="s">
        <v>141</v>
      </c>
      <c r="Q53" s="20" t="s">
        <v>141</v>
      </c>
      <c r="R53" s="20" t="s">
        <v>141</v>
      </c>
      <c r="S53" s="20" t="s">
        <v>141</v>
      </c>
      <c r="T53" s="20" t="s">
        <v>141</v>
      </c>
      <c r="U53" s="20" t="s">
        <v>141</v>
      </c>
      <c r="V53" s="20" t="s">
        <v>141</v>
      </c>
      <c r="W53" s="20" t="s">
        <v>141</v>
      </c>
      <c r="X53" s="69" t="s">
        <v>141</v>
      </c>
      <c r="Y53" s="13"/>
      <c r="Z53" s="13"/>
    </row>
    <row r="54" spans="1:26" ht="15.75" customHeight="1" x14ac:dyDescent="0.2">
      <c r="A54" s="42">
        <v>52</v>
      </c>
      <c r="B54" s="43" t="s">
        <v>33</v>
      </c>
      <c r="C54" s="43" t="s">
        <v>90</v>
      </c>
      <c r="D54" s="43" t="s">
        <v>273</v>
      </c>
      <c r="E54" s="44" t="s">
        <v>91</v>
      </c>
      <c r="F54" s="20" t="s">
        <v>141</v>
      </c>
      <c r="G54" s="20" t="s">
        <v>141</v>
      </c>
      <c r="H54" s="20" t="s">
        <v>141</v>
      </c>
      <c r="I54" s="20" t="s">
        <v>141</v>
      </c>
      <c r="J54" s="20" t="s">
        <v>141</v>
      </c>
      <c r="K54" s="20" t="s">
        <v>141</v>
      </c>
      <c r="L54" s="20" t="s">
        <v>141</v>
      </c>
      <c r="M54" s="20" t="s">
        <v>141</v>
      </c>
      <c r="N54" s="20" t="s">
        <v>141</v>
      </c>
      <c r="O54" s="20" t="s">
        <v>141</v>
      </c>
      <c r="P54" s="20" t="s">
        <v>141</v>
      </c>
      <c r="Q54" s="20" t="s">
        <v>141</v>
      </c>
      <c r="R54" s="45" t="s">
        <v>141</v>
      </c>
      <c r="S54" s="45" t="s">
        <v>141</v>
      </c>
      <c r="T54" s="45" t="s">
        <v>141</v>
      </c>
      <c r="U54" s="45" t="s">
        <v>141</v>
      </c>
      <c r="V54" s="45" t="s">
        <v>141</v>
      </c>
      <c r="W54" s="45" t="s">
        <v>141</v>
      </c>
      <c r="X54" s="69" t="s">
        <v>141</v>
      </c>
      <c r="Y54" s="13"/>
      <c r="Z54" s="13"/>
    </row>
    <row r="55" spans="1:26" ht="15.75" customHeight="1" x14ac:dyDescent="0.2">
      <c r="A55" s="29">
        <v>53</v>
      </c>
      <c r="B55" s="30" t="s">
        <v>33</v>
      </c>
      <c r="C55" s="30" t="s">
        <v>93</v>
      </c>
      <c r="D55" s="30" t="s">
        <v>273</v>
      </c>
      <c r="E55" s="31" t="s">
        <v>94</v>
      </c>
      <c r="F55" s="20" t="s">
        <v>141</v>
      </c>
      <c r="G55" s="20" t="s">
        <v>141</v>
      </c>
      <c r="H55" s="20" t="s">
        <v>141</v>
      </c>
      <c r="I55" s="20" t="s">
        <v>141</v>
      </c>
      <c r="J55" s="20" t="s">
        <v>141</v>
      </c>
      <c r="K55" s="20" t="s">
        <v>141</v>
      </c>
      <c r="L55" s="20" t="s">
        <v>141</v>
      </c>
      <c r="M55" s="20" t="s">
        <v>141</v>
      </c>
      <c r="N55" s="20" t="s">
        <v>141</v>
      </c>
      <c r="O55" s="20" t="s">
        <v>141</v>
      </c>
      <c r="P55" s="20" t="s">
        <v>141</v>
      </c>
      <c r="Q55" s="20" t="s">
        <v>141</v>
      </c>
      <c r="R55" s="32" t="s">
        <v>141</v>
      </c>
      <c r="S55" s="45" t="s">
        <v>141</v>
      </c>
      <c r="T55" s="32" t="s">
        <v>141</v>
      </c>
      <c r="U55" s="32" t="s">
        <v>141</v>
      </c>
      <c r="V55" s="32" t="s">
        <v>141</v>
      </c>
      <c r="W55" s="32" t="s">
        <v>141</v>
      </c>
      <c r="X55" s="69" t="s">
        <v>141</v>
      </c>
      <c r="Y55" s="13"/>
      <c r="Z55" s="13"/>
    </row>
    <row r="56" spans="1:26" ht="15.75" customHeight="1" x14ac:dyDescent="0.2">
      <c r="A56" s="29">
        <v>54</v>
      </c>
      <c r="B56" s="30" t="s">
        <v>33</v>
      </c>
      <c r="C56" s="30" t="s">
        <v>95</v>
      </c>
      <c r="D56" s="30" t="s">
        <v>273</v>
      </c>
      <c r="E56" s="31" t="s">
        <v>94</v>
      </c>
      <c r="F56" s="32" t="s">
        <v>141</v>
      </c>
      <c r="G56" s="32" t="s">
        <v>141</v>
      </c>
      <c r="H56" s="32" t="s">
        <v>141</v>
      </c>
      <c r="I56" s="20" t="s">
        <v>141</v>
      </c>
      <c r="J56" s="20" t="s">
        <v>141</v>
      </c>
      <c r="K56" s="20" t="s">
        <v>141</v>
      </c>
      <c r="L56" s="20" t="s">
        <v>141</v>
      </c>
      <c r="M56" s="20" t="s">
        <v>141</v>
      </c>
      <c r="N56" s="20" t="s">
        <v>141</v>
      </c>
      <c r="O56" s="20" t="s">
        <v>141</v>
      </c>
      <c r="P56" s="20" t="s">
        <v>141</v>
      </c>
      <c r="Q56" s="20" t="s">
        <v>141</v>
      </c>
      <c r="R56" s="32" t="s">
        <v>141</v>
      </c>
      <c r="S56" s="45" t="s">
        <v>141</v>
      </c>
      <c r="T56" s="32" t="s">
        <v>141</v>
      </c>
      <c r="U56" s="32" t="s">
        <v>141</v>
      </c>
      <c r="V56" s="32" t="s">
        <v>141</v>
      </c>
      <c r="W56" s="32" t="s">
        <v>141</v>
      </c>
      <c r="X56" s="69" t="s">
        <v>141</v>
      </c>
      <c r="Y56" s="13"/>
      <c r="Z56" s="13"/>
    </row>
    <row r="57" spans="1:26" ht="15.75" customHeight="1" x14ac:dyDescent="0.2">
      <c r="A57" s="33">
        <v>55</v>
      </c>
      <c r="B57" s="34" t="s">
        <v>33</v>
      </c>
      <c r="C57" s="34" t="s">
        <v>96</v>
      </c>
      <c r="D57" s="34" t="s">
        <v>273</v>
      </c>
      <c r="E57" s="20" t="s">
        <v>36</v>
      </c>
      <c r="F57" s="20" t="s">
        <v>141</v>
      </c>
      <c r="G57" s="20" t="s">
        <v>141</v>
      </c>
      <c r="H57" s="20" t="s">
        <v>141</v>
      </c>
      <c r="I57" s="20" t="s">
        <v>141</v>
      </c>
      <c r="J57" s="20" t="s">
        <v>141</v>
      </c>
      <c r="K57" s="20" t="s">
        <v>141</v>
      </c>
      <c r="L57" s="20" t="s">
        <v>141</v>
      </c>
      <c r="M57" s="20" t="s">
        <v>141</v>
      </c>
      <c r="N57" s="20" t="s">
        <v>141</v>
      </c>
      <c r="O57" s="20" t="s">
        <v>141</v>
      </c>
      <c r="P57" s="20" t="s">
        <v>141</v>
      </c>
      <c r="Q57" s="20" t="s">
        <v>141</v>
      </c>
      <c r="R57" s="32" t="s">
        <v>141</v>
      </c>
      <c r="S57" s="45" t="s">
        <v>141</v>
      </c>
      <c r="T57" s="32" t="s">
        <v>141</v>
      </c>
      <c r="U57" s="32" t="s">
        <v>141</v>
      </c>
      <c r="V57" s="32" t="s">
        <v>141</v>
      </c>
      <c r="W57" s="32" t="s">
        <v>141</v>
      </c>
      <c r="X57" s="69" t="s">
        <v>141</v>
      </c>
      <c r="Y57" s="13"/>
      <c r="Z57" s="13"/>
    </row>
    <row r="58" spans="1:26" ht="15.75" customHeight="1" x14ac:dyDescent="0.2">
      <c r="A58" s="33">
        <v>56</v>
      </c>
      <c r="B58" s="34" t="s">
        <v>33</v>
      </c>
      <c r="C58" s="34" t="s">
        <v>116</v>
      </c>
      <c r="D58" s="34" t="s">
        <v>273</v>
      </c>
      <c r="E58" s="20" t="s">
        <v>36</v>
      </c>
      <c r="F58" s="20" t="s">
        <v>141</v>
      </c>
      <c r="G58" s="20" t="s">
        <v>141</v>
      </c>
      <c r="H58" s="20" t="s">
        <v>141</v>
      </c>
      <c r="I58" s="20" t="s">
        <v>141</v>
      </c>
      <c r="J58" s="20" t="s">
        <v>141</v>
      </c>
      <c r="K58" s="20" t="s">
        <v>141</v>
      </c>
      <c r="L58" s="20" t="s">
        <v>141</v>
      </c>
      <c r="M58" s="20" t="s">
        <v>141</v>
      </c>
      <c r="N58" s="20" t="s">
        <v>141</v>
      </c>
      <c r="O58" s="20" t="s">
        <v>141</v>
      </c>
      <c r="P58" s="20" t="s">
        <v>141</v>
      </c>
      <c r="Q58" s="20" t="s">
        <v>141</v>
      </c>
      <c r="R58" s="32" t="s">
        <v>141</v>
      </c>
      <c r="S58" s="45" t="s">
        <v>141</v>
      </c>
      <c r="T58" s="32" t="s">
        <v>141</v>
      </c>
      <c r="U58" s="32" t="s">
        <v>141</v>
      </c>
      <c r="V58" s="32" t="s">
        <v>141</v>
      </c>
      <c r="W58" s="32" t="s">
        <v>141</v>
      </c>
      <c r="X58" s="69" t="s">
        <v>141</v>
      </c>
      <c r="Y58" s="13"/>
      <c r="Z58" s="13"/>
    </row>
    <row r="59" spans="1:26" ht="15.75" customHeight="1" x14ac:dyDescent="0.2">
      <c r="A59" s="29">
        <v>57</v>
      </c>
      <c r="B59" s="30" t="s">
        <v>33</v>
      </c>
      <c r="C59" s="30" t="s">
        <v>136</v>
      </c>
      <c r="D59" s="30" t="s">
        <v>273</v>
      </c>
      <c r="E59" s="20" t="s">
        <v>36</v>
      </c>
      <c r="F59" s="20" t="s">
        <v>141</v>
      </c>
      <c r="G59" s="20" t="s">
        <v>141</v>
      </c>
      <c r="H59" s="20" t="s">
        <v>141</v>
      </c>
      <c r="I59" s="20" t="s">
        <v>141</v>
      </c>
      <c r="J59" s="20" t="s">
        <v>141</v>
      </c>
      <c r="K59" s="20" t="s">
        <v>141</v>
      </c>
      <c r="L59" s="20" t="s">
        <v>141</v>
      </c>
      <c r="M59" s="20" t="s">
        <v>141</v>
      </c>
      <c r="N59" s="20" t="s">
        <v>141</v>
      </c>
      <c r="O59" s="20" t="s">
        <v>141</v>
      </c>
      <c r="P59" s="32" t="s">
        <v>141</v>
      </c>
      <c r="Q59" s="20" t="s">
        <v>141</v>
      </c>
      <c r="R59" s="32" t="s">
        <v>141</v>
      </c>
      <c r="S59" s="45" t="s">
        <v>141</v>
      </c>
      <c r="T59" s="32" t="s">
        <v>141</v>
      </c>
      <c r="U59" s="32" t="s">
        <v>141</v>
      </c>
      <c r="V59" s="32" t="s">
        <v>141</v>
      </c>
      <c r="W59" s="32" t="s">
        <v>141</v>
      </c>
      <c r="X59" s="69" t="s">
        <v>141</v>
      </c>
      <c r="Y59" s="13"/>
      <c r="Z59" s="13"/>
    </row>
    <row r="60" spans="1:26" ht="15.75" customHeight="1" x14ac:dyDescent="0.2">
      <c r="A60" s="29">
        <v>58</v>
      </c>
      <c r="B60" s="30" t="s">
        <v>33</v>
      </c>
      <c r="C60" s="30" t="s">
        <v>152</v>
      </c>
      <c r="D60" s="30" t="s">
        <v>273</v>
      </c>
      <c r="E60" s="20" t="s">
        <v>36</v>
      </c>
      <c r="F60" s="32" t="s">
        <v>141</v>
      </c>
      <c r="G60" s="32" t="s">
        <v>141</v>
      </c>
      <c r="H60" s="32" t="s">
        <v>141</v>
      </c>
      <c r="I60" s="20" t="s">
        <v>141</v>
      </c>
      <c r="J60" s="20" t="s">
        <v>141</v>
      </c>
      <c r="K60" s="20" t="s">
        <v>141</v>
      </c>
      <c r="L60" s="32" t="s">
        <v>141</v>
      </c>
      <c r="M60" s="20" t="s">
        <v>141</v>
      </c>
      <c r="N60" s="32" t="s">
        <v>141</v>
      </c>
      <c r="O60" s="20" t="s">
        <v>141</v>
      </c>
      <c r="P60" s="32" t="s">
        <v>141</v>
      </c>
      <c r="Q60" s="20" t="s">
        <v>141</v>
      </c>
      <c r="R60" s="32" t="s">
        <v>141</v>
      </c>
      <c r="S60" s="32" t="s">
        <v>141</v>
      </c>
      <c r="T60" s="32" t="s">
        <v>141</v>
      </c>
      <c r="U60" s="32" t="s">
        <v>141</v>
      </c>
      <c r="V60" s="32" t="s">
        <v>141</v>
      </c>
      <c r="W60" s="32" t="s">
        <v>141</v>
      </c>
      <c r="X60" s="69" t="s">
        <v>141</v>
      </c>
      <c r="Y60" s="13"/>
      <c r="Z60" s="13"/>
    </row>
    <row r="61" spans="1:26" ht="15.75" customHeight="1" x14ac:dyDescent="0.2">
      <c r="A61" s="29">
        <v>59</v>
      </c>
      <c r="B61" s="30" t="s">
        <v>33</v>
      </c>
      <c r="C61" s="30" t="s">
        <v>164</v>
      </c>
      <c r="D61" s="30" t="s">
        <v>273</v>
      </c>
      <c r="E61" s="20" t="s">
        <v>36</v>
      </c>
      <c r="F61" s="32" t="s">
        <v>141</v>
      </c>
      <c r="G61" s="32" t="s">
        <v>141</v>
      </c>
      <c r="H61" s="32" t="s">
        <v>141</v>
      </c>
      <c r="I61" s="32" t="s">
        <v>141</v>
      </c>
      <c r="J61" s="20" t="s">
        <v>141</v>
      </c>
      <c r="K61" s="32" t="s">
        <v>141</v>
      </c>
      <c r="L61" s="32" t="s">
        <v>141</v>
      </c>
      <c r="M61" s="32" t="s">
        <v>141</v>
      </c>
      <c r="N61" s="32" t="s">
        <v>141</v>
      </c>
      <c r="O61" s="32" t="s">
        <v>141</v>
      </c>
      <c r="P61" s="32" t="s">
        <v>141</v>
      </c>
      <c r="Q61" s="32" t="s">
        <v>141</v>
      </c>
      <c r="R61" s="32" t="s">
        <v>141</v>
      </c>
      <c r="S61" s="32" t="s">
        <v>141</v>
      </c>
      <c r="T61" s="32" t="s">
        <v>141</v>
      </c>
      <c r="U61" s="32" t="s">
        <v>141</v>
      </c>
      <c r="V61" s="32" t="s">
        <v>141</v>
      </c>
      <c r="W61" s="32" t="s">
        <v>141</v>
      </c>
      <c r="X61" s="69" t="s">
        <v>141</v>
      </c>
      <c r="Y61" s="13"/>
      <c r="Z61" s="13"/>
    </row>
    <row r="62" spans="1:26" ht="15.75" customHeight="1" x14ac:dyDescent="0.2">
      <c r="A62" s="37">
        <v>60</v>
      </c>
      <c r="B62" s="38" t="s">
        <v>33</v>
      </c>
      <c r="C62" s="38" t="s">
        <v>178</v>
      </c>
      <c r="D62" s="38" t="s">
        <v>273</v>
      </c>
      <c r="E62" s="39" t="s">
        <v>36</v>
      </c>
      <c r="F62" s="40" t="s">
        <v>141</v>
      </c>
      <c r="G62" s="40" t="s">
        <v>141</v>
      </c>
      <c r="H62" s="40" t="s">
        <v>141</v>
      </c>
      <c r="I62" s="40" t="s">
        <v>141</v>
      </c>
      <c r="J62" s="40" t="s">
        <v>141</v>
      </c>
      <c r="K62" s="40" t="s">
        <v>141</v>
      </c>
      <c r="L62" s="40" t="s">
        <v>141</v>
      </c>
      <c r="M62" s="40" t="s">
        <v>141</v>
      </c>
      <c r="N62" s="40" t="s">
        <v>141</v>
      </c>
      <c r="O62" s="40" t="s">
        <v>141</v>
      </c>
      <c r="P62" s="40" t="s">
        <v>141</v>
      </c>
      <c r="Q62" s="40" t="s">
        <v>141</v>
      </c>
      <c r="R62" s="40" t="s">
        <v>141</v>
      </c>
      <c r="S62" s="40" t="s">
        <v>141</v>
      </c>
      <c r="T62" s="40" t="s">
        <v>141</v>
      </c>
      <c r="U62" s="32" t="s">
        <v>141</v>
      </c>
      <c r="V62" s="40" t="s">
        <v>141</v>
      </c>
      <c r="W62" s="40" t="s">
        <v>141</v>
      </c>
      <c r="X62" s="40" t="s">
        <v>141</v>
      </c>
      <c r="Y62" s="13"/>
      <c r="Z62" s="13"/>
    </row>
    <row r="63" spans="1:26" ht="15.75" customHeight="1" x14ac:dyDescent="0.2">
      <c r="A63" s="14">
        <v>61</v>
      </c>
      <c r="B63" s="15" t="s">
        <v>296</v>
      </c>
      <c r="C63" s="15" t="s">
        <v>297</v>
      </c>
      <c r="D63" s="110" t="s">
        <v>35</v>
      </c>
      <c r="E63" s="16" t="s">
        <v>36</v>
      </c>
      <c r="F63" s="16" t="s">
        <v>298</v>
      </c>
      <c r="G63" s="16" t="s">
        <v>299</v>
      </c>
      <c r="H63" s="16" t="s">
        <v>300</v>
      </c>
      <c r="I63" s="16" t="s">
        <v>301</v>
      </c>
      <c r="J63" s="16" t="s">
        <v>302</v>
      </c>
      <c r="K63" s="16" t="s">
        <v>303</v>
      </c>
      <c r="L63" s="16" t="s">
        <v>304</v>
      </c>
      <c r="M63" s="16" t="s">
        <v>305</v>
      </c>
      <c r="N63" s="16" t="s">
        <v>306</v>
      </c>
      <c r="O63" s="16" t="s">
        <v>307</v>
      </c>
      <c r="P63" s="16" t="s">
        <v>308</v>
      </c>
      <c r="Q63" s="16" t="s">
        <v>308</v>
      </c>
      <c r="R63" s="16" t="s">
        <v>308</v>
      </c>
      <c r="S63" s="16" t="s">
        <v>309</v>
      </c>
      <c r="T63" s="16" t="s">
        <v>308</v>
      </c>
      <c r="U63" s="16" t="s">
        <v>308</v>
      </c>
      <c r="V63" s="16" t="s">
        <v>310</v>
      </c>
      <c r="W63" s="16" t="s">
        <v>310</v>
      </c>
      <c r="X63" s="16" t="s">
        <v>310</v>
      </c>
      <c r="Y63" s="13"/>
      <c r="Z63" s="13"/>
    </row>
    <row r="64" spans="1:26" ht="15.75" customHeight="1" x14ac:dyDescent="0.2">
      <c r="A64" s="33">
        <v>62</v>
      </c>
      <c r="B64" s="34" t="s">
        <v>296</v>
      </c>
      <c r="C64" s="114" t="s">
        <v>311</v>
      </c>
      <c r="D64" s="34" t="s">
        <v>35</v>
      </c>
      <c r="E64" s="20" t="s">
        <v>36</v>
      </c>
      <c r="F64" s="20" t="s">
        <v>312</v>
      </c>
      <c r="G64" s="20" t="s">
        <v>313</v>
      </c>
      <c r="H64" s="20" t="s">
        <v>314</v>
      </c>
      <c r="I64" s="20" t="s">
        <v>211</v>
      </c>
      <c r="J64" s="20" t="s">
        <v>315</v>
      </c>
      <c r="K64" s="20" t="s">
        <v>82</v>
      </c>
      <c r="L64" s="20" t="s">
        <v>316</v>
      </c>
      <c r="M64" s="20" t="s">
        <v>317</v>
      </c>
      <c r="N64" s="20" t="s">
        <v>318</v>
      </c>
      <c r="O64" s="20" t="s">
        <v>320</v>
      </c>
      <c r="P64" s="20" t="s">
        <v>87</v>
      </c>
      <c r="Q64" s="20" t="s">
        <v>87</v>
      </c>
      <c r="R64" s="20" t="s">
        <v>87</v>
      </c>
      <c r="S64" s="20" t="s">
        <v>321</v>
      </c>
      <c r="T64" s="20" t="s">
        <v>322</v>
      </c>
      <c r="U64" s="20" t="s">
        <v>87</v>
      </c>
      <c r="V64" s="20" t="s">
        <v>323</v>
      </c>
      <c r="W64" s="20" t="s">
        <v>89</v>
      </c>
      <c r="X64" s="20" t="s">
        <v>324</v>
      </c>
      <c r="Y64" s="13"/>
      <c r="Z64" s="13"/>
    </row>
    <row r="65" spans="1:26" ht="15.75" customHeight="1" x14ac:dyDescent="0.2">
      <c r="A65" s="33">
        <v>63</v>
      </c>
      <c r="B65" s="34" t="s">
        <v>296</v>
      </c>
      <c r="C65" s="43" t="s">
        <v>325</v>
      </c>
      <c r="D65" s="34" t="s">
        <v>35</v>
      </c>
      <c r="E65" s="44" t="s">
        <v>91</v>
      </c>
      <c r="F65" s="45">
        <v>1</v>
      </c>
      <c r="G65" s="45">
        <v>1</v>
      </c>
      <c r="H65" s="45">
        <v>1</v>
      </c>
      <c r="I65" s="45" t="s">
        <v>92</v>
      </c>
      <c r="J65" s="26">
        <v>0.01</v>
      </c>
      <c r="K65" s="27">
        <v>0.1</v>
      </c>
      <c r="L65" s="27">
        <v>0.1</v>
      </c>
      <c r="M65" s="27">
        <v>0.05</v>
      </c>
      <c r="N65" s="27">
        <v>0.05</v>
      </c>
      <c r="O65" s="27">
        <v>0.05</v>
      </c>
      <c r="P65" s="27">
        <v>0.1</v>
      </c>
      <c r="Q65" s="27">
        <v>0.1</v>
      </c>
      <c r="R65" s="27">
        <v>0.05</v>
      </c>
      <c r="S65" s="27">
        <v>0.05</v>
      </c>
      <c r="T65" s="118">
        <v>0.2</v>
      </c>
      <c r="U65" s="27">
        <v>0.1</v>
      </c>
      <c r="V65" s="27">
        <v>0.05</v>
      </c>
      <c r="W65" s="27">
        <v>0.1</v>
      </c>
      <c r="X65" s="121">
        <v>0.02</v>
      </c>
      <c r="Y65" s="13"/>
      <c r="Z65" s="13"/>
    </row>
    <row r="66" spans="1:26" ht="15.75" customHeight="1" x14ac:dyDescent="0.2">
      <c r="A66" s="33">
        <v>64</v>
      </c>
      <c r="B66" s="34" t="s">
        <v>296</v>
      </c>
      <c r="C66" s="34" t="s">
        <v>327</v>
      </c>
      <c r="D66" s="34" t="s">
        <v>35</v>
      </c>
      <c r="E66" s="20" t="s">
        <v>94</v>
      </c>
      <c r="F66" s="20">
        <v>1200</v>
      </c>
      <c r="G66" s="20">
        <v>26</v>
      </c>
      <c r="H66" s="20">
        <v>160</v>
      </c>
      <c r="I66" s="31">
        <v>25000</v>
      </c>
      <c r="J66" s="20">
        <v>1000</v>
      </c>
      <c r="K66" s="20">
        <v>600</v>
      </c>
      <c r="L66" s="20">
        <v>310</v>
      </c>
      <c r="M66" s="20">
        <v>280</v>
      </c>
      <c r="N66" s="20">
        <v>1700</v>
      </c>
      <c r="O66" s="20">
        <v>150</v>
      </c>
      <c r="P66" s="20">
        <v>310</v>
      </c>
      <c r="Q66" s="20">
        <v>155</v>
      </c>
      <c r="R66" s="20">
        <v>500</v>
      </c>
      <c r="S66" s="20">
        <v>170</v>
      </c>
      <c r="T66" s="20">
        <v>260</v>
      </c>
      <c r="U66" s="20">
        <v>310</v>
      </c>
      <c r="V66" s="20">
        <v>300</v>
      </c>
      <c r="W66" s="20">
        <v>400</v>
      </c>
      <c r="X66" s="20">
        <v>400</v>
      </c>
      <c r="Y66" s="13"/>
      <c r="Z66" s="13"/>
    </row>
    <row r="67" spans="1:26" ht="15.75" customHeight="1" x14ac:dyDescent="0.2">
      <c r="A67" s="33">
        <v>65</v>
      </c>
      <c r="B67" s="34" t="s">
        <v>296</v>
      </c>
      <c r="C67" s="34" t="s">
        <v>328</v>
      </c>
      <c r="D67" s="34" t="s">
        <v>35</v>
      </c>
      <c r="E67" s="20" t="s">
        <v>94</v>
      </c>
      <c r="F67" s="20">
        <v>2300</v>
      </c>
      <c r="G67" s="20">
        <v>87</v>
      </c>
      <c r="H67" s="20">
        <v>240</v>
      </c>
      <c r="I67" s="31">
        <v>85000</v>
      </c>
      <c r="J67" s="20">
        <v>1600</v>
      </c>
      <c r="K67" s="20">
        <v>1200</v>
      </c>
      <c r="L67" s="20">
        <v>570</v>
      </c>
      <c r="M67" s="20">
        <v>400</v>
      </c>
      <c r="N67" s="20">
        <v>3900</v>
      </c>
      <c r="O67" s="20">
        <v>280</v>
      </c>
      <c r="P67" s="20">
        <v>750</v>
      </c>
      <c r="Q67" s="20">
        <v>375</v>
      </c>
      <c r="R67" s="20">
        <v>1500</v>
      </c>
      <c r="S67" s="20">
        <v>200</v>
      </c>
      <c r="T67" s="20">
        <v>1300</v>
      </c>
      <c r="U67" s="20">
        <v>625</v>
      </c>
      <c r="V67" s="20">
        <v>380</v>
      </c>
      <c r="W67" s="20">
        <v>800</v>
      </c>
      <c r="X67" s="20">
        <v>800</v>
      </c>
      <c r="Y67" s="13"/>
      <c r="Z67" s="13"/>
    </row>
    <row r="68" spans="1:26" ht="15.75" customHeight="1" x14ac:dyDescent="0.2">
      <c r="A68" s="33">
        <v>66</v>
      </c>
      <c r="B68" s="34" t="s">
        <v>296</v>
      </c>
      <c r="C68" s="34" t="s">
        <v>329</v>
      </c>
      <c r="D68" s="34" t="s">
        <v>35</v>
      </c>
      <c r="E68" s="20" t="s">
        <v>36</v>
      </c>
      <c r="F68" s="20" t="s">
        <v>330</v>
      </c>
      <c r="G68" s="20" t="s">
        <v>332</v>
      </c>
      <c r="H68" s="128" t="s">
        <v>333</v>
      </c>
      <c r="I68" s="128" t="s">
        <v>140</v>
      </c>
      <c r="J68" s="128" t="s">
        <v>334</v>
      </c>
      <c r="K68" s="128" t="s">
        <v>335</v>
      </c>
      <c r="L68" s="128" t="s">
        <v>336</v>
      </c>
      <c r="M68" s="20" t="s">
        <v>338</v>
      </c>
      <c r="N68" s="20" t="s">
        <v>339</v>
      </c>
      <c r="O68" s="20" t="s">
        <v>340</v>
      </c>
      <c r="P68" s="128" t="s">
        <v>341</v>
      </c>
      <c r="Q68" s="20" t="s">
        <v>332</v>
      </c>
      <c r="R68" s="20" t="s">
        <v>342</v>
      </c>
      <c r="S68" s="20" t="s">
        <v>343</v>
      </c>
      <c r="T68" s="20" t="s">
        <v>344</v>
      </c>
      <c r="U68" s="20" t="s">
        <v>345</v>
      </c>
      <c r="V68" s="20" t="s">
        <v>346</v>
      </c>
      <c r="W68" s="128" t="s">
        <v>347</v>
      </c>
      <c r="X68" s="20" t="s">
        <v>348</v>
      </c>
      <c r="Y68" s="13"/>
      <c r="Z68" s="13"/>
    </row>
    <row r="69" spans="1:26" ht="15.75" customHeight="1" x14ac:dyDescent="0.2">
      <c r="A69" s="33">
        <v>67</v>
      </c>
      <c r="B69" s="34" t="s">
        <v>296</v>
      </c>
      <c r="C69" s="34" t="s">
        <v>349</v>
      </c>
      <c r="D69" s="34" t="s">
        <v>35</v>
      </c>
      <c r="E69" s="20" t="s">
        <v>36</v>
      </c>
      <c r="F69" s="20" t="s">
        <v>351</v>
      </c>
      <c r="G69" s="20" t="s">
        <v>141</v>
      </c>
      <c r="H69" s="128" t="s">
        <v>352</v>
      </c>
      <c r="I69" s="128" t="s">
        <v>230</v>
      </c>
      <c r="J69" s="128" t="s">
        <v>353</v>
      </c>
      <c r="K69" s="128" t="s">
        <v>354</v>
      </c>
      <c r="L69" s="128" t="s">
        <v>355</v>
      </c>
      <c r="M69" s="20" t="s">
        <v>357</v>
      </c>
      <c r="N69" s="20" t="s">
        <v>358</v>
      </c>
      <c r="O69" s="20" t="s">
        <v>359</v>
      </c>
      <c r="P69" s="128" t="s">
        <v>360</v>
      </c>
      <c r="Q69" s="20" t="s">
        <v>141</v>
      </c>
      <c r="R69" s="20" t="s">
        <v>236</v>
      </c>
      <c r="S69" s="20" t="s">
        <v>361</v>
      </c>
      <c r="T69" s="20" t="s">
        <v>362</v>
      </c>
      <c r="U69" s="20" t="s">
        <v>363</v>
      </c>
      <c r="V69" s="20" t="s">
        <v>364</v>
      </c>
      <c r="W69" s="128" t="s">
        <v>365</v>
      </c>
      <c r="X69" s="20" t="s">
        <v>332</v>
      </c>
      <c r="Y69" s="13"/>
      <c r="Z69" s="13"/>
    </row>
    <row r="70" spans="1:26" ht="15.75" customHeight="1" x14ac:dyDescent="0.2">
      <c r="A70" s="33">
        <v>68</v>
      </c>
      <c r="B70" s="34" t="s">
        <v>296</v>
      </c>
      <c r="C70" s="34" t="s">
        <v>366</v>
      </c>
      <c r="D70" s="34" t="s">
        <v>35</v>
      </c>
      <c r="E70" s="20" t="s">
        <v>36</v>
      </c>
      <c r="F70" s="20" t="s">
        <v>141</v>
      </c>
      <c r="G70" s="20" t="s">
        <v>141</v>
      </c>
      <c r="H70" s="20" t="s">
        <v>141</v>
      </c>
      <c r="I70" s="128" t="s">
        <v>120</v>
      </c>
      <c r="J70" s="20" t="s">
        <v>141</v>
      </c>
      <c r="K70" s="20" t="s">
        <v>141</v>
      </c>
      <c r="L70" s="20" t="s">
        <v>141</v>
      </c>
      <c r="M70" s="20" t="s">
        <v>338</v>
      </c>
      <c r="N70" s="20" t="s">
        <v>141</v>
      </c>
      <c r="O70" s="20" t="s">
        <v>368</v>
      </c>
      <c r="P70" s="20" t="s">
        <v>141</v>
      </c>
      <c r="Q70" s="20" t="s">
        <v>141</v>
      </c>
      <c r="R70" s="20" t="s">
        <v>141</v>
      </c>
      <c r="S70" s="20" t="s">
        <v>141</v>
      </c>
      <c r="T70" s="20" t="s">
        <v>141</v>
      </c>
      <c r="U70" s="20" t="s">
        <v>141</v>
      </c>
      <c r="V70" s="20" t="s">
        <v>141</v>
      </c>
      <c r="W70" s="20" t="s">
        <v>369</v>
      </c>
      <c r="X70" s="20" t="s">
        <v>141</v>
      </c>
      <c r="Y70" s="13"/>
      <c r="Z70" s="13"/>
    </row>
    <row r="71" spans="1:26" ht="15.75" customHeight="1" x14ac:dyDescent="0.2">
      <c r="A71" s="33">
        <v>69</v>
      </c>
      <c r="B71" s="34" t="s">
        <v>296</v>
      </c>
      <c r="C71" s="34" t="s">
        <v>370</v>
      </c>
      <c r="D71" s="34" t="s">
        <v>35</v>
      </c>
      <c r="E71" s="20" t="s">
        <v>36</v>
      </c>
      <c r="F71" s="20" t="s">
        <v>371</v>
      </c>
      <c r="G71" s="20" t="s">
        <v>332</v>
      </c>
      <c r="H71" s="128" t="s">
        <v>372</v>
      </c>
      <c r="I71" s="20" t="s">
        <v>181</v>
      </c>
      <c r="J71" s="128" t="s">
        <v>373</v>
      </c>
      <c r="K71" s="128" t="s">
        <v>375</v>
      </c>
      <c r="L71" s="128" t="s">
        <v>376</v>
      </c>
      <c r="M71" s="128" t="s">
        <v>377</v>
      </c>
      <c r="N71" s="128" t="s">
        <v>378</v>
      </c>
      <c r="O71" s="128" t="s">
        <v>379</v>
      </c>
      <c r="P71" s="128" t="s">
        <v>380</v>
      </c>
      <c r="Q71" s="20" t="s">
        <v>332</v>
      </c>
      <c r="R71" s="128" t="s">
        <v>381</v>
      </c>
      <c r="S71" s="128" t="s">
        <v>382</v>
      </c>
      <c r="T71" s="20" t="s">
        <v>383</v>
      </c>
      <c r="U71" s="20" t="s">
        <v>383</v>
      </c>
      <c r="V71" s="128" t="s">
        <v>384</v>
      </c>
      <c r="W71" s="128" t="s">
        <v>385</v>
      </c>
      <c r="X71" s="128" t="s">
        <v>386</v>
      </c>
      <c r="Y71" s="13"/>
      <c r="Z71" s="13"/>
    </row>
    <row r="72" spans="1:26" ht="15.75" customHeight="1" x14ac:dyDescent="0.2">
      <c r="A72" s="33">
        <v>70</v>
      </c>
      <c r="B72" s="34" t="s">
        <v>296</v>
      </c>
      <c r="C72" s="34" t="s">
        <v>388</v>
      </c>
      <c r="D72" s="34" t="s">
        <v>35</v>
      </c>
      <c r="E72" s="20" t="s">
        <v>36</v>
      </c>
      <c r="F72" s="20" t="s">
        <v>375</v>
      </c>
      <c r="G72" s="20" t="s">
        <v>141</v>
      </c>
      <c r="H72" s="128" t="s">
        <v>389</v>
      </c>
      <c r="I72" s="128" t="s">
        <v>248</v>
      </c>
      <c r="J72" s="128" t="s">
        <v>390</v>
      </c>
      <c r="K72" s="128" t="s">
        <v>250</v>
      </c>
      <c r="L72" s="128" t="s">
        <v>391</v>
      </c>
      <c r="M72" s="128" t="s">
        <v>393</v>
      </c>
      <c r="N72" s="128" t="s">
        <v>394</v>
      </c>
      <c r="O72" s="128" t="s">
        <v>395</v>
      </c>
      <c r="P72" s="128" t="s">
        <v>396</v>
      </c>
      <c r="Q72" s="20" t="s">
        <v>141</v>
      </c>
      <c r="R72" s="128" t="s">
        <v>252</v>
      </c>
      <c r="S72" s="128" t="s">
        <v>397</v>
      </c>
      <c r="T72" s="20" t="s">
        <v>399</v>
      </c>
      <c r="U72" s="20" t="s">
        <v>400</v>
      </c>
      <c r="V72" s="128" t="s">
        <v>401</v>
      </c>
      <c r="W72" s="128" t="s">
        <v>402</v>
      </c>
      <c r="X72" s="20" t="s">
        <v>332</v>
      </c>
      <c r="Y72" s="13"/>
      <c r="Z72" s="13"/>
    </row>
    <row r="73" spans="1:26" ht="15.75" customHeight="1" x14ac:dyDescent="0.2">
      <c r="A73" s="140">
        <v>71</v>
      </c>
      <c r="B73" s="141" t="s">
        <v>296</v>
      </c>
      <c r="C73" s="141" t="s">
        <v>403</v>
      </c>
      <c r="D73" s="141" t="s">
        <v>35</v>
      </c>
      <c r="E73" s="39" t="s">
        <v>36</v>
      </c>
      <c r="F73" s="39" t="s">
        <v>141</v>
      </c>
      <c r="G73" s="39" t="s">
        <v>141</v>
      </c>
      <c r="H73" s="39" t="s">
        <v>141</v>
      </c>
      <c r="I73" s="143" t="s">
        <v>167</v>
      </c>
      <c r="J73" s="39" t="s">
        <v>141</v>
      </c>
      <c r="K73" s="39" t="s">
        <v>141</v>
      </c>
      <c r="L73" s="39" t="s">
        <v>141</v>
      </c>
      <c r="M73" s="143" t="s">
        <v>377</v>
      </c>
      <c r="N73" s="39" t="s">
        <v>141</v>
      </c>
      <c r="O73" s="143" t="s">
        <v>405</v>
      </c>
      <c r="P73" s="39" t="s">
        <v>141</v>
      </c>
      <c r="Q73" s="39" t="s">
        <v>141</v>
      </c>
      <c r="R73" s="39" t="s">
        <v>141</v>
      </c>
      <c r="S73" s="39" t="s">
        <v>141</v>
      </c>
      <c r="T73" s="39" t="s">
        <v>141</v>
      </c>
      <c r="U73" s="39" t="s">
        <v>141</v>
      </c>
      <c r="V73" s="39" t="s">
        <v>141</v>
      </c>
      <c r="W73" s="143" t="s">
        <v>407</v>
      </c>
      <c r="X73" s="39" t="s">
        <v>141</v>
      </c>
      <c r="Y73" s="13"/>
      <c r="Z73" s="13"/>
    </row>
    <row r="74" spans="1:26" ht="15.75" customHeight="1" x14ac:dyDescent="0.2">
      <c r="A74" s="14">
        <v>72</v>
      </c>
      <c r="B74" s="15" t="s">
        <v>296</v>
      </c>
      <c r="C74" s="15" t="s">
        <v>297</v>
      </c>
      <c r="D74" s="110" t="s">
        <v>189</v>
      </c>
      <c r="E74" s="16" t="s">
        <v>36</v>
      </c>
      <c r="F74" s="20" t="s">
        <v>141</v>
      </c>
      <c r="G74" s="20" t="s">
        <v>141</v>
      </c>
      <c r="H74" s="20" t="s">
        <v>190</v>
      </c>
      <c r="I74" s="20" t="s">
        <v>408</v>
      </c>
      <c r="J74" s="20" t="s">
        <v>409</v>
      </c>
      <c r="K74" s="20" t="s">
        <v>304</v>
      </c>
      <c r="L74" s="20" t="s">
        <v>141</v>
      </c>
      <c r="M74" s="20" t="s">
        <v>141</v>
      </c>
      <c r="N74" s="20" t="s">
        <v>141</v>
      </c>
      <c r="O74" s="20" t="s">
        <v>141</v>
      </c>
      <c r="P74" s="20" t="s">
        <v>410</v>
      </c>
      <c r="Q74" s="20" t="s">
        <v>410</v>
      </c>
      <c r="R74" s="20" t="s">
        <v>410</v>
      </c>
      <c r="S74" s="20" t="s">
        <v>141</v>
      </c>
      <c r="T74" s="20" t="s">
        <v>410</v>
      </c>
      <c r="U74" s="20" t="s">
        <v>301</v>
      </c>
      <c r="V74" s="20" t="s">
        <v>141</v>
      </c>
      <c r="W74" s="20" t="s">
        <v>141</v>
      </c>
      <c r="X74" s="20" t="s">
        <v>141</v>
      </c>
      <c r="Y74" s="13"/>
      <c r="Z74" s="13"/>
    </row>
    <row r="75" spans="1:26" ht="15.75" customHeight="1" x14ac:dyDescent="0.2">
      <c r="A75" s="33">
        <v>73</v>
      </c>
      <c r="B75" s="34" t="s">
        <v>296</v>
      </c>
      <c r="C75" s="114" t="s">
        <v>311</v>
      </c>
      <c r="D75" s="34" t="s">
        <v>189</v>
      </c>
      <c r="E75" s="20" t="s">
        <v>36</v>
      </c>
      <c r="F75" s="20" t="s">
        <v>141</v>
      </c>
      <c r="G75" s="20" t="s">
        <v>141</v>
      </c>
      <c r="H75" s="20" t="s">
        <v>411</v>
      </c>
      <c r="I75" s="20" t="s">
        <v>87</v>
      </c>
      <c r="J75" s="20" t="s">
        <v>207</v>
      </c>
      <c r="K75" s="20" t="s">
        <v>316</v>
      </c>
      <c r="L75" s="20" t="s">
        <v>141</v>
      </c>
      <c r="M75" s="20" t="s">
        <v>141</v>
      </c>
      <c r="N75" s="20" t="s">
        <v>141</v>
      </c>
      <c r="O75" s="20" t="s">
        <v>141</v>
      </c>
      <c r="P75" s="20" t="s">
        <v>211</v>
      </c>
      <c r="Q75" s="20" t="s">
        <v>211</v>
      </c>
      <c r="R75" s="20" t="s">
        <v>211</v>
      </c>
      <c r="S75" s="20" t="s">
        <v>141</v>
      </c>
      <c r="T75" s="20" t="s">
        <v>211</v>
      </c>
      <c r="U75" s="20" t="s">
        <v>212</v>
      </c>
      <c r="V75" s="20" t="s">
        <v>141</v>
      </c>
      <c r="W75" s="20" t="s">
        <v>141</v>
      </c>
      <c r="X75" s="20" t="s">
        <v>141</v>
      </c>
      <c r="Y75" s="13"/>
      <c r="Z75" s="13"/>
    </row>
    <row r="76" spans="1:26" ht="15.75" customHeight="1" x14ac:dyDescent="0.2">
      <c r="A76" s="33">
        <v>74</v>
      </c>
      <c r="B76" s="34" t="s">
        <v>296</v>
      </c>
      <c r="C76" s="43" t="s">
        <v>325</v>
      </c>
      <c r="D76" s="34" t="s">
        <v>189</v>
      </c>
      <c r="E76" s="44" t="s">
        <v>91</v>
      </c>
      <c r="F76" s="20" t="s">
        <v>141</v>
      </c>
      <c r="G76" s="20" t="s">
        <v>141</v>
      </c>
      <c r="H76" s="20">
        <v>1</v>
      </c>
      <c r="I76" s="20">
        <v>1</v>
      </c>
      <c r="J76" s="26">
        <v>0.01</v>
      </c>
      <c r="K76" s="20">
        <v>0.1</v>
      </c>
      <c r="L76" s="20" t="s">
        <v>141</v>
      </c>
      <c r="M76" s="20" t="s">
        <v>141</v>
      </c>
      <c r="N76" s="20" t="s">
        <v>141</v>
      </c>
      <c r="O76" s="20" t="s">
        <v>141</v>
      </c>
      <c r="P76" s="20" t="s">
        <v>92</v>
      </c>
      <c r="Q76" s="20" t="s">
        <v>92</v>
      </c>
      <c r="R76" s="20" t="s">
        <v>92</v>
      </c>
      <c r="S76" s="20" t="s">
        <v>141</v>
      </c>
      <c r="T76" s="20" t="s">
        <v>92</v>
      </c>
      <c r="U76" s="20">
        <v>0.1</v>
      </c>
      <c r="V76" s="20" t="s">
        <v>141</v>
      </c>
      <c r="W76" s="20" t="s">
        <v>141</v>
      </c>
      <c r="X76" s="20" t="s">
        <v>141</v>
      </c>
      <c r="Y76" s="13"/>
      <c r="Z76" s="13"/>
    </row>
    <row r="77" spans="1:26" ht="15.75" customHeight="1" x14ac:dyDescent="0.2">
      <c r="A77" s="33">
        <v>75</v>
      </c>
      <c r="B77" s="34" t="s">
        <v>296</v>
      </c>
      <c r="C77" s="34" t="s">
        <v>327</v>
      </c>
      <c r="D77" s="34" t="s">
        <v>189</v>
      </c>
      <c r="E77" s="20" t="s">
        <v>94</v>
      </c>
      <c r="F77" s="20" t="s">
        <v>141</v>
      </c>
      <c r="G77" s="20" t="s">
        <v>141</v>
      </c>
      <c r="H77" s="20">
        <v>38</v>
      </c>
      <c r="I77" s="20">
        <v>80</v>
      </c>
      <c r="J77" s="20">
        <v>380</v>
      </c>
      <c r="K77" s="20">
        <v>310</v>
      </c>
      <c r="L77" s="20" t="s">
        <v>141</v>
      </c>
      <c r="M77" s="20" t="s">
        <v>141</v>
      </c>
      <c r="N77" s="20" t="s">
        <v>141</v>
      </c>
      <c r="O77" s="20" t="s">
        <v>141</v>
      </c>
      <c r="P77" s="20">
        <v>1000</v>
      </c>
      <c r="Q77" s="20">
        <v>1000</v>
      </c>
      <c r="R77" s="20">
        <v>1000</v>
      </c>
      <c r="S77" s="20" t="s">
        <v>141</v>
      </c>
      <c r="T77" s="20">
        <v>640</v>
      </c>
      <c r="U77" s="20">
        <v>210</v>
      </c>
      <c r="V77" s="20" t="s">
        <v>141</v>
      </c>
      <c r="W77" s="20" t="s">
        <v>141</v>
      </c>
      <c r="X77" s="20" t="s">
        <v>141</v>
      </c>
      <c r="Y77" s="13"/>
      <c r="Z77" s="13"/>
    </row>
    <row r="78" spans="1:26" ht="15.75" customHeight="1" x14ac:dyDescent="0.2">
      <c r="A78" s="33">
        <v>76</v>
      </c>
      <c r="B78" s="34" t="s">
        <v>296</v>
      </c>
      <c r="C78" s="34" t="s">
        <v>328</v>
      </c>
      <c r="D78" s="34" t="s">
        <v>189</v>
      </c>
      <c r="E78" s="20" t="s">
        <v>94</v>
      </c>
      <c r="F78" s="20" t="s">
        <v>141</v>
      </c>
      <c r="G78" s="20" t="s">
        <v>141</v>
      </c>
      <c r="H78" s="20">
        <v>90</v>
      </c>
      <c r="I78" s="20">
        <v>170</v>
      </c>
      <c r="J78" s="20">
        <v>440</v>
      </c>
      <c r="K78" s="20">
        <v>570</v>
      </c>
      <c r="L78" s="20" t="s">
        <v>141</v>
      </c>
      <c r="M78" s="20" t="s">
        <v>141</v>
      </c>
      <c r="N78" s="20" t="s">
        <v>141</v>
      </c>
      <c r="O78" s="20" t="s">
        <v>141</v>
      </c>
      <c r="P78" s="20">
        <v>1120</v>
      </c>
      <c r="Q78" s="20">
        <v>1120</v>
      </c>
      <c r="R78" s="20">
        <v>1120</v>
      </c>
      <c r="S78" s="20" t="s">
        <v>141</v>
      </c>
      <c r="T78" s="20">
        <v>1900</v>
      </c>
      <c r="U78" s="20">
        <v>835</v>
      </c>
      <c r="V78" s="20" t="s">
        <v>141</v>
      </c>
      <c r="W78" s="20" t="s">
        <v>141</v>
      </c>
      <c r="X78" s="20" t="s">
        <v>141</v>
      </c>
      <c r="Y78" s="13"/>
      <c r="Z78" s="13"/>
    </row>
    <row r="79" spans="1:26" ht="15.75" customHeight="1" x14ac:dyDescent="0.2">
      <c r="A79" s="33">
        <v>77</v>
      </c>
      <c r="B79" s="34" t="s">
        <v>296</v>
      </c>
      <c r="C79" s="34" t="s">
        <v>329</v>
      </c>
      <c r="D79" s="34" t="s">
        <v>189</v>
      </c>
      <c r="E79" s="20" t="s">
        <v>36</v>
      </c>
      <c r="F79" s="20" t="s">
        <v>141</v>
      </c>
      <c r="G79" s="20" t="s">
        <v>141</v>
      </c>
      <c r="H79" s="20" t="s">
        <v>415</v>
      </c>
      <c r="I79" s="20" t="s">
        <v>416</v>
      </c>
      <c r="J79" s="20" t="s">
        <v>417</v>
      </c>
      <c r="K79" s="20" t="s">
        <v>336</v>
      </c>
      <c r="L79" s="20" t="s">
        <v>141</v>
      </c>
      <c r="M79" s="20" t="s">
        <v>141</v>
      </c>
      <c r="N79" s="20" t="s">
        <v>141</v>
      </c>
      <c r="O79" s="20" t="s">
        <v>141</v>
      </c>
      <c r="P79" s="20" t="s">
        <v>332</v>
      </c>
      <c r="Q79" s="20" t="s">
        <v>332</v>
      </c>
      <c r="R79" s="20" t="s">
        <v>332</v>
      </c>
      <c r="S79" s="20" t="s">
        <v>141</v>
      </c>
      <c r="T79" s="20" t="s">
        <v>418</v>
      </c>
      <c r="U79" s="20" t="s">
        <v>419</v>
      </c>
      <c r="V79" s="20" t="s">
        <v>141</v>
      </c>
      <c r="W79" s="20" t="s">
        <v>141</v>
      </c>
      <c r="X79" s="20" t="s">
        <v>141</v>
      </c>
      <c r="Y79" s="13"/>
      <c r="Z79" s="13"/>
    </row>
    <row r="80" spans="1:26" ht="15.75" customHeight="1" x14ac:dyDescent="0.2">
      <c r="A80" s="33">
        <v>78</v>
      </c>
      <c r="B80" s="34" t="s">
        <v>296</v>
      </c>
      <c r="C80" s="34" t="s">
        <v>349</v>
      </c>
      <c r="D80" s="34" t="s">
        <v>189</v>
      </c>
      <c r="E80" s="20" t="s">
        <v>36</v>
      </c>
      <c r="F80" s="20" t="s">
        <v>141</v>
      </c>
      <c r="G80" s="20" t="s">
        <v>141</v>
      </c>
      <c r="H80" s="20" t="s">
        <v>351</v>
      </c>
      <c r="I80" s="20" t="s">
        <v>420</v>
      </c>
      <c r="J80" s="20" t="s">
        <v>421</v>
      </c>
      <c r="K80" s="20" t="s">
        <v>355</v>
      </c>
      <c r="L80" s="20" t="s">
        <v>141</v>
      </c>
      <c r="M80" s="20" t="s">
        <v>141</v>
      </c>
      <c r="N80" s="20" t="s">
        <v>141</v>
      </c>
      <c r="O80" s="20" t="s">
        <v>141</v>
      </c>
      <c r="P80" s="20" t="s">
        <v>342</v>
      </c>
      <c r="Q80" s="20" t="s">
        <v>342</v>
      </c>
      <c r="R80" s="20" t="s">
        <v>342</v>
      </c>
      <c r="S80" s="20" t="s">
        <v>141</v>
      </c>
      <c r="T80" s="20" t="s">
        <v>423</v>
      </c>
      <c r="U80" s="20" t="s">
        <v>424</v>
      </c>
      <c r="V80" s="20" t="s">
        <v>141</v>
      </c>
      <c r="W80" s="20" t="s">
        <v>141</v>
      </c>
      <c r="X80" s="20" t="s">
        <v>141</v>
      </c>
      <c r="Y80" s="13"/>
      <c r="Z80" s="13"/>
    </row>
    <row r="81" spans="1:26" ht="15.75" customHeight="1" x14ac:dyDescent="0.2">
      <c r="A81" s="33">
        <v>79</v>
      </c>
      <c r="B81" s="34" t="s">
        <v>296</v>
      </c>
      <c r="C81" s="34" t="s">
        <v>366</v>
      </c>
      <c r="D81" s="34" t="s">
        <v>189</v>
      </c>
      <c r="E81" s="20" t="s">
        <v>36</v>
      </c>
      <c r="F81" s="20" t="s">
        <v>141</v>
      </c>
      <c r="G81" s="20" t="s">
        <v>141</v>
      </c>
      <c r="H81" s="20" t="s">
        <v>141</v>
      </c>
      <c r="I81" s="20" t="s">
        <v>141</v>
      </c>
      <c r="J81" s="20" t="s">
        <v>141</v>
      </c>
      <c r="K81" s="20" t="s">
        <v>141</v>
      </c>
      <c r="L81" s="20" t="s">
        <v>141</v>
      </c>
      <c r="M81" s="20" t="s">
        <v>141</v>
      </c>
      <c r="N81" s="20" t="s">
        <v>141</v>
      </c>
      <c r="O81" s="20" t="s">
        <v>141</v>
      </c>
      <c r="P81" s="20" t="s">
        <v>236</v>
      </c>
      <c r="Q81" s="20" t="s">
        <v>236</v>
      </c>
      <c r="R81" s="20" t="s">
        <v>236</v>
      </c>
      <c r="S81" s="20" t="s">
        <v>141</v>
      </c>
      <c r="T81" s="20" t="s">
        <v>141</v>
      </c>
      <c r="U81" s="20" t="s">
        <v>425</v>
      </c>
      <c r="V81" s="20" t="s">
        <v>141</v>
      </c>
      <c r="W81" s="20" t="s">
        <v>141</v>
      </c>
      <c r="X81" s="20" t="s">
        <v>141</v>
      </c>
      <c r="Y81" s="13"/>
      <c r="Z81" s="13"/>
    </row>
    <row r="82" spans="1:26" ht="15.75" customHeight="1" x14ac:dyDescent="0.2">
      <c r="A82" s="33">
        <v>80</v>
      </c>
      <c r="B82" s="34" t="s">
        <v>296</v>
      </c>
      <c r="C82" s="34" t="s">
        <v>370</v>
      </c>
      <c r="D82" s="34" t="s">
        <v>189</v>
      </c>
      <c r="E82" s="20" t="s">
        <v>36</v>
      </c>
      <c r="F82" s="20" t="s">
        <v>141</v>
      </c>
      <c r="G82" s="20" t="s">
        <v>141</v>
      </c>
      <c r="H82" s="20" t="s">
        <v>427</v>
      </c>
      <c r="I82" s="20" t="s">
        <v>390</v>
      </c>
      <c r="J82" s="20" t="s">
        <v>390</v>
      </c>
      <c r="K82" s="20" t="s">
        <v>376</v>
      </c>
      <c r="L82" s="20" t="s">
        <v>141</v>
      </c>
      <c r="M82" s="20" t="s">
        <v>141</v>
      </c>
      <c r="N82" s="20" t="s">
        <v>141</v>
      </c>
      <c r="O82" s="20" t="s">
        <v>141</v>
      </c>
      <c r="P82" s="20" t="s">
        <v>332</v>
      </c>
      <c r="Q82" s="20" t="s">
        <v>332</v>
      </c>
      <c r="R82" s="20" t="s">
        <v>332</v>
      </c>
      <c r="S82" s="20" t="s">
        <v>141</v>
      </c>
      <c r="T82" s="20" t="s">
        <v>428</v>
      </c>
      <c r="U82" s="20" t="s">
        <v>383</v>
      </c>
      <c r="V82" s="20" t="s">
        <v>141</v>
      </c>
      <c r="W82" s="20" t="s">
        <v>141</v>
      </c>
      <c r="X82" s="20" t="s">
        <v>141</v>
      </c>
      <c r="Y82" s="13"/>
      <c r="Z82" s="13"/>
    </row>
    <row r="83" spans="1:26" ht="15.75" customHeight="1" x14ac:dyDescent="0.2">
      <c r="A83" s="33">
        <v>81</v>
      </c>
      <c r="B83" s="34" t="s">
        <v>296</v>
      </c>
      <c r="C83" s="34" t="s">
        <v>388</v>
      </c>
      <c r="D83" s="34" t="s">
        <v>189</v>
      </c>
      <c r="E83" s="20" t="s">
        <v>36</v>
      </c>
      <c r="F83" s="20" t="s">
        <v>141</v>
      </c>
      <c r="G83" s="20" t="s">
        <v>141</v>
      </c>
      <c r="H83" s="20" t="s">
        <v>375</v>
      </c>
      <c r="I83" s="20" t="s">
        <v>429</v>
      </c>
      <c r="J83" s="20" t="s">
        <v>430</v>
      </c>
      <c r="K83" s="20" t="s">
        <v>391</v>
      </c>
      <c r="L83" s="20" t="s">
        <v>141</v>
      </c>
      <c r="M83" s="20" t="s">
        <v>141</v>
      </c>
      <c r="N83" s="20" t="s">
        <v>141</v>
      </c>
      <c r="O83" s="20" t="s">
        <v>141</v>
      </c>
      <c r="P83" s="20" t="s">
        <v>381</v>
      </c>
      <c r="Q83" s="20" t="s">
        <v>381</v>
      </c>
      <c r="R83" s="20" t="s">
        <v>381</v>
      </c>
      <c r="S83" s="20" t="s">
        <v>141</v>
      </c>
      <c r="T83" s="20" t="s">
        <v>431</v>
      </c>
      <c r="U83" s="20" t="s">
        <v>433</v>
      </c>
      <c r="V83" s="20" t="s">
        <v>141</v>
      </c>
      <c r="W83" s="20" t="s">
        <v>141</v>
      </c>
      <c r="X83" s="20" t="s">
        <v>141</v>
      </c>
      <c r="Y83" s="13"/>
      <c r="Z83" s="13"/>
    </row>
    <row r="84" spans="1:26" ht="15.75" customHeight="1" x14ac:dyDescent="0.2">
      <c r="A84" s="140">
        <v>82</v>
      </c>
      <c r="B84" s="141" t="s">
        <v>296</v>
      </c>
      <c r="C84" s="141" t="s">
        <v>403</v>
      </c>
      <c r="D84" s="141" t="s">
        <v>189</v>
      </c>
      <c r="E84" s="39" t="s">
        <v>36</v>
      </c>
      <c r="F84" s="39" t="s">
        <v>141</v>
      </c>
      <c r="G84" s="39" t="s">
        <v>141</v>
      </c>
      <c r="H84" s="39" t="s">
        <v>141</v>
      </c>
      <c r="I84" s="39" t="s">
        <v>141</v>
      </c>
      <c r="J84" s="39" t="s">
        <v>141</v>
      </c>
      <c r="K84" s="39" t="s">
        <v>141</v>
      </c>
      <c r="L84" s="39" t="s">
        <v>141</v>
      </c>
      <c r="M84" s="39" t="s">
        <v>141</v>
      </c>
      <c r="N84" s="39" t="s">
        <v>141</v>
      </c>
      <c r="O84" s="39" t="s">
        <v>141</v>
      </c>
      <c r="P84" s="39" t="s">
        <v>252</v>
      </c>
      <c r="Q84" s="39" t="s">
        <v>252</v>
      </c>
      <c r="R84" s="39" t="s">
        <v>252</v>
      </c>
      <c r="S84" s="39" t="s">
        <v>141</v>
      </c>
      <c r="T84" s="39" t="s">
        <v>141</v>
      </c>
      <c r="U84" s="39" t="s">
        <v>434</v>
      </c>
      <c r="V84" s="39" t="s">
        <v>141</v>
      </c>
      <c r="W84" s="39" t="s">
        <v>141</v>
      </c>
      <c r="X84" s="39" t="s">
        <v>141</v>
      </c>
      <c r="Y84" s="13"/>
      <c r="Z84" s="13"/>
    </row>
    <row r="85" spans="1:26" ht="15.75" customHeight="1" x14ac:dyDescent="0.2">
      <c r="A85" s="14">
        <v>83</v>
      </c>
      <c r="B85" s="15" t="s">
        <v>296</v>
      </c>
      <c r="C85" s="15" t="s">
        <v>297</v>
      </c>
      <c r="D85" s="110" t="s">
        <v>254</v>
      </c>
      <c r="E85" s="16" t="s">
        <v>36</v>
      </c>
      <c r="F85" s="150" t="s">
        <v>141</v>
      </c>
      <c r="G85" s="150" t="s">
        <v>141</v>
      </c>
      <c r="H85" s="150" t="s">
        <v>141</v>
      </c>
      <c r="I85" s="150" t="s">
        <v>436</v>
      </c>
      <c r="J85" s="150" t="s">
        <v>141</v>
      </c>
      <c r="K85" s="150" t="s">
        <v>141</v>
      </c>
      <c r="L85" s="150" t="s">
        <v>141</v>
      </c>
      <c r="M85" s="150" t="s">
        <v>141</v>
      </c>
      <c r="N85" s="150" t="s">
        <v>141</v>
      </c>
      <c r="O85" s="150" t="s">
        <v>141</v>
      </c>
      <c r="P85" s="150" t="s">
        <v>141</v>
      </c>
      <c r="Q85" s="150" t="s">
        <v>141</v>
      </c>
      <c r="R85" s="150" t="s">
        <v>141</v>
      </c>
      <c r="S85" s="150" t="s">
        <v>141</v>
      </c>
      <c r="T85" s="150" t="s">
        <v>141</v>
      </c>
      <c r="U85" s="150" t="s">
        <v>437</v>
      </c>
      <c r="V85" s="150" t="s">
        <v>141</v>
      </c>
      <c r="W85" s="150" t="s">
        <v>141</v>
      </c>
      <c r="X85" s="150" t="s">
        <v>141</v>
      </c>
      <c r="Y85" s="13"/>
      <c r="Z85" s="13"/>
    </row>
    <row r="86" spans="1:26" ht="15.75" customHeight="1" x14ac:dyDescent="0.2">
      <c r="A86" s="33">
        <v>84</v>
      </c>
      <c r="B86" s="34" t="s">
        <v>296</v>
      </c>
      <c r="C86" s="114" t="s">
        <v>311</v>
      </c>
      <c r="D86" s="34" t="s">
        <v>254</v>
      </c>
      <c r="E86" s="20" t="s">
        <v>36</v>
      </c>
      <c r="F86" s="20" t="s">
        <v>141</v>
      </c>
      <c r="G86" s="20" t="s">
        <v>141</v>
      </c>
      <c r="H86" s="20" t="s">
        <v>141</v>
      </c>
      <c r="I86" s="20" t="s">
        <v>212</v>
      </c>
      <c r="J86" s="20" t="s">
        <v>141</v>
      </c>
      <c r="K86" s="20" t="s">
        <v>141</v>
      </c>
      <c r="L86" s="20" t="s">
        <v>141</v>
      </c>
      <c r="M86" s="20" t="s">
        <v>141</v>
      </c>
      <c r="N86" s="20" t="s">
        <v>141</v>
      </c>
      <c r="O86" s="20" t="s">
        <v>141</v>
      </c>
      <c r="P86" s="20" t="s">
        <v>141</v>
      </c>
      <c r="Q86" s="20" t="s">
        <v>141</v>
      </c>
      <c r="R86" s="20" t="s">
        <v>141</v>
      </c>
      <c r="S86" s="20" t="s">
        <v>141</v>
      </c>
      <c r="T86" s="20" t="s">
        <v>141</v>
      </c>
      <c r="U86" s="20" t="s">
        <v>439</v>
      </c>
      <c r="V86" s="20" t="s">
        <v>141</v>
      </c>
      <c r="W86" s="20" t="s">
        <v>141</v>
      </c>
      <c r="X86" s="20" t="s">
        <v>141</v>
      </c>
      <c r="Y86" s="13"/>
      <c r="Z86" s="13"/>
    </row>
    <row r="87" spans="1:26" ht="15.75" customHeight="1" x14ac:dyDescent="0.2">
      <c r="A87" s="33">
        <v>85</v>
      </c>
      <c r="B87" s="34" t="s">
        <v>296</v>
      </c>
      <c r="C87" s="43" t="s">
        <v>325</v>
      </c>
      <c r="D87" s="34" t="s">
        <v>254</v>
      </c>
      <c r="E87" s="44" t="s">
        <v>91</v>
      </c>
      <c r="F87" s="20" t="s">
        <v>141</v>
      </c>
      <c r="G87" s="20" t="s">
        <v>141</v>
      </c>
      <c r="H87" s="20" t="s">
        <v>141</v>
      </c>
      <c r="I87" s="46">
        <v>1E-3</v>
      </c>
      <c r="J87" s="20" t="s">
        <v>141</v>
      </c>
      <c r="K87" s="20" t="s">
        <v>141</v>
      </c>
      <c r="L87" s="20" t="s">
        <v>141</v>
      </c>
      <c r="M87" s="20" t="s">
        <v>141</v>
      </c>
      <c r="N87" s="20" t="s">
        <v>141</v>
      </c>
      <c r="O87" s="20" t="s">
        <v>141</v>
      </c>
      <c r="P87" s="20" t="s">
        <v>141</v>
      </c>
      <c r="Q87" s="20" t="s">
        <v>141</v>
      </c>
      <c r="R87" s="20" t="s">
        <v>141</v>
      </c>
      <c r="S87" s="20" t="s">
        <v>141</v>
      </c>
      <c r="T87" s="20" t="s">
        <v>141</v>
      </c>
      <c r="U87" s="20">
        <v>0.1</v>
      </c>
      <c r="V87" s="20" t="s">
        <v>141</v>
      </c>
      <c r="W87" s="20" t="s">
        <v>141</v>
      </c>
      <c r="X87" s="20" t="s">
        <v>141</v>
      </c>
      <c r="Y87" s="13"/>
      <c r="Z87" s="13"/>
    </row>
    <row r="88" spans="1:26" ht="15.75" customHeight="1" x14ac:dyDescent="0.2">
      <c r="A88" s="33">
        <v>86</v>
      </c>
      <c r="B88" s="34" t="s">
        <v>296</v>
      </c>
      <c r="C88" s="34" t="s">
        <v>327</v>
      </c>
      <c r="D88" s="34" t="s">
        <v>254</v>
      </c>
      <c r="E88" s="20" t="s">
        <v>94</v>
      </c>
      <c r="F88" s="20" t="s">
        <v>141</v>
      </c>
      <c r="G88" s="20" t="s">
        <v>141</v>
      </c>
      <c r="H88" s="20" t="s">
        <v>141</v>
      </c>
      <c r="I88" s="20">
        <v>7100</v>
      </c>
      <c r="J88" s="20" t="s">
        <v>141</v>
      </c>
      <c r="K88" s="20" t="s">
        <v>141</v>
      </c>
      <c r="L88" s="20" t="s">
        <v>141</v>
      </c>
      <c r="M88" s="20" t="s">
        <v>141</v>
      </c>
      <c r="N88" s="20" t="s">
        <v>141</v>
      </c>
      <c r="O88" s="20" t="s">
        <v>141</v>
      </c>
      <c r="P88" s="20" t="s">
        <v>141</v>
      </c>
      <c r="Q88" s="20" t="s">
        <v>141</v>
      </c>
      <c r="R88" s="20" t="s">
        <v>141</v>
      </c>
      <c r="S88" s="20" t="s">
        <v>141</v>
      </c>
      <c r="T88" s="20" t="s">
        <v>141</v>
      </c>
      <c r="U88" s="20">
        <v>64</v>
      </c>
      <c r="V88" s="20" t="s">
        <v>141</v>
      </c>
      <c r="W88" s="20" t="s">
        <v>141</v>
      </c>
      <c r="X88" s="20" t="s">
        <v>141</v>
      </c>
      <c r="Y88" s="13"/>
      <c r="Z88" s="13"/>
    </row>
    <row r="89" spans="1:26" ht="15.75" customHeight="1" x14ac:dyDescent="0.2">
      <c r="A89" s="33">
        <v>87</v>
      </c>
      <c r="B89" s="34" t="s">
        <v>296</v>
      </c>
      <c r="C89" s="34" t="s">
        <v>328</v>
      </c>
      <c r="D89" s="34" t="s">
        <v>254</v>
      </c>
      <c r="E89" s="20" t="s">
        <v>94</v>
      </c>
      <c r="F89" s="20" t="s">
        <v>141</v>
      </c>
      <c r="G89" s="20" t="s">
        <v>141</v>
      </c>
      <c r="H89" s="20" t="s">
        <v>141</v>
      </c>
      <c r="I89" s="20">
        <v>22000</v>
      </c>
      <c r="J89" s="20" t="s">
        <v>141</v>
      </c>
      <c r="K89" s="20" t="s">
        <v>141</v>
      </c>
      <c r="L89" s="20" t="s">
        <v>141</v>
      </c>
      <c r="M89" s="20" t="s">
        <v>141</v>
      </c>
      <c r="N89" s="20" t="s">
        <v>141</v>
      </c>
      <c r="O89" s="20" t="s">
        <v>141</v>
      </c>
      <c r="P89" s="20" t="s">
        <v>141</v>
      </c>
      <c r="Q89" s="20" t="s">
        <v>141</v>
      </c>
      <c r="R89" s="20" t="s">
        <v>141</v>
      </c>
      <c r="S89" s="20" t="s">
        <v>141</v>
      </c>
      <c r="T89" s="20" t="s">
        <v>141</v>
      </c>
      <c r="U89" s="20">
        <v>385</v>
      </c>
      <c r="V89" s="20" t="s">
        <v>141</v>
      </c>
      <c r="W89" s="20" t="s">
        <v>141</v>
      </c>
      <c r="X89" s="20" t="s">
        <v>141</v>
      </c>
      <c r="Y89" s="13"/>
      <c r="Z89" s="13"/>
    </row>
    <row r="90" spans="1:26" ht="15.75" customHeight="1" x14ac:dyDescent="0.2">
      <c r="A90" s="33">
        <v>88</v>
      </c>
      <c r="B90" s="34" t="s">
        <v>296</v>
      </c>
      <c r="C90" s="34" t="s">
        <v>329</v>
      </c>
      <c r="D90" s="34" t="s">
        <v>254</v>
      </c>
      <c r="E90" s="20" t="s">
        <v>36</v>
      </c>
      <c r="F90" s="20" t="s">
        <v>141</v>
      </c>
      <c r="G90" s="20" t="s">
        <v>141</v>
      </c>
      <c r="H90" s="20" t="s">
        <v>141</v>
      </c>
      <c r="I90" s="20" t="s">
        <v>441</v>
      </c>
      <c r="J90" s="20" t="s">
        <v>141</v>
      </c>
      <c r="K90" s="20" t="s">
        <v>141</v>
      </c>
      <c r="L90" s="20" t="s">
        <v>141</v>
      </c>
      <c r="M90" s="20" t="s">
        <v>141</v>
      </c>
      <c r="N90" s="20" t="s">
        <v>141</v>
      </c>
      <c r="O90" s="20" t="s">
        <v>141</v>
      </c>
      <c r="P90" s="20" t="s">
        <v>141</v>
      </c>
      <c r="Q90" s="20" t="s">
        <v>141</v>
      </c>
      <c r="R90" s="20" t="s">
        <v>141</v>
      </c>
      <c r="S90" s="20" t="s">
        <v>141</v>
      </c>
      <c r="T90" s="20" t="s">
        <v>141</v>
      </c>
      <c r="U90" s="20" t="s">
        <v>332</v>
      </c>
      <c r="V90" s="20" t="s">
        <v>141</v>
      </c>
      <c r="W90" s="20" t="s">
        <v>141</v>
      </c>
      <c r="X90" s="20" t="s">
        <v>141</v>
      </c>
      <c r="Y90" s="13"/>
      <c r="Z90" s="13"/>
    </row>
    <row r="91" spans="1:26" ht="15.75" customHeight="1" x14ac:dyDescent="0.2">
      <c r="A91" s="33">
        <v>89</v>
      </c>
      <c r="B91" s="34" t="s">
        <v>296</v>
      </c>
      <c r="C91" s="34" t="s">
        <v>349</v>
      </c>
      <c r="D91" s="34" t="s">
        <v>254</v>
      </c>
      <c r="E91" s="20" t="s">
        <v>36</v>
      </c>
      <c r="F91" s="20" t="s">
        <v>141</v>
      </c>
      <c r="G91" s="20" t="s">
        <v>141</v>
      </c>
      <c r="H91" s="20" t="s">
        <v>141</v>
      </c>
      <c r="I91" s="20" t="s">
        <v>444</v>
      </c>
      <c r="J91" s="20" t="s">
        <v>141</v>
      </c>
      <c r="K91" s="20" t="s">
        <v>141</v>
      </c>
      <c r="L91" s="20" t="s">
        <v>141</v>
      </c>
      <c r="M91" s="20" t="s">
        <v>141</v>
      </c>
      <c r="N91" s="20" t="s">
        <v>141</v>
      </c>
      <c r="O91" s="20" t="s">
        <v>141</v>
      </c>
      <c r="P91" s="20" t="s">
        <v>141</v>
      </c>
      <c r="Q91" s="20" t="s">
        <v>141</v>
      </c>
      <c r="R91" s="20" t="s">
        <v>141</v>
      </c>
      <c r="S91" s="20" t="s">
        <v>141</v>
      </c>
      <c r="T91" s="20" t="s">
        <v>141</v>
      </c>
      <c r="U91" s="20" t="s">
        <v>419</v>
      </c>
      <c r="V91" s="20" t="s">
        <v>141</v>
      </c>
      <c r="W91" s="20" t="s">
        <v>141</v>
      </c>
      <c r="X91" s="20" t="s">
        <v>141</v>
      </c>
      <c r="Y91" s="13"/>
      <c r="Z91" s="13"/>
    </row>
    <row r="92" spans="1:26" ht="15.75" customHeight="1" x14ac:dyDescent="0.2">
      <c r="A92" s="33">
        <v>90</v>
      </c>
      <c r="B92" s="34" t="s">
        <v>296</v>
      </c>
      <c r="C92" s="34" t="s">
        <v>366</v>
      </c>
      <c r="D92" s="34" t="s">
        <v>254</v>
      </c>
      <c r="E92" s="20" t="s">
        <v>36</v>
      </c>
      <c r="F92" s="20" t="s">
        <v>141</v>
      </c>
      <c r="G92" s="20" t="s">
        <v>141</v>
      </c>
      <c r="H92" s="20" t="s">
        <v>141</v>
      </c>
      <c r="I92" s="20" t="s">
        <v>332</v>
      </c>
      <c r="J92" s="20" t="s">
        <v>141</v>
      </c>
      <c r="K92" s="20" t="s">
        <v>141</v>
      </c>
      <c r="L92" s="20" t="s">
        <v>141</v>
      </c>
      <c r="M92" s="20" t="s">
        <v>141</v>
      </c>
      <c r="N92" s="20" t="s">
        <v>141</v>
      </c>
      <c r="O92" s="20" t="s">
        <v>141</v>
      </c>
      <c r="P92" s="20" t="s">
        <v>141</v>
      </c>
      <c r="Q92" s="20" t="s">
        <v>141</v>
      </c>
      <c r="R92" s="20" t="s">
        <v>141</v>
      </c>
      <c r="S92" s="20" t="s">
        <v>141</v>
      </c>
      <c r="T92" s="20" t="s">
        <v>141</v>
      </c>
      <c r="U92" s="20" t="s">
        <v>141</v>
      </c>
      <c r="V92" s="20" t="s">
        <v>141</v>
      </c>
      <c r="W92" s="20" t="s">
        <v>141</v>
      </c>
      <c r="X92" s="20" t="s">
        <v>141</v>
      </c>
      <c r="Y92" s="13"/>
      <c r="Z92" s="13"/>
    </row>
    <row r="93" spans="1:26" ht="15.75" customHeight="1" x14ac:dyDescent="0.2">
      <c r="A93" s="33">
        <v>91</v>
      </c>
      <c r="B93" s="34" t="s">
        <v>296</v>
      </c>
      <c r="C93" s="34" t="s">
        <v>370</v>
      </c>
      <c r="D93" s="34" t="s">
        <v>254</v>
      </c>
      <c r="E93" s="20" t="s">
        <v>36</v>
      </c>
      <c r="F93" s="20" t="s">
        <v>141</v>
      </c>
      <c r="G93" s="20" t="s">
        <v>141</v>
      </c>
      <c r="H93" s="20" t="s">
        <v>141</v>
      </c>
      <c r="I93" s="20" t="s">
        <v>245</v>
      </c>
      <c r="J93" s="20" t="s">
        <v>141</v>
      </c>
      <c r="K93" s="20" t="s">
        <v>141</v>
      </c>
      <c r="L93" s="20" t="s">
        <v>141</v>
      </c>
      <c r="M93" s="20" t="s">
        <v>141</v>
      </c>
      <c r="N93" s="20" t="s">
        <v>141</v>
      </c>
      <c r="O93" s="20" t="s">
        <v>141</v>
      </c>
      <c r="P93" s="20" t="s">
        <v>141</v>
      </c>
      <c r="Q93" s="20" t="s">
        <v>141</v>
      </c>
      <c r="R93" s="20" t="s">
        <v>141</v>
      </c>
      <c r="S93" s="20" t="s">
        <v>141</v>
      </c>
      <c r="T93" s="20" t="s">
        <v>141</v>
      </c>
      <c r="U93" s="20" t="s">
        <v>332</v>
      </c>
      <c r="V93" s="20" t="s">
        <v>141</v>
      </c>
      <c r="W93" s="20" t="s">
        <v>141</v>
      </c>
      <c r="X93" s="20" t="s">
        <v>141</v>
      </c>
      <c r="Y93" s="13"/>
      <c r="Z93" s="13"/>
    </row>
    <row r="94" spans="1:26" ht="15.75" customHeight="1" x14ac:dyDescent="0.2">
      <c r="A94" s="33">
        <v>92</v>
      </c>
      <c r="B94" s="34" t="s">
        <v>296</v>
      </c>
      <c r="C94" s="34" t="s">
        <v>388</v>
      </c>
      <c r="D94" s="34" t="s">
        <v>254</v>
      </c>
      <c r="E94" s="20" t="s">
        <v>36</v>
      </c>
      <c r="F94" s="20" t="s">
        <v>141</v>
      </c>
      <c r="G94" s="20" t="s">
        <v>141</v>
      </c>
      <c r="H94" s="20" t="s">
        <v>141</v>
      </c>
      <c r="I94" s="20" t="s">
        <v>446</v>
      </c>
      <c r="J94" s="20" t="s">
        <v>141</v>
      </c>
      <c r="K94" s="20" t="s">
        <v>141</v>
      </c>
      <c r="L94" s="20" t="s">
        <v>141</v>
      </c>
      <c r="M94" s="20" t="s">
        <v>141</v>
      </c>
      <c r="N94" s="20" t="s">
        <v>141</v>
      </c>
      <c r="O94" s="20" t="s">
        <v>141</v>
      </c>
      <c r="P94" s="20" t="s">
        <v>141</v>
      </c>
      <c r="Q94" s="20" t="s">
        <v>141</v>
      </c>
      <c r="R94" s="20" t="s">
        <v>141</v>
      </c>
      <c r="S94" s="20" t="s">
        <v>141</v>
      </c>
      <c r="T94" s="20" t="s">
        <v>141</v>
      </c>
      <c r="U94" s="20" t="s">
        <v>383</v>
      </c>
      <c r="V94" s="20" t="s">
        <v>141</v>
      </c>
      <c r="W94" s="20" t="s">
        <v>141</v>
      </c>
      <c r="X94" s="20" t="s">
        <v>141</v>
      </c>
      <c r="Y94" s="13"/>
      <c r="Z94" s="13"/>
    </row>
    <row r="95" spans="1:26" ht="15.75" customHeight="1" x14ac:dyDescent="0.2">
      <c r="A95" s="140">
        <v>93</v>
      </c>
      <c r="B95" s="141" t="s">
        <v>296</v>
      </c>
      <c r="C95" s="141" t="s">
        <v>403</v>
      </c>
      <c r="D95" s="141" t="s">
        <v>254</v>
      </c>
      <c r="E95" s="20" t="s">
        <v>36</v>
      </c>
      <c r="F95" s="39" t="s">
        <v>141</v>
      </c>
      <c r="G95" s="39" t="s">
        <v>141</v>
      </c>
      <c r="H95" s="39" t="s">
        <v>141</v>
      </c>
      <c r="I95" s="39" t="s">
        <v>332</v>
      </c>
      <c r="J95" s="39" t="s">
        <v>141</v>
      </c>
      <c r="K95" s="39" t="s">
        <v>141</v>
      </c>
      <c r="L95" s="39" t="s">
        <v>141</v>
      </c>
      <c r="M95" s="39" t="s">
        <v>141</v>
      </c>
      <c r="N95" s="39" t="s">
        <v>141</v>
      </c>
      <c r="O95" s="39" t="s">
        <v>141</v>
      </c>
      <c r="P95" s="39" t="s">
        <v>141</v>
      </c>
      <c r="Q95" s="39" t="s">
        <v>141</v>
      </c>
      <c r="R95" s="39" t="s">
        <v>141</v>
      </c>
      <c r="S95" s="39" t="s">
        <v>141</v>
      </c>
      <c r="T95" s="39" t="s">
        <v>141</v>
      </c>
      <c r="U95" s="39" t="s">
        <v>141</v>
      </c>
      <c r="V95" s="39" t="s">
        <v>141</v>
      </c>
      <c r="W95" s="39" t="s">
        <v>141</v>
      </c>
      <c r="X95" s="39" t="s">
        <v>141</v>
      </c>
      <c r="Y95" s="13"/>
      <c r="Z95" s="13"/>
    </row>
    <row r="96" spans="1:26" ht="15.75" customHeight="1" x14ac:dyDescent="0.2">
      <c r="A96" s="14">
        <v>94</v>
      </c>
      <c r="B96" s="15" t="s">
        <v>296</v>
      </c>
      <c r="C96" s="15" t="s">
        <v>297</v>
      </c>
      <c r="D96" s="110" t="s">
        <v>272</v>
      </c>
      <c r="E96" s="20" t="s">
        <v>36</v>
      </c>
      <c r="F96" s="150" t="s">
        <v>141</v>
      </c>
      <c r="G96" s="150" t="s">
        <v>141</v>
      </c>
      <c r="H96" s="150" t="s">
        <v>141</v>
      </c>
      <c r="I96" s="150" t="s">
        <v>141</v>
      </c>
      <c r="J96" s="150" t="s">
        <v>141</v>
      </c>
      <c r="K96" s="150" t="s">
        <v>141</v>
      </c>
      <c r="L96" s="150" t="s">
        <v>141</v>
      </c>
      <c r="M96" s="150" t="s">
        <v>141</v>
      </c>
      <c r="N96" s="150" t="s">
        <v>141</v>
      </c>
      <c r="O96" s="150" t="s">
        <v>141</v>
      </c>
      <c r="P96" s="150" t="s">
        <v>141</v>
      </c>
      <c r="Q96" s="150" t="s">
        <v>141</v>
      </c>
      <c r="R96" s="150" t="s">
        <v>141</v>
      </c>
      <c r="S96" s="150" t="s">
        <v>141</v>
      </c>
      <c r="T96" s="150" t="s">
        <v>141</v>
      </c>
      <c r="U96" s="150" t="s">
        <v>141</v>
      </c>
      <c r="V96" s="150" t="s">
        <v>141</v>
      </c>
      <c r="W96" s="150" t="s">
        <v>141</v>
      </c>
      <c r="X96" s="150" t="s">
        <v>141</v>
      </c>
      <c r="Y96" s="13"/>
      <c r="Z96" s="13"/>
    </row>
    <row r="97" spans="1:26" ht="15.75" customHeight="1" x14ac:dyDescent="0.2">
      <c r="A97" s="33">
        <v>95</v>
      </c>
      <c r="B97" s="34" t="s">
        <v>296</v>
      </c>
      <c r="C97" s="114" t="s">
        <v>311</v>
      </c>
      <c r="D97" s="34" t="s">
        <v>272</v>
      </c>
      <c r="E97" s="20" t="s">
        <v>36</v>
      </c>
      <c r="F97" s="20" t="s">
        <v>141</v>
      </c>
      <c r="G97" s="20" t="s">
        <v>141</v>
      </c>
      <c r="H97" s="20" t="s">
        <v>141</v>
      </c>
      <c r="I97" s="20" t="s">
        <v>141</v>
      </c>
      <c r="J97" s="20" t="s">
        <v>141</v>
      </c>
      <c r="K97" s="20" t="s">
        <v>141</v>
      </c>
      <c r="L97" s="20" t="s">
        <v>141</v>
      </c>
      <c r="M97" s="20" t="s">
        <v>141</v>
      </c>
      <c r="N97" s="20" t="s">
        <v>141</v>
      </c>
      <c r="O97" s="20" t="s">
        <v>141</v>
      </c>
      <c r="P97" s="20" t="s">
        <v>141</v>
      </c>
      <c r="Q97" s="20" t="s">
        <v>141</v>
      </c>
      <c r="R97" s="20" t="s">
        <v>141</v>
      </c>
      <c r="S97" s="20" t="s">
        <v>141</v>
      </c>
      <c r="T97" s="20" t="s">
        <v>141</v>
      </c>
      <c r="U97" s="20" t="s">
        <v>141</v>
      </c>
      <c r="V97" s="20" t="s">
        <v>141</v>
      </c>
      <c r="W97" s="20" t="s">
        <v>141</v>
      </c>
      <c r="X97" s="20" t="s">
        <v>141</v>
      </c>
      <c r="Y97" s="13"/>
      <c r="Z97" s="13"/>
    </row>
    <row r="98" spans="1:26" ht="15.75" customHeight="1" x14ac:dyDescent="0.2">
      <c r="A98" s="33">
        <v>96</v>
      </c>
      <c r="B98" s="34" t="s">
        <v>296</v>
      </c>
      <c r="C98" s="43" t="s">
        <v>325</v>
      </c>
      <c r="D98" s="34" t="s">
        <v>272</v>
      </c>
      <c r="E98" s="44" t="s">
        <v>91</v>
      </c>
      <c r="F98" s="20" t="s">
        <v>141</v>
      </c>
      <c r="G98" s="20" t="s">
        <v>141</v>
      </c>
      <c r="H98" s="20" t="s">
        <v>141</v>
      </c>
      <c r="I98" s="20" t="s">
        <v>141</v>
      </c>
      <c r="J98" s="20" t="s">
        <v>141</v>
      </c>
      <c r="K98" s="20" t="s">
        <v>141</v>
      </c>
      <c r="L98" s="20" t="s">
        <v>141</v>
      </c>
      <c r="M98" s="20" t="s">
        <v>141</v>
      </c>
      <c r="N98" s="20" t="s">
        <v>141</v>
      </c>
      <c r="O98" s="20" t="s">
        <v>141</v>
      </c>
      <c r="P98" s="20" t="s">
        <v>141</v>
      </c>
      <c r="Q98" s="20" t="s">
        <v>141</v>
      </c>
      <c r="R98" s="20" t="s">
        <v>141</v>
      </c>
      <c r="S98" s="20" t="s">
        <v>141</v>
      </c>
      <c r="T98" s="20" t="s">
        <v>141</v>
      </c>
      <c r="U98" s="20" t="s">
        <v>141</v>
      </c>
      <c r="V98" s="20" t="s">
        <v>141</v>
      </c>
      <c r="W98" s="20" t="s">
        <v>141</v>
      </c>
      <c r="X98" s="20" t="s">
        <v>141</v>
      </c>
      <c r="Y98" s="13"/>
      <c r="Z98" s="13"/>
    </row>
    <row r="99" spans="1:26" ht="15.75" customHeight="1" x14ac:dyDescent="0.2">
      <c r="A99" s="33">
        <v>97</v>
      </c>
      <c r="B99" s="34" t="s">
        <v>296</v>
      </c>
      <c r="C99" s="34" t="s">
        <v>327</v>
      </c>
      <c r="D99" s="34" t="s">
        <v>272</v>
      </c>
      <c r="E99" s="20" t="s">
        <v>94</v>
      </c>
      <c r="F99" s="20" t="s">
        <v>141</v>
      </c>
      <c r="G99" s="20" t="s">
        <v>141</v>
      </c>
      <c r="H99" s="20" t="s">
        <v>141</v>
      </c>
      <c r="I99" s="20" t="s">
        <v>141</v>
      </c>
      <c r="J99" s="20" t="s">
        <v>141</v>
      </c>
      <c r="K99" s="20" t="s">
        <v>141</v>
      </c>
      <c r="L99" s="20" t="s">
        <v>141</v>
      </c>
      <c r="M99" s="20" t="s">
        <v>141</v>
      </c>
      <c r="N99" s="20" t="s">
        <v>141</v>
      </c>
      <c r="O99" s="20" t="s">
        <v>141</v>
      </c>
      <c r="P99" s="20" t="s">
        <v>141</v>
      </c>
      <c r="Q99" s="20" t="s">
        <v>141</v>
      </c>
      <c r="R99" s="20" t="s">
        <v>141</v>
      </c>
      <c r="S99" s="20" t="s">
        <v>141</v>
      </c>
      <c r="T99" s="20" t="s">
        <v>141</v>
      </c>
      <c r="U99" s="20" t="s">
        <v>141</v>
      </c>
      <c r="V99" s="20" t="s">
        <v>141</v>
      </c>
      <c r="W99" s="20" t="s">
        <v>141</v>
      </c>
      <c r="X99" s="20" t="s">
        <v>141</v>
      </c>
      <c r="Y99" s="13"/>
      <c r="Z99" s="13"/>
    </row>
    <row r="100" spans="1:26" ht="15.75" customHeight="1" x14ac:dyDescent="0.2">
      <c r="A100" s="33">
        <v>98</v>
      </c>
      <c r="B100" s="34" t="s">
        <v>296</v>
      </c>
      <c r="C100" s="34" t="s">
        <v>328</v>
      </c>
      <c r="D100" s="34" t="s">
        <v>272</v>
      </c>
      <c r="E100" s="20" t="s">
        <v>94</v>
      </c>
      <c r="F100" s="20" t="s">
        <v>141</v>
      </c>
      <c r="G100" s="20" t="s">
        <v>141</v>
      </c>
      <c r="H100" s="20" t="s">
        <v>141</v>
      </c>
      <c r="I100" s="20" t="s">
        <v>141</v>
      </c>
      <c r="J100" s="20" t="s">
        <v>141</v>
      </c>
      <c r="K100" s="20" t="s">
        <v>141</v>
      </c>
      <c r="L100" s="20" t="s">
        <v>141</v>
      </c>
      <c r="M100" s="20" t="s">
        <v>141</v>
      </c>
      <c r="N100" s="20" t="s">
        <v>141</v>
      </c>
      <c r="O100" s="20" t="s">
        <v>141</v>
      </c>
      <c r="P100" s="20" t="s">
        <v>141</v>
      </c>
      <c r="Q100" s="20" t="s">
        <v>141</v>
      </c>
      <c r="R100" s="20" t="s">
        <v>141</v>
      </c>
      <c r="S100" s="20" t="s">
        <v>141</v>
      </c>
      <c r="T100" s="20" t="s">
        <v>141</v>
      </c>
      <c r="U100" s="20" t="s">
        <v>141</v>
      </c>
      <c r="V100" s="20" t="s">
        <v>141</v>
      </c>
      <c r="W100" s="20" t="s">
        <v>141</v>
      </c>
      <c r="X100" s="20" t="s">
        <v>141</v>
      </c>
      <c r="Y100" s="13"/>
      <c r="Z100" s="13"/>
    </row>
    <row r="101" spans="1:26" ht="15.75" customHeight="1" x14ac:dyDescent="0.2">
      <c r="A101" s="33">
        <v>99</v>
      </c>
      <c r="B101" s="34" t="s">
        <v>296</v>
      </c>
      <c r="C101" s="34" t="s">
        <v>329</v>
      </c>
      <c r="D101" s="34" t="s">
        <v>272</v>
      </c>
      <c r="E101" s="20" t="s">
        <v>36</v>
      </c>
      <c r="F101" s="20" t="s">
        <v>141</v>
      </c>
      <c r="G101" s="20" t="s">
        <v>141</v>
      </c>
      <c r="H101" s="20" t="s">
        <v>141</v>
      </c>
      <c r="I101" s="20" t="s">
        <v>141</v>
      </c>
      <c r="J101" s="20" t="s">
        <v>141</v>
      </c>
      <c r="K101" s="20" t="s">
        <v>141</v>
      </c>
      <c r="L101" s="20" t="s">
        <v>141</v>
      </c>
      <c r="M101" s="20" t="s">
        <v>141</v>
      </c>
      <c r="N101" s="20" t="s">
        <v>141</v>
      </c>
      <c r="O101" s="20" t="s">
        <v>141</v>
      </c>
      <c r="P101" s="20" t="s">
        <v>141</v>
      </c>
      <c r="Q101" s="20" t="s">
        <v>141</v>
      </c>
      <c r="R101" s="20" t="s">
        <v>141</v>
      </c>
      <c r="S101" s="20" t="s">
        <v>141</v>
      </c>
      <c r="T101" s="20" t="s">
        <v>141</v>
      </c>
      <c r="U101" s="20" t="s">
        <v>141</v>
      </c>
      <c r="V101" s="20" t="s">
        <v>141</v>
      </c>
      <c r="W101" s="20" t="s">
        <v>141</v>
      </c>
      <c r="X101" s="20" t="s">
        <v>141</v>
      </c>
      <c r="Y101" s="13"/>
      <c r="Z101" s="13"/>
    </row>
    <row r="102" spans="1:26" ht="15.75" customHeight="1" x14ac:dyDescent="0.2">
      <c r="A102" s="33">
        <v>100</v>
      </c>
      <c r="B102" s="34" t="s">
        <v>296</v>
      </c>
      <c r="C102" s="34" t="s">
        <v>349</v>
      </c>
      <c r="D102" s="34" t="s">
        <v>272</v>
      </c>
      <c r="E102" s="20" t="s">
        <v>36</v>
      </c>
      <c r="F102" s="20" t="s">
        <v>141</v>
      </c>
      <c r="G102" s="20" t="s">
        <v>141</v>
      </c>
      <c r="H102" s="20" t="s">
        <v>141</v>
      </c>
      <c r="I102" s="20" t="s">
        <v>141</v>
      </c>
      <c r="J102" s="20" t="s">
        <v>141</v>
      </c>
      <c r="K102" s="20" t="s">
        <v>141</v>
      </c>
      <c r="L102" s="20" t="s">
        <v>141</v>
      </c>
      <c r="M102" s="20" t="s">
        <v>141</v>
      </c>
      <c r="N102" s="20" t="s">
        <v>141</v>
      </c>
      <c r="O102" s="20" t="s">
        <v>141</v>
      </c>
      <c r="P102" s="20" t="s">
        <v>141</v>
      </c>
      <c r="Q102" s="20" t="s">
        <v>141</v>
      </c>
      <c r="R102" s="20" t="s">
        <v>141</v>
      </c>
      <c r="S102" s="20" t="s">
        <v>141</v>
      </c>
      <c r="T102" s="20" t="s">
        <v>141</v>
      </c>
      <c r="U102" s="20" t="s">
        <v>141</v>
      </c>
      <c r="V102" s="20" t="s">
        <v>141</v>
      </c>
      <c r="W102" s="20" t="s">
        <v>141</v>
      </c>
      <c r="X102" s="20" t="s">
        <v>141</v>
      </c>
      <c r="Y102" s="13"/>
      <c r="Z102" s="13"/>
    </row>
    <row r="103" spans="1:26" ht="15.75" customHeight="1" x14ac:dyDescent="0.2">
      <c r="A103" s="33">
        <v>101</v>
      </c>
      <c r="B103" s="34" t="s">
        <v>296</v>
      </c>
      <c r="C103" s="34" t="s">
        <v>366</v>
      </c>
      <c r="D103" s="34" t="s">
        <v>272</v>
      </c>
      <c r="E103" s="20" t="s">
        <v>36</v>
      </c>
      <c r="F103" s="20" t="s">
        <v>141</v>
      </c>
      <c r="G103" s="20" t="s">
        <v>141</v>
      </c>
      <c r="H103" s="20" t="s">
        <v>141</v>
      </c>
      <c r="I103" s="20" t="s">
        <v>141</v>
      </c>
      <c r="J103" s="20" t="s">
        <v>141</v>
      </c>
      <c r="K103" s="20" t="s">
        <v>141</v>
      </c>
      <c r="L103" s="20" t="s">
        <v>141</v>
      </c>
      <c r="M103" s="20" t="s">
        <v>141</v>
      </c>
      <c r="N103" s="20" t="s">
        <v>141</v>
      </c>
      <c r="O103" s="20" t="s">
        <v>141</v>
      </c>
      <c r="P103" s="20" t="s">
        <v>141</v>
      </c>
      <c r="Q103" s="20" t="s">
        <v>141</v>
      </c>
      <c r="R103" s="20" t="s">
        <v>141</v>
      </c>
      <c r="S103" s="20" t="s">
        <v>141</v>
      </c>
      <c r="T103" s="20" t="s">
        <v>141</v>
      </c>
      <c r="U103" s="20" t="s">
        <v>141</v>
      </c>
      <c r="V103" s="20" t="s">
        <v>141</v>
      </c>
      <c r="W103" s="20" t="s">
        <v>141</v>
      </c>
      <c r="X103" s="20" t="s">
        <v>141</v>
      </c>
      <c r="Y103" s="13"/>
      <c r="Z103" s="13"/>
    </row>
    <row r="104" spans="1:26" ht="15.75" customHeight="1" x14ac:dyDescent="0.2">
      <c r="A104" s="33">
        <v>102</v>
      </c>
      <c r="B104" s="34" t="s">
        <v>296</v>
      </c>
      <c r="C104" s="34" t="s">
        <v>370</v>
      </c>
      <c r="D104" s="34" t="s">
        <v>272</v>
      </c>
      <c r="E104" s="20" t="s">
        <v>36</v>
      </c>
      <c r="F104" s="20" t="s">
        <v>141</v>
      </c>
      <c r="G104" s="20" t="s">
        <v>141</v>
      </c>
      <c r="H104" s="20" t="s">
        <v>141</v>
      </c>
      <c r="I104" s="20" t="s">
        <v>141</v>
      </c>
      <c r="J104" s="20" t="s">
        <v>141</v>
      </c>
      <c r="K104" s="20" t="s">
        <v>141</v>
      </c>
      <c r="L104" s="20" t="s">
        <v>141</v>
      </c>
      <c r="M104" s="20" t="s">
        <v>141</v>
      </c>
      <c r="N104" s="20" t="s">
        <v>141</v>
      </c>
      <c r="O104" s="20" t="s">
        <v>141</v>
      </c>
      <c r="P104" s="20" t="s">
        <v>141</v>
      </c>
      <c r="Q104" s="20" t="s">
        <v>141</v>
      </c>
      <c r="R104" s="20" t="s">
        <v>141</v>
      </c>
      <c r="S104" s="20" t="s">
        <v>141</v>
      </c>
      <c r="T104" s="20" t="s">
        <v>141</v>
      </c>
      <c r="U104" s="20" t="s">
        <v>141</v>
      </c>
      <c r="V104" s="20" t="s">
        <v>141</v>
      </c>
      <c r="W104" s="20" t="s">
        <v>141</v>
      </c>
      <c r="X104" s="20" t="s">
        <v>141</v>
      </c>
      <c r="Y104" s="13"/>
      <c r="Z104" s="13"/>
    </row>
    <row r="105" spans="1:26" ht="15.75" customHeight="1" x14ac:dyDescent="0.2">
      <c r="A105" s="33">
        <v>103</v>
      </c>
      <c r="B105" s="34" t="s">
        <v>296</v>
      </c>
      <c r="C105" s="34" t="s">
        <v>388</v>
      </c>
      <c r="D105" s="34" t="s">
        <v>272</v>
      </c>
      <c r="E105" s="20" t="s">
        <v>36</v>
      </c>
      <c r="F105" s="20" t="s">
        <v>141</v>
      </c>
      <c r="G105" s="20" t="s">
        <v>141</v>
      </c>
      <c r="H105" s="20" t="s">
        <v>141</v>
      </c>
      <c r="I105" s="20" t="s">
        <v>141</v>
      </c>
      <c r="J105" s="20" t="s">
        <v>141</v>
      </c>
      <c r="K105" s="20" t="s">
        <v>141</v>
      </c>
      <c r="L105" s="20" t="s">
        <v>141</v>
      </c>
      <c r="M105" s="20" t="s">
        <v>141</v>
      </c>
      <c r="N105" s="20" t="s">
        <v>141</v>
      </c>
      <c r="O105" s="20" t="s">
        <v>141</v>
      </c>
      <c r="P105" s="20" t="s">
        <v>141</v>
      </c>
      <c r="Q105" s="20" t="s">
        <v>141</v>
      </c>
      <c r="R105" s="20" t="s">
        <v>141</v>
      </c>
      <c r="S105" s="20" t="s">
        <v>141</v>
      </c>
      <c r="T105" s="20" t="s">
        <v>141</v>
      </c>
      <c r="U105" s="20" t="s">
        <v>141</v>
      </c>
      <c r="V105" s="20" t="s">
        <v>141</v>
      </c>
      <c r="W105" s="20" t="s">
        <v>141</v>
      </c>
      <c r="X105" s="20" t="s">
        <v>141</v>
      </c>
      <c r="Y105" s="13"/>
      <c r="Z105" s="13"/>
    </row>
    <row r="106" spans="1:26" ht="15.75" customHeight="1" x14ac:dyDescent="0.2">
      <c r="A106" s="140">
        <v>104</v>
      </c>
      <c r="B106" s="141" t="s">
        <v>296</v>
      </c>
      <c r="C106" s="141" t="s">
        <v>403</v>
      </c>
      <c r="D106" s="141" t="s">
        <v>272</v>
      </c>
      <c r="E106" s="20" t="s">
        <v>36</v>
      </c>
      <c r="F106" s="39" t="s">
        <v>141</v>
      </c>
      <c r="G106" s="39" t="s">
        <v>141</v>
      </c>
      <c r="H106" s="39" t="s">
        <v>141</v>
      </c>
      <c r="I106" s="39" t="s">
        <v>141</v>
      </c>
      <c r="J106" s="39" t="s">
        <v>141</v>
      </c>
      <c r="K106" s="39" t="s">
        <v>141</v>
      </c>
      <c r="L106" s="39" t="s">
        <v>141</v>
      </c>
      <c r="M106" s="39" t="s">
        <v>141</v>
      </c>
      <c r="N106" s="39" t="s">
        <v>141</v>
      </c>
      <c r="O106" s="39" t="s">
        <v>141</v>
      </c>
      <c r="P106" s="39" t="s">
        <v>141</v>
      </c>
      <c r="Q106" s="39" t="s">
        <v>141</v>
      </c>
      <c r="R106" s="39" t="s">
        <v>141</v>
      </c>
      <c r="S106" s="39" t="s">
        <v>141</v>
      </c>
      <c r="T106" s="39" t="s">
        <v>141</v>
      </c>
      <c r="U106" s="39" t="s">
        <v>141</v>
      </c>
      <c r="V106" s="39" t="s">
        <v>141</v>
      </c>
      <c r="W106" s="39" t="s">
        <v>141</v>
      </c>
      <c r="X106" s="39" t="s">
        <v>141</v>
      </c>
      <c r="Y106" s="13"/>
      <c r="Z106" s="13"/>
    </row>
    <row r="107" spans="1:26" ht="15.75" customHeight="1" x14ac:dyDescent="0.2">
      <c r="A107" s="14">
        <v>105</v>
      </c>
      <c r="B107" s="15" t="s">
        <v>296</v>
      </c>
      <c r="C107" s="15" t="s">
        <v>297</v>
      </c>
      <c r="D107" s="110" t="s">
        <v>273</v>
      </c>
      <c r="E107" s="20" t="s">
        <v>36</v>
      </c>
      <c r="F107" s="150" t="s">
        <v>141</v>
      </c>
      <c r="G107" s="150" t="s">
        <v>141</v>
      </c>
      <c r="H107" s="150" t="s">
        <v>141</v>
      </c>
      <c r="I107" s="150" t="s">
        <v>141</v>
      </c>
      <c r="J107" s="150" t="s">
        <v>141</v>
      </c>
      <c r="K107" s="150" t="s">
        <v>141</v>
      </c>
      <c r="L107" s="150" t="s">
        <v>141</v>
      </c>
      <c r="M107" s="150" t="s">
        <v>141</v>
      </c>
      <c r="N107" s="150" t="s">
        <v>141</v>
      </c>
      <c r="O107" s="150" t="s">
        <v>141</v>
      </c>
      <c r="P107" s="150" t="s">
        <v>141</v>
      </c>
      <c r="Q107" s="150" t="s">
        <v>141</v>
      </c>
      <c r="R107" s="150" t="s">
        <v>141</v>
      </c>
      <c r="S107" s="150" t="s">
        <v>141</v>
      </c>
      <c r="T107" s="150" t="s">
        <v>141</v>
      </c>
      <c r="U107" s="150" t="s">
        <v>141</v>
      </c>
      <c r="V107" s="150" t="s">
        <v>141</v>
      </c>
      <c r="W107" s="150" t="s">
        <v>141</v>
      </c>
      <c r="X107" s="150" t="s">
        <v>141</v>
      </c>
      <c r="Y107" s="13"/>
      <c r="Z107" s="13"/>
    </row>
    <row r="108" spans="1:26" ht="15.75" customHeight="1" x14ac:dyDescent="0.2">
      <c r="A108" s="33">
        <v>106</v>
      </c>
      <c r="B108" s="34" t="s">
        <v>296</v>
      </c>
      <c r="C108" s="114" t="s">
        <v>311</v>
      </c>
      <c r="D108" s="34" t="s">
        <v>273</v>
      </c>
      <c r="E108" s="20" t="s">
        <v>36</v>
      </c>
      <c r="F108" s="20" t="s">
        <v>141</v>
      </c>
      <c r="G108" s="20" t="s">
        <v>141</v>
      </c>
      <c r="H108" s="20" t="s">
        <v>141</v>
      </c>
      <c r="I108" s="20" t="s">
        <v>141</v>
      </c>
      <c r="J108" s="20" t="s">
        <v>141</v>
      </c>
      <c r="K108" s="20" t="s">
        <v>141</v>
      </c>
      <c r="L108" s="20" t="s">
        <v>141</v>
      </c>
      <c r="M108" s="20" t="s">
        <v>141</v>
      </c>
      <c r="N108" s="20" t="s">
        <v>141</v>
      </c>
      <c r="O108" s="20" t="s">
        <v>141</v>
      </c>
      <c r="P108" s="20" t="s">
        <v>141</v>
      </c>
      <c r="Q108" s="20" t="s">
        <v>141</v>
      </c>
      <c r="R108" s="20" t="s">
        <v>141</v>
      </c>
      <c r="S108" s="20" t="s">
        <v>141</v>
      </c>
      <c r="T108" s="20" t="s">
        <v>141</v>
      </c>
      <c r="U108" s="20" t="s">
        <v>141</v>
      </c>
      <c r="V108" s="20" t="s">
        <v>141</v>
      </c>
      <c r="W108" s="20" t="s">
        <v>141</v>
      </c>
      <c r="X108" s="20" t="s">
        <v>141</v>
      </c>
      <c r="Y108" s="13"/>
      <c r="Z108" s="13"/>
    </row>
    <row r="109" spans="1:26" ht="15.75" customHeight="1" x14ac:dyDescent="0.2">
      <c r="A109" s="33">
        <v>107</v>
      </c>
      <c r="B109" s="34" t="s">
        <v>296</v>
      </c>
      <c r="C109" s="43" t="s">
        <v>325</v>
      </c>
      <c r="D109" s="34" t="s">
        <v>273</v>
      </c>
      <c r="E109" s="44" t="s">
        <v>91</v>
      </c>
      <c r="F109" s="20" t="s">
        <v>141</v>
      </c>
      <c r="G109" s="20" t="s">
        <v>141</v>
      </c>
      <c r="H109" s="20" t="s">
        <v>141</v>
      </c>
      <c r="I109" s="20" t="s">
        <v>141</v>
      </c>
      <c r="J109" s="20" t="s">
        <v>141</v>
      </c>
      <c r="K109" s="20" t="s">
        <v>141</v>
      </c>
      <c r="L109" s="20" t="s">
        <v>141</v>
      </c>
      <c r="M109" s="20" t="s">
        <v>141</v>
      </c>
      <c r="N109" s="20" t="s">
        <v>141</v>
      </c>
      <c r="O109" s="20" t="s">
        <v>141</v>
      </c>
      <c r="P109" s="20" t="s">
        <v>141</v>
      </c>
      <c r="Q109" s="20" t="s">
        <v>141</v>
      </c>
      <c r="R109" s="20" t="s">
        <v>141</v>
      </c>
      <c r="S109" s="20" t="s">
        <v>141</v>
      </c>
      <c r="T109" s="20" t="s">
        <v>141</v>
      </c>
      <c r="U109" s="20" t="s">
        <v>141</v>
      </c>
      <c r="V109" s="20" t="s">
        <v>141</v>
      </c>
      <c r="W109" s="20" t="s">
        <v>141</v>
      </c>
      <c r="X109" s="20" t="s">
        <v>141</v>
      </c>
      <c r="Y109" s="13"/>
      <c r="Z109" s="13"/>
    </row>
    <row r="110" spans="1:26" ht="15.75" customHeight="1" x14ac:dyDescent="0.2">
      <c r="A110" s="33">
        <v>108</v>
      </c>
      <c r="B110" s="34" t="s">
        <v>296</v>
      </c>
      <c r="C110" s="34" t="s">
        <v>327</v>
      </c>
      <c r="D110" s="34" t="s">
        <v>273</v>
      </c>
      <c r="E110" s="20" t="s">
        <v>94</v>
      </c>
      <c r="F110" s="20" t="s">
        <v>141</v>
      </c>
      <c r="G110" s="20" t="s">
        <v>141</v>
      </c>
      <c r="H110" s="20" t="s">
        <v>141</v>
      </c>
      <c r="I110" s="20" t="s">
        <v>141</v>
      </c>
      <c r="J110" s="20" t="s">
        <v>141</v>
      </c>
      <c r="K110" s="20" t="s">
        <v>141</v>
      </c>
      <c r="L110" s="20" t="s">
        <v>141</v>
      </c>
      <c r="M110" s="20" t="s">
        <v>141</v>
      </c>
      <c r="N110" s="20" t="s">
        <v>141</v>
      </c>
      <c r="O110" s="20" t="s">
        <v>141</v>
      </c>
      <c r="P110" s="20" t="s">
        <v>141</v>
      </c>
      <c r="Q110" s="20" t="s">
        <v>141</v>
      </c>
      <c r="R110" s="20" t="s">
        <v>141</v>
      </c>
      <c r="S110" s="20" t="s">
        <v>141</v>
      </c>
      <c r="T110" s="20" t="s">
        <v>141</v>
      </c>
      <c r="U110" s="20" t="s">
        <v>141</v>
      </c>
      <c r="V110" s="20" t="s">
        <v>141</v>
      </c>
      <c r="W110" s="20" t="s">
        <v>141</v>
      </c>
      <c r="X110" s="20" t="s">
        <v>141</v>
      </c>
      <c r="Y110" s="13"/>
      <c r="Z110" s="13"/>
    </row>
    <row r="111" spans="1:26" ht="15.75" customHeight="1" x14ac:dyDescent="0.2">
      <c r="A111" s="33">
        <v>109</v>
      </c>
      <c r="B111" s="34" t="s">
        <v>296</v>
      </c>
      <c r="C111" s="34" t="s">
        <v>328</v>
      </c>
      <c r="D111" s="34" t="s">
        <v>273</v>
      </c>
      <c r="E111" s="20" t="s">
        <v>94</v>
      </c>
      <c r="F111" s="20" t="s">
        <v>141</v>
      </c>
      <c r="G111" s="20" t="s">
        <v>141</v>
      </c>
      <c r="H111" s="20" t="s">
        <v>141</v>
      </c>
      <c r="I111" s="20" t="s">
        <v>141</v>
      </c>
      <c r="J111" s="20" t="s">
        <v>141</v>
      </c>
      <c r="K111" s="20" t="s">
        <v>141</v>
      </c>
      <c r="L111" s="20" t="s">
        <v>141</v>
      </c>
      <c r="M111" s="20" t="s">
        <v>141</v>
      </c>
      <c r="N111" s="20" t="s">
        <v>141</v>
      </c>
      <c r="O111" s="20" t="s">
        <v>141</v>
      </c>
      <c r="P111" s="20" t="s">
        <v>141</v>
      </c>
      <c r="Q111" s="20" t="s">
        <v>141</v>
      </c>
      <c r="R111" s="20" t="s">
        <v>141</v>
      </c>
      <c r="S111" s="20" t="s">
        <v>141</v>
      </c>
      <c r="T111" s="20" t="s">
        <v>141</v>
      </c>
      <c r="U111" s="20" t="s">
        <v>141</v>
      </c>
      <c r="V111" s="20" t="s">
        <v>141</v>
      </c>
      <c r="W111" s="20" t="s">
        <v>141</v>
      </c>
      <c r="X111" s="20" t="s">
        <v>141</v>
      </c>
      <c r="Y111" s="13"/>
      <c r="Z111" s="13"/>
    </row>
    <row r="112" spans="1:26" ht="15.75" customHeight="1" x14ac:dyDescent="0.2">
      <c r="A112" s="33">
        <v>110</v>
      </c>
      <c r="B112" s="34" t="s">
        <v>296</v>
      </c>
      <c r="C112" s="34" t="s">
        <v>329</v>
      </c>
      <c r="D112" s="34" t="s">
        <v>273</v>
      </c>
      <c r="E112" s="20" t="s">
        <v>36</v>
      </c>
      <c r="F112" s="20" t="s">
        <v>141</v>
      </c>
      <c r="G112" s="20" t="s">
        <v>141</v>
      </c>
      <c r="H112" s="20" t="s">
        <v>141</v>
      </c>
      <c r="I112" s="20" t="s">
        <v>141</v>
      </c>
      <c r="J112" s="20" t="s">
        <v>141</v>
      </c>
      <c r="K112" s="20" t="s">
        <v>141</v>
      </c>
      <c r="L112" s="20" t="s">
        <v>141</v>
      </c>
      <c r="M112" s="20" t="s">
        <v>141</v>
      </c>
      <c r="N112" s="20" t="s">
        <v>141</v>
      </c>
      <c r="O112" s="20" t="s">
        <v>141</v>
      </c>
      <c r="P112" s="20" t="s">
        <v>141</v>
      </c>
      <c r="Q112" s="20" t="s">
        <v>141</v>
      </c>
      <c r="R112" s="20" t="s">
        <v>141</v>
      </c>
      <c r="S112" s="20" t="s">
        <v>141</v>
      </c>
      <c r="T112" s="20" t="s">
        <v>141</v>
      </c>
      <c r="U112" s="20" t="s">
        <v>141</v>
      </c>
      <c r="V112" s="20" t="s">
        <v>141</v>
      </c>
      <c r="W112" s="20" t="s">
        <v>141</v>
      </c>
      <c r="X112" s="20" t="s">
        <v>141</v>
      </c>
      <c r="Y112" s="13"/>
      <c r="Z112" s="13"/>
    </row>
    <row r="113" spans="1:26" ht="15.75" customHeight="1" x14ac:dyDescent="0.2">
      <c r="A113" s="33">
        <v>111</v>
      </c>
      <c r="B113" s="34" t="s">
        <v>296</v>
      </c>
      <c r="C113" s="34" t="s">
        <v>349</v>
      </c>
      <c r="D113" s="34" t="s">
        <v>273</v>
      </c>
      <c r="E113" s="20" t="s">
        <v>36</v>
      </c>
      <c r="F113" s="20" t="s">
        <v>141</v>
      </c>
      <c r="G113" s="20" t="s">
        <v>141</v>
      </c>
      <c r="H113" s="20" t="s">
        <v>141</v>
      </c>
      <c r="I113" s="20" t="s">
        <v>141</v>
      </c>
      <c r="J113" s="20" t="s">
        <v>141</v>
      </c>
      <c r="K113" s="20" t="s">
        <v>141</v>
      </c>
      <c r="L113" s="20" t="s">
        <v>141</v>
      </c>
      <c r="M113" s="20" t="s">
        <v>141</v>
      </c>
      <c r="N113" s="20" t="s">
        <v>141</v>
      </c>
      <c r="O113" s="20" t="s">
        <v>141</v>
      </c>
      <c r="P113" s="20" t="s">
        <v>141</v>
      </c>
      <c r="Q113" s="20" t="s">
        <v>141</v>
      </c>
      <c r="R113" s="20" t="s">
        <v>141</v>
      </c>
      <c r="S113" s="20" t="s">
        <v>141</v>
      </c>
      <c r="T113" s="20" t="s">
        <v>141</v>
      </c>
      <c r="U113" s="20" t="s">
        <v>141</v>
      </c>
      <c r="V113" s="20" t="s">
        <v>141</v>
      </c>
      <c r="W113" s="20" t="s">
        <v>141</v>
      </c>
      <c r="X113" s="20" t="s">
        <v>141</v>
      </c>
      <c r="Y113" s="13"/>
      <c r="Z113" s="13"/>
    </row>
    <row r="114" spans="1:26" ht="15.75" customHeight="1" x14ac:dyDescent="0.2">
      <c r="A114" s="33">
        <v>112</v>
      </c>
      <c r="B114" s="34" t="s">
        <v>296</v>
      </c>
      <c r="C114" s="34" t="s">
        <v>366</v>
      </c>
      <c r="D114" s="34" t="s">
        <v>273</v>
      </c>
      <c r="E114" s="20" t="s">
        <v>36</v>
      </c>
      <c r="F114" s="20" t="s">
        <v>141</v>
      </c>
      <c r="G114" s="20" t="s">
        <v>141</v>
      </c>
      <c r="H114" s="20" t="s">
        <v>141</v>
      </c>
      <c r="I114" s="20" t="s">
        <v>141</v>
      </c>
      <c r="J114" s="20" t="s">
        <v>141</v>
      </c>
      <c r="K114" s="20" t="s">
        <v>141</v>
      </c>
      <c r="L114" s="20" t="s">
        <v>141</v>
      </c>
      <c r="M114" s="20" t="s">
        <v>141</v>
      </c>
      <c r="N114" s="20" t="s">
        <v>141</v>
      </c>
      <c r="O114" s="20" t="s">
        <v>141</v>
      </c>
      <c r="P114" s="20" t="s">
        <v>141</v>
      </c>
      <c r="Q114" s="20" t="s">
        <v>141</v>
      </c>
      <c r="R114" s="20" t="s">
        <v>141</v>
      </c>
      <c r="S114" s="20" t="s">
        <v>141</v>
      </c>
      <c r="T114" s="20" t="s">
        <v>141</v>
      </c>
      <c r="U114" s="20" t="s">
        <v>141</v>
      </c>
      <c r="V114" s="20" t="s">
        <v>141</v>
      </c>
      <c r="W114" s="20" t="s">
        <v>141</v>
      </c>
      <c r="X114" s="20" t="s">
        <v>141</v>
      </c>
      <c r="Y114" s="13"/>
      <c r="Z114" s="13"/>
    </row>
    <row r="115" spans="1:26" ht="15.75" customHeight="1" x14ac:dyDescent="0.2">
      <c r="A115" s="33">
        <v>113</v>
      </c>
      <c r="B115" s="34" t="s">
        <v>296</v>
      </c>
      <c r="C115" s="34" t="s">
        <v>370</v>
      </c>
      <c r="D115" s="34" t="s">
        <v>273</v>
      </c>
      <c r="E115" s="20" t="s">
        <v>36</v>
      </c>
      <c r="F115" s="20" t="s">
        <v>141</v>
      </c>
      <c r="G115" s="20" t="s">
        <v>141</v>
      </c>
      <c r="H115" s="20" t="s">
        <v>141</v>
      </c>
      <c r="I115" s="20" t="s">
        <v>141</v>
      </c>
      <c r="J115" s="20" t="s">
        <v>141</v>
      </c>
      <c r="K115" s="20" t="s">
        <v>141</v>
      </c>
      <c r="L115" s="20" t="s">
        <v>141</v>
      </c>
      <c r="M115" s="20" t="s">
        <v>141</v>
      </c>
      <c r="N115" s="20" t="s">
        <v>141</v>
      </c>
      <c r="O115" s="20" t="s">
        <v>141</v>
      </c>
      <c r="P115" s="20" t="s">
        <v>141</v>
      </c>
      <c r="Q115" s="20" t="s">
        <v>141</v>
      </c>
      <c r="R115" s="20" t="s">
        <v>141</v>
      </c>
      <c r="S115" s="20" t="s">
        <v>141</v>
      </c>
      <c r="T115" s="20" t="s">
        <v>141</v>
      </c>
      <c r="U115" s="20" t="s">
        <v>141</v>
      </c>
      <c r="V115" s="20" t="s">
        <v>141</v>
      </c>
      <c r="W115" s="20" t="s">
        <v>141</v>
      </c>
      <c r="X115" s="20" t="s">
        <v>141</v>
      </c>
      <c r="Y115" s="13"/>
      <c r="Z115" s="13"/>
    </row>
    <row r="116" spans="1:26" ht="15.75" customHeight="1" x14ac:dyDescent="0.2">
      <c r="A116" s="33">
        <v>114</v>
      </c>
      <c r="B116" s="34" t="s">
        <v>296</v>
      </c>
      <c r="C116" s="34" t="s">
        <v>388</v>
      </c>
      <c r="D116" s="34" t="s">
        <v>273</v>
      </c>
      <c r="E116" s="20" t="s">
        <v>36</v>
      </c>
      <c r="F116" s="20" t="s">
        <v>141</v>
      </c>
      <c r="G116" s="20" t="s">
        <v>141</v>
      </c>
      <c r="H116" s="20" t="s">
        <v>141</v>
      </c>
      <c r="I116" s="20" t="s">
        <v>141</v>
      </c>
      <c r="J116" s="20" t="s">
        <v>141</v>
      </c>
      <c r="K116" s="20" t="s">
        <v>141</v>
      </c>
      <c r="L116" s="20" t="s">
        <v>141</v>
      </c>
      <c r="M116" s="20" t="s">
        <v>141</v>
      </c>
      <c r="N116" s="20" t="s">
        <v>141</v>
      </c>
      <c r="O116" s="20" t="s">
        <v>141</v>
      </c>
      <c r="P116" s="20" t="s">
        <v>141</v>
      </c>
      <c r="Q116" s="20" t="s">
        <v>141</v>
      </c>
      <c r="R116" s="20" t="s">
        <v>141</v>
      </c>
      <c r="S116" s="20" t="s">
        <v>141</v>
      </c>
      <c r="T116" s="20" t="s">
        <v>141</v>
      </c>
      <c r="U116" s="20" t="s">
        <v>141</v>
      </c>
      <c r="V116" s="20" t="s">
        <v>141</v>
      </c>
      <c r="W116" s="20" t="s">
        <v>141</v>
      </c>
      <c r="X116" s="20" t="s">
        <v>141</v>
      </c>
      <c r="Y116" s="13"/>
      <c r="Z116" s="13"/>
    </row>
    <row r="117" spans="1:26" ht="15.75" customHeight="1" x14ac:dyDescent="0.2">
      <c r="A117" s="140">
        <v>115</v>
      </c>
      <c r="B117" s="141" t="s">
        <v>296</v>
      </c>
      <c r="C117" s="141" t="s">
        <v>403</v>
      </c>
      <c r="D117" s="141" t="s">
        <v>273</v>
      </c>
      <c r="E117" s="20" t="s">
        <v>36</v>
      </c>
      <c r="F117" s="20" t="s">
        <v>141</v>
      </c>
      <c r="G117" s="20" t="s">
        <v>141</v>
      </c>
      <c r="H117" s="20" t="s">
        <v>141</v>
      </c>
      <c r="I117" s="20" t="s">
        <v>141</v>
      </c>
      <c r="J117" s="20" t="s">
        <v>141</v>
      </c>
      <c r="K117" s="20" t="s">
        <v>141</v>
      </c>
      <c r="L117" s="20" t="s">
        <v>141</v>
      </c>
      <c r="M117" s="20" t="s">
        <v>141</v>
      </c>
      <c r="N117" s="20" t="s">
        <v>141</v>
      </c>
      <c r="O117" s="20" t="s">
        <v>141</v>
      </c>
      <c r="P117" s="20" t="s">
        <v>141</v>
      </c>
      <c r="Q117" s="20" t="s">
        <v>141</v>
      </c>
      <c r="R117" s="20" t="s">
        <v>141</v>
      </c>
      <c r="S117" s="20" t="s">
        <v>141</v>
      </c>
      <c r="T117" s="20" t="s">
        <v>141</v>
      </c>
      <c r="U117" s="20" t="s">
        <v>141</v>
      </c>
      <c r="V117" s="20" t="s">
        <v>141</v>
      </c>
      <c r="W117" s="20" t="s">
        <v>141</v>
      </c>
      <c r="X117" s="20" t="s">
        <v>141</v>
      </c>
      <c r="Y117" s="13"/>
      <c r="Z117" s="13"/>
    </row>
    <row r="118" spans="1:26" ht="15.75" customHeight="1" x14ac:dyDescent="0.2">
      <c r="A118" s="14">
        <v>116</v>
      </c>
      <c r="B118" s="15" t="s">
        <v>458</v>
      </c>
      <c r="C118" s="15" t="s">
        <v>459</v>
      </c>
      <c r="D118" s="15" t="s">
        <v>35</v>
      </c>
      <c r="E118" s="20" t="s">
        <v>36</v>
      </c>
      <c r="F118" s="16" t="s">
        <v>460</v>
      </c>
      <c r="G118" s="16" t="s">
        <v>461</v>
      </c>
      <c r="H118" s="16" t="s">
        <v>462</v>
      </c>
      <c r="I118" s="16" t="s">
        <v>463</v>
      </c>
      <c r="J118" s="16" t="s">
        <v>464</v>
      </c>
      <c r="K118" s="16" t="s">
        <v>465</v>
      </c>
      <c r="L118" s="16" t="s">
        <v>466</v>
      </c>
      <c r="M118" s="16" t="s">
        <v>467</v>
      </c>
      <c r="N118" s="16" t="s">
        <v>468</v>
      </c>
      <c r="O118" s="16" t="s">
        <v>469</v>
      </c>
      <c r="P118" s="16" t="s">
        <v>470</v>
      </c>
      <c r="Q118" s="16" t="s">
        <v>471</v>
      </c>
      <c r="R118" s="16" t="s">
        <v>472</v>
      </c>
      <c r="S118" s="16" t="s">
        <v>473</v>
      </c>
      <c r="T118" s="16" t="s">
        <v>474</v>
      </c>
      <c r="U118" s="16" t="s">
        <v>474</v>
      </c>
      <c r="V118" s="16" t="s">
        <v>474</v>
      </c>
      <c r="W118" s="16" t="s">
        <v>475</v>
      </c>
      <c r="X118" s="16" t="s">
        <v>475</v>
      </c>
      <c r="Y118" s="13"/>
      <c r="Z118" s="13"/>
    </row>
    <row r="119" spans="1:26" ht="15.75" customHeight="1" x14ac:dyDescent="0.2">
      <c r="A119" s="33">
        <v>117</v>
      </c>
      <c r="B119" s="34" t="s">
        <v>458</v>
      </c>
      <c r="C119" s="34" t="s">
        <v>476</v>
      </c>
      <c r="D119" s="34" t="s">
        <v>35</v>
      </c>
      <c r="E119" s="20" t="s">
        <v>36</v>
      </c>
      <c r="F119" s="20" t="s">
        <v>477</v>
      </c>
      <c r="G119" s="20" t="s">
        <v>478</v>
      </c>
      <c r="H119" s="20" t="s">
        <v>314</v>
      </c>
      <c r="I119" s="20" t="s">
        <v>87</v>
      </c>
      <c r="J119" s="20" t="s">
        <v>479</v>
      </c>
      <c r="K119" s="20" t="s">
        <v>82</v>
      </c>
      <c r="L119" s="20" t="s">
        <v>83</v>
      </c>
      <c r="M119" s="20" t="s">
        <v>84</v>
      </c>
      <c r="N119" s="20" t="s">
        <v>480</v>
      </c>
      <c r="O119" s="20" t="s">
        <v>481</v>
      </c>
      <c r="P119" s="20" t="s">
        <v>87</v>
      </c>
      <c r="Q119" s="20" t="s">
        <v>87</v>
      </c>
      <c r="R119" s="20" t="s">
        <v>87</v>
      </c>
      <c r="S119" s="20" t="s">
        <v>482</v>
      </c>
      <c r="T119" s="20" t="s">
        <v>483</v>
      </c>
      <c r="U119" s="20" t="s">
        <v>87</v>
      </c>
      <c r="V119" s="20" t="s">
        <v>485</v>
      </c>
      <c r="W119" s="20" t="s">
        <v>486</v>
      </c>
      <c r="X119" s="20" t="s">
        <v>324</v>
      </c>
      <c r="Y119" s="13"/>
      <c r="Z119" s="13"/>
    </row>
    <row r="120" spans="1:26" ht="15.75" customHeight="1" x14ac:dyDescent="0.2">
      <c r="A120" s="33">
        <v>118</v>
      </c>
      <c r="B120" s="34" t="s">
        <v>458</v>
      </c>
      <c r="C120" s="34" t="s">
        <v>487</v>
      </c>
      <c r="D120" s="34" t="s">
        <v>35</v>
      </c>
      <c r="E120" s="20" t="s">
        <v>91</v>
      </c>
      <c r="F120" s="45">
        <v>1</v>
      </c>
      <c r="G120" s="45">
        <v>1</v>
      </c>
      <c r="H120" s="45">
        <v>1</v>
      </c>
      <c r="I120" s="45">
        <v>1</v>
      </c>
      <c r="J120" s="26">
        <v>0.01</v>
      </c>
      <c r="K120" s="27">
        <v>0.1</v>
      </c>
      <c r="L120" s="27">
        <v>0.1</v>
      </c>
      <c r="M120" s="27">
        <v>0.05</v>
      </c>
      <c r="N120" s="27">
        <v>0.05</v>
      </c>
      <c r="O120" s="27">
        <v>0.05</v>
      </c>
      <c r="P120" s="27">
        <v>0.1</v>
      </c>
      <c r="Q120" s="27">
        <v>0.1</v>
      </c>
      <c r="R120" s="27">
        <v>0.05</v>
      </c>
      <c r="S120" s="27">
        <v>0.05</v>
      </c>
      <c r="T120" s="118">
        <v>0.2</v>
      </c>
      <c r="U120" s="27">
        <v>0.1</v>
      </c>
      <c r="V120" s="27">
        <v>0.05</v>
      </c>
      <c r="W120" s="27">
        <v>0.1</v>
      </c>
      <c r="X120" s="121">
        <v>0.02</v>
      </c>
      <c r="Y120" s="13"/>
      <c r="Z120" s="13"/>
    </row>
    <row r="121" spans="1:26" ht="15.75" customHeight="1" x14ac:dyDescent="0.2">
      <c r="A121" s="29">
        <v>119</v>
      </c>
      <c r="B121" s="30" t="s">
        <v>458</v>
      </c>
      <c r="C121" s="30" t="s">
        <v>488</v>
      </c>
      <c r="D121" s="30" t="s">
        <v>35</v>
      </c>
      <c r="E121" s="31" t="s">
        <v>94</v>
      </c>
      <c r="F121" s="31">
        <v>5</v>
      </c>
      <c r="G121" s="31">
        <v>7.5</v>
      </c>
      <c r="H121" s="31">
        <v>3</v>
      </c>
      <c r="I121" s="31">
        <v>6</v>
      </c>
      <c r="J121" s="31">
        <v>7</v>
      </c>
      <c r="K121" s="31">
        <v>9</v>
      </c>
      <c r="L121" s="190">
        <v>6</v>
      </c>
      <c r="M121" s="69">
        <v>2</v>
      </c>
      <c r="N121" s="31">
        <v>4</v>
      </c>
      <c r="O121" s="31">
        <v>1</v>
      </c>
      <c r="P121" s="191">
        <v>3</v>
      </c>
      <c r="Q121" s="191">
        <v>3</v>
      </c>
      <c r="R121" s="191">
        <v>3</v>
      </c>
      <c r="S121" s="31">
        <v>5</v>
      </c>
      <c r="T121" s="31">
        <v>90</v>
      </c>
      <c r="U121" s="31">
        <v>5</v>
      </c>
      <c r="V121" s="69">
        <v>4</v>
      </c>
      <c r="W121" s="190">
        <v>5</v>
      </c>
      <c r="X121" s="192">
        <v>5</v>
      </c>
      <c r="Y121" s="13"/>
      <c r="Z121" s="13"/>
    </row>
    <row r="122" spans="1:26" ht="15.75" customHeight="1" x14ac:dyDescent="0.2">
      <c r="A122" s="29">
        <v>120</v>
      </c>
      <c r="B122" s="30" t="s">
        <v>458</v>
      </c>
      <c r="C122" s="30" t="s">
        <v>489</v>
      </c>
      <c r="D122" s="30" t="s">
        <v>35</v>
      </c>
      <c r="E122" s="31" t="s">
        <v>94</v>
      </c>
      <c r="F122" s="31">
        <v>15</v>
      </c>
      <c r="G122" s="31">
        <v>22.5</v>
      </c>
      <c r="H122" s="31">
        <v>4</v>
      </c>
      <c r="I122" s="31">
        <v>12</v>
      </c>
      <c r="J122" s="31">
        <v>20</v>
      </c>
      <c r="K122" s="31">
        <v>11</v>
      </c>
      <c r="L122" s="190">
        <v>11</v>
      </c>
      <c r="M122" s="69">
        <v>5</v>
      </c>
      <c r="N122" s="31">
        <v>25</v>
      </c>
      <c r="O122" s="31">
        <v>3</v>
      </c>
      <c r="P122" s="194">
        <v>4</v>
      </c>
      <c r="Q122" s="194">
        <v>4</v>
      </c>
      <c r="R122" s="194">
        <v>4</v>
      </c>
      <c r="S122" s="31">
        <v>8</v>
      </c>
      <c r="T122" s="31">
        <v>290</v>
      </c>
      <c r="U122" s="31">
        <v>8</v>
      </c>
      <c r="V122" s="69">
        <v>5</v>
      </c>
      <c r="W122" s="190">
        <v>10</v>
      </c>
      <c r="X122" s="192">
        <v>10</v>
      </c>
      <c r="Y122" s="13"/>
      <c r="Z122" s="13"/>
    </row>
    <row r="123" spans="1:26" ht="15.75" customHeight="1" x14ac:dyDescent="0.2">
      <c r="A123" s="33">
        <v>121</v>
      </c>
      <c r="B123" s="34" t="s">
        <v>458</v>
      </c>
      <c r="C123" s="34" t="s">
        <v>490</v>
      </c>
      <c r="D123" s="34" t="s">
        <v>35</v>
      </c>
      <c r="E123" s="20" t="s">
        <v>36</v>
      </c>
      <c r="F123" s="20" t="s">
        <v>351</v>
      </c>
      <c r="G123" s="20" t="s">
        <v>332</v>
      </c>
      <c r="H123" s="20" t="s">
        <v>491</v>
      </c>
      <c r="I123" s="20" t="s">
        <v>332</v>
      </c>
      <c r="J123" s="128" t="s">
        <v>492</v>
      </c>
      <c r="K123" s="20" t="s">
        <v>493</v>
      </c>
      <c r="L123" s="20" t="s">
        <v>332</v>
      </c>
      <c r="M123" s="20" t="s">
        <v>332</v>
      </c>
      <c r="N123" s="20" t="s">
        <v>332</v>
      </c>
      <c r="O123" s="20" t="s">
        <v>332</v>
      </c>
      <c r="P123" s="20" t="s">
        <v>332</v>
      </c>
      <c r="Q123" s="20" t="s">
        <v>332</v>
      </c>
      <c r="R123" s="20" t="s">
        <v>332</v>
      </c>
      <c r="S123" s="20" t="s">
        <v>332</v>
      </c>
      <c r="T123" s="128" t="s">
        <v>494</v>
      </c>
      <c r="U123" s="20" t="s">
        <v>332</v>
      </c>
      <c r="V123" s="20" t="s">
        <v>332</v>
      </c>
      <c r="W123" s="20" t="s">
        <v>332</v>
      </c>
      <c r="X123" s="20" t="s">
        <v>332</v>
      </c>
      <c r="Y123" s="13"/>
      <c r="Z123" s="13"/>
    </row>
    <row r="124" spans="1:26" ht="15.75" customHeight="1" x14ac:dyDescent="0.2">
      <c r="A124" s="33">
        <v>122</v>
      </c>
      <c r="B124" s="34" t="s">
        <v>458</v>
      </c>
      <c r="C124" s="34" t="s">
        <v>495</v>
      </c>
      <c r="D124" s="34" t="s">
        <v>35</v>
      </c>
      <c r="E124" s="20" t="s">
        <v>36</v>
      </c>
      <c r="F124" s="20" t="s">
        <v>332</v>
      </c>
      <c r="G124" s="20" t="s">
        <v>141</v>
      </c>
      <c r="H124" s="20" t="s">
        <v>496</v>
      </c>
      <c r="I124" s="20" t="s">
        <v>416</v>
      </c>
      <c r="J124" s="128" t="s">
        <v>497</v>
      </c>
      <c r="K124" s="128" t="s">
        <v>351</v>
      </c>
      <c r="L124" s="20" t="s">
        <v>141</v>
      </c>
      <c r="M124" s="20" t="s">
        <v>141</v>
      </c>
      <c r="N124" s="20" t="s">
        <v>141</v>
      </c>
      <c r="O124" s="20" t="s">
        <v>141</v>
      </c>
      <c r="P124" s="20" t="s">
        <v>141</v>
      </c>
      <c r="Q124" s="20" t="s">
        <v>141</v>
      </c>
      <c r="R124" s="20" t="s">
        <v>141</v>
      </c>
      <c r="S124" s="20" t="s">
        <v>141</v>
      </c>
      <c r="T124" s="20" t="s">
        <v>498</v>
      </c>
      <c r="U124" s="20" t="s">
        <v>499</v>
      </c>
      <c r="V124" s="20" t="s">
        <v>141</v>
      </c>
      <c r="W124" s="20" t="s">
        <v>141</v>
      </c>
      <c r="X124" s="20" t="s">
        <v>141</v>
      </c>
      <c r="Y124" s="13"/>
      <c r="Z124" s="13"/>
    </row>
    <row r="125" spans="1:26" ht="15.75" customHeight="1" x14ac:dyDescent="0.2">
      <c r="A125" s="33">
        <v>123</v>
      </c>
      <c r="B125" s="34" t="s">
        <v>458</v>
      </c>
      <c r="C125" s="34" t="s">
        <v>500</v>
      </c>
      <c r="D125" s="34" t="s">
        <v>35</v>
      </c>
      <c r="E125" s="20" t="s">
        <v>36</v>
      </c>
      <c r="F125" s="128" t="s">
        <v>141</v>
      </c>
      <c r="G125" s="128" t="s">
        <v>141</v>
      </c>
      <c r="H125" s="128" t="s">
        <v>141</v>
      </c>
      <c r="I125" s="128" t="s">
        <v>420</v>
      </c>
      <c r="J125" s="128" t="s">
        <v>501</v>
      </c>
      <c r="K125" s="128" t="s">
        <v>141</v>
      </c>
      <c r="L125" s="128" t="s">
        <v>141</v>
      </c>
      <c r="M125" s="128" t="s">
        <v>141</v>
      </c>
      <c r="N125" s="128" t="s">
        <v>141</v>
      </c>
      <c r="O125" s="128" t="s">
        <v>141</v>
      </c>
      <c r="P125" s="128" t="s">
        <v>141</v>
      </c>
      <c r="Q125" s="128" t="s">
        <v>141</v>
      </c>
      <c r="R125" s="128" t="s">
        <v>141</v>
      </c>
      <c r="S125" s="128" t="s">
        <v>141</v>
      </c>
      <c r="T125" s="128" t="s">
        <v>362</v>
      </c>
      <c r="U125" s="128" t="s">
        <v>502</v>
      </c>
      <c r="V125" s="128" t="s">
        <v>141</v>
      </c>
      <c r="W125" s="128" t="s">
        <v>141</v>
      </c>
      <c r="X125" s="128" t="s">
        <v>141</v>
      </c>
      <c r="Y125" s="13"/>
      <c r="Z125" s="13"/>
    </row>
    <row r="126" spans="1:26" ht="15.75" customHeight="1" x14ac:dyDescent="0.2">
      <c r="A126" s="33">
        <v>124</v>
      </c>
      <c r="B126" s="34" t="s">
        <v>458</v>
      </c>
      <c r="C126" s="34" t="s">
        <v>503</v>
      </c>
      <c r="D126" s="34" t="s">
        <v>35</v>
      </c>
      <c r="E126" s="20" t="s">
        <v>36</v>
      </c>
      <c r="F126" s="20" t="s">
        <v>504</v>
      </c>
      <c r="G126" s="20" t="s">
        <v>332</v>
      </c>
      <c r="H126" s="128" t="s">
        <v>505</v>
      </c>
      <c r="I126" s="20" t="s">
        <v>332</v>
      </c>
      <c r="J126" s="128" t="s">
        <v>430</v>
      </c>
      <c r="K126" s="128" t="s">
        <v>250</v>
      </c>
      <c r="L126" s="20" t="s">
        <v>332</v>
      </c>
      <c r="M126" s="20" t="s">
        <v>332</v>
      </c>
      <c r="N126" s="20" t="s">
        <v>332</v>
      </c>
      <c r="O126" s="20" t="s">
        <v>332</v>
      </c>
      <c r="P126" s="20" t="s">
        <v>332</v>
      </c>
      <c r="Q126" s="20" t="s">
        <v>332</v>
      </c>
      <c r="R126" s="20" t="s">
        <v>332</v>
      </c>
      <c r="S126" s="20" t="s">
        <v>332</v>
      </c>
      <c r="T126" s="128" t="s">
        <v>506</v>
      </c>
      <c r="U126" s="20" t="s">
        <v>332</v>
      </c>
      <c r="V126" s="20" t="s">
        <v>332</v>
      </c>
      <c r="W126" s="20" t="s">
        <v>332</v>
      </c>
      <c r="X126" s="20" t="s">
        <v>332</v>
      </c>
      <c r="Y126" s="13"/>
      <c r="Z126" s="13"/>
    </row>
    <row r="127" spans="1:26" ht="15.75" customHeight="1" x14ac:dyDescent="0.2">
      <c r="A127" s="33">
        <v>125</v>
      </c>
      <c r="B127" s="34" t="s">
        <v>458</v>
      </c>
      <c r="C127" s="34" t="s">
        <v>507</v>
      </c>
      <c r="D127" s="34" t="s">
        <v>35</v>
      </c>
      <c r="E127" s="20" t="s">
        <v>36</v>
      </c>
      <c r="F127" s="20" t="s">
        <v>332</v>
      </c>
      <c r="G127" s="20" t="s">
        <v>141</v>
      </c>
      <c r="H127" s="128" t="s">
        <v>508</v>
      </c>
      <c r="I127" s="20" t="s">
        <v>390</v>
      </c>
      <c r="J127" s="128" t="s">
        <v>509</v>
      </c>
      <c r="K127" s="128" t="s">
        <v>375</v>
      </c>
      <c r="L127" s="20" t="s">
        <v>141</v>
      </c>
      <c r="M127" s="20" t="s">
        <v>141</v>
      </c>
      <c r="N127" s="20" t="s">
        <v>141</v>
      </c>
      <c r="O127" s="20" t="s">
        <v>141</v>
      </c>
      <c r="P127" s="20" t="s">
        <v>141</v>
      </c>
      <c r="Q127" s="20" t="s">
        <v>141</v>
      </c>
      <c r="R127" s="20" t="s">
        <v>141</v>
      </c>
      <c r="S127" s="20" t="s">
        <v>141</v>
      </c>
      <c r="T127" s="20" t="s">
        <v>498</v>
      </c>
      <c r="U127" s="20" t="s">
        <v>510</v>
      </c>
      <c r="V127" s="20" t="s">
        <v>141</v>
      </c>
      <c r="W127" s="20" t="s">
        <v>141</v>
      </c>
      <c r="X127" s="20" t="s">
        <v>141</v>
      </c>
      <c r="Y127" s="13"/>
      <c r="Z127" s="13"/>
    </row>
    <row r="128" spans="1:26" ht="15.75" customHeight="1" x14ac:dyDescent="0.2">
      <c r="A128" s="140">
        <v>126</v>
      </c>
      <c r="B128" s="141" t="s">
        <v>458</v>
      </c>
      <c r="C128" s="141" t="s">
        <v>511</v>
      </c>
      <c r="D128" s="141" t="s">
        <v>35</v>
      </c>
      <c r="E128" s="20" t="s">
        <v>36</v>
      </c>
      <c r="F128" s="39" t="s">
        <v>141</v>
      </c>
      <c r="G128" s="39" t="s">
        <v>141</v>
      </c>
      <c r="H128" s="39" t="s">
        <v>141</v>
      </c>
      <c r="I128" s="39" t="s">
        <v>429</v>
      </c>
      <c r="J128" s="143" t="s">
        <v>512</v>
      </c>
      <c r="K128" s="39" t="s">
        <v>141</v>
      </c>
      <c r="L128" s="39" t="s">
        <v>141</v>
      </c>
      <c r="M128" s="39" t="s">
        <v>141</v>
      </c>
      <c r="N128" s="39" t="s">
        <v>141</v>
      </c>
      <c r="O128" s="39" t="s">
        <v>141</v>
      </c>
      <c r="P128" s="39" t="s">
        <v>141</v>
      </c>
      <c r="Q128" s="39" t="s">
        <v>141</v>
      </c>
      <c r="R128" s="39" t="s">
        <v>141</v>
      </c>
      <c r="S128" s="39" t="s">
        <v>141</v>
      </c>
      <c r="T128" s="39" t="s">
        <v>399</v>
      </c>
      <c r="U128" s="39" t="s">
        <v>428</v>
      </c>
      <c r="V128" s="39" t="s">
        <v>141</v>
      </c>
      <c r="W128" s="39" t="s">
        <v>141</v>
      </c>
      <c r="X128" s="39" t="s">
        <v>141</v>
      </c>
      <c r="Y128" s="13"/>
      <c r="Z128" s="13"/>
    </row>
    <row r="129" spans="1:26" ht="15.75" customHeight="1" x14ac:dyDescent="0.2">
      <c r="A129" s="14">
        <v>127</v>
      </c>
      <c r="B129" s="15" t="s">
        <v>458</v>
      </c>
      <c r="C129" s="15" t="s">
        <v>459</v>
      </c>
      <c r="D129" s="15" t="s">
        <v>189</v>
      </c>
      <c r="E129" s="20" t="s">
        <v>36</v>
      </c>
      <c r="F129" s="20" t="s">
        <v>141</v>
      </c>
      <c r="G129" s="20" t="s">
        <v>141</v>
      </c>
      <c r="H129" s="20" t="s">
        <v>513</v>
      </c>
      <c r="I129" s="31" t="s">
        <v>514</v>
      </c>
      <c r="J129" s="16" t="s">
        <v>515</v>
      </c>
      <c r="K129" s="31" t="s">
        <v>516</v>
      </c>
      <c r="L129" s="31" t="s">
        <v>141</v>
      </c>
      <c r="M129" s="31" t="s">
        <v>517</v>
      </c>
      <c r="N129" s="31" t="s">
        <v>141</v>
      </c>
      <c r="O129" s="31" t="s">
        <v>141</v>
      </c>
      <c r="P129" s="16" t="s">
        <v>518</v>
      </c>
      <c r="Q129" s="16" t="s">
        <v>518</v>
      </c>
      <c r="R129" s="16" t="s">
        <v>518</v>
      </c>
      <c r="S129" s="31" t="s">
        <v>141</v>
      </c>
      <c r="T129" s="31" t="s">
        <v>518</v>
      </c>
      <c r="U129" s="31" t="s">
        <v>519</v>
      </c>
      <c r="V129" s="31" t="s">
        <v>141</v>
      </c>
      <c r="W129" s="31" t="s">
        <v>141</v>
      </c>
      <c r="X129" s="31" t="s">
        <v>141</v>
      </c>
      <c r="Y129" s="13"/>
      <c r="Z129" s="13"/>
    </row>
    <row r="130" spans="1:26" ht="15.75" customHeight="1" x14ac:dyDescent="0.2">
      <c r="A130" s="33">
        <v>128</v>
      </c>
      <c r="B130" s="34" t="s">
        <v>458</v>
      </c>
      <c r="C130" s="34" t="s">
        <v>476</v>
      </c>
      <c r="D130" s="34" t="s">
        <v>189</v>
      </c>
      <c r="E130" s="20" t="s">
        <v>36</v>
      </c>
      <c r="F130" s="20" t="s">
        <v>141</v>
      </c>
      <c r="G130" s="20" t="s">
        <v>141</v>
      </c>
      <c r="H130" s="20" t="s">
        <v>411</v>
      </c>
      <c r="I130" s="20" t="s">
        <v>211</v>
      </c>
      <c r="J130" s="20" t="s">
        <v>479</v>
      </c>
      <c r="K130" s="20" t="s">
        <v>83</v>
      </c>
      <c r="L130" s="20" t="s">
        <v>141</v>
      </c>
      <c r="M130" s="20" t="s">
        <v>520</v>
      </c>
      <c r="N130" s="20" t="s">
        <v>141</v>
      </c>
      <c r="O130" s="20" t="s">
        <v>141</v>
      </c>
      <c r="P130" s="20" t="s">
        <v>211</v>
      </c>
      <c r="Q130" s="20" t="s">
        <v>211</v>
      </c>
      <c r="R130" s="192" t="s">
        <v>521</v>
      </c>
      <c r="S130" s="20" t="s">
        <v>141</v>
      </c>
      <c r="T130" s="20" t="s">
        <v>211</v>
      </c>
      <c r="U130" s="20" t="s">
        <v>212</v>
      </c>
      <c r="V130" s="20" t="s">
        <v>141</v>
      </c>
      <c r="W130" s="20" t="s">
        <v>141</v>
      </c>
      <c r="X130" s="20" t="s">
        <v>141</v>
      </c>
      <c r="Y130" s="13"/>
      <c r="Z130" s="13"/>
    </row>
    <row r="131" spans="1:26" ht="15.75" customHeight="1" x14ac:dyDescent="0.2">
      <c r="A131" s="33">
        <v>129</v>
      </c>
      <c r="B131" s="34" t="s">
        <v>458</v>
      </c>
      <c r="C131" s="34" t="s">
        <v>487</v>
      </c>
      <c r="D131" s="34" t="s">
        <v>189</v>
      </c>
      <c r="E131" s="20" t="s">
        <v>91</v>
      </c>
      <c r="F131" s="20" t="s">
        <v>141</v>
      </c>
      <c r="G131" s="20" t="s">
        <v>141</v>
      </c>
      <c r="H131" s="20">
        <v>1</v>
      </c>
      <c r="I131" s="20" t="s">
        <v>92</v>
      </c>
      <c r="J131" s="26">
        <v>0.01</v>
      </c>
      <c r="K131" s="20">
        <v>0.1</v>
      </c>
      <c r="L131" s="20" t="s">
        <v>141</v>
      </c>
      <c r="M131" s="20">
        <v>0.05</v>
      </c>
      <c r="N131" s="20" t="s">
        <v>141</v>
      </c>
      <c r="O131" s="20" t="s">
        <v>141</v>
      </c>
      <c r="P131" s="45" t="s">
        <v>92</v>
      </c>
      <c r="Q131" s="45" t="s">
        <v>92</v>
      </c>
      <c r="R131" s="45" t="s">
        <v>92</v>
      </c>
      <c r="S131" s="20" t="s">
        <v>141</v>
      </c>
      <c r="T131" s="20">
        <v>0.2</v>
      </c>
      <c r="U131" s="20">
        <v>0.1</v>
      </c>
      <c r="V131" s="20" t="s">
        <v>141</v>
      </c>
      <c r="W131" s="20" t="s">
        <v>141</v>
      </c>
      <c r="X131" s="20" t="s">
        <v>141</v>
      </c>
      <c r="Y131" s="13"/>
      <c r="Z131" s="13"/>
    </row>
    <row r="132" spans="1:26" ht="15.75" customHeight="1" x14ac:dyDescent="0.2">
      <c r="A132" s="29">
        <v>130</v>
      </c>
      <c r="B132" s="30" t="s">
        <v>458</v>
      </c>
      <c r="C132" s="30" t="s">
        <v>488</v>
      </c>
      <c r="D132" s="30" t="s">
        <v>189</v>
      </c>
      <c r="E132" s="31" t="s">
        <v>94</v>
      </c>
      <c r="F132" s="20" t="s">
        <v>141</v>
      </c>
      <c r="G132" s="20" t="s">
        <v>141</v>
      </c>
      <c r="H132" s="20">
        <v>3</v>
      </c>
      <c r="I132" s="20">
        <v>312</v>
      </c>
      <c r="J132" s="31">
        <v>20</v>
      </c>
      <c r="K132" s="20">
        <v>4</v>
      </c>
      <c r="L132" s="20" t="s">
        <v>141</v>
      </c>
      <c r="M132" s="20">
        <v>6</v>
      </c>
      <c r="N132" s="20" t="s">
        <v>141</v>
      </c>
      <c r="O132" s="20" t="s">
        <v>141</v>
      </c>
      <c r="P132" s="31">
        <v>14</v>
      </c>
      <c r="Q132" s="31">
        <v>14</v>
      </c>
      <c r="R132" s="31">
        <v>14</v>
      </c>
      <c r="S132" s="20" t="s">
        <v>141</v>
      </c>
      <c r="T132" s="20">
        <v>8</v>
      </c>
      <c r="U132" s="20">
        <v>7</v>
      </c>
      <c r="V132" s="20" t="s">
        <v>141</v>
      </c>
      <c r="W132" s="20" t="s">
        <v>141</v>
      </c>
      <c r="X132" s="20" t="s">
        <v>141</v>
      </c>
      <c r="Y132" s="13"/>
      <c r="Z132" s="13"/>
    </row>
    <row r="133" spans="1:26" ht="15.75" customHeight="1" x14ac:dyDescent="0.2">
      <c r="A133" s="29">
        <v>131</v>
      </c>
      <c r="B133" s="30" t="s">
        <v>458</v>
      </c>
      <c r="C133" s="30" t="s">
        <v>489</v>
      </c>
      <c r="D133" s="30" t="s">
        <v>189</v>
      </c>
      <c r="E133" s="31" t="s">
        <v>94</v>
      </c>
      <c r="F133" s="20" t="s">
        <v>141</v>
      </c>
      <c r="G133" s="20" t="s">
        <v>141</v>
      </c>
      <c r="H133" s="20">
        <v>7</v>
      </c>
      <c r="I133" s="20">
        <v>1062</v>
      </c>
      <c r="J133" s="31">
        <v>25</v>
      </c>
      <c r="K133" s="20">
        <v>8</v>
      </c>
      <c r="L133" s="20" t="s">
        <v>141</v>
      </c>
      <c r="M133" s="20">
        <v>19</v>
      </c>
      <c r="N133" s="20" t="s">
        <v>141</v>
      </c>
      <c r="O133" s="20" t="s">
        <v>141</v>
      </c>
      <c r="P133" s="31">
        <v>64</v>
      </c>
      <c r="Q133" s="31">
        <v>64</v>
      </c>
      <c r="R133" s="31">
        <v>64</v>
      </c>
      <c r="S133" s="20" t="s">
        <v>141</v>
      </c>
      <c r="T133" s="20">
        <v>24</v>
      </c>
      <c r="U133" s="20">
        <v>11</v>
      </c>
      <c r="V133" s="20" t="s">
        <v>141</v>
      </c>
      <c r="W133" s="20" t="s">
        <v>141</v>
      </c>
      <c r="X133" s="20" t="s">
        <v>141</v>
      </c>
      <c r="Y133" s="13"/>
      <c r="Z133" s="13"/>
    </row>
    <row r="134" spans="1:26" ht="15.75" customHeight="1" x14ac:dyDescent="0.2">
      <c r="A134" s="33">
        <v>132</v>
      </c>
      <c r="B134" s="34" t="s">
        <v>458</v>
      </c>
      <c r="C134" s="34" t="s">
        <v>490</v>
      </c>
      <c r="D134" s="34" t="s">
        <v>189</v>
      </c>
      <c r="E134" s="20" t="s">
        <v>36</v>
      </c>
      <c r="F134" s="20" t="s">
        <v>141</v>
      </c>
      <c r="G134" s="20" t="s">
        <v>141</v>
      </c>
      <c r="H134" s="20" t="s">
        <v>332</v>
      </c>
      <c r="I134" s="20" t="s">
        <v>332</v>
      </c>
      <c r="J134" s="128" t="s">
        <v>522</v>
      </c>
      <c r="K134" s="20" t="s">
        <v>332</v>
      </c>
      <c r="L134" s="20" t="s">
        <v>141</v>
      </c>
      <c r="M134" s="20" t="s">
        <v>523</v>
      </c>
      <c r="N134" s="20" t="s">
        <v>141</v>
      </c>
      <c r="O134" s="20" t="s">
        <v>141</v>
      </c>
      <c r="P134" s="20" t="s">
        <v>332</v>
      </c>
      <c r="Q134" s="20" t="s">
        <v>332</v>
      </c>
      <c r="R134" s="20" t="s">
        <v>332</v>
      </c>
      <c r="S134" s="20" t="s">
        <v>141</v>
      </c>
      <c r="T134" s="20" t="s">
        <v>423</v>
      </c>
      <c r="U134" s="20" t="s">
        <v>332</v>
      </c>
      <c r="V134" s="20" t="s">
        <v>141</v>
      </c>
      <c r="W134" s="20" t="s">
        <v>141</v>
      </c>
      <c r="X134" s="20" t="s">
        <v>141</v>
      </c>
      <c r="Y134" s="13"/>
      <c r="Z134" s="13"/>
    </row>
    <row r="135" spans="1:26" ht="15.75" customHeight="1" x14ac:dyDescent="0.2">
      <c r="A135" s="33">
        <v>133</v>
      </c>
      <c r="B135" s="34" t="s">
        <v>458</v>
      </c>
      <c r="C135" s="34" t="s">
        <v>495</v>
      </c>
      <c r="D135" s="34" t="s">
        <v>189</v>
      </c>
      <c r="E135" s="20" t="s">
        <v>36</v>
      </c>
      <c r="F135" s="20" t="s">
        <v>141</v>
      </c>
      <c r="G135" s="20" t="s">
        <v>141</v>
      </c>
      <c r="H135" s="20" t="s">
        <v>415</v>
      </c>
      <c r="I135" s="20" t="s">
        <v>141</v>
      </c>
      <c r="J135" s="128" t="s">
        <v>501</v>
      </c>
      <c r="K135" s="20" t="s">
        <v>141</v>
      </c>
      <c r="L135" s="20" t="s">
        <v>141</v>
      </c>
      <c r="M135" s="20" t="s">
        <v>332</v>
      </c>
      <c r="N135" s="20" t="s">
        <v>141</v>
      </c>
      <c r="O135" s="20" t="s">
        <v>141</v>
      </c>
      <c r="P135" s="20" t="s">
        <v>236</v>
      </c>
      <c r="Q135" s="20" t="s">
        <v>236</v>
      </c>
      <c r="R135" s="20" t="s">
        <v>236</v>
      </c>
      <c r="S135" s="20" t="s">
        <v>141</v>
      </c>
      <c r="T135" s="20" t="s">
        <v>332</v>
      </c>
      <c r="U135" s="20" t="s">
        <v>424</v>
      </c>
      <c r="V135" s="20" t="s">
        <v>141</v>
      </c>
      <c r="W135" s="20" t="s">
        <v>141</v>
      </c>
      <c r="X135" s="20" t="s">
        <v>141</v>
      </c>
      <c r="Y135" s="13"/>
      <c r="Z135" s="13"/>
    </row>
    <row r="136" spans="1:26" ht="15.75" customHeight="1" x14ac:dyDescent="0.2">
      <c r="A136" s="33">
        <v>134</v>
      </c>
      <c r="B136" s="34" t="s">
        <v>458</v>
      </c>
      <c r="C136" s="34" t="s">
        <v>500</v>
      </c>
      <c r="D136" s="34" t="s">
        <v>189</v>
      </c>
      <c r="E136" s="20" t="s">
        <v>36</v>
      </c>
      <c r="F136" s="20" t="s">
        <v>141</v>
      </c>
      <c r="G136" s="20" t="s">
        <v>141</v>
      </c>
      <c r="H136" s="20" t="s">
        <v>351</v>
      </c>
      <c r="I136" s="20" t="s">
        <v>141</v>
      </c>
      <c r="J136" s="128" t="s">
        <v>141</v>
      </c>
      <c r="K136" s="20" t="s">
        <v>141</v>
      </c>
      <c r="L136" s="20" t="s">
        <v>141</v>
      </c>
      <c r="M136" s="20" t="s">
        <v>141</v>
      </c>
      <c r="N136" s="20" t="s">
        <v>141</v>
      </c>
      <c r="O136" s="20" t="s">
        <v>141</v>
      </c>
      <c r="P136" s="128" t="s">
        <v>141</v>
      </c>
      <c r="Q136" s="128" t="s">
        <v>141</v>
      </c>
      <c r="R136" s="128" t="s">
        <v>141</v>
      </c>
      <c r="S136" s="20" t="s">
        <v>141</v>
      </c>
      <c r="T136" s="20" t="s">
        <v>141</v>
      </c>
      <c r="U136" s="20" t="s">
        <v>141</v>
      </c>
      <c r="V136" s="20" t="s">
        <v>141</v>
      </c>
      <c r="W136" s="20" t="s">
        <v>141</v>
      </c>
      <c r="X136" s="20" t="s">
        <v>141</v>
      </c>
      <c r="Y136" s="13"/>
      <c r="Z136" s="13"/>
    </row>
    <row r="137" spans="1:26" ht="15.75" customHeight="1" x14ac:dyDescent="0.2">
      <c r="A137" s="33">
        <v>135</v>
      </c>
      <c r="B137" s="34" t="s">
        <v>458</v>
      </c>
      <c r="C137" s="34" t="s">
        <v>503</v>
      </c>
      <c r="D137" s="34" t="s">
        <v>189</v>
      </c>
      <c r="E137" s="20" t="s">
        <v>36</v>
      </c>
      <c r="F137" s="20" t="s">
        <v>141</v>
      </c>
      <c r="G137" s="20" t="s">
        <v>141</v>
      </c>
      <c r="H137" s="20" t="s">
        <v>332</v>
      </c>
      <c r="I137" s="20" t="s">
        <v>332</v>
      </c>
      <c r="J137" s="128" t="s">
        <v>524</v>
      </c>
      <c r="K137" s="20" t="s">
        <v>332</v>
      </c>
      <c r="L137" s="20" t="s">
        <v>141</v>
      </c>
      <c r="M137" s="20" t="s">
        <v>429</v>
      </c>
      <c r="N137" s="20" t="s">
        <v>141</v>
      </c>
      <c r="O137" s="20" t="s">
        <v>141</v>
      </c>
      <c r="P137" s="20" t="s">
        <v>332</v>
      </c>
      <c r="Q137" s="20" t="s">
        <v>332</v>
      </c>
      <c r="R137" s="20" t="s">
        <v>332</v>
      </c>
      <c r="S137" s="20" t="s">
        <v>141</v>
      </c>
      <c r="T137" s="20" t="s">
        <v>431</v>
      </c>
      <c r="U137" s="20" t="s">
        <v>332</v>
      </c>
      <c r="V137" s="20" t="s">
        <v>141</v>
      </c>
      <c r="W137" s="20" t="s">
        <v>141</v>
      </c>
      <c r="X137" s="20" t="s">
        <v>141</v>
      </c>
      <c r="Y137" s="13"/>
      <c r="Z137" s="13"/>
    </row>
    <row r="138" spans="1:26" ht="15.75" customHeight="1" x14ac:dyDescent="0.2">
      <c r="A138" s="33">
        <v>136</v>
      </c>
      <c r="B138" s="34" t="s">
        <v>458</v>
      </c>
      <c r="C138" s="34" t="s">
        <v>507</v>
      </c>
      <c r="D138" s="34" t="s">
        <v>189</v>
      </c>
      <c r="E138" s="20" t="s">
        <v>36</v>
      </c>
      <c r="F138" s="20" t="s">
        <v>141</v>
      </c>
      <c r="G138" s="20" t="s">
        <v>141</v>
      </c>
      <c r="H138" s="20" t="s">
        <v>427</v>
      </c>
      <c r="I138" s="20" t="s">
        <v>141</v>
      </c>
      <c r="J138" s="128" t="s">
        <v>512</v>
      </c>
      <c r="K138" s="20" t="s">
        <v>141</v>
      </c>
      <c r="L138" s="20" t="s">
        <v>141</v>
      </c>
      <c r="M138" s="20" t="s">
        <v>332</v>
      </c>
      <c r="N138" s="20" t="s">
        <v>141</v>
      </c>
      <c r="O138" s="20" t="s">
        <v>141</v>
      </c>
      <c r="P138" s="20" t="s">
        <v>252</v>
      </c>
      <c r="Q138" s="20" t="s">
        <v>252</v>
      </c>
      <c r="R138" s="20" t="s">
        <v>252</v>
      </c>
      <c r="S138" s="20" t="s">
        <v>141</v>
      </c>
      <c r="T138" s="20" t="s">
        <v>332</v>
      </c>
      <c r="U138" s="20" t="s">
        <v>433</v>
      </c>
      <c r="V138" s="20" t="s">
        <v>141</v>
      </c>
      <c r="W138" s="20" t="s">
        <v>141</v>
      </c>
      <c r="X138" s="20" t="s">
        <v>141</v>
      </c>
      <c r="Y138" s="13"/>
      <c r="Z138" s="13"/>
    </row>
    <row r="139" spans="1:26" ht="15.75" customHeight="1" x14ac:dyDescent="0.2">
      <c r="A139" s="140">
        <v>137</v>
      </c>
      <c r="B139" s="141" t="s">
        <v>458</v>
      </c>
      <c r="C139" s="141" t="s">
        <v>511</v>
      </c>
      <c r="D139" s="141" t="s">
        <v>189</v>
      </c>
      <c r="E139" s="20" t="s">
        <v>36</v>
      </c>
      <c r="F139" s="39" t="s">
        <v>141</v>
      </c>
      <c r="G139" s="39" t="s">
        <v>141</v>
      </c>
      <c r="H139" s="39" t="s">
        <v>375</v>
      </c>
      <c r="I139" s="20" t="s">
        <v>141</v>
      </c>
      <c r="J139" s="39" t="s">
        <v>141</v>
      </c>
      <c r="K139" s="20" t="s">
        <v>141</v>
      </c>
      <c r="L139" s="39" t="s">
        <v>141</v>
      </c>
      <c r="M139" s="20" t="s">
        <v>141</v>
      </c>
      <c r="N139" s="20" t="s">
        <v>141</v>
      </c>
      <c r="O139" s="20" t="s">
        <v>141</v>
      </c>
      <c r="P139" s="39" t="s">
        <v>141</v>
      </c>
      <c r="Q139" s="39" t="s">
        <v>141</v>
      </c>
      <c r="R139" s="39" t="s">
        <v>141</v>
      </c>
      <c r="S139" s="20" t="s">
        <v>141</v>
      </c>
      <c r="T139" s="20" t="s">
        <v>141</v>
      </c>
      <c r="U139" s="39" t="s">
        <v>141</v>
      </c>
      <c r="V139" s="39" t="s">
        <v>141</v>
      </c>
      <c r="W139" s="39" t="s">
        <v>141</v>
      </c>
      <c r="X139" s="39" t="s">
        <v>141</v>
      </c>
      <c r="Y139" s="13"/>
      <c r="Z139" s="13"/>
    </row>
    <row r="140" spans="1:26" ht="15.75" customHeight="1" x14ac:dyDescent="0.2">
      <c r="A140" s="14">
        <v>138</v>
      </c>
      <c r="B140" s="15" t="s">
        <v>458</v>
      </c>
      <c r="C140" s="15" t="s">
        <v>459</v>
      </c>
      <c r="D140" s="15" t="s">
        <v>254</v>
      </c>
      <c r="E140" s="20" t="s">
        <v>36</v>
      </c>
      <c r="F140" s="16" t="s">
        <v>141</v>
      </c>
      <c r="G140" s="16" t="s">
        <v>141</v>
      </c>
      <c r="H140" s="16" t="s">
        <v>141</v>
      </c>
      <c r="I140" s="16" t="s">
        <v>525</v>
      </c>
      <c r="J140" s="16" t="s">
        <v>526</v>
      </c>
      <c r="K140" s="16" t="s">
        <v>141</v>
      </c>
      <c r="L140" s="16" t="s">
        <v>141</v>
      </c>
      <c r="M140" s="16" t="s">
        <v>527</v>
      </c>
      <c r="N140" s="16" t="s">
        <v>141</v>
      </c>
      <c r="O140" s="16" t="s">
        <v>141</v>
      </c>
      <c r="P140" s="16" t="s">
        <v>141</v>
      </c>
      <c r="Q140" s="16" t="s">
        <v>141</v>
      </c>
      <c r="R140" s="16" t="s">
        <v>141</v>
      </c>
      <c r="S140" s="16" t="s">
        <v>141</v>
      </c>
      <c r="T140" s="16" t="s">
        <v>141</v>
      </c>
      <c r="U140" s="16" t="s">
        <v>528</v>
      </c>
      <c r="V140" s="16" t="s">
        <v>141</v>
      </c>
      <c r="W140" s="16" t="s">
        <v>141</v>
      </c>
      <c r="X140" s="16" t="s">
        <v>141</v>
      </c>
      <c r="Y140" s="13"/>
      <c r="Z140" s="13"/>
    </row>
    <row r="141" spans="1:26" ht="15.75" customHeight="1" x14ac:dyDescent="0.2">
      <c r="A141" s="33">
        <v>139</v>
      </c>
      <c r="B141" s="34" t="s">
        <v>458</v>
      </c>
      <c r="C141" s="34" t="s">
        <v>476</v>
      </c>
      <c r="D141" s="34" t="s">
        <v>254</v>
      </c>
      <c r="E141" s="20" t="s">
        <v>36</v>
      </c>
      <c r="F141" s="20" t="s">
        <v>141</v>
      </c>
      <c r="G141" s="20" t="s">
        <v>141</v>
      </c>
      <c r="H141" s="20" t="s">
        <v>141</v>
      </c>
      <c r="I141" s="20" t="s">
        <v>212</v>
      </c>
      <c r="J141" s="20" t="s">
        <v>529</v>
      </c>
      <c r="K141" s="20" t="s">
        <v>141</v>
      </c>
      <c r="L141" s="20" t="s">
        <v>141</v>
      </c>
      <c r="M141" s="20" t="s">
        <v>530</v>
      </c>
      <c r="N141" s="20" t="s">
        <v>141</v>
      </c>
      <c r="O141" s="20" t="s">
        <v>141</v>
      </c>
      <c r="P141" s="20" t="s">
        <v>141</v>
      </c>
      <c r="Q141" s="20" t="s">
        <v>141</v>
      </c>
      <c r="R141" s="20" t="s">
        <v>141</v>
      </c>
      <c r="S141" s="20" t="s">
        <v>141</v>
      </c>
      <c r="T141" s="20" t="s">
        <v>141</v>
      </c>
      <c r="U141" s="20" t="s">
        <v>439</v>
      </c>
      <c r="V141" s="20" t="s">
        <v>141</v>
      </c>
      <c r="W141" s="20" t="s">
        <v>141</v>
      </c>
      <c r="X141" s="20" t="s">
        <v>141</v>
      </c>
      <c r="Y141" s="13"/>
      <c r="Z141" s="13"/>
    </row>
    <row r="142" spans="1:26" ht="15.75" customHeight="1" x14ac:dyDescent="0.2">
      <c r="A142" s="33">
        <v>140</v>
      </c>
      <c r="B142" s="34" t="s">
        <v>458</v>
      </c>
      <c r="C142" s="34" t="s">
        <v>487</v>
      </c>
      <c r="D142" s="34" t="s">
        <v>254</v>
      </c>
      <c r="E142" s="20" t="s">
        <v>91</v>
      </c>
      <c r="F142" s="20" t="s">
        <v>141</v>
      </c>
      <c r="G142" s="20" t="s">
        <v>141</v>
      </c>
      <c r="H142" s="20" t="s">
        <v>141</v>
      </c>
      <c r="I142" s="46">
        <v>1E-3</v>
      </c>
      <c r="J142" s="26">
        <v>0.01</v>
      </c>
      <c r="K142" s="20" t="s">
        <v>141</v>
      </c>
      <c r="L142" s="20" t="s">
        <v>141</v>
      </c>
      <c r="M142" s="20">
        <v>0.05</v>
      </c>
      <c r="N142" s="20" t="s">
        <v>141</v>
      </c>
      <c r="O142" s="20" t="s">
        <v>141</v>
      </c>
      <c r="P142" s="20" t="s">
        <v>141</v>
      </c>
      <c r="Q142" s="20" t="s">
        <v>141</v>
      </c>
      <c r="R142" s="20" t="s">
        <v>141</v>
      </c>
      <c r="S142" s="20" t="s">
        <v>141</v>
      </c>
      <c r="T142" s="20" t="s">
        <v>141</v>
      </c>
      <c r="U142" s="20">
        <v>0.1</v>
      </c>
      <c r="V142" s="20" t="s">
        <v>141</v>
      </c>
      <c r="W142" s="20" t="s">
        <v>141</v>
      </c>
      <c r="X142" s="20" t="s">
        <v>141</v>
      </c>
      <c r="Y142" s="13"/>
      <c r="Z142" s="13"/>
    </row>
    <row r="143" spans="1:26" ht="15.75" customHeight="1" x14ac:dyDescent="0.2">
      <c r="A143" s="29">
        <v>141</v>
      </c>
      <c r="B143" s="30" t="s">
        <v>458</v>
      </c>
      <c r="C143" s="30" t="s">
        <v>488</v>
      </c>
      <c r="D143" s="30" t="s">
        <v>254</v>
      </c>
      <c r="E143" s="31" t="s">
        <v>94</v>
      </c>
      <c r="F143" s="20" t="s">
        <v>141</v>
      </c>
      <c r="G143" s="20" t="s">
        <v>141</v>
      </c>
      <c r="H143" s="20" t="s">
        <v>141</v>
      </c>
      <c r="I143" s="20">
        <v>90</v>
      </c>
      <c r="J143" s="31">
        <v>270</v>
      </c>
      <c r="K143" s="20" t="s">
        <v>141</v>
      </c>
      <c r="L143" s="20" t="s">
        <v>141</v>
      </c>
      <c r="M143" s="31">
        <v>30</v>
      </c>
      <c r="N143" s="31" t="s">
        <v>141</v>
      </c>
      <c r="O143" s="31" t="s">
        <v>141</v>
      </c>
      <c r="P143" s="31" t="s">
        <v>141</v>
      </c>
      <c r="Q143" s="31" t="s">
        <v>141</v>
      </c>
      <c r="R143" s="31" t="s">
        <v>141</v>
      </c>
      <c r="S143" s="31" t="s">
        <v>141</v>
      </c>
      <c r="T143" s="31" t="s">
        <v>141</v>
      </c>
      <c r="U143" s="31">
        <v>2</v>
      </c>
      <c r="V143" s="31" t="s">
        <v>141</v>
      </c>
      <c r="W143" s="31" t="s">
        <v>141</v>
      </c>
      <c r="X143" s="31" t="s">
        <v>141</v>
      </c>
      <c r="Y143" s="13"/>
      <c r="Z143" s="13"/>
    </row>
    <row r="144" spans="1:26" ht="15.75" customHeight="1" x14ac:dyDescent="0.2">
      <c r="A144" s="29">
        <v>142</v>
      </c>
      <c r="B144" s="30" t="s">
        <v>458</v>
      </c>
      <c r="C144" s="30" t="s">
        <v>489</v>
      </c>
      <c r="D144" s="30" t="s">
        <v>254</v>
      </c>
      <c r="E144" s="31" t="s">
        <v>94</v>
      </c>
      <c r="F144" s="20" t="s">
        <v>141</v>
      </c>
      <c r="G144" s="20" t="s">
        <v>141</v>
      </c>
      <c r="H144" s="20" t="s">
        <v>141</v>
      </c>
      <c r="I144" s="20">
        <v>275</v>
      </c>
      <c r="J144" s="31">
        <v>300</v>
      </c>
      <c r="K144" s="20" t="s">
        <v>141</v>
      </c>
      <c r="L144" s="20" t="s">
        <v>141</v>
      </c>
      <c r="M144" s="31">
        <v>55</v>
      </c>
      <c r="N144" s="31" t="s">
        <v>141</v>
      </c>
      <c r="O144" s="31" t="s">
        <v>141</v>
      </c>
      <c r="P144" s="31" t="s">
        <v>141</v>
      </c>
      <c r="Q144" s="31" t="s">
        <v>141</v>
      </c>
      <c r="R144" s="31" t="s">
        <v>141</v>
      </c>
      <c r="S144" s="31" t="s">
        <v>141</v>
      </c>
      <c r="T144" s="31" t="s">
        <v>141</v>
      </c>
      <c r="U144" s="31">
        <v>5</v>
      </c>
      <c r="V144" s="31" t="s">
        <v>141</v>
      </c>
      <c r="W144" s="31" t="s">
        <v>141</v>
      </c>
      <c r="X144" s="31" t="s">
        <v>141</v>
      </c>
      <c r="Y144" s="13"/>
      <c r="Z144" s="13"/>
    </row>
    <row r="145" spans="1:26" ht="15.75" customHeight="1" x14ac:dyDescent="0.2">
      <c r="A145" s="33">
        <v>143</v>
      </c>
      <c r="B145" s="34" t="s">
        <v>458</v>
      </c>
      <c r="C145" s="34" t="s">
        <v>490</v>
      </c>
      <c r="D145" s="34" t="s">
        <v>254</v>
      </c>
      <c r="E145" s="20" t="s">
        <v>36</v>
      </c>
      <c r="F145" s="20" t="s">
        <v>141</v>
      </c>
      <c r="G145" s="20" t="s">
        <v>141</v>
      </c>
      <c r="H145" s="20" t="s">
        <v>141</v>
      </c>
      <c r="I145" s="20" t="s">
        <v>441</v>
      </c>
      <c r="J145" s="128" t="s">
        <v>497</v>
      </c>
      <c r="K145" s="20" t="s">
        <v>141</v>
      </c>
      <c r="L145" s="20" t="s">
        <v>141</v>
      </c>
      <c r="M145" s="31" t="s">
        <v>531</v>
      </c>
      <c r="N145" s="31" t="s">
        <v>141</v>
      </c>
      <c r="O145" s="20" t="s">
        <v>141</v>
      </c>
      <c r="P145" s="31" t="s">
        <v>141</v>
      </c>
      <c r="Q145" s="20" t="s">
        <v>141</v>
      </c>
      <c r="R145" s="31" t="s">
        <v>141</v>
      </c>
      <c r="S145" s="31" t="s">
        <v>141</v>
      </c>
      <c r="T145" s="20" t="s">
        <v>141</v>
      </c>
      <c r="U145" s="20" t="s">
        <v>332</v>
      </c>
      <c r="V145" s="20" t="s">
        <v>141</v>
      </c>
      <c r="W145" s="20" t="s">
        <v>141</v>
      </c>
      <c r="X145" s="20" t="s">
        <v>141</v>
      </c>
      <c r="Y145" s="13"/>
      <c r="Z145" s="13"/>
    </row>
    <row r="146" spans="1:26" ht="15.75" customHeight="1" x14ac:dyDescent="0.2">
      <c r="A146" s="33">
        <v>144</v>
      </c>
      <c r="B146" s="34" t="s">
        <v>458</v>
      </c>
      <c r="C146" s="34" t="s">
        <v>495</v>
      </c>
      <c r="D146" s="34" t="s">
        <v>254</v>
      </c>
      <c r="E146" s="20" t="s">
        <v>36</v>
      </c>
      <c r="F146" s="20" t="s">
        <v>141</v>
      </c>
      <c r="G146" s="20" t="s">
        <v>141</v>
      </c>
      <c r="H146" s="20" t="s">
        <v>141</v>
      </c>
      <c r="I146" s="20" t="s">
        <v>332</v>
      </c>
      <c r="J146" s="128" t="s">
        <v>532</v>
      </c>
      <c r="K146" s="20" t="s">
        <v>141</v>
      </c>
      <c r="L146" s="20" t="s">
        <v>141</v>
      </c>
      <c r="M146" s="31" t="s">
        <v>338</v>
      </c>
      <c r="N146" s="31" t="s">
        <v>141</v>
      </c>
      <c r="O146" s="20" t="s">
        <v>141</v>
      </c>
      <c r="P146" s="31" t="s">
        <v>141</v>
      </c>
      <c r="Q146" s="20" t="s">
        <v>141</v>
      </c>
      <c r="R146" s="31" t="s">
        <v>141</v>
      </c>
      <c r="S146" s="31" t="s">
        <v>141</v>
      </c>
      <c r="T146" s="20" t="s">
        <v>141</v>
      </c>
      <c r="U146" s="20" t="s">
        <v>419</v>
      </c>
      <c r="V146" s="20" t="s">
        <v>141</v>
      </c>
      <c r="W146" s="20" t="s">
        <v>141</v>
      </c>
      <c r="X146" s="20" t="s">
        <v>141</v>
      </c>
      <c r="Y146" s="13"/>
      <c r="Z146" s="13"/>
    </row>
    <row r="147" spans="1:26" ht="15.75" customHeight="1" x14ac:dyDescent="0.2">
      <c r="A147" s="33">
        <v>145</v>
      </c>
      <c r="B147" s="34" t="s">
        <v>458</v>
      </c>
      <c r="C147" s="34" t="s">
        <v>500</v>
      </c>
      <c r="D147" s="34" t="s">
        <v>254</v>
      </c>
      <c r="E147" s="20" t="s">
        <v>36</v>
      </c>
      <c r="F147" s="20" t="s">
        <v>141</v>
      </c>
      <c r="G147" s="20" t="s">
        <v>141</v>
      </c>
      <c r="H147" s="20" t="s">
        <v>141</v>
      </c>
      <c r="I147" s="128" t="s">
        <v>141</v>
      </c>
      <c r="J147" s="128" t="s">
        <v>141</v>
      </c>
      <c r="K147" s="20" t="s">
        <v>141</v>
      </c>
      <c r="L147" s="20" t="s">
        <v>141</v>
      </c>
      <c r="M147" s="31" t="s">
        <v>533</v>
      </c>
      <c r="N147" s="31" t="s">
        <v>141</v>
      </c>
      <c r="O147" s="20" t="s">
        <v>141</v>
      </c>
      <c r="P147" s="31" t="s">
        <v>141</v>
      </c>
      <c r="Q147" s="20" t="s">
        <v>141</v>
      </c>
      <c r="R147" s="31" t="s">
        <v>141</v>
      </c>
      <c r="S147" s="31" t="s">
        <v>141</v>
      </c>
      <c r="T147" s="20" t="s">
        <v>141</v>
      </c>
      <c r="U147" s="128" t="s">
        <v>141</v>
      </c>
      <c r="V147" s="128" t="s">
        <v>141</v>
      </c>
      <c r="W147" s="128" t="s">
        <v>141</v>
      </c>
      <c r="X147" s="128" t="s">
        <v>141</v>
      </c>
      <c r="Y147" s="13"/>
      <c r="Z147" s="13"/>
    </row>
    <row r="148" spans="1:26" ht="15.75" customHeight="1" x14ac:dyDescent="0.2">
      <c r="A148" s="33">
        <v>146</v>
      </c>
      <c r="B148" s="34" t="s">
        <v>458</v>
      </c>
      <c r="C148" s="34" t="s">
        <v>503</v>
      </c>
      <c r="D148" s="34" t="s">
        <v>254</v>
      </c>
      <c r="E148" s="20" t="s">
        <v>36</v>
      </c>
      <c r="F148" s="20" t="s">
        <v>141</v>
      </c>
      <c r="G148" s="20" t="s">
        <v>141</v>
      </c>
      <c r="H148" s="20" t="s">
        <v>141</v>
      </c>
      <c r="I148" s="20" t="s">
        <v>245</v>
      </c>
      <c r="J148" s="128" t="s">
        <v>509</v>
      </c>
      <c r="K148" s="20" t="s">
        <v>141</v>
      </c>
      <c r="L148" s="20" t="s">
        <v>141</v>
      </c>
      <c r="M148" s="31" t="s">
        <v>534</v>
      </c>
      <c r="N148" s="31" t="s">
        <v>141</v>
      </c>
      <c r="O148" s="20" t="s">
        <v>141</v>
      </c>
      <c r="P148" s="31" t="s">
        <v>141</v>
      </c>
      <c r="Q148" s="20" t="s">
        <v>141</v>
      </c>
      <c r="R148" s="31" t="s">
        <v>141</v>
      </c>
      <c r="S148" s="31" t="s">
        <v>141</v>
      </c>
      <c r="T148" s="20" t="s">
        <v>141</v>
      </c>
      <c r="U148" s="20" t="s">
        <v>332</v>
      </c>
      <c r="V148" s="20" t="s">
        <v>141</v>
      </c>
      <c r="W148" s="20" t="s">
        <v>141</v>
      </c>
      <c r="X148" s="20" t="s">
        <v>141</v>
      </c>
      <c r="Y148" s="13"/>
      <c r="Z148" s="13"/>
    </row>
    <row r="149" spans="1:26" ht="15.75" customHeight="1" x14ac:dyDescent="0.2">
      <c r="A149" s="33">
        <v>147</v>
      </c>
      <c r="B149" s="34" t="s">
        <v>458</v>
      </c>
      <c r="C149" s="34" t="s">
        <v>507</v>
      </c>
      <c r="D149" s="34" t="s">
        <v>254</v>
      </c>
      <c r="E149" s="20" t="s">
        <v>36</v>
      </c>
      <c r="F149" s="20" t="s">
        <v>141</v>
      </c>
      <c r="G149" s="20" t="s">
        <v>141</v>
      </c>
      <c r="H149" s="20" t="s">
        <v>141</v>
      </c>
      <c r="I149" s="20" t="s">
        <v>332</v>
      </c>
      <c r="J149" s="128" t="s">
        <v>535</v>
      </c>
      <c r="K149" s="20" t="s">
        <v>141</v>
      </c>
      <c r="L149" s="20" t="s">
        <v>141</v>
      </c>
      <c r="M149" s="31" t="s">
        <v>377</v>
      </c>
      <c r="N149" s="31" t="s">
        <v>141</v>
      </c>
      <c r="O149" s="20" t="s">
        <v>141</v>
      </c>
      <c r="P149" s="31" t="s">
        <v>141</v>
      </c>
      <c r="Q149" s="20" t="s">
        <v>141</v>
      </c>
      <c r="R149" s="31" t="s">
        <v>141</v>
      </c>
      <c r="S149" s="31" t="s">
        <v>141</v>
      </c>
      <c r="T149" s="20" t="s">
        <v>141</v>
      </c>
      <c r="U149" s="20" t="s">
        <v>383</v>
      </c>
      <c r="V149" s="20" t="s">
        <v>141</v>
      </c>
      <c r="W149" s="20" t="s">
        <v>141</v>
      </c>
      <c r="X149" s="20" t="s">
        <v>141</v>
      </c>
      <c r="Y149" s="13"/>
      <c r="Z149" s="13"/>
    </row>
    <row r="150" spans="1:26" ht="15.75" customHeight="1" x14ac:dyDescent="0.2">
      <c r="A150" s="140">
        <v>148</v>
      </c>
      <c r="B150" s="141" t="s">
        <v>458</v>
      </c>
      <c r="C150" s="141" t="s">
        <v>511</v>
      </c>
      <c r="D150" s="141" t="s">
        <v>254</v>
      </c>
      <c r="E150" s="20" t="s">
        <v>36</v>
      </c>
      <c r="F150" s="20" t="s">
        <v>141</v>
      </c>
      <c r="G150" s="20" t="s">
        <v>141</v>
      </c>
      <c r="H150" s="20" t="s">
        <v>141</v>
      </c>
      <c r="I150" s="39" t="s">
        <v>141</v>
      </c>
      <c r="J150" s="39" t="s">
        <v>141</v>
      </c>
      <c r="K150" s="39" t="s">
        <v>141</v>
      </c>
      <c r="L150" s="20" t="s">
        <v>141</v>
      </c>
      <c r="M150" s="39" t="s">
        <v>536</v>
      </c>
      <c r="N150" s="39" t="s">
        <v>141</v>
      </c>
      <c r="O150" s="39" t="s">
        <v>141</v>
      </c>
      <c r="P150" s="39" t="s">
        <v>141</v>
      </c>
      <c r="Q150" s="39" t="s">
        <v>141</v>
      </c>
      <c r="R150" s="39" t="s">
        <v>141</v>
      </c>
      <c r="S150" s="31" t="s">
        <v>141</v>
      </c>
      <c r="T150" s="20" t="s">
        <v>141</v>
      </c>
      <c r="U150" s="39" t="s">
        <v>141</v>
      </c>
      <c r="V150" s="39" t="s">
        <v>141</v>
      </c>
      <c r="W150" s="39" t="s">
        <v>141</v>
      </c>
      <c r="X150" s="39" t="s">
        <v>141</v>
      </c>
      <c r="Y150" s="13"/>
      <c r="Z150" s="13"/>
    </row>
    <row r="151" spans="1:26" ht="15.75" customHeight="1" x14ac:dyDescent="0.2">
      <c r="A151" s="14">
        <v>149</v>
      </c>
      <c r="B151" s="15" t="s">
        <v>458</v>
      </c>
      <c r="C151" s="15" t="s">
        <v>459</v>
      </c>
      <c r="D151" s="15" t="s">
        <v>272</v>
      </c>
      <c r="E151" s="20" t="s">
        <v>36</v>
      </c>
      <c r="F151" s="16" t="s">
        <v>141</v>
      </c>
      <c r="G151" s="16" t="s">
        <v>141</v>
      </c>
      <c r="H151" s="16" t="s">
        <v>141</v>
      </c>
      <c r="I151" s="16" t="s">
        <v>141</v>
      </c>
      <c r="J151" s="16" t="s">
        <v>141</v>
      </c>
      <c r="K151" s="16" t="s">
        <v>141</v>
      </c>
      <c r="L151" s="16" t="s">
        <v>141</v>
      </c>
      <c r="M151" s="16" t="s">
        <v>141</v>
      </c>
      <c r="N151" s="16" t="s">
        <v>141</v>
      </c>
      <c r="O151" s="16" t="s">
        <v>141</v>
      </c>
      <c r="P151" s="16" t="s">
        <v>141</v>
      </c>
      <c r="Q151" s="16" t="s">
        <v>141</v>
      </c>
      <c r="R151" s="16" t="s">
        <v>141</v>
      </c>
      <c r="S151" s="16" t="s">
        <v>141</v>
      </c>
      <c r="T151" s="16" t="s">
        <v>141</v>
      </c>
      <c r="U151" s="16" t="s">
        <v>141</v>
      </c>
      <c r="V151" s="16" t="s">
        <v>141</v>
      </c>
      <c r="W151" s="16" t="s">
        <v>141</v>
      </c>
      <c r="X151" s="16" t="s">
        <v>141</v>
      </c>
      <c r="Y151" s="13"/>
      <c r="Z151" s="13"/>
    </row>
    <row r="152" spans="1:26" ht="15.75" customHeight="1" x14ac:dyDescent="0.2">
      <c r="A152" s="33">
        <v>150</v>
      </c>
      <c r="B152" s="34" t="s">
        <v>458</v>
      </c>
      <c r="C152" s="34" t="s">
        <v>476</v>
      </c>
      <c r="D152" s="34" t="s">
        <v>272</v>
      </c>
      <c r="E152" s="20" t="s">
        <v>36</v>
      </c>
      <c r="F152" s="20" t="s">
        <v>141</v>
      </c>
      <c r="G152" s="20" t="s">
        <v>141</v>
      </c>
      <c r="H152" s="20" t="s">
        <v>141</v>
      </c>
      <c r="I152" s="20" t="s">
        <v>141</v>
      </c>
      <c r="J152" s="20" t="s">
        <v>141</v>
      </c>
      <c r="K152" s="20" t="s">
        <v>141</v>
      </c>
      <c r="L152" s="20" t="s">
        <v>141</v>
      </c>
      <c r="M152" s="20" t="s">
        <v>141</v>
      </c>
      <c r="N152" s="20" t="s">
        <v>141</v>
      </c>
      <c r="O152" s="20" t="s">
        <v>141</v>
      </c>
      <c r="P152" s="20" t="s">
        <v>141</v>
      </c>
      <c r="Q152" s="20" t="s">
        <v>141</v>
      </c>
      <c r="R152" s="20" t="s">
        <v>141</v>
      </c>
      <c r="S152" s="20" t="s">
        <v>141</v>
      </c>
      <c r="T152" s="20" t="s">
        <v>141</v>
      </c>
      <c r="U152" s="20" t="s">
        <v>141</v>
      </c>
      <c r="V152" s="20" t="s">
        <v>141</v>
      </c>
      <c r="W152" s="20" t="s">
        <v>141</v>
      </c>
      <c r="X152" s="20" t="s">
        <v>141</v>
      </c>
      <c r="Y152" s="13"/>
      <c r="Z152" s="13"/>
    </row>
    <row r="153" spans="1:26" ht="15.75" customHeight="1" x14ac:dyDescent="0.2">
      <c r="A153" s="33">
        <v>151</v>
      </c>
      <c r="B153" s="34" t="s">
        <v>458</v>
      </c>
      <c r="C153" s="34" t="s">
        <v>487</v>
      </c>
      <c r="D153" s="34" t="s">
        <v>272</v>
      </c>
      <c r="E153" s="20" t="s">
        <v>91</v>
      </c>
      <c r="F153" s="20" t="s">
        <v>141</v>
      </c>
      <c r="G153" s="20" t="s">
        <v>141</v>
      </c>
      <c r="H153" s="20" t="s">
        <v>141</v>
      </c>
      <c r="I153" s="20" t="s">
        <v>141</v>
      </c>
      <c r="J153" s="20" t="s">
        <v>141</v>
      </c>
      <c r="K153" s="20" t="s">
        <v>141</v>
      </c>
      <c r="L153" s="20" t="s">
        <v>141</v>
      </c>
      <c r="M153" s="20" t="s">
        <v>141</v>
      </c>
      <c r="N153" s="20" t="s">
        <v>141</v>
      </c>
      <c r="O153" s="20" t="s">
        <v>141</v>
      </c>
      <c r="P153" s="20" t="s">
        <v>141</v>
      </c>
      <c r="Q153" s="20" t="s">
        <v>141</v>
      </c>
      <c r="R153" s="20" t="s">
        <v>141</v>
      </c>
      <c r="S153" s="20" t="s">
        <v>141</v>
      </c>
      <c r="T153" s="20" t="s">
        <v>141</v>
      </c>
      <c r="U153" s="20" t="s">
        <v>141</v>
      </c>
      <c r="V153" s="20" t="s">
        <v>141</v>
      </c>
      <c r="W153" s="20" t="s">
        <v>141</v>
      </c>
      <c r="X153" s="20" t="s">
        <v>141</v>
      </c>
      <c r="Y153" s="13"/>
      <c r="Z153" s="13"/>
    </row>
    <row r="154" spans="1:26" ht="15.75" customHeight="1" x14ac:dyDescent="0.2">
      <c r="A154" s="29">
        <v>152</v>
      </c>
      <c r="B154" s="30" t="s">
        <v>458</v>
      </c>
      <c r="C154" s="30" t="s">
        <v>488</v>
      </c>
      <c r="D154" s="30" t="s">
        <v>272</v>
      </c>
      <c r="E154" s="31" t="s">
        <v>94</v>
      </c>
      <c r="F154" s="20" t="s">
        <v>141</v>
      </c>
      <c r="G154" s="20" t="s">
        <v>141</v>
      </c>
      <c r="H154" s="20" t="s">
        <v>141</v>
      </c>
      <c r="I154" s="31" t="s">
        <v>141</v>
      </c>
      <c r="J154" s="31" t="s">
        <v>141</v>
      </c>
      <c r="K154" s="20" t="s">
        <v>141</v>
      </c>
      <c r="L154" s="31" t="s">
        <v>141</v>
      </c>
      <c r="M154" s="31" t="s">
        <v>141</v>
      </c>
      <c r="N154" s="31" t="s">
        <v>141</v>
      </c>
      <c r="O154" s="31" t="s">
        <v>141</v>
      </c>
      <c r="P154" s="31" t="s">
        <v>141</v>
      </c>
      <c r="Q154" s="31" t="s">
        <v>141</v>
      </c>
      <c r="R154" s="31" t="s">
        <v>141</v>
      </c>
      <c r="S154" s="31" t="s">
        <v>141</v>
      </c>
      <c r="T154" s="31" t="s">
        <v>141</v>
      </c>
      <c r="U154" s="31" t="s">
        <v>141</v>
      </c>
      <c r="V154" s="31" t="s">
        <v>141</v>
      </c>
      <c r="W154" s="31" t="s">
        <v>141</v>
      </c>
      <c r="X154" s="31" t="s">
        <v>141</v>
      </c>
      <c r="Y154" s="13"/>
      <c r="Z154" s="13"/>
    </row>
    <row r="155" spans="1:26" ht="15.75" customHeight="1" x14ac:dyDescent="0.2">
      <c r="A155" s="29">
        <v>153</v>
      </c>
      <c r="B155" s="30" t="s">
        <v>458</v>
      </c>
      <c r="C155" s="30" t="s">
        <v>489</v>
      </c>
      <c r="D155" s="30" t="s">
        <v>272</v>
      </c>
      <c r="E155" s="31" t="s">
        <v>94</v>
      </c>
      <c r="F155" s="20" t="s">
        <v>141</v>
      </c>
      <c r="G155" s="20" t="s">
        <v>141</v>
      </c>
      <c r="H155" s="20" t="s">
        <v>141</v>
      </c>
      <c r="I155" s="31" t="s">
        <v>141</v>
      </c>
      <c r="J155" s="31" t="s">
        <v>141</v>
      </c>
      <c r="K155" s="20" t="s">
        <v>141</v>
      </c>
      <c r="L155" s="31" t="s">
        <v>141</v>
      </c>
      <c r="M155" s="31" t="s">
        <v>141</v>
      </c>
      <c r="N155" s="31" t="s">
        <v>141</v>
      </c>
      <c r="O155" s="31" t="s">
        <v>141</v>
      </c>
      <c r="P155" s="31" t="s">
        <v>141</v>
      </c>
      <c r="Q155" s="31" t="s">
        <v>141</v>
      </c>
      <c r="R155" s="31" t="s">
        <v>141</v>
      </c>
      <c r="S155" s="31" t="s">
        <v>141</v>
      </c>
      <c r="T155" s="31" t="s">
        <v>141</v>
      </c>
      <c r="U155" s="31" t="s">
        <v>141</v>
      </c>
      <c r="V155" s="31" t="s">
        <v>141</v>
      </c>
      <c r="W155" s="31" t="s">
        <v>141</v>
      </c>
      <c r="X155" s="31" t="s">
        <v>141</v>
      </c>
      <c r="Y155" s="13"/>
      <c r="Z155" s="13"/>
    </row>
    <row r="156" spans="1:26" ht="15.75" customHeight="1" x14ac:dyDescent="0.2">
      <c r="A156" s="33">
        <v>154</v>
      </c>
      <c r="B156" s="34" t="s">
        <v>458</v>
      </c>
      <c r="C156" s="34" t="s">
        <v>490</v>
      </c>
      <c r="D156" s="34" t="s">
        <v>272</v>
      </c>
      <c r="E156" s="20" t="s">
        <v>36</v>
      </c>
      <c r="F156" s="20" t="s">
        <v>141</v>
      </c>
      <c r="G156" s="20" t="s">
        <v>141</v>
      </c>
      <c r="H156" s="20" t="s">
        <v>141</v>
      </c>
      <c r="I156" s="20" t="s">
        <v>141</v>
      </c>
      <c r="J156" s="20" t="s">
        <v>141</v>
      </c>
      <c r="K156" s="20" t="s">
        <v>141</v>
      </c>
      <c r="L156" s="20" t="s">
        <v>141</v>
      </c>
      <c r="M156" s="31" t="s">
        <v>141</v>
      </c>
      <c r="N156" s="31" t="s">
        <v>141</v>
      </c>
      <c r="O156" s="20" t="s">
        <v>141</v>
      </c>
      <c r="P156" s="20" t="s">
        <v>141</v>
      </c>
      <c r="Q156" s="20" t="s">
        <v>141</v>
      </c>
      <c r="R156" s="20" t="s">
        <v>141</v>
      </c>
      <c r="S156" s="31" t="s">
        <v>141</v>
      </c>
      <c r="T156" s="31" t="s">
        <v>141</v>
      </c>
      <c r="U156" s="31" t="s">
        <v>141</v>
      </c>
      <c r="V156" s="20" t="s">
        <v>141</v>
      </c>
      <c r="W156" s="20" t="s">
        <v>141</v>
      </c>
      <c r="X156" s="31" t="s">
        <v>141</v>
      </c>
      <c r="Y156" s="13"/>
      <c r="Z156" s="13"/>
    </row>
    <row r="157" spans="1:26" ht="15.75" customHeight="1" x14ac:dyDescent="0.2">
      <c r="A157" s="33">
        <v>155</v>
      </c>
      <c r="B157" s="34" t="s">
        <v>458</v>
      </c>
      <c r="C157" s="34" t="s">
        <v>495</v>
      </c>
      <c r="D157" s="34" t="s">
        <v>272</v>
      </c>
      <c r="E157" s="20" t="s">
        <v>36</v>
      </c>
      <c r="F157" s="20" t="s">
        <v>141</v>
      </c>
      <c r="G157" s="20" t="s">
        <v>141</v>
      </c>
      <c r="H157" s="20" t="s">
        <v>141</v>
      </c>
      <c r="I157" s="20" t="s">
        <v>141</v>
      </c>
      <c r="J157" s="20" t="s">
        <v>141</v>
      </c>
      <c r="K157" s="20" t="s">
        <v>141</v>
      </c>
      <c r="L157" s="20" t="s">
        <v>141</v>
      </c>
      <c r="M157" s="31" t="s">
        <v>141</v>
      </c>
      <c r="N157" s="31" t="s">
        <v>141</v>
      </c>
      <c r="O157" s="20" t="s">
        <v>141</v>
      </c>
      <c r="P157" s="20" t="s">
        <v>141</v>
      </c>
      <c r="Q157" s="20" t="s">
        <v>141</v>
      </c>
      <c r="R157" s="20" t="s">
        <v>141</v>
      </c>
      <c r="S157" s="31" t="s">
        <v>141</v>
      </c>
      <c r="T157" s="31" t="s">
        <v>141</v>
      </c>
      <c r="U157" s="31" t="s">
        <v>141</v>
      </c>
      <c r="V157" s="20" t="s">
        <v>141</v>
      </c>
      <c r="W157" s="20" t="s">
        <v>141</v>
      </c>
      <c r="X157" s="31" t="s">
        <v>141</v>
      </c>
      <c r="Y157" s="13"/>
      <c r="Z157" s="13"/>
    </row>
    <row r="158" spans="1:26" ht="15.75" customHeight="1" x14ac:dyDescent="0.2">
      <c r="A158" s="33">
        <v>156</v>
      </c>
      <c r="B158" s="34" t="s">
        <v>458</v>
      </c>
      <c r="C158" s="34" t="s">
        <v>500</v>
      </c>
      <c r="D158" s="34" t="s">
        <v>272</v>
      </c>
      <c r="E158" s="20" t="s">
        <v>36</v>
      </c>
      <c r="F158" s="20" t="s">
        <v>141</v>
      </c>
      <c r="G158" s="20" t="s">
        <v>141</v>
      </c>
      <c r="H158" s="20" t="s">
        <v>141</v>
      </c>
      <c r="I158" s="128" t="s">
        <v>141</v>
      </c>
      <c r="J158" s="20" t="s">
        <v>141</v>
      </c>
      <c r="K158" s="20" t="s">
        <v>141</v>
      </c>
      <c r="L158" s="20" t="s">
        <v>141</v>
      </c>
      <c r="M158" s="31" t="s">
        <v>141</v>
      </c>
      <c r="N158" s="31" t="s">
        <v>141</v>
      </c>
      <c r="O158" s="20" t="s">
        <v>141</v>
      </c>
      <c r="P158" s="20" t="s">
        <v>141</v>
      </c>
      <c r="Q158" s="20" t="s">
        <v>141</v>
      </c>
      <c r="R158" s="20" t="s">
        <v>141</v>
      </c>
      <c r="S158" s="31" t="s">
        <v>141</v>
      </c>
      <c r="T158" s="31" t="s">
        <v>141</v>
      </c>
      <c r="U158" s="31" t="s">
        <v>141</v>
      </c>
      <c r="V158" s="20" t="s">
        <v>141</v>
      </c>
      <c r="W158" s="128" t="s">
        <v>141</v>
      </c>
      <c r="X158" s="31" t="s">
        <v>141</v>
      </c>
      <c r="Y158" s="13"/>
      <c r="Z158" s="13"/>
    </row>
    <row r="159" spans="1:26" ht="15.75" customHeight="1" x14ac:dyDescent="0.2">
      <c r="A159" s="33">
        <v>157</v>
      </c>
      <c r="B159" s="34" t="s">
        <v>458</v>
      </c>
      <c r="C159" s="34" t="s">
        <v>503</v>
      </c>
      <c r="D159" s="34" t="s">
        <v>272</v>
      </c>
      <c r="E159" s="20" t="s">
        <v>36</v>
      </c>
      <c r="F159" s="20" t="s">
        <v>141</v>
      </c>
      <c r="G159" s="20" t="s">
        <v>141</v>
      </c>
      <c r="H159" s="20" t="s">
        <v>141</v>
      </c>
      <c r="I159" s="128" t="s">
        <v>141</v>
      </c>
      <c r="J159" s="20" t="s">
        <v>141</v>
      </c>
      <c r="K159" s="20" t="s">
        <v>141</v>
      </c>
      <c r="L159" s="20" t="s">
        <v>141</v>
      </c>
      <c r="M159" s="31" t="s">
        <v>141</v>
      </c>
      <c r="N159" s="31" t="s">
        <v>141</v>
      </c>
      <c r="O159" s="20" t="s">
        <v>141</v>
      </c>
      <c r="P159" s="20" t="s">
        <v>141</v>
      </c>
      <c r="Q159" s="20" t="s">
        <v>141</v>
      </c>
      <c r="R159" s="20" t="s">
        <v>141</v>
      </c>
      <c r="S159" s="31" t="s">
        <v>141</v>
      </c>
      <c r="T159" s="31" t="s">
        <v>141</v>
      </c>
      <c r="U159" s="31" t="s">
        <v>141</v>
      </c>
      <c r="V159" s="20" t="s">
        <v>141</v>
      </c>
      <c r="W159" s="128" t="s">
        <v>141</v>
      </c>
      <c r="X159" s="31" t="s">
        <v>141</v>
      </c>
      <c r="Y159" s="13"/>
      <c r="Z159" s="13"/>
    </row>
    <row r="160" spans="1:26" ht="15.75" customHeight="1" x14ac:dyDescent="0.2">
      <c r="A160" s="33">
        <v>158</v>
      </c>
      <c r="B160" s="34" t="s">
        <v>458</v>
      </c>
      <c r="C160" s="34" t="s">
        <v>507</v>
      </c>
      <c r="D160" s="34" t="s">
        <v>272</v>
      </c>
      <c r="E160" s="20" t="s">
        <v>36</v>
      </c>
      <c r="F160" s="20" t="s">
        <v>141</v>
      </c>
      <c r="G160" s="20" t="s">
        <v>141</v>
      </c>
      <c r="H160" s="20" t="s">
        <v>141</v>
      </c>
      <c r="I160" s="128" t="s">
        <v>141</v>
      </c>
      <c r="J160" s="20" t="s">
        <v>141</v>
      </c>
      <c r="K160" s="20" t="s">
        <v>141</v>
      </c>
      <c r="L160" s="20" t="s">
        <v>141</v>
      </c>
      <c r="M160" s="31" t="s">
        <v>141</v>
      </c>
      <c r="N160" s="31" t="s">
        <v>141</v>
      </c>
      <c r="O160" s="20" t="s">
        <v>141</v>
      </c>
      <c r="P160" s="20" t="s">
        <v>141</v>
      </c>
      <c r="Q160" s="20" t="s">
        <v>141</v>
      </c>
      <c r="R160" s="20" t="s">
        <v>141</v>
      </c>
      <c r="S160" s="31" t="s">
        <v>141</v>
      </c>
      <c r="T160" s="31" t="s">
        <v>141</v>
      </c>
      <c r="U160" s="31" t="s">
        <v>141</v>
      </c>
      <c r="V160" s="20" t="s">
        <v>141</v>
      </c>
      <c r="W160" s="128" t="s">
        <v>141</v>
      </c>
      <c r="X160" s="31" t="s">
        <v>141</v>
      </c>
      <c r="Y160" s="13"/>
      <c r="Z160" s="13"/>
    </row>
    <row r="161" spans="1:26" ht="15.75" customHeight="1" x14ac:dyDescent="0.2">
      <c r="A161" s="140">
        <v>159</v>
      </c>
      <c r="B161" s="141" t="s">
        <v>458</v>
      </c>
      <c r="C161" s="141" t="s">
        <v>511</v>
      </c>
      <c r="D161" s="141" t="s">
        <v>272</v>
      </c>
      <c r="E161" s="20" t="s">
        <v>36</v>
      </c>
      <c r="F161" s="20" t="s">
        <v>141</v>
      </c>
      <c r="G161" s="20" t="s">
        <v>141</v>
      </c>
      <c r="H161" s="20" t="s">
        <v>141</v>
      </c>
      <c r="I161" s="143" t="s">
        <v>141</v>
      </c>
      <c r="J161" s="39" t="s">
        <v>141</v>
      </c>
      <c r="K161" s="39" t="s">
        <v>141</v>
      </c>
      <c r="L161" s="39" t="s">
        <v>141</v>
      </c>
      <c r="M161" s="221" t="s">
        <v>141</v>
      </c>
      <c r="N161" s="221" t="s">
        <v>141</v>
      </c>
      <c r="O161" s="39" t="s">
        <v>141</v>
      </c>
      <c r="P161" s="39" t="s">
        <v>141</v>
      </c>
      <c r="Q161" s="39" t="s">
        <v>141</v>
      </c>
      <c r="R161" s="39" t="s">
        <v>141</v>
      </c>
      <c r="S161" s="221" t="s">
        <v>141</v>
      </c>
      <c r="T161" s="221" t="s">
        <v>141</v>
      </c>
      <c r="U161" s="221" t="s">
        <v>141</v>
      </c>
      <c r="V161" s="39" t="s">
        <v>141</v>
      </c>
      <c r="W161" s="143" t="s">
        <v>141</v>
      </c>
      <c r="X161" s="221" t="s">
        <v>141</v>
      </c>
      <c r="Y161" s="13"/>
      <c r="Z161" s="13"/>
    </row>
    <row r="162" spans="1:26" ht="15.75" customHeight="1" x14ac:dyDescent="0.2">
      <c r="A162" s="14">
        <v>160</v>
      </c>
      <c r="B162" s="15" t="s">
        <v>458</v>
      </c>
      <c r="C162" s="15" t="s">
        <v>459</v>
      </c>
      <c r="D162" s="15" t="s">
        <v>273</v>
      </c>
      <c r="E162" s="20" t="s">
        <v>36</v>
      </c>
      <c r="F162" s="16" t="s">
        <v>141</v>
      </c>
      <c r="G162" s="16" t="s">
        <v>141</v>
      </c>
      <c r="H162" s="16" t="s">
        <v>141</v>
      </c>
      <c r="I162" s="223" t="s">
        <v>141</v>
      </c>
      <c r="J162" s="150" t="s">
        <v>141</v>
      </c>
      <c r="K162" s="150" t="s">
        <v>141</v>
      </c>
      <c r="L162" s="150" t="s">
        <v>141</v>
      </c>
      <c r="M162" s="78" t="s">
        <v>141</v>
      </c>
      <c r="N162" s="78" t="s">
        <v>141</v>
      </c>
      <c r="O162" s="150" t="s">
        <v>141</v>
      </c>
      <c r="P162" s="150" t="s">
        <v>141</v>
      </c>
      <c r="Q162" s="150" t="s">
        <v>141</v>
      </c>
      <c r="R162" s="150" t="s">
        <v>141</v>
      </c>
      <c r="S162" s="78" t="s">
        <v>141</v>
      </c>
      <c r="T162" s="78" t="s">
        <v>141</v>
      </c>
      <c r="U162" s="78" t="s">
        <v>141</v>
      </c>
      <c r="V162" s="150" t="s">
        <v>141</v>
      </c>
      <c r="W162" s="223" t="s">
        <v>141</v>
      </c>
      <c r="X162" s="78" t="s">
        <v>141</v>
      </c>
      <c r="Y162" s="13"/>
      <c r="Z162" s="13"/>
    </row>
    <row r="163" spans="1:26" ht="15.75" customHeight="1" x14ac:dyDescent="0.2">
      <c r="A163" s="33">
        <v>161</v>
      </c>
      <c r="B163" s="34" t="s">
        <v>458</v>
      </c>
      <c r="C163" s="34" t="s">
        <v>476</v>
      </c>
      <c r="D163" s="34" t="s">
        <v>273</v>
      </c>
      <c r="E163" s="20" t="s">
        <v>36</v>
      </c>
      <c r="F163" s="20" t="s">
        <v>141</v>
      </c>
      <c r="G163" s="20" t="s">
        <v>141</v>
      </c>
      <c r="H163" s="20" t="s">
        <v>141</v>
      </c>
      <c r="I163" s="128" t="s">
        <v>141</v>
      </c>
      <c r="J163" s="20" t="s">
        <v>141</v>
      </c>
      <c r="K163" s="20" t="s">
        <v>141</v>
      </c>
      <c r="L163" s="20" t="s">
        <v>141</v>
      </c>
      <c r="M163" s="31" t="s">
        <v>141</v>
      </c>
      <c r="N163" s="31" t="s">
        <v>141</v>
      </c>
      <c r="O163" s="20" t="s">
        <v>141</v>
      </c>
      <c r="P163" s="20" t="s">
        <v>141</v>
      </c>
      <c r="Q163" s="20" t="s">
        <v>141</v>
      </c>
      <c r="R163" s="20" t="s">
        <v>141</v>
      </c>
      <c r="S163" s="31" t="s">
        <v>141</v>
      </c>
      <c r="T163" s="31" t="s">
        <v>141</v>
      </c>
      <c r="U163" s="31" t="s">
        <v>141</v>
      </c>
      <c r="V163" s="20" t="s">
        <v>141</v>
      </c>
      <c r="W163" s="128" t="s">
        <v>141</v>
      </c>
      <c r="X163" s="31" t="s">
        <v>141</v>
      </c>
      <c r="Y163" s="13"/>
      <c r="Z163" s="13"/>
    </row>
    <row r="164" spans="1:26" ht="15.75" customHeight="1" x14ac:dyDescent="0.2">
      <c r="A164" s="33">
        <v>162</v>
      </c>
      <c r="B164" s="34" t="s">
        <v>458</v>
      </c>
      <c r="C164" s="34" t="s">
        <v>487</v>
      </c>
      <c r="D164" s="34" t="s">
        <v>273</v>
      </c>
      <c r="E164" s="20" t="s">
        <v>91</v>
      </c>
      <c r="F164" s="20" t="s">
        <v>141</v>
      </c>
      <c r="G164" s="20" t="s">
        <v>141</v>
      </c>
      <c r="H164" s="20" t="s">
        <v>141</v>
      </c>
      <c r="I164" s="128" t="s">
        <v>141</v>
      </c>
      <c r="J164" s="20" t="s">
        <v>141</v>
      </c>
      <c r="K164" s="20" t="s">
        <v>141</v>
      </c>
      <c r="L164" s="20" t="s">
        <v>141</v>
      </c>
      <c r="M164" s="31" t="s">
        <v>141</v>
      </c>
      <c r="N164" s="31" t="s">
        <v>141</v>
      </c>
      <c r="O164" s="20" t="s">
        <v>141</v>
      </c>
      <c r="P164" s="20" t="s">
        <v>141</v>
      </c>
      <c r="Q164" s="20" t="s">
        <v>141</v>
      </c>
      <c r="R164" s="20" t="s">
        <v>141</v>
      </c>
      <c r="S164" s="31" t="s">
        <v>141</v>
      </c>
      <c r="T164" s="31" t="s">
        <v>141</v>
      </c>
      <c r="U164" s="31" t="s">
        <v>141</v>
      </c>
      <c r="V164" s="20" t="s">
        <v>141</v>
      </c>
      <c r="W164" s="128" t="s">
        <v>141</v>
      </c>
      <c r="X164" s="31" t="s">
        <v>141</v>
      </c>
      <c r="Y164" s="13"/>
      <c r="Z164" s="13"/>
    </row>
    <row r="165" spans="1:26" ht="15.75" customHeight="1" x14ac:dyDescent="0.2">
      <c r="A165" s="29">
        <v>163</v>
      </c>
      <c r="B165" s="30" t="s">
        <v>458</v>
      </c>
      <c r="C165" s="30" t="s">
        <v>488</v>
      </c>
      <c r="D165" s="30" t="s">
        <v>273</v>
      </c>
      <c r="E165" s="31" t="s">
        <v>94</v>
      </c>
      <c r="F165" s="20" t="s">
        <v>141</v>
      </c>
      <c r="G165" s="20" t="s">
        <v>141</v>
      </c>
      <c r="H165" s="20" t="s">
        <v>141</v>
      </c>
      <c r="I165" s="128" t="s">
        <v>141</v>
      </c>
      <c r="J165" s="20" t="s">
        <v>141</v>
      </c>
      <c r="K165" s="20" t="s">
        <v>141</v>
      </c>
      <c r="L165" s="20" t="s">
        <v>141</v>
      </c>
      <c r="M165" s="31" t="s">
        <v>141</v>
      </c>
      <c r="N165" s="31" t="s">
        <v>141</v>
      </c>
      <c r="O165" s="20" t="s">
        <v>141</v>
      </c>
      <c r="P165" s="20" t="s">
        <v>141</v>
      </c>
      <c r="Q165" s="20" t="s">
        <v>141</v>
      </c>
      <c r="R165" s="20" t="s">
        <v>141</v>
      </c>
      <c r="S165" s="31" t="s">
        <v>141</v>
      </c>
      <c r="T165" s="31" t="s">
        <v>141</v>
      </c>
      <c r="U165" s="31" t="s">
        <v>141</v>
      </c>
      <c r="V165" s="20" t="s">
        <v>141</v>
      </c>
      <c r="W165" s="128" t="s">
        <v>141</v>
      </c>
      <c r="X165" s="31" t="s">
        <v>141</v>
      </c>
      <c r="Y165" s="13"/>
      <c r="Z165" s="13"/>
    </row>
    <row r="166" spans="1:26" ht="15.75" customHeight="1" x14ac:dyDescent="0.2">
      <c r="A166" s="29">
        <v>164</v>
      </c>
      <c r="B166" s="30" t="s">
        <v>458</v>
      </c>
      <c r="C166" s="30" t="s">
        <v>489</v>
      </c>
      <c r="D166" s="30" t="s">
        <v>273</v>
      </c>
      <c r="E166" s="31" t="s">
        <v>94</v>
      </c>
      <c r="F166" s="20" t="s">
        <v>141</v>
      </c>
      <c r="G166" s="20" t="s">
        <v>141</v>
      </c>
      <c r="H166" s="20" t="s">
        <v>141</v>
      </c>
      <c r="I166" s="128" t="s">
        <v>141</v>
      </c>
      <c r="J166" s="20" t="s">
        <v>141</v>
      </c>
      <c r="K166" s="20" t="s">
        <v>141</v>
      </c>
      <c r="L166" s="20" t="s">
        <v>141</v>
      </c>
      <c r="M166" s="31" t="s">
        <v>141</v>
      </c>
      <c r="N166" s="31" t="s">
        <v>141</v>
      </c>
      <c r="O166" s="20" t="s">
        <v>141</v>
      </c>
      <c r="P166" s="20" t="s">
        <v>141</v>
      </c>
      <c r="Q166" s="20" t="s">
        <v>141</v>
      </c>
      <c r="R166" s="20" t="s">
        <v>141</v>
      </c>
      <c r="S166" s="31" t="s">
        <v>141</v>
      </c>
      <c r="T166" s="31" t="s">
        <v>141</v>
      </c>
      <c r="U166" s="31" t="s">
        <v>141</v>
      </c>
      <c r="V166" s="20" t="s">
        <v>141</v>
      </c>
      <c r="W166" s="128" t="s">
        <v>141</v>
      </c>
      <c r="X166" s="31" t="s">
        <v>141</v>
      </c>
      <c r="Y166" s="13"/>
      <c r="Z166" s="13"/>
    </row>
    <row r="167" spans="1:26" ht="15.75" customHeight="1" x14ac:dyDescent="0.2">
      <c r="A167" s="33">
        <v>165</v>
      </c>
      <c r="B167" s="34" t="s">
        <v>458</v>
      </c>
      <c r="C167" s="34" t="s">
        <v>490</v>
      </c>
      <c r="D167" s="34" t="s">
        <v>273</v>
      </c>
      <c r="E167" s="20" t="s">
        <v>36</v>
      </c>
      <c r="F167" s="20" t="s">
        <v>141</v>
      </c>
      <c r="G167" s="20" t="s">
        <v>141</v>
      </c>
      <c r="H167" s="20" t="s">
        <v>141</v>
      </c>
      <c r="I167" s="128" t="s">
        <v>141</v>
      </c>
      <c r="J167" s="20" t="s">
        <v>141</v>
      </c>
      <c r="K167" s="20" t="s">
        <v>141</v>
      </c>
      <c r="L167" s="20" t="s">
        <v>141</v>
      </c>
      <c r="M167" s="31" t="s">
        <v>141</v>
      </c>
      <c r="N167" s="31" t="s">
        <v>141</v>
      </c>
      <c r="O167" s="20" t="s">
        <v>141</v>
      </c>
      <c r="P167" s="20" t="s">
        <v>141</v>
      </c>
      <c r="Q167" s="20" t="s">
        <v>141</v>
      </c>
      <c r="R167" s="20" t="s">
        <v>141</v>
      </c>
      <c r="S167" s="31" t="s">
        <v>141</v>
      </c>
      <c r="T167" s="31" t="s">
        <v>141</v>
      </c>
      <c r="U167" s="31" t="s">
        <v>141</v>
      </c>
      <c r="V167" s="20" t="s">
        <v>141</v>
      </c>
      <c r="W167" s="128" t="s">
        <v>141</v>
      </c>
      <c r="X167" s="31" t="s">
        <v>141</v>
      </c>
      <c r="Y167" s="13"/>
      <c r="Z167" s="13"/>
    </row>
    <row r="168" spans="1:26" ht="15.75" customHeight="1" x14ac:dyDescent="0.2">
      <c r="A168" s="33">
        <v>166</v>
      </c>
      <c r="B168" s="34" t="s">
        <v>458</v>
      </c>
      <c r="C168" s="34" t="s">
        <v>495</v>
      </c>
      <c r="D168" s="34" t="s">
        <v>273</v>
      </c>
      <c r="E168" s="20" t="s">
        <v>36</v>
      </c>
      <c r="F168" s="20" t="s">
        <v>141</v>
      </c>
      <c r="G168" s="20" t="s">
        <v>141</v>
      </c>
      <c r="H168" s="20" t="s">
        <v>141</v>
      </c>
      <c r="I168" s="128" t="s">
        <v>141</v>
      </c>
      <c r="J168" s="20" t="s">
        <v>141</v>
      </c>
      <c r="K168" s="20" t="s">
        <v>141</v>
      </c>
      <c r="L168" s="20" t="s">
        <v>141</v>
      </c>
      <c r="M168" s="31" t="s">
        <v>141</v>
      </c>
      <c r="N168" s="31" t="s">
        <v>141</v>
      </c>
      <c r="O168" s="20" t="s">
        <v>141</v>
      </c>
      <c r="P168" s="20" t="s">
        <v>141</v>
      </c>
      <c r="Q168" s="20" t="s">
        <v>141</v>
      </c>
      <c r="R168" s="20" t="s">
        <v>141</v>
      </c>
      <c r="S168" s="31" t="s">
        <v>141</v>
      </c>
      <c r="T168" s="31" t="s">
        <v>141</v>
      </c>
      <c r="U168" s="31" t="s">
        <v>141</v>
      </c>
      <c r="V168" s="20" t="s">
        <v>141</v>
      </c>
      <c r="W168" s="128" t="s">
        <v>141</v>
      </c>
      <c r="X168" s="31" t="s">
        <v>141</v>
      </c>
      <c r="Y168" s="13"/>
      <c r="Z168" s="13"/>
    </row>
    <row r="169" spans="1:26" ht="15.75" customHeight="1" x14ac:dyDescent="0.2">
      <c r="A169" s="33">
        <v>167</v>
      </c>
      <c r="B169" s="34" t="s">
        <v>458</v>
      </c>
      <c r="C169" s="34" t="s">
        <v>500</v>
      </c>
      <c r="D169" s="34" t="s">
        <v>273</v>
      </c>
      <c r="E169" s="20" t="s">
        <v>36</v>
      </c>
      <c r="F169" s="20" t="s">
        <v>141</v>
      </c>
      <c r="G169" s="20" t="s">
        <v>141</v>
      </c>
      <c r="H169" s="20" t="s">
        <v>141</v>
      </c>
      <c r="I169" s="128" t="s">
        <v>141</v>
      </c>
      <c r="J169" s="20" t="s">
        <v>141</v>
      </c>
      <c r="K169" s="20" t="s">
        <v>141</v>
      </c>
      <c r="L169" s="20" t="s">
        <v>141</v>
      </c>
      <c r="M169" s="31" t="s">
        <v>141</v>
      </c>
      <c r="N169" s="31" t="s">
        <v>141</v>
      </c>
      <c r="O169" s="20" t="s">
        <v>141</v>
      </c>
      <c r="P169" s="20" t="s">
        <v>141</v>
      </c>
      <c r="Q169" s="20" t="s">
        <v>141</v>
      </c>
      <c r="R169" s="20" t="s">
        <v>141</v>
      </c>
      <c r="S169" s="31" t="s">
        <v>141</v>
      </c>
      <c r="T169" s="31" t="s">
        <v>141</v>
      </c>
      <c r="U169" s="31" t="s">
        <v>141</v>
      </c>
      <c r="V169" s="20" t="s">
        <v>141</v>
      </c>
      <c r="W169" s="128" t="s">
        <v>141</v>
      </c>
      <c r="X169" s="31" t="s">
        <v>141</v>
      </c>
      <c r="Y169" s="13"/>
      <c r="Z169" s="13"/>
    </row>
    <row r="170" spans="1:26" ht="15.75" customHeight="1" x14ac:dyDescent="0.2">
      <c r="A170" s="33">
        <v>168</v>
      </c>
      <c r="B170" s="34" t="s">
        <v>458</v>
      </c>
      <c r="C170" s="34" t="s">
        <v>503</v>
      </c>
      <c r="D170" s="34" t="s">
        <v>273</v>
      </c>
      <c r="E170" s="20" t="s">
        <v>36</v>
      </c>
      <c r="F170" s="20" t="s">
        <v>141</v>
      </c>
      <c r="G170" s="20" t="s">
        <v>141</v>
      </c>
      <c r="H170" s="20" t="s">
        <v>141</v>
      </c>
      <c r="I170" s="128" t="s">
        <v>141</v>
      </c>
      <c r="J170" s="20" t="s">
        <v>141</v>
      </c>
      <c r="K170" s="20" t="s">
        <v>141</v>
      </c>
      <c r="L170" s="20" t="s">
        <v>141</v>
      </c>
      <c r="M170" s="31" t="s">
        <v>141</v>
      </c>
      <c r="N170" s="31" t="s">
        <v>141</v>
      </c>
      <c r="O170" s="20" t="s">
        <v>141</v>
      </c>
      <c r="P170" s="20" t="s">
        <v>141</v>
      </c>
      <c r="Q170" s="20" t="s">
        <v>141</v>
      </c>
      <c r="R170" s="20" t="s">
        <v>141</v>
      </c>
      <c r="S170" s="31" t="s">
        <v>141</v>
      </c>
      <c r="T170" s="31" t="s">
        <v>141</v>
      </c>
      <c r="U170" s="31" t="s">
        <v>141</v>
      </c>
      <c r="V170" s="20" t="s">
        <v>141</v>
      </c>
      <c r="W170" s="128" t="s">
        <v>141</v>
      </c>
      <c r="X170" s="31" t="s">
        <v>141</v>
      </c>
      <c r="Y170" s="13"/>
      <c r="Z170" s="13"/>
    </row>
    <row r="171" spans="1:26" ht="15.75" customHeight="1" x14ac:dyDescent="0.2">
      <c r="A171" s="33">
        <v>169</v>
      </c>
      <c r="B171" s="34" t="s">
        <v>458</v>
      </c>
      <c r="C171" s="34" t="s">
        <v>507</v>
      </c>
      <c r="D171" s="34" t="s">
        <v>273</v>
      </c>
      <c r="E171" s="20" t="s">
        <v>36</v>
      </c>
      <c r="F171" s="20" t="s">
        <v>141</v>
      </c>
      <c r="G171" s="20" t="s">
        <v>141</v>
      </c>
      <c r="H171" s="20" t="s">
        <v>141</v>
      </c>
      <c r="I171" s="128" t="s">
        <v>141</v>
      </c>
      <c r="J171" s="20" t="s">
        <v>141</v>
      </c>
      <c r="K171" s="20" t="s">
        <v>141</v>
      </c>
      <c r="L171" s="20" t="s">
        <v>141</v>
      </c>
      <c r="M171" s="31" t="s">
        <v>141</v>
      </c>
      <c r="N171" s="31" t="s">
        <v>141</v>
      </c>
      <c r="O171" s="20" t="s">
        <v>141</v>
      </c>
      <c r="P171" s="20" t="s">
        <v>141</v>
      </c>
      <c r="Q171" s="20" t="s">
        <v>141</v>
      </c>
      <c r="R171" s="20" t="s">
        <v>141</v>
      </c>
      <c r="S171" s="31" t="s">
        <v>141</v>
      </c>
      <c r="T171" s="31" t="s">
        <v>141</v>
      </c>
      <c r="U171" s="31" t="s">
        <v>141</v>
      </c>
      <c r="V171" s="20" t="s">
        <v>141</v>
      </c>
      <c r="W171" s="128" t="s">
        <v>141</v>
      </c>
      <c r="X171" s="31" t="s">
        <v>141</v>
      </c>
      <c r="Y171" s="13"/>
      <c r="Z171" s="13"/>
    </row>
    <row r="172" spans="1:26" ht="15.75" customHeight="1" x14ac:dyDescent="0.2">
      <c r="A172" s="140">
        <v>170</v>
      </c>
      <c r="B172" s="141" t="s">
        <v>458</v>
      </c>
      <c r="C172" s="141" t="s">
        <v>511</v>
      </c>
      <c r="D172" s="141" t="s">
        <v>273</v>
      </c>
      <c r="E172" s="20" t="s">
        <v>36</v>
      </c>
      <c r="F172" s="20" t="s">
        <v>141</v>
      </c>
      <c r="G172" s="20" t="s">
        <v>141</v>
      </c>
      <c r="H172" s="20" t="s">
        <v>141</v>
      </c>
      <c r="I172" s="143" t="s">
        <v>141</v>
      </c>
      <c r="J172" s="39" t="s">
        <v>141</v>
      </c>
      <c r="K172" s="39" t="s">
        <v>141</v>
      </c>
      <c r="L172" s="39" t="s">
        <v>141</v>
      </c>
      <c r="M172" s="221" t="s">
        <v>141</v>
      </c>
      <c r="N172" s="221" t="s">
        <v>141</v>
      </c>
      <c r="O172" s="39" t="s">
        <v>141</v>
      </c>
      <c r="P172" s="39" t="s">
        <v>141</v>
      </c>
      <c r="Q172" s="39" t="s">
        <v>141</v>
      </c>
      <c r="R172" s="39" t="s">
        <v>141</v>
      </c>
      <c r="S172" s="221" t="s">
        <v>141</v>
      </c>
      <c r="T172" s="221" t="s">
        <v>141</v>
      </c>
      <c r="U172" s="221" t="s">
        <v>141</v>
      </c>
      <c r="V172" s="39" t="s">
        <v>141</v>
      </c>
      <c r="W172" s="143" t="s">
        <v>141</v>
      </c>
      <c r="X172" s="221" t="s">
        <v>141</v>
      </c>
      <c r="Y172" s="13"/>
      <c r="Z172" s="13"/>
    </row>
    <row r="173" spans="1:26" ht="15.75" customHeight="1" x14ac:dyDescent="0.2">
      <c r="A173" s="14">
        <v>171</v>
      </c>
      <c r="B173" s="15" t="s">
        <v>539</v>
      </c>
      <c r="C173" s="15" t="s">
        <v>540</v>
      </c>
      <c r="D173" s="15" t="s">
        <v>35</v>
      </c>
      <c r="E173" s="20" t="s">
        <v>36</v>
      </c>
      <c r="F173" s="20" t="s">
        <v>141</v>
      </c>
      <c r="G173" s="20" t="s">
        <v>141</v>
      </c>
      <c r="H173" s="16" t="s">
        <v>141</v>
      </c>
      <c r="I173" s="223" t="s">
        <v>141</v>
      </c>
      <c r="J173" s="150" t="s">
        <v>337</v>
      </c>
      <c r="K173" s="150" t="s">
        <v>141</v>
      </c>
      <c r="L173" s="150" t="s">
        <v>141</v>
      </c>
      <c r="M173" s="78" t="s">
        <v>141</v>
      </c>
      <c r="N173" s="78" t="s">
        <v>141</v>
      </c>
      <c r="O173" s="150" t="s">
        <v>141</v>
      </c>
      <c r="P173" s="150" t="s">
        <v>141</v>
      </c>
      <c r="Q173" s="150" t="s">
        <v>141</v>
      </c>
      <c r="R173" s="150" t="s">
        <v>141</v>
      </c>
      <c r="S173" s="150" t="s">
        <v>367</v>
      </c>
      <c r="T173" s="78" t="s">
        <v>141</v>
      </c>
      <c r="U173" s="78" t="s">
        <v>141</v>
      </c>
      <c r="V173" s="16" t="s">
        <v>374</v>
      </c>
      <c r="W173" s="223" t="s">
        <v>141</v>
      </c>
      <c r="X173" s="78" t="s">
        <v>141</v>
      </c>
      <c r="Y173" s="13"/>
      <c r="Z173" s="13"/>
    </row>
    <row r="174" spans="1:26" ht="15.75" customHeight="1" x14ac:dyDescent="0.2">
      <c r="A174" s="33">
        <v>172</v>
      </c>
      <c r="B174" s="34" t="s">
        <v>539</v>
      </c>
      <c r="C174" s="34" t="s">
        <v>541</v>
      </c>
      <c r="D174" s="34" t="s">
        <v>35</v>
      </c>
      <c r="E174" s="20" t="s">
        <v>36</v>
      </c>
      <c r="F174" s="20" t="s">
        <v>141</v>
      </c>
      <c r="G174" s="20" t="s">
        <v>141</v>
      </c>
      <c r="H174" s="20" t="s">
        <v>141</v>
      </c>
      <c r="I174" s="128" t="s">
        <v>141</v>
      </c>
      <c r="J174" s="20" t="s">
        <v>542</v>
      </c>
      <c r="K174" s="20" t="s">
        <v>141</v>
      </c>
      <c r="L174" s="20" t="s">
        <v>141</v>
      </c>
      <c r="M174" s="31" t="s">
        <v>141</v>
      </c>
      <c r="N174" s="31" t="s">
        <v>141</v>
      </c>
      <c r="O174" s="20" t="s">
        <v>141</v>
      </c>
      <c r="P174" s="20" t="s">
        <v>141</v>
      </c>
      <c r="Q174" s="20" t="s">
        <v>141</v>
      </c>
      <c r="R174" s="20" t="s">
        <v>141</v>
      </c>
      <c r="S174" s="20" t="s">
        <v>544</v>
      </c>
      <c r="T174" s="31" t="s">
        <v>141</v>
      </c>
      <c r="U174" s="31" t="s">
        <v>141</v>
      </c>
      <c r="V174" s="20" t="s">
        <v>545</v>
      </c>
      <c r="W174" s="128" t="s">
        <v>141</v>
      </c>
      <c r="X174" s="31" t="s">
        <v>141</v>
      </c>
      <c r="Y174" s="13"/>
      <c r="Z174" s="13"/>
    </row>
    <row r="175" spans="1:26" ht="15.75" customHeight="1" x14ac:dyDescent="0.2">
      <c r="A175" s="33">
        <v>173</v>
      </c>
      <c r="B175" s="34" t="s">
        <v>539</v>
      </c>
      <c r="C175" s="34" t="s">
        <v>546</v>
      </c>
      <c r="D175" s="34" t="s">
        <v>35</v>
      </c>
      <c r="E175" s="20" t="s">
        <v>91</v>
      </c>
      <c r="F175" s="20" t="s">
        <v>141</v>
      </c>
      <c r="G175" s="20" t="s">
        <v>141</v>
      </c>
      <c r="H175" s="20" t="s">
        <v>141</v>
      </c>
      <c r="I175" s="128" t="s">
        <v>141</v>
      </c>
      <c r="J175" s="26">
        <v>0.01</v>
      </c>
      <c r="K175" s="20" t="s">
        <v>141</v>
      </c>
      <c r="L175" s="20" t="s">
        <v>141</v>
      </c>
      <c r="M175" s="31" t="s">
        <v>141</v>
      </c>
      <c r="N175" s="31" t="s">
        <v>141</v>
      </c>
      <c r="O175" s="20" t="s">
        <v>141</v>
      </c>
      <c r="P175" s="20" t="s">
        <v>141</v>
      </c>
      <c r="Q175" s="20" t="s">
        <v>141</v>
      </c>
      <c r="R175" s="20" t="s">
        <v>141</v>
      </c>
      <c r="S175" s="27">
        <v>0.05</v>
      </c>
      <c r="T175" s="31" t="s">
        <v>141</v>
      </c>
      <c r="U175" s="31" t="s">
        <v>141</v>
      </c>
      <c r="V175" s="27">
        <v>0.05</v>
      </c>
      <c r="W175" s="128" t="s">
        <v>141</v>
      </c>
      <c r="X175" s="31" t="s">
        <v>141</v>
      </c>
      <c r="Y175" s="13"/>
      <c r="Z175" s="13"/>
    </row>
    <row r="176" spans="1:26" ht="15.75" customHeight="1" x14ac:dyDescent="0.2">
      <c r="A176" s="33">
        <v>174</v>
      </c>
      <c r="B176" s="34" t="s">
        <v>539</v>
      </c>
      <c r="C176" s="34" t="s">
        <v>547</v>
      </c>
      <c r="D176" s="34" t="s">
        <v>35</v>
      </c>
      <c r="E176" s="20" t="s">
        <v>94</v>
      </c>
      <c r="F176" s="20" t="s">
        <v>141</v>
      </c>
      <c r="G176" s="20" t="s">
        <v>141</v>
      </c>
      <c r="H176" s="20" t="s">
        <v>141</v>
      </c>
      <c r="I176" s="128" t="s">
        <v>141</v>
      </c>
      <c r="J176" s="20">
        <v>8</v>
      </c>
      <c r="K176" s="20" t="s">
        <v>141</v>
      </c>
      <c r="L176" s="20" t="s">
        <v>141</v>
      </c>
      <c r="M176" s="31" t="s">
        <v>141</v>
      </c>
      <c r="N176" s="31" t="s">
        <v>141</v>
      </c>
      <c r="O176" s="20" t="s">
        <v>141</v>
      </c>
      <c r="P176" s="20" t="s">
        <v>141</v>
      </c>
      <c r="Q176" s="20" t="s">
        <v>141</v>
      </c>
      <c r="R176" s="20" t="s">
        <v>141</v>
      </c>
      <c r="S176" s="20">
        <v>130</v>
      </c>
      <c r="T176" s="31" t="s">
        <v>141</v>
      </c>
      <c r="U176" s="31" t="s">
        <v>141</v>
      </c>
      <c r="V176" s="237">
        <v>5.38</v>
      </c>
      <c r="W176" s="128" t="s">
        <v>141</v>
      </c>
      <c r="X176" s="31" t="s">
        <v>141</v>
      </c>
      <c r="Y176" s="13"/>
      <c r="Z176" s="13"/>
    </row>
    <row r="177" spans="1:26" ht="15.75" customHeight="1" x14ac:dyDescent="0.2">
      <c r="A177" s="33">
        <v>175</v>
      </c>
      <c r="B177" s="34" t="s">
        <v>539</v>
      </c>
      <c r="C177" s="34" t="s">
        <v>549</v>
      </c>
      <c r="D177" s="34" t="s">
        <v>35</v>
      </c>
      <c r="E177" s="20" t="s">
        <v>94</v>
      </c>
      <c r="F177" s="20" t="s">
        <v>141</v>
      </c>
      <c r="G177" s="20" t="s">
        <v>141</v>
      </c>
      <c r="H177" s="20" t="s">
        <v>141</v>
      </c>
      <c r="I177" s="128" t="s">
        <v>141</v>
      </c>
      <c r="J177" s="20">
        <v>10</v>
      </c>
      <c r="K177" s="20" t="s">
        <v>141</v>
      </c>
      <c r="L177" s="20" t="s">
        <v>141</v>
      </c>
      <c r="M177" s="31" t="s">
        <v>141</v>
      </c>
      <c r="N177" s="31" t="s">
        <v>141</v>
      </c>
      <c r="O177" s="20" t="s">
        <v>141</v>
      </c>
      <c r="P177" s="20" t="s">
        <v>141</v>
      </c>
      <c r="Q177" s="20" t="s">
        <v>141</v>
      </c>
      <c r="R177" s="20" t="s">
        <v>141</v>
      </c>
      <c r="S177" s="20">
        <v>300</v>
      </c>
      <c r="T177" s="31" t="s">
        <v>141</v>
      </c>
      <c r="U177" s="31" t="s">
        <v>141</v>
      </c>
      <c r="V177" s="20">
        <v>5.49</v>
      </c>
      <c r="W177" s="128" t="s">
        <v>141</v>
      </c>
      <c r="X177" s="31" t="s">
        <v>141</v>
      </c>
      <c r="Y177" s="13"/>
      <c r="Z177" s="13"/>
    </row>
    <row r="178" spans="1:26" ht="15.75" customHeight="1" x14ac:dyDescent="0.2">
      <c r="A178" s="33">
        <v>176</v>
      </c>
      <c r="B178" s="34" t="s">
        <v>539</v>
      </c>
      <c r="C178" s="34" t="s">
        <v>551</v>
      </c>
      <c r="D178" s="34" t="s">
        <v>35</v>
      </c>
      <c r="E178" s="20" t="s">
        <v>36</v>
      </c>
      <c r="F178" s="20" t="s">
        <v>141</v>
      </c>
      <c r="G178" s="20" t="s">
        <v>141</v>
      </c>
      <c r="H178" s="20" t="s">
        <v>141</v>
      </c>
      <c r="I178" s="20" t="s">
        <v>141</v>
      </c>
      <c r="J178" s="128" t="s">
        <v>522</v>
      </c>
      <c r="K178" s="20" t="s">
        <v>141</v>
      </c>
      <c r="L178" s="20" t="s">
        <v>141</v>
      </c>
      <c r="M178" s="31" t="s">
        <v>141</v>
      </c>
      <c r="N178" s="20" t="s">
        <v>141</v>
      </c>
      <c r="O178" s="20" t="s">
        <v>141</v>
      </c>
      <c r="P178" s="20" t="s">
        <v>141</v>
      </c>
      <c r="Q178" s="20" t="s">
        <v>141</v>
      </c>
      <c r="R178" s="20" t="s">
        <v>141</v>
      </c>
      <c r="S178" s="20" t="s">
        <v>361</v>
      </c>
      <c r="T178" s="20" t="s">
        <v>141</v>
      </c>
      <c r="U178" s="31" t="s">
        <v>141</v>
      </c>
      <c r="V178" s="128" t="s">
        <v>552</v>
      </c>
      <c r="W178" s="20" t="s">
        <v>141</v>
      </c>
      <c r="X178" s="31" t="s">
        <v>141</v>
      </c>
      <c r="Y178" s="13"/>
      <c r="Z178" s="13"/>
    </row>
    <row r="179" spans="1:26" ht="15.75" customHeight="1" x14ac:dyDescent="0.2">
      <c r="A179" s="33">
        <v>177</v>
      </c>
      <c r="B179" s="34" t="s">
        <v>539</v>
      </c>
      <c r="C179" s="34" t="s">
        <v>553</v>
      </c>
      <c r="D179" s="34" t="s">
        <v>35</v>
      </c>
      <c r="E179" s="20" t="s">
        <v>36</v>
      </c>
      <c r="F179" s="20" t="s">
        <v>141</v>
      </c>
      <c r="G179" s="20" t="s">
        <v>141</v>
      </c>
      <c r="H179" s="20" t="s">
        <v>141</v>
      </c>
      <c r="I179" s="20" t="s">
        <v>141</v>
      </c>
      <c r="J179" s="20" t="s">
        <v>554</v>
      </c>
      <c r="K179" s="20" t="s">
        <v>141</v>
      </c>
      <c r="L179" s="20" t="s">
        <v>141</v>
      </c>
      <c r="M179" s="20" t="s">
        <v>141</v>
      </c>
      <c r="N179" s="20" t="s">
        <v>141</v>
      </c>
      <c r="O179" s="20" t="s">
        <v>141</v>
      </c>
      <c r="P179" s="20" t="s">
        <v>141</v>
      </c>
      <c r="Q179" s="20" t="s">
        <v>141</v>
      </c>
      <c r="R179" s="20" t="s">
        <v>141</v>
      </c>
      <c r="S179" s="20" t="s">
        <v>555</v>
      </c>
      <c r="T179" s="20" t="s">
        <v>141</v>
      </c>
      <c r="U179" s="20" t="s">
        <v>141</v>
      </c>
      <c r="V179" s="20" t="s">
        <v>556</v>
      </c>
      <c r="W179" s="20" t="s">
        <v>141</v>
      </c>
      <c r="X179" s="20" t="s">
        <v>141</v>
      </c>
      <c r="Y179" s="13"/>
      <c r="Z179" s="13"/>
    </row>
    <row r="180" spans="1:26" ht="15.75" customHeight="1" x14ac:dyDescent="0.2">
      <c r="A180" s="33">
        <v>178</v>
      </c>
      <c r="B180" s="34" t="s">
        <v>539</v>
      </c>
      <c r="C180" s="34" t="s">
        <v>558</v>
      </c>
      <c r="D180" s="34" t="s">
        <v>35</v>
      </c>
      <c r="E180" s="20" t="s">
        <v>36</v>
      </c>
      <c r="F180" s="20" t="s">
        <v>141</v>
      </c>
      <c r="G180" s="20" t="s">
        <v>141</v>
      </c>
      <c r="H180" s="20" t="s">
        <v>141</v>
      </c>
      <c r="I180" s="20" t="s">
        <v>141</v>
      </c>
      <c r="J180" s="128" t="s">
        <v>559</v>
      </c>
      <c r="K180" s="20" t="s">
        <v>141</v>
      </c>
      <c r="L180" s="20" t="s">
        <v>141</v>
      </c>
      <c r="M180" s="20" t="s">
        <v>141</v>
      </c>
      <c r="N180" s="20" t="s">
        <v>141</v>
      </c>
      <c r="O180" s="20" t="s">
        <v>141</v>
      </c>
      <c r="P180" s="20" t="s">
        <v>141</v>
      </c>
      <c r="Q180" s="20" t="s">
        <v>141</v>
      </c>
      <c r="R180" s="20" t="s">
        <v>141</v>
      </c>
      <c r="S180" s="128" t="s">
        <v>560</v>
      </c>
      <c r="T180" s="20" t="s">
        <v>141</v>
      </c>
      <c r="U180" s="20" t="s">
        <v>141</v>
      </c>
      <c r="V180" s="20" t="s">
        <v>332</v>
      </c>
      <c r="W180" s="20" t="s">
        <v>141</v>
      </c>
      <c r="X180" s="20" t="s">
        <v>141</v>
      </c>
      <c r="Y180" s="13"/>
      <c r="Z180" s="13"/>
    </row>
    <row r="181" spans="1:26" ht="15.75" customHeight="1" x14ac:dyDescent="0.2">
      <c r="A181" s="33">
        <v>179</v>
      </c>
      <c r="B181" s="34" t="s">
        <v>539</v>
      </c>
      <c r="C181" s="34" t="s">
        <v>561</v>
      </c>
      <c r="D181" s="34" t="s">
        <v>35</v>
      </c>
      <c r="E181" s="20" t="s">
        <v>36</v>
      </c>
      <c r="F181" s="20" t="s">
        <v>141</v>
      </c>
      <c r="G181" s="20" t="s">
        <v>141</v>
      </c>
      <c r="H181" s="20" t="s">
        <v>141</v>
      </c>
      <c r="I181" s="20" t="s">
        <v>141</v>
      </c>
      <c r="J181" s="128" t="s">
        <v>524</v>
      </c>
      <c r="K181" s="20" t="s">
        <v>141</v>
      </c>
      <c r="L181" s="20" t="s">
        <v>141</v>
      </c>
      <c r="M181" s="20" t="s">
        <v>141</v>
      </c>
      <c r="N181" s="20" t="s">
        <v>141</v>
      </c>
      <c r="O181" s="20" t="s">
        <v>141</v>
      </c>
      <c r="P181" s="20" t="s">
        <v>141</v>
      </c>
      <c r="Q181" s="20" t="s">
        <v>141</v>
      </c>
      <c r="R181" s="20" t="s">
        <v>141</v>
      </c>
      <c r="S181" s="128" t="s">
        <v>397</v>
      </c>
      <c r="T181" s="20" t="s">
        <v>141</v>
      </c>
      <c r="U181" s="20" t="s">
        <v>141</v>
      </c>
      <c r="V181" s="247" t="s">
        <v>563</v>
      </c>
      <c r="W181" s="20" t="s">
        <v>141</v>
      </c>
      <c r="X181" s="20" t="s">
        <v>141</v>
      </c>
      <c r="Y181" s="13"/>
      <c r="Z181" s="13"/>
    </row>
    <row r="182" spans="1:26" ht="15.75" customHeight="1" x14ac:dyDescent="0.2">
      <c r="A182" s="33">
        <v>180</v>
      </c>
      <c r="B182" s="34" t="s">
        <v>539</v>
      </c>
      <c r="C182" s="34" t="s">
        <v>564</v>
      </c>
      <c r="D182" s="34" t="s">
        <v>35</v>
      </c>
      <c r="E182" s="20" t="s">
        <v>36</v>
      </c>
      <c r="F182" s="20" t="s">
        <v>141</v>
      </c>
      <c r="G182" s="20" t="s">
        <v>141</v>
      </c>
      <c r="H182" s="20" t="s">
        <v>141</v>
      </c>
      <c r="I182" s="20" t="s">
        <v>141</v>
      </c>
      <c r="J182" s="128" t="s">
        <v>565</v>
      </c>
      <c r="K182" s="20" t="s">
        <v>141</v>
      </c>
      <c r="L182" s="20" t="s">
        <v>141</v>
      </c>
      <c r="M182" s="20" t="s">
        <v>141</v>
      </c>
      <c r="N182" s="20" t="s">
        <v>141</v>
      </c>
      <c r="O182" s="20" t="s">
        <v>141</v>
      </c>
      <c r="P182" s="20" t="s">
        <v>141</v>
      </c>
      <c r="Q182" s="20" t="s">
        <v>141</v>
      </c>
      <c r="R182" s="20" t="s">
        <v>141</v>
      </c>
      <c r="S182" s="128" t="s">
        <v>566</v>
      </c>
      <c r="T182" s="20" t="s">
        <v>141</v>
      </c>
      <c r="U182" s="20" t="s">
        <v>141</v>
      </c>
      <c r="V182" s="128" t="s">
        <v>567</v>
      </c>
      <c r="W182" s="20" t="s">
        <v>141</v>
      </c>
      <c r="X182" s="20" t="s">
        <v>141</v>
      </c>
      <c r="Y182" s="13"/>
      <c r="Z182" s="13"/>
    </row>
    <row r="183" spans="1:26" ht="15.75" customHeight="1" x14ac:dyDescent="0.2">
      <c r="A183" s="140">
        <v>181</v>
      </c>
      <c r="B183" s="141" t="s">
        <v>539</v>
      </c>
      <c r="C183" s="141" t="s">
        <v>568</v>
      </c>
      <c r="D183" s="141" t="s">
        <v>35</v>
      </c>
      <c r="E183" s="20" t="s">
        <v>36</v>
      </c>
      <c r="F183" s="20" t="s">
        <v>141</v>
      </c>
      <c r="G183" s="20" t="s">
        <v>141</v>
      </c>
      <c r="H183" s="20" t="s">
        <v>141</v>
      </c>
      <c r="I183" s="39" t="s">
        <v>141</v>
      </c>
      <c r="J183" s="143" t="s">
        <v>559</v>
      </c>
      <c r="K183" s="39" t="s">
        <v>141</v>
      </c>
      <c r="L183" s="39" t="s">
        <v>141</v>
      </c>
      <c r="M183" s="39" t="s">
        <v>141</v>
      </c>
      <c r="N183" s="39" t="s">
        <v>141</v>
      </c>
      <c r="O183" s="39" t="s">
        <v>141</v>
      </c>
      <c r="P183" s="39" t="s">
        <v>141</v>
      </c>
      <c r="Q183" s="39" t="s">
        <v>141</v>
      </c>
      <c r="R183" s="39" t="s">
        <v>141</v>
      </c>
      <c r="S183" s="143" t="s">
        <v>569</v>
      </c>
      <c r="T183" s="39" t="s">
        <v>141</v>
      </c>
      <c r="U183" s="39" t="s">
        <v>141</v>
      </c>
      <c r="V183" s="20" t="s">
        <v>332</v>
      </c>
      <c r="W183" s="39" t="s">
        <v>141</v>
      </c>
      <c r="X183" s="39" t="s">
        <v>141</v>
      </c>
      <c r="Y183" s="13"/>
      <c r="Z183" s="13"/>
    </row>
    <row r="184" spans="1:26" ht="15.75" customHeight="1" x14ac:dyDescent="0.2">
      <c r="A184" s="14">
        <v>182</v>
      </c>
      <c r="B184" s="15" t="s">
        <v>539</v>
      </c>
      <c r="C184" s="15" t="s">
        <v>540</v>
      </c>
      <c r="D184" s="15" t="s">
        <v>189</v>
      </c>
      <c r="E184" s="20" t="s">
        <v>36</v>
      </c>
      <c r="F184" s="16" t="s">
        <v>141</v>
      </c>
      <c r="G184" s="16" t="s">
        <v>141</v>
      </c>
      <c r="H184" s="16" t="s">
        <v>141</v>
      </c>
      <c r="I184" s="16" t="s">
        <v>141</v>
      </c>
      <c r="J184" s="16" t="s">
        <v>350</v>
      </c>
      <c r="K184" s="16" t="s">
        <v>141</v>
      </c>
      <c r="L184" s="16" t="s">
        <v>141</v>
      </c>
      <c r="M184" s="16" t="s">
        <v>141</v>
      </c>
      <c r="N184" s="16" t="s">
        <v>141</v>
      </c>
      <c r="O184" s="20" t="s">
        <v>141</v>
      </c>
      <c r="P184" s="16" t="s">
        <v>141</v>
      </c>
      <c r="Q184" s="16" t="s">
        <v>141</v>
      </c>
      <c r="R184" s="16" t="s">
        <v>141</v>
      </c>
      <c r="S184" s="16" t="s">
        <v>141</v>
      </c>
      <c r="T184" s="16" t="s">
        <v>141</v>
      </c>
      <c r="U184" s="16" t="s">
        <v>141</v>
      </c>
      <c r="V184" s="16" t="s">
        <v>141</v>
      </c>
      <c r="W184" s="16" t="s">
        <v>141</v>
      </c>
      <c r="X184" s="16" t="s">
        <v>141</v>
      </c>
      <c r="Y184" s="13"/>
      <c r="Z184" s="13"/>
    </row>
    <row r="185" spans="1:26" ht="15.75" customHeight="1" x14ac:dyDescent="0.2">
      <c r="A185" s="33">
        <v>183</v>
      </c>
      <c r="B185" s="34" t="s">
        <v>539</v>
      </c>
      <c r="C185" s="34" t="s">
        <v>541</v>
      </c>
      <c r="D185" s="34" t="s">
        <v>189</v>
      </c>
      <c r="E185" s="20" t="s">
        <v>36</v>
      </c>
      <c r="F185" s="20" t="s">
        <v>141</v>
      </c>
      <c r="G185" s="20" t="s">
        <v>141</v>
      </c>
      <c r="H185" s="20" t="s">
        <v>141</v>
      </c>
      <c r="I185" s="20" t="s">
        <v>141</v>
      </c>
      <c r="J185" s="20" t="s">
        <v>479</v>
      </c>
      <c r="K185" s="20" t="s">
        <v>141</v>
      </c>
      <c r="L185" s="20" t="s">
        <v>141</v>
      </c>
      <c r="M185" s="20" t="s">
        <v>141</v>
      </c>
      <c r="N185" s="20" t="s">
        <v>141</v>
      </c>
      <c r="O185" s="20" t="s">
        <v>141</v>
      </c>
      <c r="P185" s="20" t="s">
        <v>141</v>
      </c>
      <c r="Q185" s="20" t="s">
        <v>141</v>
      </c>
      <c r="R185" s="20" t="s">
        <v>141</v>
      </c>
      <c r="S185" s="20" t="s">
        <v>141</v>
      </c>
      <c r="T185" s="20" t="s">
        <v>141</v>
      </c>
      <c r="U185" s="20" t="s">
        <v>141</v>
      </c>
      <c r="V185" s="20" t="s">
        <v>141</v>
      </c>
      <c r="W185" s="20" t="s">
        <v>141</v>
      </c>
      <c r="X185" s="20" t="s">
        <v>141</v>
      </c>
      <c r="Y185" s="13"/>
      <c r="Z185" s="13"/>
    </row>
    <row r="186" spans="1:26" ht="15.75" customHeight="1" x14ac:dyDescent="0.2">
      <c r="A186" s="33">
        <v>184</v>
      </c>
      <c r="B186" s="34" t="s">
        <v>539</v>
      </c>
      <c r="C186" s="34" t="s">
        <v>546</v>
      </c>
      <c r="D186" s="34" t="s">
        <v>189</v>
      </c>
      <c r="E186" s="20" t="s">
        <v>91</v>
      </c>
      <c r="F186" s="20" t="s">
        <v>141</v>
      </c>
      <c r="G186" s="20" t="s">
        <v>141</v>
      </c>
      <c r="H186" s="20" t="s">
        <v>141</v>
      </c>
      <c r="I186" s="20" t="s">
        <v>141</v>
      </c>
      <c r="J186" s="26">
        <v>0.01</v>
      </c>
      <c r="K186" s="20" t="s">
        <v>141</v>
      </c>
      <c r="L186" s="20" t="s">
        <v>141</v>
      </c>
      <c r="M186" s="20" t="s">
        <v>141</v>
      </c>
      <c r="N186" s="20" t="s">
        <v>141</v>
      </c>
      <c r="O186" s="20" t="s">
        <v>141</v>
      </c>
      <c r="P186" s="20" t="s">
        <v>141</v>
      </c>
      <c r="Q186" s="20" t="s">
        <v>141</v>
      </c>
      <c r="R186" s="20" t="s">
        <v>141</v>
      </c>
      <c r="S186" s="20" t="s">
        <v>141</v>
      </c>
      <c r="T186" s="20" t="s">
        <v>141</v>
      </c>
      <c r="U186" s="20" t="s">
        <v>141</v>
      </c>
      <c r="V186" s="20" t="s">
        <v>141</v>
      </c>
      <c r="W186" s="20" t="s">
        <v>141</v>
      </c>
      <c r="X186" s="20" t="s">
        <v>141</v>
      </c>
      <c r="Y186" s="13"/>
      <c r="Z186" s="13"/>
    </row>
    <row r="187" spans="1:26" ht="15.75" customHeight="1" x14ac:dyDescent="0.2">
      <c r="A187" s="33">
        <v>185</v>
      </c>
      <c r="B187" s="34" t="s">
        <v>539</v>
      </c>
      <c r="C187" s="34" t="s">
        <v>547</v>
      </c>
      <c r="D187" s="34" t="s">
        <v>189</v>
      </c>
      <c r="E187" s="20" t="s">
        <v>94</v>
      </c>
      <c r="F187" s="20" t="s">
        <v>141</v>
      </c>
      <c r="G187" s="20" t="s">
        <v>141</v>
      </c>
      <c r="H187" s="20" t="s">
        <v>141</v>
      </c>
      <c r="I187" s="20" t="s">
        <v>141</v>
      </c>
      <c r="J187" s="20">
        <v>525</v>
      </c>
      <c r="K187" s="20" t="s">
        <v>141</v>
      </c>
      <c r="L187" s="20" t="s">
        <v>141</v>
      </c>
      <c r="M187" s="20" t="s">
        <v>141</v>
      </c>
      <c r="N187" s="20" t="s">
        <v>141</v>
      </c>
      <c r="O187" s="20" t="s">
        <v>141</v>
      </c>
      <c r="P187" s="20" t="s">
        <v>141</v>
      </c>
      <c r="Q187" s="20" t="s">
        <v>141</v>
      </c>
      <c r="R187" s="20" t="s">
        <v>141</v>
      </c>
      <c r="S187" s="20" t="s">
        <v>141</v>
      </c>
      <c r="T187" s="20" t="s">
        <v>141</v>
      </c>
      <c r="U187" s="20" t="s">
        <v>141</v>
      </c>
      <c r="V187" s="20" t="s">
        <v>141</v>
      </c>
      <c r="W187" s="20" t="s">
        <v>141</v>
      </c>
      <c r="X187" s="20" t="s">
        <v>141</v>
      </c>
      <c r="Y187" s="13"/>
      <c r="Z187" s="13"/>
    </row>
    <row r="188" spans="1:26" ht="15.75" customHeight="1" x14ac:dyDescent="0.2">
      <c r="A188" s="33">
        <v>186</v>
      </c>
      <c r="B188" s="34" t="s">
        <v>539</v>
      </c>
      <c r="C188" s="34" t="s">
        <v>549</v>
      </c>
      <c r="D188" s="34" t="s">
        <v>189</v>
      </c>
      <c r="E188" s="20" t="s">
        <v>94</v>
      </c>
      <c r="F188" s="20" t="s">
        <v>141</v>
      </c>
      <c r="G188" s="20" t="s">
        <v>141</v>
      </c>
      <c r="H188" s="20" t="s">
        <v>141</v>
      </c>
      <c r="I188" s="20" t="s">
        <v>141</v>
      </c>
      <c r="J188" s="20">
        <v>875</v>
      </c>
      <c r="K188" s="20" t="s">
        <v>141</v>
      </c>
      <c r="L188" s="20" t="s">
        <v>141</v>
      </c>
      <c r="M188" s="20" t="s">
        <v>141</v>
      </c>
      <c r="N188" s="20" t="s">
        <v>141</v>
      </c>
      <c r="O188" s="20" t="s">
        <v>141</v>
      </c>
      <c r="P188" s="20" t="s">
        <v>141</v>
      </c>
      <c r="Q188" s="20" t="s">
        <v>141</v>
      </c>
      <c r="R188" s="20" t="s">
        <v>141</v>
      </c>
      <c r="S188" s="20" t="s">
        <v>141</v>
      </c>
      <c r="T188" s="20" t="s">
        <v>141</v>
      </c>
      <c r="U188" s="20" t="s">
        <v>141</v>
      </c>
      <c r="V188" s="20" t="s">
        <v>141</v>
      </c>
      <c r="W188" s="20" t="s">
        <v>141</v>
      </c>
      <c r="X188" s="20" t="s">
        <v>141</v>
      </c>
      <c r="Y188" s="13"/>
      <c r="Z188" s="13"/>
    </row>
    <row r="189" spans="1:26" ht="15.75" customHeight="1" x14ac:dyDescent="0.2">
      <c r="A189" s="33">
        <v>187</v>
      </c>
      <c r="B189" s="34" t="s">
        <v>539</v>
      </c>
      <c r="C189" s="34" t="s">
        <v>551</v>
      </c>
      <c r="D189" s="34" t="s">
        <v>189</v>
      </c>
      <c r="E189" s="20" t="s">
        <v>36</v>
      </c>
      <c r="F189" s="20" t="s">
        <v>141</v>
      </c>
      <c r="G189" s="20" t="s">
        <v>141</v>
      </c>
      <c r="H189" s="20" t="s">
        <v>141</v>
      </c>
      <c r="I189" s="20" t="s">
        <v>141</v>
      </c>
      <c r="J189" s="128" t="s">
        <v>571</v>
      </c>
      <c r="K189" s="20" t="s">
        <v>141</v>
      </c>
      <c r="L189" s="20" t="s">
        <v>141</v>
      </c>
      <c r="M189" s="20" t="s">
        <v>141</v>
      </c>
      <c r="N189" s="20" t="s">
        <v>141</v>
      </c>
      <c r="O189" s="20" t="s">
        <v>141</v>
      </c>
      <c r="P189" s="20" t="s">
        <v>141</v>
      </c>
      <c r="Q189" s="20" t="s">
        <v>141</v>
      </c>
      <c r="R189" s="20" t="s">
        <v>141</v>
      </c>
      <c r="S189" s="20" t="s">
        <v>141</v>
      </c>
      <c r="T189" s="20" t="s">
        <v>141</v>
      </c>
      <c r="U189" s="20" t="s">
        <v>141</v>
      </c>
      <c r="V189" s="20" t="s">
        <v>141</v>
      </c>
      <c r="W189" s="20" t="s">
        <v>141</v>
      </c>
      <c r="X189" s="20" t="s">
        <v>141</v>
      </c>
      <c r="Y189" s="13"/>
      <c r="Z189" s="13"/>
    </row>
    <row r="190" spans="1:26" ht="15.75" customHeight="1" x14ac:dyDescent="0.2">
      <c r="A190" s="33">
        <v>188</v>
      </c>
      <c r="B190" s="34" t="s">
        <v>539</v>
      </c>
      <c r="C190" s="34" t="s">
        <v>553</v>
      </c>
      <c r="D190" s="34" t="s">
        <v>189</v>
      </c>
      <c r="E190" s="20" t="s">
        <v>36</v>
      </c>
      <c r="F190" s="20" t="s">
        <v>141</v>
      </c>
      <c r="G190" s="20" t="s">
        <v>141</v>
      </c>
      <c r="H190" s="20" t="s">
        <v>141</v>
      </c>
      <c r="I190" s="20" t="s">
        <v>141</v>
      </c>
      <c r="J190" s="128" t="s">
        <v>497</v>
      </c>
      <c r="K190" s="20" t="s">
        <v>141</v>
      </c>
      <c r="L190" s="20" t="s">
        <v>141</v>
      </c>
      <c r="M190" s="20" t="s">
        <v>141</v>
      </c>
      <c r="N190" s="20" t="s">
        <v>141</v>
      </c>
      <c r="O190" s="20" t="s">
        <v>141</v>
      </c>
      <c r="P190" s="20" t="s">
        <v>141</v>
      </c>
      <c r="Q190" s="20" t="s">
        <v>141</v>
      </c>
      <c r="R190" s="20" t="s">
        <v>141</v>
      </c>
      <c r="S190" s="20" t="s">
        <v>141</v>
      </c>
      <c r="T190" s="20" t="s">
        <v>141</v>
      </c>
      <c r="U190" s="20" t="s">
        <v>141</v>
      </c>
      <c r="V190" s="20" t="s">
        <v>141</v>
      </c>
      <c r="W190" s="20" t="s">
        <v>141</v>
      </c>
      <c r="X190" s="20" t="s">
        <v>141</v>
      </c>
      <c r="Y190" s="13"/>
      <c r="Z190" s="13"/>
    </row>
    <row r="191" spans="1:26" ht="15.75" customHeight="1" x14ac:dyDescent="0.2">
      <c r="A191" s="33">
        <v>189</v>
      </c>
      <c r="B191" s="34" t="s">
        <v>539</v>
      </c>
      <c r="C191" s="34" t="s">
        <v>558</v>
      </c>
      <c r="D191" s="34" t="s">
        <v>189</v>
      </c>
      <c r="E191" s="20" t="s">
        <v>36</v>
      </c>
      <c r="F191" s="20" t="s">
        <v>141</v>
      </c>
      <c r="G191" s="20" t="s">
        <v>141</v>
      </c>
      <c r="H191" s="20" t="s">
        <v>141</v>
      </c>
      <c r="I191" s="20" t="s">
        <v>141</v>
      </c>
      <c r="J191" s="20" t="s">
        <v>572</v>
      </c>
      <c r="K191" s="20" t="s">
        <v>141</v>
      </c>
      <c r="L191" s="20" t="s">
        <v>141</v>
      </c>
      <c r="M191" s="20" t="s">
        <v>141</v>
      </c>
      <c r="N191" s="20" t="s">
        <v>141</v>
      </c>
      <c r="O191" s="20" t="s">
        <v>141</v>
      </c>
      <c r="P191" s="20" t="s">
        <v>141</v>
      </c>
      <c r="Q191" s="20" t="s">
        <v>141</v>
      </c>
      <c r="R191" s="20" t="s">
        <v>141</v>
      </c>
      <c r="S191" s="20" t="s">
        <v>141</v>
      </c>
      <c r="T191" s="20" t="s">
        <v>141</v>
      </c>
      <c r="U191" s="20" t="s">
        <v>141</v>
      </c>
      <c r="V191" s="20" t="s">
        <v>141</v>
      </c>
      <c r="W191" s="20" t="s">
        <v>141</v>
      </c>
      <c r="X191" s="20" t="s">
        <v>141</v>
      </c>
      <c r="Y191" s="13"/>
      <c r="Z191" s="13"/>
    </row>
    <row r="192" spans="1:26" ht="15.75" customHeight="1" x14ac:dyDescent="0.2">
      <c r="A192" s="33">
        <v>190</v>
      </c>
      <c r="B192" s="34" t="s">
        <v>539</v>
      </c>
      <c r="C192" s="34" t="s">
        <v>561</v>
      </c>
      <c r="D192" s="34" t="s">
        <v>189</v>
      </c>
      <c r="E192" s="20" t="s">
        <v>36</v>
      </c>
      <c r="F192" s="20" t="s">
        <v>141</v>
      </c>
      <c r="G192" s="20" t="s">
        <v>141</v>
      </c>
      <c r="H192" s="20" t="s">
        <v>141</v>
      </c>
      <c r="I192" s="20" t="s">
        <v>141</v>
      </c>
      <c r="J192" s="128" t="s">
        <v>573</v>
      </c>
      <c r="K192" s="20" t="s">
        <v>141</v>
      </c>
      <c r="L192" s="20" t="s">
        <v>141</v>
      </c>
      <c r="M192" s="20" t="s">
        <v>141</v>
      </c>
      <c r="N192" s="20" t="s">
        <v>141</v>
      </c>
      <c r="O192" s="20" t="s">
        <v>141</v>
      </c>
      <c r="P192" s="20" t="s">
        <v>141</v>
      </c>
      <c r="Q192" s="20" t="s">
        <v>141</v>
      </c>
      <c r="R192" s="20" t="s">
        <v>141</v>
      </c>
      <c r="S192" s="20" t="s">
        <v>141</v>
      </c>
      <c r="T192" s="20" t="s">
        <v>141</v>
      </c>
      <c r="U192" s="20" t="s">
        <v>141</v>
      </c>
      <c r="V192" s="20" t="s">
        <v>141</v>
      </c>
      <c r="W192" s="20" t="s">
        <v>141</v>
      </c>
      <c r="X192" s="20" t="s">
        <v>141</v>
      </c>
      <c r="Y192" s="13"/>
      <c r="Z192" s="13"/>
    </row>
    <row r="193" spans="1:26" ht="15.75" customHeight="1" x14ac:dyDescent="0.2">
      <c r="A193" s="33">
        <v>191</v>
      </c>
      <c r="B193" s="34" t="s">
        <v>539</v>
      </c>
      <c r="C193" s="34" t="s">
        <v>564</v>
      </c>
      <c r="D193" s="34" t="s">
        <v>189</v>
      </c>
      <c r="E193" s="20" t="s">
        <v>36</v>
      </c>
      <c r="F193" s="20" t="s">
        <v>141</v>
      </c>
      <c r="G193" s="20" t="s">
        <v>141</v>
      </c>
      <c r="H193" s="20" t="s">
        <v>141</v>
      </c>
      <c r="I193" s="20" t="s">
        <v>141</v>
      </c>
      <c r="J193" s="128" t="s">
        <v>509</v>
      </c>
      <c r="K193" s="20" t="s">
        <v>141</v>
      </c>
      <c r="L193" s="20" t="s">
        <v>141</v>
      </c>
      <c r="M193" s="20" t="s">
        <v>141</v>
      </c>
      <c r="N193" s="20" t="s">
        <v>141</v>
      </c>
      <c r="O193" s="20" t="s">
        <v>141</v>
      </c>
      <c r="P193" s="20" t="s">
        <v>141</v>
      </c>
      <c r="Q193" s="20" t="s">
        <v>141</v>
      </c>
      <c r="R193" s="20" t="s">
        <v>141</v>
      </c>
      <c r="S193" s="20" t="s">
        <v>141</v>
      </c>
      <c r="T193" s="20" t="s">
        <v>141</v>
      </c>
      <c r="U193" s="20" t="s">
        <v>141</v>
      </c>
      <c r="V193" s="20" t="s">
        <v>141</v>
      </c>
      <c r="W193" s="20" t="s">
        <v>141</v>
      </c>
      <c r="X193" s="20" t="s">
        <v>141</v>
      </c>
      <c r="Y193" s="13"/>
      <c r="Z193" s="13"/>
    </row>
    <row r="194" spans="1:26" ht="15.75" customHeight="1" x14ac:dyDescent="0.2">
      <c r="A194" s="140">
        <v>192</v>
      </c>
      <c r="B194" s="141" t="s">
        <v>539</v>
      </c>
      <c r="C194" s="141" t="s">
        <v>568</v>
      </c>
      <c r="D194" s="141" t="s">
        <v>189</v>
      </c>
      <c r="E194" s="20" t="s">
        <v>36</v>
      </c>
      <c r="F194" s="39" t="s">
        <v>141</v>
      </c>
      <c r="G194" s="39" t="s">
        <v>141</v>
      </c>
      <c r="H194" s="39" t="s">
        <v>141</v>
      </c>
      <c r="I194" s="39" t="s">
        <v>141</v>
      </c>
      <c r="J194" s="39" t="s">
        <v>572</v>
      </c>
      <c r="K194" s="39" t="s">
        <v>141</v>
      </c>
      <c r="L194" s="39" t="s">
        <v>141</v>
      </c>
      <c r="M194" s="39" t="s">
        <v>141</v>
      </c>
      <c r="N194" s="39" t="s">
        <v>141</v>
      </c>
      <c r="O194" s="39" t="s">
        <v>141</v>
      </c>
      <c r="P194" s="39" t="s">
        <v>141</v>
      </c>
      <c r="Q194" s="39" t="s">
        <v>141</v>
      </c>
      <c r="R194" s="39" t="s">
        <v>141</v>
      </c>
      <c r="S194" s="39" t="s">
        <v>141</v>
      </c>
      <c r="T194" s="39" t="s">
        <v>141</v>
      </c>
      <c r="U194" s="39" t="s">
        <v>141</v>
      </c>
      <c r="V194" s="39" t="s">
        <v>141</v>
      </c>
      <c r="W194" s="39" t="s">
        <v>141</v>
      </c>
      <c r="X194" s="39" t="s">
        <v>141</v>
      </c>
      <c r="Y194" s="13"/>
      <c r="Z194" s="13"/>
    </row>
    <row r="195" spans="1:26" ht="15.75" customHeight="1" x14ac:dyDescent="0.2">
      <c r="A195" s="14">
        <v>193</v>
      </c>
      <c r="B195" s="15" t="s">
        <v>539</v>
      </c>
      <c r="C195" s="15" t="s">
        <v>540</v>
      </c>
      <c r="D195" s="15" t="s">
        <v>254</v>
      </c>
      <c r="E195" s="20" t="s">
        <v>36</v>
      </c>
      <c r="F195" s="16" t="s">
        <v>141</v>
      </c>
      <c r="G195" s="16" t="s">
        <v>141</v>
      </c>
      <c r="H195" s="16" t="s">
        <v>141</v>
      </c>
      <c r="I195" s="16" t="s">
        <v>141</v>
      </c>
      <c r="J195" s="16" t="s">
        <v>356</v>
      </c>
      <c r="K195" s="16" t="s">
        <v>141</v>
      </c>
      <c r="L195" s="16" t="s">
        <v>141</v>
      </c>
      <c r="M195" s="16" t="s">
        <v>141</v>
      </c>
      <c r="N195" s="16" t="s">
        <v>141</v>
      </c>
      <c r="O195" s="16" t="s">
        <v>141</v>
      </c>
      <c r="P195" s="16" t="s">
        <v>141</v>
      </c>
      <c r="Q195" s="16" t="s">
        <v>141</v>
      </c>
      <c r="R195" s="16" t="s">
        <v>141</v>
      </c>
      <c r="S195" s="16" t="s">
        <v>141</v>
      </c>
      <c r="T195" s="16" t="s">
        <v>141</v>
      </c>
      <c r="U195" s="16" t="s">
        <v>141</v>
      </c>
      <c r="V195" s="16" t="s">
        <v>141</v>
      </c>
      <c r="W195" s="16" t="s">
        <v>141</v>
      </c>
      <c r="X195" s="16" t="s">
        <v>141</v>
      </c>
      <c r="Y195" s="13"/>
      <c r="Z195" s="13"/>
    </row>
    <row r="196" spans="1:26" ht="15.75" customHeight="1" x14ac:dyDescent="0.2">
      <c r="A196" s="33">
        <v>194</v>
      </c>
      <c r="B196" s="34" t="s">
        <v>539</v>
      </c>
      <c r="C196" s="34" t="s">
        <v>541</v>
      </c>
      <c r="D196" s="34" t="s">
        <v>254</v>
      </c>
      <c r="E196" s="20" t="s">
        <v>36</v>
      </c>
      <c r="F196" s="20" t="s">
        <v>141</v>
      </c>
      <c r="G196" s="20" t="s">
        <v>141</v>
      </c>
      <c r="H196" s="20" t="s">
        <v>141</v>
      </c>
      <c r="I196" s="20" t="s">
        <v>141</v>
      </c>
      <c r="J196" s="20" t="s">
        <v>479</v>
      </c>
      <c r="K196" s="20" t="s">
        <v>141</v>
      </c>
      <c r="L196" s="20" t="s">
        <v>141</v>
      </c>
      <c r="M196" s="20" t="s">
        <v>141</v>
      </c>
      <c r="N196" s="20" t="s">
        <v>141</v>
      </c>
      <c r="O196" s="20" t="s">
        <v>141</v>
      </c>
      <c r="P196" s="20" t="s">
        <v>141</v>
      </c>
      <c r="Q196" s="20" t="s">
        <v>141</v>
      </c>
      <c r="R196" s="20" t="s">
        <v>141</v>
      </c>
      <c r="S196" s="20" t="s">
        <v>141</v>
      </c>
      <c r="T196" s="20" t="s">
        <v>141</v>
      </c>
      <c r="U196" s="20" t="s">
        <v>141</v>
      </c>
      <c r="V196" s="20" t="s">
        <v>141</v>
      </c>
      <c r="W196" s="20" t="s">
        <v>141</v>
      </c>
      <c r="X196" s="20" t="s">
        <v>141</v>
      </c>
      <c r="Y196" s="13"/>
      <c r="Z196" s="13"/>
    </row>
    <row r="197" spans="1:26" ht="15.75" customHeight="1" x14ac:dyDescent="0.2">
      <c r="A197" s="33">
        <v>195</v>
      </c>
      <c r="B197" s="34" t="s">
        <v>539</v>
      </c>
      <c r="C197" s="34" t="s">
        <v>546</v>
      </c>
      <c r="D197" s="34" t="s">
        <v>254</v>
      </c>
      <c r="E197" s="20" t="s">
        <v>91</v>
      </c>
      <c r="F197" s="20" t="s">
        <v>141</v>
      </c>
      <c r="G197" s="20" t="s">
        <v>141</v>
      </c>
      <c r="H197" s="20" t="s">
        <v>141</v>
      </c>
      <c r="I197" s="20" t="s">
        <v>141</v>
      </c>
      <c r="J197" s="26">
        <v>0.01</v>
      </c>
      <c r="K197" s="20" t="s">
        <v>141</v>
      </c>
      <c r="L197" s="20" t="s">
        <v>141</v>
      </c>
      <c r="M197" s="20" t="s">
        <v>141</v>
      </c>
      <c r="N197" s="20" t="s">
        <v>141</v>
      </c>
      <c r="O197" s="20" t="s">
        <v>141</v>
      </c>
      <c r="P197" s="20" t="s">
        <v>141</v>
      </c>
      <c r="Q197" s="20" t="s">
        <v>141</v>
      </c>
      <c r="R197" s="20" t="s">
        <v>141</v>
      </c>
      <c r="S197" s="20" t="s">
        <v>141</v>
      </c>
      <c r="T197" s="20" t="s">
        <v>141</v>
      </c>
      <c r="U197" s="20" t="s">
        <v>141</v>
      </c>
      <c r="V197" s="20" t="s">
        <v>141</v>
      </c>
      <c r="W197" s="20" t="s">
        <v>141</v>
      </c>
      <c r="X197" s="20" t="s">
        <v>141</v>
      </c>
      <c r="Y197" s="13"/>
      <c r="Z197" s="13"/>
    </row>
    <row r="198" spans="1:26" ht="15.75" customHeight="1" x14ac:dyDescent="0.2">
      <c r="A198" s="33">
        <v>196</v>
      </c>
      <c r="B198" s="34" t="s">
        <v>539</v>
      </c>
      <c r="C198" s="34" t="s">
        <v>547</v>
      </c>
      <c r="D198" s="34" t="s">
        <v>254</v>
      </c>
      <c r="E198" s="20" t="s">
        <v>94</v>
      </c>
      <c r="F198" s="20" t="s">
        <v>141</v>
      </c>
      <c r="G198" s="20" t="s">
        <v>141</v>
      </c>
      <c r="H198" s="20" t="s">
        <v>141</v>
      </c>
      <c r="I198" s="20" t="s">
        <v>141</v>
      </c>
      <c r="J198" s="20">
        <v>455</v>
      </c>
      <c r="K198" s="20" t="s">
        <v>141</v>
      </c>
      <c r="L198" s="20" t="s">
        <v>141</v>
      </c>
      <c r="M198" s="20" t="s">
        <v>141</v>
      </c>
      <c r="N198" s="20" t="s">
        <v>141</v>
      </c>
      <c r="O198" s="20" t="s">
        <v>141</v>
      </c>
      <c r="P198" s="20" t="s">
        <v>141</v>
      </c>
      <c r="Q198" s="20" t="s">
        <v>141</v>
      </c>
      <c r="R198" s="20" t="s">
        <v>141</v>
      </c>
      <c r="S198" s="20" t="s">
        <v>141</v>
      </c>
      <c r="T198" s="20" t="s">
        <v>141</v>
      </c>
      <c r="U198" s="20" t="s">
        <v>141</v>
      </c>
      <c r="V198" s="20" t="s">
        <v>141</v>
      </c>
      <c r="W198" s="20" t="s">
        <v>141</v>
      </c>
      <c r="X198" s="20" t="s">
        <v>141</v>
      </c>
      <c r="Y198" s="13"/>
      <c r="Z198" s="13"/>
    </row>
    <row r="199" spans="1:26" ht="15.75" customHeight="1" x14ac:dyDescent="0.2">
      <c r="A199" s="33">
        <v>197</v>
      </c>
      <c r="B199" s="34" t="s">
        <v>539</v>
      </c>
      <c r="C199" s="34" t="s">
        <v>549</v>
      </c>
      <c r="D199" s="34" t="s">
        <v>254</v>
      </c>
      <c r="E199" s="20" t="s">
        <v>94</v>
      </c>
      <c r="F199" s="20" t="s">
        <v>141</v>
      </c>
      <c r="G199" s="20" t="s">
        <v>141</v>
      </c>
      <c r="H199" s="20" t="s">
        <v>141</v>
      </c>
      <c r="I199" s="20" t="s">
        <v>141</v>
      </c>
      <c r="J199" s="20">
        <v>470</v>
      </c>
      <c r="K199" s="20" t="s">
        <v>141</v>
      </c>
      <c r="L199" s="20" t="s">
        <v>141</v>
      </c>
      <c r="M199" s="20" t="s">
        <v>141</v>
      </c>
      <c r="N199" s="20" t="s">
        <v>141</v>
      </c>
      <c r="O199" s="20" t="s">
        <v>141</v>
      </c>
      <c r="P199" s="20" t="s">
        <v>141</v>
      </c>
      <c r="Q199" s="20" t="s">
        <v>141</v>
      </c>
      <c r="R199" s="20" t="s">
        <v>141</v>
      </c>
      <c r="S199" s="20" t="s">
        <v>141</v>
      </c>
      <c r="T199" s="20" t="s">
        <v>141</v>
      </c>
      <c r="U199" s="20" t="s">
        <v>141</v>
      </c>
      <c r="V199" s="20" t="s">
        <v>141</v>
      </c>
      <c r="W199" s="20" t="s">
        <v>141</v>
      </c>
      <c r="X199" s="20" t="s">
        <v>141</v>
      </c>
      <c r="Y199" s="13"/>
      <c r="Z199" s="13"/>
    </row>
    <row r="200" spans="1:26" ht="15.75" customHeight="1" x14ac:dyDescent="0.2">
      <c r="A200" s="33">
        <v>198</v>
      </c>
      <c r="B200" s="34" t="s">
        <v>539</v>
      </c>
      <c r="C200" s="34" t="s">
        <v>551</v>
      </c>
      <c r="D200" s="34" t="s">
        <v>254</v>
      </c>
      <c r="E200" s="20" t="s">
        <v>36</v>
      </c>
      <c r="F200" s="20" t="s">
        <v>141</v>
      </c>
      <c r="G200" s="20" t="s">
        <v>141</v>
      </c>
      <c r="H200" s="20" t="s">
        <v>141</v>
      </c>
      <c r="I200" s="20" t="s">
        <v>141</v>
      </c>
      <c r="J200" s="20" t="s">
        <v>332</v>
      </c>
      <c r="K200" s="20" t="s">
        <v>141</v>
      </c>
      <c r="L200" s="20" t="s">
        <v>141</v>
      </c>
      <c r="M200" s="20" t="s">
        <v>141</v>
      </c>
      <c r="N200" s="20" t="s">
        <v>141</v>
      </c>
      <c r="O200" s="20" t="s">
        <v>141</v>
      </c>
      <c r="P200" s="20" t="s">
        <v>141</v>
      </c>
      <c r="Q200" s="20" t="s">
        <v>141</v>
      </c>
      <c r="R200" s="20" t="s">
        <v>141</v>
      </c>
      <c r="S200" s="20" t="s">
        <v>141</v>
      </c>
      <c r="T200" s="20" t="s">
        <v>141</v>
      </c>
      <c r="U200" s="20" t="s">
        <v>141</v>
      </c>
      <c r="V200" s="20" t="s">
        <v>141</v>
      </c>
      <c r="W200" s="20" t="s">
        <v>141</v>
      </c>
      <c r="X200" s="20" t="s">
        <v>141</v>
      </c>
      <c r="Y200" s="13"/>
      <c r="Z200" s="13"/>
    </row>
    <row r="201" spans="1:26" ht="15.75" customHeight="1" x14ac:dyDescent="0.2">
      <c r="A201" s="33">
        <v>199</v>
      </c>
      <c r="B201" s="34" t="s">
        <v>539</v>
      </c>
      <c r="C201" s="34" t="s">
        <v>553</v>
      </c>
      <c r="D201" s="34" t="s">
        <v>254</v>
      </c>
      <c r="E201" s="20" t="s">
        <v>36</v>
      </c>
      <c r="F201" s="20" t="s">
        <v>141</v>
      </c>
      <c r="G201" s="20" t="s">
        <v>141</v>
      </c>
      <c r="H201" s="20" t="s">
        <v>141</v>
      </c>
      <c r="I201" s="20" t="s">
        <v>141</v>
      </c>
      <c r="J201" s="128" t="s">
        <v>574</v>
      </c>
      <c r="K201" s="20" t="s">
        <v>141</v>
      </c>
      <c r="L201" s="20" t="s">
        <v>141</v>
      </c>
      <c r="M201" s="20" t="s">
        <v>141</v>
      </c>
      <c r="N201" s="20" t="s">
        <v>141</v>
      </c>
      <c r="O201" s="20" t="s">
        <v>141</v>
      </c>
      <c r="P201" s="20" t="s">
        <v>141</v>
      </c>
      <c r="Q201" s="20" t="s">
        <v>141</v>
      </c>
      <c r="R201" s="20" t="s">
        <v>141</v>
      </c>
      <c r="S201" s="20" t="s">
        <v>141</v>
      </c>
      <c r="T201" s="20" t="s">
        <v>141</v>
      </c>
      <c r="U201" s="20" t="s">
        <v>141</v>
      </c>
      <c r="V201" s="20" t="s">
        <v>141</v>
      </c>
      <c r="W201" s="20" t="s">
        <v>141</v>
      </c>
      <c r="X201" s="20" t="s">
        <v>141</v>
      </c>
      <c r="Y201" s="13"/>
      <c r="Z201" s="13"/>
    </row>
    <row r="202" spans="1:26" ht="15.75" customHeight="1" x14ac:dyDescent="0.2">
      <c r="A202" s="33">
        <v>200</v>
      </c>
      <c r="B202" s="34" t="s">
        <v>539</v>
      </c>
      <c r="C202" s="34" t="s">
        <v>558</v>
      </c>
      <c r="D202" s="34" t="s">
        <v>254</v>
      </c>
      <c r="E202" s="20" t="s">
        <v>36</v>
      </c>
      <c r="F202" s="20" t="s">
        <v>141</v>
      </c>
      <c r="G202" s="20" t="s">
        <v>141</v>
      </c>
      <c r="H202" s="20" t="s">
        <v>141</v>
      </c>
      <c r="I202" s="20" t="s">
        <v>141</v>
      </c>
      <c r="J202" s="128" t="s">
        <v>575</v>
      </c>
      <c r="K202" s="20" t="s">
        <v>141</v>
      </c>
      <c r="L202" s="20" t="s">
        <v>141</v>
      </c>
      <c r="M202" s="20" t="s">
        <v>141</v>
      </c>
      <c r="N202" s="20" t="s">
        <v>141</v>
      </c>
      <c r="O202" s="20" t="s">
        <v>141</v>
      </c>
      <c r="P202" s="20" t="s">
        <v>141</v>
      </c>
      <c r="Q202" s="20" t="s">
        <v>141</v>
      </c>
      <c r="R202" s="20" t="s">
        <v>141</v>
      </c>
      <c r="S202" s="20" t="s">
        <v>141</v>
      </c>
      <c r="T202" s="20" t="s">
        <v>141</v>
      </c>
      <c r="U202" s="20" t="s">
        <v>141</v>
      </c>
      <c r="V202" s="20" t="s">
        <v>141</v>
      </c>
      <c r="W202" s="20" t="s">
        <v>141</v>
      </c>
      <c r="X202" s="20" t="s">
        <v>141</v>
      </c>
      <c r="Y202" s="13"/>
      <c r="Z202" s="13"/>
    </row>
    <row r="203" spans="1:26" ht="15.75" customHeight="1" x14ac:dyDescent="0.2">
      <c r="A203" s="33">
        <v>201</v>
      </c>
      <c r="B203" s="34" t="s">
        <v>539</v>
      </c>
      <c r="C203" s="34" t="s">
        <v>561</v>
      </c>
      <c r="D203" s="34" t="s">
        <v>254</v>
      </c>
      <c r="E203" s="20" t="s">
        <v>36</v>
      </c>
      <c r="F203" s="20" t="s">
        <v>141</v>
      </c>
      <c r="G203" s="20" t="s">
        <v>141</v>
      </c>
      <c r="H203" s="20" t="s">
        <v>141</v>
      </c>
      <c r="I203" s="20" t="s">
        <v>141</v>
      </c>
      <c r="J203" s="128" t="s">
        <v>332</v>
      </c>
      <c r="K203" s="20" t="s">
        <v>141</v>
      </c>
      <c r="L203" s="20" t="s">
        <v>141</v>
      </c>
      <c r="M203" s="20" t="s">
        <v>141</v>
      </c>
      <c r="N203" s="20" t="s">
        <v>141</v>
      </c>
      <c r="O203" s="20" t="s">
        <v>141</v>
      </c>
      <c r="P203" s="20" t="s">
        <v>141</v>
      </c>
      <c r="Q203" s="20" t="s">
        <v>141</v>
      </c>
      <c r="R203" s="20" t="s">
        <v>141</v>
      </c>
      <c r="S203" s="20" t="s">
        <v>141</v>
      </c>
      <c r="T203" s="20" t="s">
        <v>141</v>
      </c>
      <c r="U203" s="20" t="s">
        <v>141</v>
      </c>
      <c r="V203" s="20" t="s">
        <v>141</v>
      </c>
      <c r="W203" s="20" t="s">
        <v>141</v>
      </c>
      <c r="X203" s="20" t="s">
        <v>141</v>
      </c>
      <c r="Y203" s="13"/>
      <c r="Z203" s="13"/>
    </row>
    <row r="204" spans="1:26" ht="15.75" customHeight="1" x14ac:dyDescent="0.2">
      <c r="A204" s="33">
        <v>202</v>
      </c>
      <c r="B204" s="34" t="s">
        <v>539</v>
      </c>
      <c r="C204" s="34" t="s">
        <v>564</v>
      </c>
      <c r="D204" s="34" t="s">
        <v>254</v>
      </c>
      <c r="E204" s="20" t="s">
        <v>36</v>
      </c>
      <c r="F204" s="20" t="s">
        <v>141</v>
      </c>
      <c r="G204" s="20" t="s">
        <v>141</v>
      </c>
      <c r="H204" s="20" t="s">
        <v>141</v>
      </c>
      <c r="I204" s="20" t="s">
        <v>141</v>
      </c>
      <c r="J204" s="128" t="s">
        <v>576</v>
      </c>
      <c r="K204" s="20" t="s">
        <v>141</v>
      </c>
      <c r="L204" s="20" t="s">
        <v>141</v>
      </c>
      <c r="M204" s="20" t="s">
        <v>141</v>
      </c>
      <c r="N204" s="20" t="s">
        <v>141</v>
      </c>
      <c r="O204" s="20" t="s">
        <v>141</v>
      </c>
      <c r="P204" s="20" t="s">
        <v>141</v>
      </c>
      <c r="Q204" s="20" t="s">
        <v>141</v>
      </c>
      <c r="R204" s="20" t="s">
        <v>141</v>
      </c>
      <c r="S204" s="20" t="s">
        <v>141</v>
      </c>
      <c r="T204" s="20" t="s">
        <v>141</v>
      </c>
      <c r="U204" s="20" t="s">
        <v>141</v>
      </c>
      <c r="V204" s="20" t="s">
        <v>141</v>
      </c>
      <c r="W204" s="20" t="s">
        <v>141</v>
      </c>
      <c r="X204" s="20" t="s">
        <v>141</v>
      </c>
      <c r="Y204" s="13"/>
      <c r="Z204" s="13"/>
    </row>
    <row r="205" spans="1:26" ht="15.75" customHeight="1" x14ac:dyDescent="0.2">
      <c r="A205" s="140">
        <v>203</v>
      </c>
      <c r="B205" s="141" t="s">
        <v>539</v>
      </c>
      <c r="C205" s="141" t="s">
        <v>568</v>
      </c>
      <c r="D205" s="141" t="s">
        <v>254</v>
      </c>
      <c r="E205" s="20" t="s">
        <v>36</v>
      </c>
      <c r="F205" s="39" t="s">
        <v>141</v>
      </c>
      <c r="G205" s="39" t="s">
        <v>141</v>
      </c>
      <c r="H205" s="39" t="s">
        <v>141</v>
      </c>
      <c r="I205" s="39" t="s">
        <v>141</v>
      </c>
      <c r="J205" s="143" t="s">
        <v>577</v>
      </c>
      <c r="K205" s="39" t="s">
        <v>141</v>
      </c>
      <c r="L205" s="39" t="s">
        <v>141</v>
      </c>
      <c r="M205" s="39" t="s">
        <v>141</v>
      </c>
      <c r="N205" s="39" t="s">
        <v>141</v>
      </c>
      <c r="O205" s="39" t="s">
        <v>141</v>
      </c>
      <c r="P205" s="39" t="s">
        <v>141</v>
      </c>
      <c r="Q205" s="39" t="s">
        <v>141</v>
      </c>
      <c r="R205" s="39" t="s">
        <v>141</v>
      </c>
      <c r="S205" s="39" t="s">
        <v>141</v>
      </c>
      <c r="T205" s="39" t="s">
        <v>141</v>
      </c>
      <c r="U205" s="39" t="s">
        <v>141</v>
      </c>
      <c r="V205" s="39" t="s">
        <v>141</v>
      </c>
      <c r="W205" s="39" t="s">
        <v>141</v>
      </c>
      <c r="X205" s="39" t="s">
        <v>141</v>
      </c>
      <c r="Y205" s="13"/>
      <c r="Z205" s="13"/>
    </row>
    <row r="206" spans="1:26" ht="15.75" customHeight="1" x14ac:dyDescent="0.2">
      <c r="A206" s="14">
        <v>204</v>
      </c>
      <c r="B206" s="15" t="s">
        <v>539</v>
      </c>
      <c r="C206" s="15" t="s">
        <v>540</v>
      </c>
      <c r="D206" s="15" t="s">
        <v>272</v>
      </c>
      <c r="E206" s="20" t="s">
        <v>36</v>
      </c>
      <c r="F206" s="16" t="s">
        <v>141</v>
      </c>
      <c r="G206" s="16" t="s">
        <v>141</v>
      </c>
      <c r="H206" s="16" t="s">
        <v>141</v>
      </c>
      <c r="I206" s="16" t="s">
        <v>141</v>
      </c>
      <c r="J206" s="16" t="s">
        <v>141</v>
      </c>
      <c r="K206" s="16" t="s">
        <v>141</v>
      </c>
      <c r="L206" s="16" t="s">
        <v>141</v>
      </c>
      <c r="M206" s="16" t="s">
        <v>141</v>
      </c>
      <c r="N206" s="16" t="s">
        <v>141</v>
      </c>
      <c r="O206" s="16" t="s">
        <v>141</v>
      </c>
      <c r="P206" s="16" t="s">
        <v>141</v>
      </c>
      <c r="Q206" s="16" t="s">
        <v>141</v>
      </c>
      <c r="R206" s="16" t="s">
        <v>141</v>
      </c>
      <c r="S206" s="16" t="s">
        <v>141</v>
      </c>
      <c r="T206" s="16" t="s">
        <v>141</v>
      </c>
      <c r="U206" s="16" t="s">
        <v>141</v>
      </c>
      <c r="V206" s="16" t="s">
        <v>141</v>
      </c>
      <c r="W206" s="16" t="s">
        <v>141</v>
      </c>
      <c r="X206" s="16" t="s">
        <v>141</v>
      </c>
      <c r="Y206" s="13"/>
      <c r="Z206" s="13"/>
    </row>
    <row r="207" spans="1:26" ht="15.75" customHeight="1" x14ac:dyDescent="0.2">
      <c r="A207" s="33">
        <v>205</v>
      </c>
      <c r="B207" s="34" t="s">
        <v>539</v>
      </c>
      <c r="C207" s="34" t="s">
        <v>541</v>
      </c>
      <c r="D207" s="34" t="s">
        <v>272</v>
      </c>
      <c r="E207" s="20" t="s">
        <v>36</v>
      </c>
      <c r="F207" s="20" t="s">
        <v>141</v>
      </c>
      <c r="G207" s="20" t="s">
        <v>141</v>
      </c>
      <c r="H207" s="20" t="s">
        <v>141</v>
      </c>
      <c r="I207" s="20" t="s">
        <v>141</v>
      </c>
      <c r="J207" s="20" t="s">
        <v>141</v>
      </c>
      <c r="K207" s="20" t="s">
        <v>141</v>
      </c>
      <c r="L207" s="20" t="s">
        <v>141</v>
      </c>
      <c r="M207" s="20" t="s">
        <v>141</v>
      </c>
      <c r="N207" s="20" t="s">
        <v>141</v>
      </c>
      <c r="O207" s="20" t="s">
        <v>141</v>
      </c>
      <c r="P207" s="20" t="s">
        <v>141</v>
      </c>
      <c r="Q207" s="20" t="s">
        <v>141</v>
      </c>
      <c r="R207" s="20" t="s">
        <v>141</v>
      </c>
      <c r="S207" s="20" t="s">
        <v>141</v>
      </c>
      <c r="T207" s="20" t="s">
        <v>141</v>
      </c>
      <c r="U207" s="20" t="s">
        <v>141</v>
      </c>
      <c r="V207" s="20" t="s">
        <v>141</v>
      </c>
      <c r="W207" s="20" t="s">
        <v>141</v>
      </c>
      <c r="X207" s="20" t="s">
        <v>141</v>
      </c>
      <c r="Y207" s="13"/>
      <c r="Z207" s="13"/>
    </row>
    <row r="208" spans="1:26" ht="15.75" customHeight="1" x14ac:dyDescent="0.2">
      <c r="A208" s="33">
        <v>206</v>
      </c>
      <c r="B208" s="34" t="s">
        <v>539</v>
      </c>
      <c r="C208" s="34" t="s">
        <v>546</v>
      </c>
      <c r="D208" s="34" t="s">
        <v>272</v>
      </c>
      <c r="E208" s="20" t="s">
        <v>91</v>
      </c>
      <c r="F208" s="20" t="s">
        <v>141</v>
      </c>
      <c r="G208" s="20" t="s">
        <v>141</v>
      </c>
      <c r="H208" s="20" t="s">
        <v>141</v>
      </c>
      <c r="I208" s="20" t="s">
        <v>141</v>
      </c>
      <c r="J208" s="20" t="s">
        <v>141</v>
      </c>
      <c r="K208" s="20" t="s">
        <v>141</v>
      </c>
      <c r="L208" s="20" t="s">
        <v>141</v>
      </c>
      <c r="M208" s="20" t="s">
        <v>141</v>
      </c>
      <c r="N208" s="20" t="s">
        <v>141</v>
      </c>
      <c r="O208" s="20" t="s">
        <v>141</v>
      </c>
      <c r="P208" s="20" t="s">
        <v>141</v>
      </c>
      <c r="Q208" s="20" t="s">
        <v>141</v>
      </c>
      <c r="R208" s="20" t="s">
        <v>141</v>
      </c>
      <c r="S208" s="20" t="s">
        <v>141</v>
      </c>
      <c r="T208" s="20" t="s">
        <v>141</v>
      </c>
      <c r="U208" s="20" t="s">
        <v>141</v>
      </c>
      <c r="V208" s="20" t="s">
        <v>141</v>
      </c>
      <c r="W208" s="20" t="s">
        <v>141</v>
      </c>
      <c r="X208" s="20" t="s">
        <v>141</v>
      </c>
      <c r="Y208" s="13"/>
      <c r="Z208" s="13"/>
    </row>
    <row r="209" spans="1:26" ht="15.75" customHeight="1" x14ac:dyDescent="0.2">
      <c r="A209" s="33">
        <v>207</v>
      </c>
      <c r="B209" s="34" t="s">
        <v>539</v>
      </c>
      <c r="C209" s="34" t="s">
        <v>547</v>
      </c>
      <c r="D209" s="34" t="s">
        <v>272</v>
      </c>
      <c r="E209" s="20" t="s">
        <v>94</v>
      </c>
      <c r="F209" s="20" t="s">
        <v>141</v>
      </c>
      <c r="G209" s="20" t="s">
        <v>141</v>
      </c>
      <c r="H209" s="20" t="s">
        <v>141</v>
      </c>
      <c r="I209" s="20" t="s">
        <v>141</v>
      </c>
      <c r="J209" s="20" t="s">
        <v>141</v>
      </c>
      <c r="K209" s="20" t="s">
        <v>141</v>
      </c>
      <c r="L209" s="20" t="s">
        <v>141</v>
      </c>
      <c r="M209" s="20" t="s">
        <v>141</v>
      </c>
      <c r="N209" s="20" t="s">
        <v>141</v>
      </c>
      <c r="O209" s="20" t="s">
        <v>141</v>
      </c>
      <c r="P209" s="20" t="s">
        <v>141</v>
      </c>
      <c r="Q209" s="20" t="s">
        <v>141</v>
      </c>
      <c r="R209" s="20" t="s">
        <v>141</v>
      </c>
      <c r="S209" s="20" t="s">
        <v>141</v>
      </c>
      <c r="T209" s="20" t="s">
        <v>141</v>
      </c>
      <c r="U209" s="20" t="s">
        <v>141</v>
      </c>
      <c r="V209" s="20" t="s">
        <v>141</v>
      </c>
      <c r="W209" s="20" t="s">
        <v>141</v>
      </c>
      <c r="X209" s="20" t="s">
        <v>141</v>
      </c>
      <c r="Y209" s="13"/>
      <c r="Z209" s="13"/>
    </row>
    <row r="210" spans="1:26" ht="15.75" customHeight="1" x14ac:dyDescent="0.2">
      <c r="A210" s="33">
        <v>208</v>
      </c>
      <c r="B210" s="34" t="s">
        <v>539</v>
      </c>
      <c r="C210" s="34" t="s">
        <v>549</v>
      </c>
      <c r="D210" s="34" t="s">
        <v>272</v>
      </c>
      <c r="E210" s="20" t="s">
        <v>94</v>
      </c>
      <c r="F210" s="20" t="s">
        <v>141</v>
      </c>
      <c r="G210" s="20" t="s">
        <v>141</v>
      </c>
      <c r="H210" s="20" t="s">
        <v>141</v>
      </c>
      <c r="I210" s="20" t="s">
        <v>141</v>
      </c>
      <c r="J210" s="20" t="s">
        <v>141</v>
      </c>
      <c r="K210" s="20" t="s">
        <v>141</v>
      </c>
      <c r="L210" s="20" t="s">
        <v>141</v>
      </c>
      <c r="M210" s="20" t="s">
        <v>141</v>
      </c>
      <c r="N210" s="20" t="s">
        <v>141</v>
      </c>
      <c r="O210" s="20" t="s">
        <v>141</v>
      </c>
      <c r="P210" s="20" t="s">
        <v>141</v>
      </c>
      <c r="Q210" s="20" t="s">
        <v>141</v>
      </c>
      <c r="R210" s="20" t="s">
        <v>141</v>
      </c>
      <c r="S210" s="20" t="s">
        <v>141</v>
      </c>
      <c r="T210" s="20" t="s">
        <v>141</v>
      </c>
      <c r="U210" s="20" t="s">
        <v>141</v>
      </c>
      <c r="V210" s="20" t="s">
        <v>141</v>
      </c>
      <c r="W210" s="20" t="s">
        <v>141</v>
      </c>
      <c r="X210" s="20" t="s">
        <v>141</v>
      </c>
      <c r="Y210" s="13"/>
      <c r="Z210" s="13"/>
    </row>
    <row r="211" spans="1:26" ht="15.75" customHeight="1" x14ac:dyDescent="0.2">
      <c r="A211" s="33">
        <v>209</v>
      </c>
      <c r="B211" s="34" t="s">
        <v>539</v>
      </c>
      <c r="C211" s="34" t="s">
        <v>551</v>
      </c>
      <c r="D211" s="34" t="s">
        <v>272</v>
      </c>
      <c r="E211" s="20" t="s">
        <v>36</v>
      </c>
      <c r="F211" s="20" t="s">
        <v>141</v>
      </c>
      <c r="G211" s="20" t="s">
        <v>141</v>
      </c>
      <c r="H211" s="20" t="s">
        <v>141</v>
      </c>
      <c r="I211" s="20" t="s">
        <v>141</v>
      </c>
      <c r="J211" s="20" t="s">
        <v>141</v>
      </c>
      <c r="K211" s="20" t="s">
        <v>141</v>
      </c>
      <c r="L211" s="20" t="s">
        <v>141</v>
      </c>
      <c r="M211" s="20" t="s">
        <v>141</v>
      </c>
      <c r="N211" s="20" t="s">
        <v>141</v>
      </c>
      <c r="O211" s="20" t="s">
        <v>141</v>
      </c>
      <c r="P211" s="20" t="s">
        <v>141</v>
      </c>
      <c r="Q211" s="20" t="s">
        <v>141</v>
      </c>
      <c r="R211" s="20" t="s">
        <v>141</v>
      </c>
      <c r="S211" s="20" t="s">
        <v>141</v>
      </c>
      <c r="T211" s="20" t="s">
        <v>141</v>
      </c>
      <c r="U211" s="20" t="s">
        <v>141</v>
      </c>
      <c r="V211" s="20" t="s">
        <v>141</v>
      </c>
      <c r="W211" s="20" t="s">
        <v>141</v>
      </c>
      <c r="X211" s="20" t="s">
        <v>141</v>
      </c>
      <c r="Y211" s="13"/>
      <c r="Z211" s="13"/>
    </row>
    <row r="212" spans="1:26" ht="15.75" customHeight="1" x14ac:dyDescent="0.2">
      <c r="A212" s="33">
        <v>210</v>
      </c>
      <c r="B212" s="34" t="s">
        <v>539</v>
      </c>
      <c r="C212" s="34" t="s">
        <v>553</v>
      </c>
      <c r="D212" s="34" t="s">
        <v>272</v>
      </c>
      <c r="E212" s="20" t="s">
        <v>36</v>
      </c>
      <c r="F212" s="20" t="s">
        <v>141</v>
      </c>
      <c r="G212" s="20" t="s">
        <v>141</v>
      </c>
      <c r="H212" s="20" t="s">
        <v>141</v>
      </c>
      <c r="I212" s="20" t="s">
        <v>141</v>
      </c>
      <c r="J212" s="20" t="s">
        <v>141</v>
      </c>
      <c r="K212" s="20" t="s">
        <v>141</v>
      </c>
      <c r="L212" s="20" t="s">
        <v>141</v>
      </c>
      <c r="M212" s="20" t="s">
        <v>141</v>
      </c>
      <c r="N212" s="20" t="s">
        <v>141</v>
      </c>
      <c r="O212" s="20" t="s">
        <v>141</v>
      </c>
      <c r="P212" s="20" t="s">
        <v>141</v>
      </c>
      <c r="Q212" s="20" t="s">
        <v>141</v>
      </c>
      <c r="R212" s="20" t="s">
        <v>141</v>
      </c>
      <c r="S212" s="20" t="s">
        <v>141</v>
      </c>
      <c r="T212" s="20" t="s">
        <v>141</v>
      </c>
      <c r="U212" s="20" t="s">
        <v>141</v>
      </c>
      <c r="V212" s="20" t="s">
        <v>141</v>
      </c>
      <c r="W212" s="20" t="s">
        <v>141</v>
      </c>
      <c r="X212" s="20" t="s">
        <v>141</v>
      </c>
      <c r="Y212" s="13"/>
      <c r="Z212" s="13"/>
    </row>
    <row r="213" spans="1:26" ht="15.75" customHeight="1" x14ac:dyDescent="0.2">
      <c r="A213" s="33">
        <v>211</v>
      </c>
      <c r="B213" s="34" t="s">
        <v>539</v>
      </c>
      <c r="C213" s="34" t="s">
        <v>558</v>
      </c>
      <c r="D213" s="34" t="s">
        <v>272</v>
      </c>
      <c r="E213" s="20" t="s">
        <v>36</v>
      </c>
      <c r="F213" s="20" t="s">
        <v>141</v>
      </c>
      <c r="G213" s="20" t="s">
        <v>141</v>
      </c>
      <c r="H213" s="20" t="s">
        <v>141</v>
      </c>
      <c r="I213" s="20" t="s">
        <v>141</v>
      </c>
      <c r="J213" s="20" t="s">
        <v>141</v>
      </c>
      <c r="K213" s="20" t="s">
        <v>141</v>
      </c>
      <c r="L213" s="20" t="s">
        <v>141</v>
      </c>
      <c r="M213" s="20" t="s">
        <v>141</v>
      </c>
      <c r="N213" s="20" t="s">
        <v>141</v>
      </c>
      <c r="O213" s="20" t="s">
        <v>141</v>
      </c>
      <c r="P213" s="20" t="s">
        <v>141</v>
      </c>
      <c r="Q213" s="20" t="s">
        <v>141</v>
      </c>
      <c r="R213" s="20" t="s">
        <v>141</v>
      </c>
      <c r="S213" s="20" t="s">
        <v>141</v>
      </c>
      <c r="T213" s="20" t="s">
        <v>141</v>
      </c>
      <c r="U213" s="20" t="s">
        <v>141</v>
      </c>
      <c r="V213" s="20" t="s">
        <v>141</v>
      </c>
      <c r="W213" s="20" t="s">
        <v>141</v>
      </c>
      <c r="X213" s="20" t="s">
        <v>141</v>
      </c>
      <c r="Y213" s="13"/>
      <c r="Z213" s="13"/>
    </row>
    <row r="214" spans="1:26" ht="15.75" customHeight="1" x14ac:dyDescent="0.2">
      <c r="A214" s="33">
        <v>212</v>
      </c>
      <c r="B214" s="34" t="s">
        <v>539</v>
      </c>
      <c r="C214" s="34" t="s">
        <v>561</v>
      </c>
      <c r="D214" s="34" t="s">
        <v>272</v>
      </c>
      <c r="E214" s="20" t="s">
        <v>36</v>
      </c>
      <c r="F214" s="20" t="s">
        <v>141</v>
      </c>
      <c r="G214" s="20" t="s">
        <v>141</v>
      </c>
      <c r="H214" s="20" t="s">
        <v>141</v>
      </c>
      <c r="I214" s="20" t="s">
        <v>141</v>
      </c>
      <c r="J214" s="20" t="s">
        <v>141</v>
      </c>
      <c r="K214" s="20" t="s">
        <v>141</v>
      </c>
      <c r="L214" s="20" t="s">
        <v>141</v>
      </c>
      <c r="M214" s="20" t="s">
        <v>141</v>
      </c>
      <c r="N214" s="20" t="s">
        <v>141</v>
      </c>
      <c r="O214" s="20" t="s">
        <v>141</v>
      </c>
      <c r="P214" s="20" t="s">
        <v>141</v>
      </c>
      <c r="Q214" s="20" t="s">
        <v>141</v>
      </c>
      <c r="R214" s="20" t="s">
        <v>141</v>
      </c>
      <c r="S214" s="20" t="s">
        <v>141</v>
      </c>
      <c r="T214" s="20" t="s">
        <v>141</v>
      </c>
      <c r="U214" s="20" t="s">
        <v>141</v>
      </c>
      <c r="V214" s="20" t="s">
        <v>141</v>
      </c>
      <c r="W214" s="20" t="s">
        <v>141</v>
      </c>
      <c r="X214" s="20" t="s">
        <v>141</v>
      </c>
      <c r="Y214" s="13"/>
      <c r="Z214" s="13"/>
    </row>
    <row r="215" spans="1:26" ht="15.75" customHeight="1" x14ac:dyDescent="0.2">
      <c r="A215" s="33">
        <v>213</v>
      </c>
      <c r="B215" s="34" t="s">
        <v>539</v>
      </c>
      <c r="C215" s="34" t="s">
        <v>564</v>
      </c>
      <c r="D215" s="34" t="s">
        <v>272</v>
      </c>
      <c r="E215" s="20" t="s">
        <v>36</v>
      </c>
      <c r="F215" s="20" t="s">
        <v>141</v>
      </c>
      <c r="G215" s="20" t="s">
        <v>141</v>
      </c>
      <c r="H215" s="20" t="s">
        <v>141</v>
      </c>
      <c r="I215" s="20" t="s">
        <v>141</v>
      </c>
      <c r="J215" s="20" t="s">
        <v>141</v>
      </c>
      <c r="K215" s="20" t="s">
        <v>141</v>
      </c>
      <c r="L215" s="20" t="s">
        <v>141</v>
      </c>
      <c r="M215" s="20" t="s">
        <v>141</v>
      </c>
      <c r="N215" s="20" t="s">
        <v>141</v>
      </c>
      <c r="O215" s="20" t="s">
        <v>141</v>
      </c>
      <c r="P215" s="20" t="s">
        <v>141</v>
      </c>
      <c r="Q215" s="20" t="s">
        <v>141</v>
      </c>
      <c r="R215" s="20" t="s">
        <v>141</v>
      </c>
      <c r="S215" s="20" t="s">
        <v>141</v>
      </c>
      <c r="T215" s="20" t="s">
        <v>141</v>
      </c>
      <c r="U215" s="20" t="s">
        <v>141</v>
      </c>
      <c r="V215" s="20" t="s">
        <v>141</v>
      </c>
      <c r="W215" s="20" t="s">
        <v>141</v>
      </c>
      <c r="X215" s="20" t="s">
        <v>141</v>
      </c>
      <c r="Y215" s="13"/>
      <c r="Z215" s="13"/>
    </row>
    <row r="216" spans="1:26" ht="15.75" customHeight="1" x14ac:dyDescent="0.2">
      <c r="A216" s="140">
        <v>214</v>
      </c>
      <c r="B216" s="141" t="s">
        <v>539</v>
      </c>
      <c r="C216" s="141" t="s">
        <v>568</v>
      </c>
      <c r="D216" s="141" t="s">
        <v>272</v>
      </c>
      <c r="E216" s="20" t="s">
        <v>36</v>
      </c>
      <c r="F216" s="20" t="s">
        <v>141</v>
      </c>
      <c r="G216" s="20" t="s">
        <v>141</v>
      </c>
      <c r="H216" s="20" t="s">
        <v>141</v>
      </c>
      <c r="I216" s="20" t="s">
        <v>141</v>
      </c>
      <c r="J216" s="20" t="s">
        <v>141</v>
      </c>
      <c r="K216" s="20" t="s">
        <v>141</v>
      </c>
      <c r="L216" s="20" t="s">
        <v>141</v>
      </c>
      <c r="M216" s="20" t="s">
        <v>141</v>
      </c>
      <c r="N216" s="20" t="s">
        <v>141</v>
      </c>
      <c r="O216" s="20" t="s">
        <v>141</v>
      </c>
      <c r="P216" s="20" t="s">
        <v>141</v>
      </c>
      <c r="Q216" s="74" t="s">
        <v>141</v>
      </c>
      <c r="R216" s="20" t="s">
        <v>141</v>
      </c>
      <c r="S216" s="20" t="s">
        <v>141</v>
      </c>
      <c r="T216" s="20" t="s">
        <v>141</v>
      </c>
      <c r="U216" s="20" t="s">
        <v>141</v>
      </c>
      <c r="V216" s="20" t="s">
        <v>141</v>
      </c>
      <c r="W216" s="20" t="s">
        <v>141</v>
      </c>
      <c r="X216" s="20" t="s">
        <v>141</v>
      </c>
      <c r="Y216" s="13"/>
      <c r="Z216" s="13"/>
    </row>
    <row r="217" spans="1:26" ht="15.75" customHeight="1" x14ac:dyDescent="0.2">
      <c r="A217" s="14">
        <v>215</v>
      </c>
      <c r="B217" s="15" t="s">
        <v>539</v>
      </c>
      <c r="C217" s="15" t="s">
        <v>540</v>
      </c>
      <c r="D217" s="15" t="s">
        <v>273</v>
      </c>
      <c r="E217" s="20" t="s">
        <v>36</v>
      </c>
      <c r="F217" s="16" t="s">
        <v>141</v>
      </c>
      <c r="G217" s="16" t="s">
        <v>141</v>
      </c>
      <c r="H217" s="16" t="s">
        <v>141</v>
      </c>
      <c r="I217" s="16" t="s">
        <v>141</v>
      </c>
      <c r="J217" s="16" t="s">
        <v>141</v>
      </c>
      <c r="K217" s="16" t="s">
        <v>141</v>
      </c>
      <c r="L217" s="16" t="s">
        <v>141</v>
      </c>
      <c r="M217" s="16" t="s">
        <v>141</v>
      </c>
      <c r="N217" s="16" t="s">
        <v>141</v>
      </c>
      <c r="O217" s="16" t="s">
        <v>141</v>
      </c>
      <c r="P217" s="16" t="s">
        <v>141</v>
      </c>
      <c r="Q217" s="16" t="s">
        <v>141</v>
      </c>
      <c r="R217" s="268" t="s">
        <v>141</v>
      </c>
      <c r="S217" s="16" t="s">
        <v>141</v>
      </c>
      <c r="T217" s="16" t="s">
        <v>141</v>
      </c>
      <c r="U217" s="16" t="s">
        <v>141</v>
      </c>
      <c r="V217" s="16" t="s">
        <v>141</v>
      </c>
      <c r="W217" s="16" t="s">
        <v>141</v>
      </c>
      <c r="X217" s="16" t="s">
        <v>141</v>
      </c>
      <c r="Y217" s="13"/>
      <c r="Z217" s="13"/>
    </row>
    <row r="218" spans="1:26" ht="15.75" customHeight="1" x14ac:dyDescent="0.2">
      <c r="A218" s="33">
        <v>216</v>
      </c>
      <c r="B218" s="34" t="s">
        <v>539</v>
      </c>
      <c r="C218" s="34" t="s">
        <v>541</v>
      </c>
      <c r="D218" s="34" t="s">
        <v>273</v>
      </c>
      <c r="E218" s="20" t="s">
        <v>36</v>
      </c>
      <c r="F218" s="20" t="s">
        <v>141</v>
      </c>
      <c r="G218" s="20" t="s">
        <v>141</v>
      </c>
      <c r="H218" s="20" t="s">
        <v>141</v>
      </c>
      <c r="I218" s="20" t="s">
        <v>141</v>
      </c>
      <c r="J218" s="20" t="s">
        <v>141</v>
      </c>
      <c r="K218" s="20" t="s">
        <v>141</v>
      </c>
      <c r="L218" s="20" t="s">
        <v>141</v>
      </c>
      <c r="M218" s="20" t="s">
        <v>141</v>
      </c>
      <c r="N218" s="20" t="s">
        <v>141</v>
      </c>
      <c r="O218" s="20" t="s">
        <v>141</v>
      </c>
      <c r="P218" s="20" t="s">
        <v>141</v>
      </c>
      <c r="Q218" s="20" t="s">
        <v>141</v>
      </c>
      <c r="R218" s="270" t="s">
        <v>141</v>
      </c>
      <c r="S218" s="20" t="s">
        <v>141</v>
      </c>
      <c r="T218" s="20" t="s">
        <v>141</v>
      </c>
      <c r="U218" s="20" t="s">
        <v>141</v>
      </c>
      <c r="V218" s="20" t="s">
        <v>141</v>
      </c>
      <c r="W218" s="20" t="s">
        <v>141</v>
      </c>
      <c r="X218" s="20" t="s">
        <v>141</v>
      </c>
      <c r="Y218" s="13"/>
      <c r="Z218" s="13"/>
    </row>
    <row r="219" spans="1:26" ht="15.75" customHeight="1" x14ac:dyDescent="0.2">
      <c r="A219" s="33">
        <v>217</v>
      </c>
      <c r="B219" s="34" t="s">
        <v>539</v>
      </c>
      <c r="C219" s="34" t="s">
        <v>546</v>
      </c>
      <c r="D219" s="34" t="s">
        <v>273</v>
      </c>
      <c r="E219" s="20" t="s">
        <v>91</v>
      </c>
      <c r="F219" s="20" t="s">
        <v>141</v>
      </c>
      <c r="G219" s="20" t="s">
        <v>141</v>
      </c>
      <c r="H219" s="20" t="s">
        <v>141</v>
      </c>
      <c r="I219" s="20" t="s">
        <v>141</v>
      </c>
      <c r="J219" s="20" t="s">
        <v>141</v>
      </c>
      <c r="K219" s="20" t="s">
        <v>141</v>
      </c>
      <c r="L219" s="20" t="s">
        <v>141</v>
      </c>
      <c r="M219" s="20" t="s">
        <v>141</v>
      </c>
      <c r="N219" s="20" t="s">
        <v>141</v>
      </c>
      <c r="O219" s="20" t="s">
        <v>141</v>
      </c>
      <c r="P219" s="20" t="s">
        <v>141</v>
      </c>
      <c r="Q219" s="20" t="s">
        <v>141</v>
      </c>
      <c r="R219" s="270" t="s">
        <v>141</v>
      </c>
      <c r="S219" s="20" t="s">
        <v>141</v>
      </c>
      <c r="T219" s="20" t="s">
        <v>141</v>
      </c>
      <c r="U219" s="20" t="s">
        <v>141</v>
      </c>
      <c r="V219" s="20" t="s">
        <v>141</v>
      </c>
      <c r="W219" s="20" t="s">
        <v>141</v>
      </c>
      <c r="X219" s="20" t="s">
        <v>141</v>
      </c>
      <c r="Y219" s="13"/>
      <c r="Z219" s="13"/>
    </row>
    <row r="220" spans="1:26" ht="15.75" customHeight="1" x14ac:dyDescent="0.2">
      <c r="A220" s="33">
        <v>218</v>
      </c>
      <c r="B220" s="34" t="s">
        <v>539</v>
      </c>
      <c r="C220" s="34" t="s">
        <v>547</v>
      </c>
      <c r="D220" s="34" t="s">
        <v>273</v>
      </c>
      <c r="E220" s="20" t="s">
        <v>94</v>
      </c>
      <c r="F220" s="20" t="s">
        <v>141</v>
      </c>
      <c r="G220" s="20" t="s">
        <v>141</v>
      </c>
      <c r="H220" s="20" t="s">
        <v>141</v>
      </c>
      <c r="I220" s="20" t="s">
        <v>141</v>
      </c>
      <c r="J220" s="20" t="s">
        <v>141</v>
      </c>
      <c r="K220" s="20" t="s">
        <v>141</v>
      </c>
      <c r="L220" s="20" t="s">
        <v>141</v>
      </c>
      <c r="M220" s="20" t="s">
        <v>141</v>
      </c>
      <c r="N220" s="20" t="s">
        <v>141</v>
      </c>
      <c r="O220" s="20" t="s">
        <v>141</v>
      </c>
      <c r="P220" s="20" t="s">
        <v>141</v>
      </c>
      <c r="Q220" s="20" t="s">
        <v>141</v>
      </c>
      <c r="R220" s="270" t="s">
        <v>141</v>
      </c>
      <c r="S220" s="20" t="s">
        <v>141</v>
      </c>
      <c r="T220" s="20" t="s">
        <v>141</v>
      </c>
      <c r="U220" s="20" t="s">
        <v>141</v>
      </c>
      <c r="V220" s="20" t="s">
        <v>141</v>
      </c>
      <c r="W220" s="20" t="s">
        <v>141</v>
      </c>
      <c r="X220" s="20" t="s">
        <v>141</v>
      </c>
      <c r="Y220" s="13"/>
      <c r="Z220" s="13"/>
    </row>
    <row r="221" spans="1:26" ht="15.75" customHeight="1" x14ac:dyDescent="0.2">
      <c r="A221" s="33">
        <v>219</v>
      </c>
      <c r="B221" s="34" t="s">
        <v>539</v>
      </c>
      <c r="C221" s="34" t="s">
        <v>549</v>
      </c>
      <c r="D221" s="34" t="s">
        <v>273</v>
      </c>
      <c r="E221" s="20" t="s">
        <v>94</v>
      </c>
      <c r="F221" s="20" t="s">
        <v>141</v>
      </c>
      <c r="G221" s="20" t="s">
        <v>141</v>
      </c>
      <c r="H221" s="20" t="s">
        <v>141</v>
      </c>
      <c r="I221" s="20" t="s">
        <v>141</v>
      </c>
      <c r="J221" s="20" t="s">
        <v>141</v>
      </c>
      <c r="K221" s="20" t="s">
        <v>141</v>
      </c>
      <c r="L221" s="20" t="s">
        <v>141</v>
      </c>
      <c r="M221" s="20" t="s">
        <v>141</v>
      </c>
      <c r="N221" s="20" t="s">
        <v>141</v>
      </c>
      <c r="O221" s="20" t="s">
        <v>141</v>
      </c>
      <c r="P221" s="20" t="s">
        <v>141</v>
      </c>
      <c r="Q221" s="20" t="s">
        <v>141</v>
      </c>
      <c r="R221" s="270" t="s">
        <v>141</v>
      </c>
      <c r="S221" s="20" t="s">
        <v>141</v>
      </c>
      <c r="T221" s="20" t="s">
        <v>141</v>
      </c>
      <c r="U221" s="20" t="s">
        <v>141</v>
      </c>
      <c r="V221" s="20" t="s">
        <v>141</v>
      </c>
      <c r="W221" s="20" t="s">
        <v>141</v>
      </c>
      <c r="X221" s="20" t="s">
        <v>141</v>
      </c>
      <c r="Y221" s="13"/>
      <c r="Z221" s="13"/>
    </row>
    <row r="222" spans="1:26" ht="15.75" customHeight="1" x14ac:dyDescent="0.2">
      <c r="A222" s="33">
        <v>220</v>
      </c>
      <c r="B222" s="34" t="s">
        <v>539</v>
      </c>
      <c r="C222" s="34" t="s">
        <v>551</v>
      </c>
      <c r="D222" s="34" t="s">
        <v>273</v>
      </c>
      <c r="E222" s="20" t="s">
        <v>36</v>
      </c>
      <c r="F222" s="20" t="s">
        <v>141</v>
      </c>
      <c r="G222" s="20" t="s">
        <v>141</v>
      </c>
      <c r="H222" s="20" t="s">
        <v>141</v>
      </c>
      <c r="I222" s="20" t="s">
        <v>141</v>
      </c>
      <c r="J222" s="20" t="s">
        <v>141</v>
      </c>
      <c r="K222" s="20" t="s">
        <v>141</v>
      </c>
      <c r="L222" s="20" t="s">
        <v>141</v>
      </c>
      <c r="M222" s="20" t="s">
        <v>141</v>
      </c>
      <c r="N222" s="20" t="s">
        <v>141</v>
      </c>
      <c r="O222" s="20" t="s">
        <v>141</v>
      </c>
      <c r="P222" s="20" t="s">
        <v>141</v>
      </c>
      <c r="Q222" s="20" t="s">
        <v>141</v>
      </c>
      <c r="R222" s="270" t="s">
        <v>141</v>
      </c>
      <c r="S222" s="20" t="s">
        <v>141</v>
      </c>
      <c r="T222" s="20" t="s">
        <v>141</v>
      </c>
      <c r="U222" s="20" t="s">
        <v>141</v>
      </c>
      <c r="V222" s="20" t="s">
        <v>141</v>
      </c>
      <c r="W222" s="20" t="s">
        <v>141</v>
      </c>
      <c r="X222" s="20" t="s">
        <v>141</v>
      </c>
      <c r="Y222" s="13"/>
      <c r="Z222" s="13"/>
    </row>
    <row r="223" spans="1:26" ht="15.75" customHeight="1" x14ac:dyDescent="0.2">
      <c r="A223" s="33">
        <v>221</v>
      </c>
      <c r="B223" s="34" t="s">
        <v>539</v>
      </c>
      <c r="C223" s="34" t="s">
        <v>553</v>
      </c>
      <c r="D223" s="34" t="s">
        <v>273</v>
      </c>
      <c r="E223" s="20" t="s">
        <v>36</v>
      </c>
      <c r="F223" s="20" t="s">
        <v>141</v>
      </c>
      <c r="G223" s="20" t="s">
        <v>141</v>
      </c>
      <c r="H223" s="20" t="s">
        <v>141</v>
      </c>
      <c r="I223" s="20" t="s">
        <v>141</v>
      </c>
      <c r="J223" s="20" t="s">
        <v>141</v>
      </c>
      <c r="K223" s="20" t="s">
        <v>141</v>
      </c>
      <c r="L223" s="20" t="s">
        <v>141</v>
      </c>
      <c r="M223" s="20" t="s">
        <v>141</v>
      </c>
      <c r="N223" s="20" t="s">
        <v>141</v>
      </c>
      <c r="O223" s="20" t="s">
        <v>141</v>
      </c>
      <c r="P223" s="20" t="s">
        <v>141</v>
      </c>
      <c r="Q223" s="20" t="s">
        <v>141</v>
      </c>
      <c r="R223" s="270" t="s">
        <v>141</v>
      </c>
      <c r="S223" s="20" t="s">
        <v>141</v>
      </c>
      <c r="T223" s="20" t="s">
        <v>141</v>
      </c>
      <c r="U223" s="20" t="s">
        <v>141</v>
      </c>
      <c r="V223" s="20" t="s">
        <v>141</v>
      </c>
      <c r="W223" s="20" t="s">
        <v>141</v>
      </c>
      <c r="X223" s="20" t="s">
        <v>141</v>
      </c>
      <c r="Y223" s="13"/>
      <c r="Z223" s="13"/>
    </row>
    <row r="224" spans="1:26" ht="15.75" customHeight="1" x14ac:dyDescent="0.2">
      <c r="A224" s="33">
        <v>222</v>
      </c>
      <c r="B224" s="34" t="s">
        <v>539</v>
      </c>
      <c r="C224" s="34" t="s">
        <v>558</v>
      </c>
      <c r="D224" s="34" t="s">
        <v>273</v>
      </c>
      <c r="E224" s="20" t="s">
        <v>36</v>
      </c>
      <c r="F224" s="20" t="s">
        <v>141</v>
      </c>
      <c r="G224" s="20" t="s">
        <v>141</v>
      </c>
      <c r="H224" s="20" t="s">
        <v>141</v>
      </c>
      <c r="I224" s="20" t="s">
        <v>141</v>
      </c>
      <c r="J224" s="20" t="s">
        <v>141</v>
      </c>
      <c r="K224" s="20" t="s">
        <v>141</v>
      </c>
      <c r="L224" s="20" t="s">
        <v>141</v>
      </c>
      <c r="M224" s="20" t="s">
        <v>141</v>
      </c>
      <c r="N224" s="20" t="s">
        <v>141</v>
      </c>
      <c r="O224" s="20" t="s">
        <v>141</v>
      </c>
      <c r="P224" s="20" t="s">
        <v>141</v>
      </c>
      <c r="Q224" s="20" t="s">
        <v>141</v>
      </c>
      <c r="R224" s="270" t="s">
        <v>141</v>
      </c>
      <c r="S224" s="20" t="s">
        <v>141</v>
      </c>
      <c r="T224" s="20" t="s">
        <v>141</v>
      </c>
      <c r="U224" s="20" t="s">
        <v>141</v>
      </c>
      <c r="V224" s="20" t="s">
        <v>141</v>
      </c>
      <c r="W224" s="20" t="s">
        <v>141</v>
      </c>
      <c r="X224" s="20" t="s">
        <v>141</v>
      </c>
      <c r="Y224" s="13"/>
      <c r="Z224" s="13"/>
    </row>
    <row r="225" spans="1:26" ht="15.75" customHeight="1" x14ac:dyDescent="0.2">
      <c r="A225" s="33">
        <v>223</v>
      </c>
      <c r="B225" s="34" t="s">
        <v>539</v>
      </c>
      <c r="C225" s="34" t="s">
        <v>561</v>
      </c>
      <c r="D225" s="34" t="s">
        <v>273</v>
      </c>
      <c r="E225" s="20" t="s">
        <v>36</v>
      </c>
      <c r="F225" s="20" t="s">
        <v>141</v>
      </c>
      <c r="G225" s="20" t="s">
        <v>141</v>
      </c>
      <c r="H225" s="20" t="s">
        <v>141</v>
      </c>
      <c r="I225" s="20" t="s">
        <v>141</v>
      </c>
      <c r="J225" s="20" t="s">
        <v>141</v>
      </c>
      <c r="K225" s="20" t="s">
        <v>141</v>
      </c>
      <c r="L225" s="20" t="s">
        <v>141</v>
      </c>
      <c r="M225" s="20" t="s">
        <v>141</v>
      </c>
      <c r="N225" s="20" t="s">
        <v>141</v>
      </c>
      <c r="O225" s="20" t="s">
        <v>141</v>
      </c>
      <c r="P225" s="20" t="s">
        <v>141</v>
      </c>
      <c r="Q225" s="20" t="s">
        <v>141</v>
      </c>
      <c r="R225" s="270" t="s">
        <v>141</v>
      </c>
      <c r="S225" s="20" t="s">
        <v>141</v>
      </c>
      <c r="T225" s="20" t="s">
        <v>141</v>
      </c>
      <c r="U225" s="20" t="s">
        <v>141</v>
      </c>
      <c r="V225" s="20" t="s">
        <v>141</v>
      </c>
      <c r="W225" s="20" t="s">
        <v>141</v>
      </c>
      <c r="X225" s="20" t="s">
        <v>141</v>
      </c>
      <c r="Y225" s="13"/>
      <c r="Z225" s="13"/>
    </row>
    <row r="226" spans="1:26" ht="15.75" customHeight="1" x14ac:dyDescent="0.2">
      <c r="A226" s="33">
        <v>224</v>
      </c>
      <c r="B226" s="34" t="s">
        <v>539</v>
      </c>
      <c r="C226" s="34" t="s">
        <v>564</v>
      </c>
      <c r="D226" s="34" t="s">
        <v>273</v>
      </c>
      <c r="E226" s="20" t="s">
        <v>36</v>
      </c>
      <c r="F226" s="20" t="s">
        <v>141</v>
      </c>
      <c r="G226" s="20" t="s">
        <v>141</v>
      </c>
      <c r="H226" s="20" t="s">
        <v>141</v>
      </c>
      <c r="I226" s="20" t="s">
        <v>141</v>
      </c>
      <c r="J226" s="20" t="s">
        <v>141</v>
      </c>
      <c r="K226" s="20" t="s">
        <v>141</v>
      </c>
      <c r="L226" s="20" t="s">
        <v>141</v>
      </c>
      <c r="M226" s="20" t="s">
        <v>141</v>
      </c>
      <c r="N226" s="20" t="s">
        <v>141</v>
      </c>
      <c r="O226" s="20" t="s">
        <v>141</v>
      </c>
      <c r="P226" s="20" t="s">
        <v>141</v>
      </c>
      <c r="Q226" s="20" t="s">
        <v>141</v>
      </c>
      <c r="R226" s="270" t="s">
        <v>141</v>
      </c>
      <c r="S226" s="20" t="s">
        <v>141</v>
      </c>
      <c r="T226" s="20" t="s">
        <v>141</v>
      </c>
      <c r="U226" s="20" t="s">
        <v>141</v>
      </c>
      <c r="V226" s="20" t="s">
        <v>141</v>
      </c>
      <c r="W226" s="20" t="s">
        <v>141</v>
      </c>
      <c r="X226" s="20" t="s">
        <v>141</v>
      </c>
      <c r="Y226" s="13"/>
      <c r="Z226" s="13"/>
    </row>
    <row r="227" spans="1:26" ht="15.75" customHeight="1" x14ac:dyDescent="0.2">
      <c r="A227" s="140">
        <v>225</v>
      </c>
      <c r="B227" s="141" t="s">
        <v>539</v>
      </c>
      <c r="C227" s="141" t="s">
        <v>568</v>
      </c>
      <c r="D227" s="141" t="s">
        <v>273</v>
      </c>
      <c r="E227" s="20" t="s">
        <v>36</v>
      </c>
      <c r="F227" s="20" t="s">
        <v>141</v>
      </c>
      <c r="G227" s="20" t="s">
        <v>141</v>
      </c>
      <c r="H227" s="20" t="s">
        <v>141</v>
      </c>
      <c r="I227" s="20" t="s">
        <v>141</v>
      </c>
      <c r="J227" s="39" t="s">
        <v>141</v>
      </c>
      <c r="K227" s="20" t="s">
        <v>141</v>
      </c>
      <c r="L227" s="20" t="s">
        <v>141</v>
      </c>
      <c r="M227" s="20" t="s">
        <v>141</v>
      </c>
      <c r="N227" s="20" t="s">
        <v>141</v>
      </c>
      <c r="O227" s="20" t="s">
        <v>141</v>
      </c>
      <c r="P227" s="39" t="s">
        <v>141</v>
      </c>
      <c r="Q227" s="39" t="s">
        <v>141</v>
      </c>
      <c r="R227" s="270" t="s">
        <v>141</v>
      </c>
      <c r="S227" s="20" t="s">
        <v>141</v>
      </c>
      <c r="T227" s="20" t="s">
        <v>141</v>
      </c>
      <c r="U227" s="20" t="s">
        <v>141</v>
      </c>
      <c r="V227" s="20" t="s">
        <v>141</v>
      </c>
      <c r="W227" s="20" t="s">
        <v>141</v>
      </c>
      <c r="X227" s="20" t="s">
        <v>141</v>
      </c>
      <c r="Y227" s="13"/>
      <c r="Z227" s="13"/>
    </row>
    <row r="228" spans="1:26" ht="15.75" customHeight="1" x14ac:dyDescent="0.2">
      <c r="A228" s="14">
        <v>226</v>
      </c>
      <c r="B228" s="15" t="s">
        <v>578</v>
      </c>
      <c r="C228" s="15" t="s">
        <v>579</v>
      </c>
      <c r="D228" s="110" t="s">
        <v>35</v>
      </c>
      <c r="E228" s="20" t="s">
        <v>36</v>
      </c>
      <c r="F228" s="16" t="s">
        <v>141</v>
      </c>
      <c r="G228" s="16" t="s">
        <v>141</v>
      </c>
      <c r="H228" s="16" t="s">
        <v>392</v>
      </c>
      <c r="I228" s="16" t="s">
        <v>392</v>
      </c>
      <c r="J228" s="150" t="s">
        <v>141</v>
      </c>
      <c r="K228" s="16" t="s">
        <v>392</v>
      </c>
      <c r="L228" s="16" t="s">
        <v>392</v>
      </c>
      <c r="M228" s="16" t="s">
        <v>141</v>
      </c>
      <c r="N228" s="16" t="s">
        <v>141</v>
      </c>
      <c r="O228" s="16" t="s">
        <v>141</v>
      </c>
      <c r="P228" s="16" t="s">
        <v>141</v>
      </c>
      <c r="Q228" s="150" t="s">
        <v>141</v>
      </c>
      <c r="R228" s="16" t="s">
        <v>141</v>
      </c>
      <c r="S228" s="16" t="s">
        <v>141</v>
      </c>
      <c r="T228" s="16" t="s">
        <v>141</v>
      </c>
      <c r="U228" s="16" t="s">
        <v>141</v>
      </c>
      <c r="V228" s="16" t="s">
        <v>141</v>
      </c>
      <c r="W228" s="16" t="s">
        <v>141</v>
      </c>
      <c r="X228" s="16" t="s">
        <v>141</v>
      </c>
      <c r="Y228" s="13"/>
      <c r="Z228" s="13"/>
    </row>
    <row r="229" spans="1:26" ht="15.75" customHeight="1" x14ac:dyDescent="0.2">
      <c r="A229" s="33">
        <v>227</v>
      </c>
      <c r="B229" s="34" t="s">
        <v>578</v>
      </c>
      <c r="C229" s="34" t="s">
        <v>580</v>
      </c>
      <c r="D229" s="34" t="s">
        <v>35</v>
      </c>
      <c r="E229" s="20" t="s">
        <v>36</v>
      </c>
      <c r="F229" s="20" t="s">
        <v>141</v>
      </c>
      <c r="G229" s="20" t="s">
        <v>141</v>
      </c>
      <c r="H229" s="20" t="s">
        <v>581</v>
      </c>
      <c r="I229" s="20" t="s">
        <v>582</v>
      </c>
      <c r="J229" s="20" t="s">
        <v>141</v>
      </c>
      <c r="K229" s="20" t="s">
        <v>582</v>
      </c>
      <c r="L229" s="20" t="s">
        <v>582</v>
      </c>
      <c r="M229" s="20" t="s">
        <v>141</v>
      </c>
      <c r="N229" s="20" t="s">
        <v>141</v>
      </c>
      <c r="O229" s="20" t="s">
        <v>141</v>
      </c>
      <c r="P229" s="20" t="s">
        <v>141</v>
      </c>
      <c r="Q229" s="20" t="s">
        <v>141</v>
      </c>
      <c r="R229" s="20" t="s">
        <v>141</v>
      </c>
      <c r="S229" s="20" t="s">
        <v>141</v>
      </c>
      <c r="T229" s="20" t="s">
        <v>141</v>
      </c>
      <c r="U229" s="20" t="s">
        <v>141</v>
      </c>
      <c r="V229" s="20" t="s">
        <v>141</v>
      </c>
      <c r="W229" s="20" t="s">
        <v>141</v>
      </c>
      <c r="X229" s="20" t="s">
        <v>141</v>
      </c>
      <c r="Y229" s="13"/>
      <c r="Z229" s="13"/>
    </row>
    <row r="230" spans="1:26" ht="15.75" customHeight="1" x14ac:dyDescent="0.2">
      <c r="A230" s="33">
        <v>228</v>
      </c>
      <c r="B230" s="34" t="s">
        <v>578</v>
      </c>
      <c r="C230" s="34" t="s">
        <v>583</v>
      </c>
      <c r="D230" s="34" t="s">
        <v>35</v>
      </c>
      <c r="E230" s="20" t="s">
        <v>91</v>
      </c>
      <c r="F230" s="20" t="s">
        <v>141</v>
      </c>
      <c r="G230" s="20" t="s">
        <v>141</v>
      </c>
      <c r="H230" s="20">
        <v>600</v>
      </c>
      <c r="I230" s="20">
        <v>600</v>
      </c>
      <c r="J230" s="20" t="s">
        <v>141</v>
      </c>
      <c r="K230" s="20">
        <v>600</v>
      </c>
      <c r="L230" s="20">
        <v>600</v>
      </c>
      <c r="M230" s="20" t="s">
        <v>141</v>
      </c>
      <c r="N230" s="20" t="s">
        <v>141</v>
      </c>
      <c r="O230" s="20" t="s">
        <v>141</v>
      </c>
      <c r="P230" s="20" t="s">
        <v>141</v>
      </c>
      <c r="Q230" s="20" t="s">
        <v>141</v>
      </c>
      <c r="R230" s="20" t="s">
        <v>141</v>
      </c>
      <c r="S230" s="20" t="s">
        <v>141</v>
      </c>
      <c r="T230" s="20" t="s">
        <v>141</v>
      </c>
      <c r="U230" s="20" t="s">
        <v>141</v>
      </c>
      <c r="V230" s="20" t="s">
        <v>141</v>
      </c>
      <c r="W230" s="20" t="s">
        <v>141</v>
      </c>
      <c r="X230" s="20" t="s">
        <v>141</v>
      </c>
      <c r="Y230" s="13"/>
      <c r="Z230" s="13"/>
    </row>
    <row r="231" spans="1:26" ht="15.75" customHeight="1" x14ac:dyDescent="0.2">
      <c r="A231" s="33">
        <v>229</v>
      </c>
      <c r="B231" s="34" t="s">
        <v>578</v>
      </c>
      <c r="C231" s="34" t="s">
        <v>584</v>
      </c>
      <c r="D231" s="34" t="s">
        <v>35</v>
      </c>
      <c r="E231" s="20" t="s">
        <v>94</v>
      </c>
      <c r="F231" s="20" t="s">
        <v>141</v>
      </c>
      <c r="G231" s="20" t="s">
        <v>141</v>
      </c>
      <c r="H231" s="20">
        <v>0.12</v>
      </c>
      <c r="I231" s="20">
        <v>0.12</v>
      </c>
      <c r="J231" s="20" t="s">
        <v>141</v>
      </c>
      <c r="K231" s="20">
        <v>0.12</v>
      </c>
      <c r="L231" s="20">
        <v>0.12</v>
      </c>
      <c r="M231" s="20" t="s">
        <v>141</v>
      </c>
      <c r="N231" s="20" t="s">
        <v>141</v>
      </c>
      <c r="O231" s="20" t="s">
        <v>141</v>
      </c>
      <c r="P231" s="20" t="s">
        <v>141</v>
      </c>
      <c r="Q231" s="20" t="s">
        <v>141</v>
      </c>
      <c r="R231" s="20" t="s">
        <v>141</v>
      </c>
      <c r="S231" s="20" t="s">
        <v>141</v>
      </c>
      <c r="T231" s="20" t="s">
        <v>141</v>
      </c>
      <c r="U231" s="20" t="s">
        <v>141</v>
      </c>
      <c r="V231" s="20" t="s">
        <v>141</v>
      </c>
      <c r="W231" s="20" t="s">
        <v>141</v>
      </c>
      <c r="X231" s="20" t="s">
        <v>141</v>
      </c>
      <c r="Y231" s="13"/>
      <c r="Z231" s="13"/>
    </row>
    <row r="232" spans="1:26" ht="15.75" customHeight="1" x14ac:dyDescent="0.2">
      <c r="A232" s="33">
        <v>230</v>
      </c>
      <c r="B232" s="34" t="s">
        <v>578</v>
      </c>
      <c r="C232" s="34" t="s">
        <v>585</v>
      </c>
      <c r="D232" s="34" t="s">
        <v>35</v>
      </c>
      <c r="E232" s="20" t="s">
        <v>586</v>
      </c>
      <c r="F232" s="247" t="s">
        <v>141</v>
      </c>
      <c r="G232" s="247" t="s">
        <v>141</v>
      </c>
      <c r="H232" s="247">
        <v>0.5</v>
      </c>
      <c r="I232" s="247">
        <v>0.15</v>
      </c>
      <c r="J232" s="20" t="s">
        <v>141</v>
      </c>
      <c r="K232" s="247">
        <v>0.4</v>
      </c>
      <c r="L232" s="247">
        <v>0.4</v>
      </c>
      <c r="M232" s="20" t="s">
        <v>141</v>
      </c>
      <c r="N232" s="247" t="s">
        <v>141</v>
      </c>
      <c r="O232" s="247" t="s">
        <v>141</v>
      </c>
      <c r="P232" s="247" t="s">
        <v>141</v>
      </c>
      <c r="Q232" s="247" t="s">
        <v>141</v>
      </c>
      <c r="R232" s="247" t="s">
        <v>141</v>
      </c>
      <c r="S232" s="247" t="s">
        <v>141</v>
      </c>
      <c r="T232" s="247" t="s">
        <v>141</v>
      </c>
      <c r="U232" s="247" t="s">
        <v>141</v>
      </c>
      <c r="V232" s="247" t="s">
        <v>141</v>
      </c>
      <c r="W232" s="247" t="s">
        <v>141</v>
      </c>
      <c r="X232" s="247" t="s">
        <v>141</v>
      </c>
      <c r="Y232" s="13"/>
      <c r="Z232" s="13"/>
    </row>
    <row r="233" spans="1:26" ht="15.75" customHeight="1" x14ac:dyDescent="0.2">
      <c r="A233" s="33">
        <v>231</v>
      </c>
      <c r="B233" s="34" t="s">
        <v>578</v>
      </c>
      <c r="C233" s="34" t="s">
        <v>587</v>
      </c>
      <c r="D233" s="34" t="s">
        <v>35</v>
      </c>
      <c r="E233" s="20" t="s">
        <v>586</v>
      </c>
      <c r="F233" s="247" t="s">
        <v>141</v>
      </c>
      <c r="G233" s="247" t="s">
        <v>141</v>
      </c>
      <c r="H233" s="247">
        <v>0.7</v>
      </c>
      <c r="I233" s="247">
        <v>0.5</v>
      </c>
      <c r="J233" s="20" t="s">
        <v>141</v>
      </c>
      <c r="K233" s="247">
        <v>0.6</v>
      </c>
      <c r="L233" s="247">
        <v>0.6</v>
      </c>
      <c r="M233" s="20" t="s">
        <v>141</v>
      </c>
      <c r="N233" s="247" t="s">
        <v>141</v>
      </c>
      <c r="O233" s="247" t="s">
        <v>141</v>
      </c>
      <c r="P233" s="247" t="s">
        <v>141</v>
      </c>
      <c r="Q233" s="247" t="s">
        <v>141</v>
      </c>
      <c r="R233" s="247" t="s">
        <v>141</v>
      </c>
      <c r="S233" s="247" t="s">
        <v>141</v>
      </c>
      <c r="T233" s="247" t="s">
        <v>141</v>
      </c>
      <c r="U233" s="247" t="s">
        <v>141</v>
      </c>
      <c r="V233" s="247" t="s">
        <v>141</v>
      </c>
      <c r="W233" s="247" t="s">
        <v>141</v>
      </c>
      <c r="X233" s="247" t="s">
        <v>141</v>
      </c>
      <c r="Y233" s="13"/>
      <c r="Z233" s="13"/>
    </row>
    <row r="234" spans="1:26" ht="15.75" customHeight="1" x14ac:dyDescent="0.2">
      <c r="A234" s="33">
        <v>232</v>
      </c>
      <c r="B234" s="34" t="s">
        <v>578</v>
      </c>
      <c r="C234" s="34" t="s">
        <v>588</v>
      </c>
      <c r="D234" s="34" t="s">
        <v>35</v>
      </c>
      <c r="E234" s="20" t="s">
        <v>586</v>
      </c>
      <c r="F234" s="247" t="s">
        <v>141</v>
      </c>
      <c r="G234" s="247" t="s">
        <v>141</v>
      </c>
      <c r="H234" s="247" t="s">
        <v>141</v>
      </c>
      <c r="I234" s="247">
        <v>0</v>
      </c>
      <c r="J234" s="20" t="s">
        <v>141</v>
      </c>
      <c r="K234" s="247" t="s">
        <v>141</v>
      </c>
      <c r="L234" s="247" t="s">
        <v>141</v>
      </c>
      <c r="M234" s="247" t="s">
        <v>141</v>
      </c>
      <c r="N234" s="247" t="s">
        <v>141</v>
      </c>
      <c r="O234" s="247" t="s">
        <v>141</v>
      </c>
      <c r="P234" s="247" t="s">
        <v>141</v>
      </c>
      <c r="Q234" s="247" t="s">
        <v>141</v>
      </c>
      <c r="R234" s="247" t="s">
        <v>141</v>
      </c>
      <c r="S234" s="247" t="s">
        <v>141</v>
      </c>
      <c r="T234" s="247" t="s">
        <v>141</v>
      </c>
      <c r="U234" s="247" t="s">
        <v>141</v>
      </c>
      <c r="V234" s="247" t="s">
        <v>141</v>
      </c>
      <c r="W234" s="247" t="s">
        <v>141</v>
      </c>
      <c r="X234" s="247" t="s">
        <v>141</v>
      </c>
      <c r="Y234" s="13"/>
      <c r="Z234" s="13"/>
    </row>
    <row r="235" spans="1:26" ht="15.75" customHeight="1" x14ac:dyDescent="0.2">
      <c r="A235" s="33">
        <v>233</v>
      </c>
      <c r="B235" s="34" t="s">
        <v>578</v>
      </c>
      <c r="C235" s="34" t="s">
        <v>590</v>
      </c>
      <c r="D235" s="34" t="s">
        <v>35</v>
      </c>
      <c r="E235" s="20" t="s">
        <v>586</v>
      </c>
      <c r="F235" s="247" t="s">
        <v>141</v>
      </c>
      <c r="G235" s="247" t="s">
        <v>141</v>
      </c>
      <c r="H235" s="247" t="s">
        <v>141</v>
      </c>
      <c r="I235" s="247">
        <v>0</v>
      </c>
      <c r="J235" s="20" t="s">
        <v>141</v>
      </c>
      <c r="K235" s="247" t="s">
        <v>141</v>
      </c>
      <c r="L235" s="247" t="s">
        <v>141</v>
      </c>
      <c r="M235" s="247" t="s">
        <v>141</v>
      </c>
      <c r="N235" s="247" t="s">
        <v>141</v>
      </c>
      <c r="O235" s="247" t="s">
        <v>141</v>
      </c>
      <c r="P235" s="247" t="s">
        <v>141</v>
      </c>
      <c r="Q235" s="247" t="s">
        <v>141</v>
      </c>
      <c r="R235" s="247" t="s">
        <v>141</v>
      </c>
      <c r="S235" s="247" t="s">
        <v>141</v>
      </c>
      <c r="T235" s="247" t="s">
        <v>141</v>
      </c>
      <c r="U235" s="247" t="s">
        <v>141</v>
      </c>
      <c r="V235" s="247" t="s">
        <v>141</v>
      </c>
      <c r="W235" s="247" t="s">
        <v>141</v>
      </c>
      <c r="X235" s="247" t="s">
        <v>141</v>
      </c>
      <c r="Y235" s="13"/>
      <c r="Z235" s="13"/>
    </row>
    <row r="236" spans="1:26" ht="15.75" customHeight="1" x14ac:dyDescent="0.2">
      <c r="A236" s="33">
        <v>234</v>
      </c>
      <c r="B236" s="34" t="s">
        <v>578</v>
      </c>
      <c r="C236" s="34" t="s">
        <v>591</v>
      </c>
      <c r="D236" s="34" t="s">
        <v>35</v>
      </c>
      <c r="E236" s="20" t="s">
        <v>36</v>
      </c>
      <c r="F236" s="247" t="s">
        <v>141</v>
      </c>
      <c r="G236" s="247" t="s">
        <v>141</v>
      </c>
      <c r="H236" s="274" t="s">
        <v>592</v>
      </c>
      <c r="I236" s="274" t="s">
        <v>593</v>
      </c>
      <c r="J236" s="20" t="s">
        <v>141</v>
      </c>
      <c r="K236" s="274" t="s">
        <v>594</v>
      </c>
      <c r="L236" s="274" t="s">
        <v>595</v>
      </c>
      <c r="M236" s="247" t="s">
        <v>141</v>
      </c>
      <c r="N236" s="247" t="s">
        <v>141</v>
      </c>
      <c r="O236" s="247" t="s">
        <v>141</v>
      </c>
      <c r="P236" s="247" t="s">
        <v>141</v>
      </c>
      <c r="Q236" s="247" t="s">
        <v>141</v>
      </c>
      <c r="R236" s="247" t="s">
        <v>141</v>
      </c>
      <c r="S236" s="247" t="s">
        <v>141</v>
      </c>
      <c r="T236" s="247" t="s">
        <v>141</v>
      </c>
      <c r="U236" s="247" t="s">
        <v>141</v>
      </c>
      <c r="V236" s="247" t="s">
        <v>141</v>
      </c>
      <c r="W236" s="247" t="s">
        <v>141</v>
      </c>
      <c r="X236" s="247" t="s">
        <v>141</v>
      </c>
      <c r="Y236" s="13"/>
      <c r="Z236" s="13"/>
    </row>
    <row r="237" spans="1:26" ht="15.75" customHeight="1" x14ac:dyDescent="0.2">
      <c r="A237" s="33">
        <v>235</v>
      </c>
      <c r="B237" s="34" t="s">
        <v>578</v>
      </c>
      <c r="C237" s="34" t="s">
        <v>596</v>
      </c>
      <c r="D237" s="34" t="s">
        <v>35</v>
      </c>
      <c r="E237" s="20" t="s">
        <v>36</v>
      </c>
      <c r="F237" s="247" t="s">
        <v>141</v>
      </c>
      <c r="G237" s="247" t="s">
        <v>141</v>
      </c>
      <c r="H237" s="274" t="s">
        <v>597</v>
      </c>
      <c r="I237" s="274" t="s">
        <v>598</v>
      </c>
      <c r="J237" s="20" t="s">
        <v>141</v>
      </c>
      <c r="K237" s="274" t="s">
        <v>599</v>
      </c>
      <c r="L237" s="274" t="s">
        <v>600</v>
      </c>
      <c r="M237" s="247" t="s">
        <v>141</v>
      </c>
      <c r="N237" s="247" t="s">
        <v>141</v>
      </c>
      <c r="O237" s="247" t="s">
        <v>141</v>
      </c>
      <c r="P237" s="247" t="s">
        <v>141</v>
      </c>
      <c r="Q237" s="247" t="s">
        <v>141</v>
      </c>
      <c r="R237" s="247" t="s">
        <v>141</v>
      </c>
      <c r="S237" s="247" t="s">
        <v>141</v>
      </c>
      <c r="T237" s="247" t="s">
        <v>141</v>
      </c>
      <c r="U237" s="247" t="s">
        <v>141</v>
      </c>
      <c r="V237" s="247" t="s">
        <v>141</v>
      </c>
      <c r="W237" s="247" t="s">
        <v>141</v>
      </c>
      <c r="X237" s="247" t="s">
        <v>141</v>
      </c>
      <c r="Y237" s="13"/>
      <c r="Z237" s="13"/>
    </row>
    <row r="238" spans="1:26" ht="15.75" customHeight="1" x14ac:dyDescent="0.2">
      <c r="A238" s="33">
        <v>236</v>
      </c>
      <c r="B238" s="34" t="s">
        <v>578</v>
      </c>
      <c r="C238" s="34" t="s">
        <v>601</v>
      </c>
      <c r="D238" s="34" t="s">
        <v>35</v>
      </c>
      <c r="E238" s="20" t="s">
        <v>36</v>
      </c>
      <c r="F238" s="20" t="s">
        <v>141</v>
      </c>
      <c r="G238" s="20" t="s">
        <v>141</v>
      </c>
      <c r="H238" s="128" t="s">
        <v>602</v>
      </c>
      <c r="I238" s="128" t="s">
        <v>603</v>
      </c>
      <c r="J238" s="20" t="s">
        <v>141</v>
      </c>
      <c r="K238" s="128" t="s">
        <v>604</v>
      </c>
      <c r="L238" s="20" t="s">
        <v>141</v>
      </c>
      <c r="M238" s="20" t="s">
        <v>141</v>
      </c>
      <c r="N238" s="20" t="s">
        <v>141</v>
      </c>
      <c r="O238" s="20" t="s">
        <v>141</v>
      </c>
      <c r="P238" s="20" t="s">
        <v>141</v>
      </c>
      <c r="Q238" s="20" t="s">
        <v>141</v>
      </c>
      <c r="R238" s="20" t="s">
        <v>141</v>
      </c>
      <c r="S238" s="20" t="s">
        <v>141</v>
      </c>
      <c r="T238" s="20" t="s">
        <v>141</v>
      </c>
      <c r="U238" s="20" t="s">
        <v>141</v>
      </c>
      <c r="V238" s="20" t="s">
        <v>141</v>
      </c>
      <c r="W238" s="20" t="s">
        <v>141</v>
      </c>
      <c r="X238" s="20" t="s">
        <v>141</v>
      </c>
      <c r="Y238" s="13"/>
      <c r="Z238" s="13"/>
    </row>
    <row r="239" spans="1:26" ht="15.75" customHeight="1" x14ac:dyDescent="0.2">
      <c r="A239" s="33">
        <v>237</v>
      </c>
      <c r="B239" s="34" t="s">
        <v>578</v>
      </c>
      <c r="C239" s="34" t="s">
        <v>605</v>
      </c>
      <c r="D239" s="34" t="s">
        <v>35</v>
      </c>
      <c r="E239" s="20" t="s">
        <v>36</v>
      </c>
      <c r="F239" s="247" t="s">
        <v>141</v>
      </c>
      <c r="G239" s="247" t="s">
        <v>141</v>
      </c>
      <c r="H239" s="274" t="s">
        <v>606</v>
      </c>
      <c r="I239" s="274" t="s">
        <v>607</v>
      </c>
      <c r="J239" s="20" t="s">
        <v>141</v>
      </c>
      <c r="K239" s="274" t="s">
        <v>608</v>
      </c>
      <c r="L239" s="274" t="s">
        <v>609</v>
      </c>
      <c r="M239" s="247" t="s">
        <v>141</v>
      </c>
      <c r="N239" s="247" t="s">
        <v>141</v>
      </c>
      <c r="O239" s="247" t="s">
        <v>141</v>
      </c>
      <c r="P239" s="247" t="s">
        <v>141</v>
      </c>
      <c r="Q239" s="247" t="s">
        <v>141</v>
      </c>
      <c r="R239" s="247" t="s">
        <v>141</v>
      </c>
      <c r="S239" s="247" t="s">
        <v>141</v>
      </c>
      <c r="T239" s="247" t="s">
        <v>141</v>
      </c>
      <c r="U239" s="247" t="s">
        <v>141</v>
      </c>
      <c r="V239" s="247" t="s">
        <v>141</v>
      </c>
      <c r="W239" s="247" t="s">
        <v>141</v>
      </c>
      <c r="X239" s="247" t="s">
        <v>141</v>
      </c>
      <c r="Y239" s="13"/>
      <c r="Z239" s="13"/>
    </row>
    <row r="240" spans="1:26" ht="15.75" customHeight="1" x14ac:dyDescent="0.2">
      <c r="A240" s="33">
        <v>238</v>
      </c>
      <c r="B240" s="34" t="s">
        <v>578</v>
      </c>
      <c r="C240" s="34" t="s">
        <v>610</v>
      </c>
      <c r="D240" s="34" t="s">
        <v>35</v>
      </c>
      <c r="E240" s="20" t="s">
        <v>36</v>
      </c>
      <c r="F240" s="247" t="s">
        <v>141</v>
      </c>
      <c r="G240" s="247" t="s">
        <v>141</v>
      </c>
      <c r="H240" s="274" t="s">
        <v>611</v>
      </c>
      <c r="I240" s="274" t="s">
        <v>612</v>
      </c>
      <c r="J240" s="20" t="s">
        <v>141</v>
      </c>
      <c r="K240" s="274" t="s">
        <v>609</v>
      </c>
      <c r="L240" s="274" t="s">
        <v>613</v>
      </c>
      <c r="M240" s="247" t="s">
        <v>141</v>
      </c>
      <c r="N240" s="247" t="s">
        <v>141</v>
      </c>
      <c r="O240" s="247" t="s">
        <v>141</v>
      </c>
      <c r="P240" s="247" t="s">
        <v>141</v>
      </c>
      <c r="Q240" s="247" t="s">
        <v>141</v>
      </c>
      <c r="R240" s="247" t="s">
        <v>141</v>
      </c>
      <c r="S240" s="247" t="s">
        <v>141</v>
      </c>
      <c r="T240" s="247" t="s">
        <v>141</v>
      </c>
      <c r="U240" s="247" t="s">
        <v>141</v>
      </c>
      <c r="V240" s="247" t="s">
        <v>141</v>
      </c>
      <c r="W240" s="247" t="s">
        <v>141</v>
      </c>
      <c r="X240" s="247" t="s">
        <v>141</v>
      </c>
      <c r="Y240" s="13"/>
      <c r="Z240" s="13"/>
    </row>
    <row r="241" spans="1:26" ht="15.75" customHeight="1" x14ac:dyDescent="0.2">
      <c r="A241" s="140">
        <v>239</v>
      </c>
      <c r="B241" s="141" t="s">
        <v>578</v>
      </c>
      <c r="C241" s="141" t="s">
        <v>614</v>
      </c>
      <c r="D241" s="141" t="s">
        <v>35</v>
      </c>
      <c r="E241" s="39" t="s">
        <v>36</v>
      </c>
      <c r="F241" s="278" t="s">
        <v>141</v>
      </c>
      <c r="G241" s="278" t="s">
        <v>141</v>
      </c>
      <c r="H241" s="279" t="s">
        <v>615</v>
      </c>
      <c r="I241" s="279" t="s">
        <v>156</v>
      </c>
      <c r="J241" s="20" t="s">
        <v>141</v>
      </c>
      <c r="K241" s="279" t="s">
        <v>250</v>
      </c>
      <c r="L241" s="278" t="s">
        <v>141</v>
      </c>
      <c r="M241" s="278" t="s">
        <v>141</v>
      </c>
      <c r="N241" s="278" t="s">
        <v>141</v>
      </c>
      <c r="O241" s="278" t="s">
        <v>141</v>
      </c>
      <c r="P241" s="278" t="s">
        <v>141</v>
      </c>
      <c r="Q241" s="278" t="s">
        <v>141</v>
      </c>
      <c r="R241" s="278" t="s">
        <v>141</v>
      </c>
      <c r="S241" s="278" t="s">
        <v>141</v>
      </c>
      <c r="T241" s="278" t="s">
        <v>141</v>
      </c>
      <c r="U241" s="278" t="s">
        <v>141</v>
      </c>
      <c r="V241" s="278" t="s">
        <v>141</v>
      </c>
      <c r="W241" s="278" t="s">
        <v>141</v>
      </c>
      <c r="X241" s="278" t="s">
        <v>141</v>
      </c>
      <c r="Y241" s="13"/>
      <c r="Z241" s="13"/>
    </row>
    <row r="242" spans="1:26" ht="15.75" customHeight="1" x14ac:dyDescent="0.2">
      <c r="A242" s="14">
        <v>240</v>
      </c>
      <c r="B242" s="15" t="s">
        <v>578</v>
      </c>
      <c r="C242" s="15" t="s">
        <v>579</v>
      </c>
      <c r="D242" s="110" t="s">
        <v>189</v>
      </c>
      <c r="E242" s="16" t="s">
        <v>36</v>
      </c>
      <c r="F242" s="16" t="s">
        <v>141</v>
      </c>
      <c r="G242" s="16" t="s">
        <v>141</v>
      </c>
      <c r="H242" s="16" t="s">
        <v>398</v>
      </c>
      <c r="I242" s="16" t="s">
        <v>398</v>
      </c>
      <c r="J242" s="16" t="s">
        <v>141</v>
      </c>
      <c r="K242" s="16" t="s">
        <v>141</v>
      </c>
      <c r="L242" s="16" t="s">
        <v>141</v>
      </c>
      <c r="M242" s="247" t="s">
        <v>141</v>
      </c>
      <c r="N242" s="16" t="s">
        <v>141</v>
      </c>
      <c r="O242" s="16" t="s">
        <v>141</v>
      </c>
      <c r="P242" s="16" t="s">
        <v>141</v>
      </c>
      <c r="Q242" s="17" t="s">
        <v>141</v>
      </c>
      <c r="R242" s="16" t="s">
        <v>141</v>
      </c>
      <c r="S242" s="16" t="s">
        <v>141</v>
      </c>
      <c r="T242" s="16" t="s">
        <v>141</v>
      </c>
      <c r="U242" s="16" t="s">
        <v>141</v>
      </c>
      <c r="V242" s="16" t="s">
        <v>141</v>
      </c>
      <c r="W242" s="16" t="s">
        <v>141</v>
      </c>
      <c r="X242" s="16" t="s">
        <v>141</v>
      </c>
      <c r="Y242" s="13"/>
      <c r="Z242" s="13"/>
    </row>
    <row r="243" spans="1:26" ht="15.75" customHeight="1" x14ac:dyDescent="0.2">
      <c r="A243" s="33">
        <v>241</v>
      </c>
      <c r="B243" s="34" t="s">
        <v>578</v>
      </c>
      <c r="C243" s="34" t="s">
        <v>580</v>
      </c>
      <c r="D243" s="34" t="s">
        <v>189</v>
      </c>
      <c r="E243" s="20" t="s">
        <v>36</v>
      </c>
      <c r="F243" s="20" t="s">
        <v>141</v>
      </c>
      <c r="G243" s="20" t="s">
        <v>141</v>
      </c>
      <c r="H243" s="20" t="s">
        <v>616</v>
      </c>
      <c r="I243" s="20" t="s">
        <v>617</v>
      </c>
      <c r="J243" s="20" t="s">
        <v>141</v>
      </c>
      <c r="K243" s="20" t="s">
        <v>141</v>
      </c>
      <c r="L243" s="20" t="s">
        <v>141</v>
      </c>
      <c r="M243" s="247" t="s">
        <v>141</v>
      </c>
      <c r="N243" s="20" t="s">
        <v>141</v>
      </c>
      <c r="O243" s="20" t="s">
        <v>141</v>
      </c>
      <c r="P243" s="20" t="s">
        <v>141</v>
      </c>
      <c r="Q243" s="69" t="s">
        <v>141</v>
      </c>
      <c r="R243" s="69" t="s">
        <v>141</v>
      </c>
      <c r="S243" s="69" t="s">
        <v>141</v>
      </c>
      <c r="T243" s="69" t="s">
        <v>141</v>
      </c>
      <c r="U243" s="69" t="s">
        <v>141</v>
      </c>
      <c r="V243" s="69" t="s">
        <v>141</v>
      </c>
      <c r="W243" s="69" t="s">
        <v>141</v>
      </c>
      <c r="X243" s="69" t="s">
        <v>141</v>
      </c>
      <c r="Y243" s="13"/>
      <c r="Z243" s="13"/>
    </row>
    <row r="244" spans="1:26" ht="15.75" customHeight="1" x14ac:dyDescent="0.2">
      <c r="A244" s="33">
        <v>242</v>
      </c>
      <c r="B244" s="34" t="s">
        <v>578</v>
      </c>
      <c r="C244" s="34" t="s">
        <v>583</v>
      </c>
      <c r="D244" s="34" t="s">
        <v>189</v>
      </c>
      <c r="E244" s="20" t="s">
        <v>91</v>
      </c>
      <c r="F244" s="20" t="s">
        <v>141</v>
      </c>
      <c r="G244" s="20" t="s">
        <v>141</v>
      </c>
      <c r="H244" s="20">
        <v>1</v>
      </c>
      <c r="I244" s="20">
        <v>1</v>
      </c>
      <c r="J244" s="20" t="s">
        <v>141</v>
      </c>
      <c r="K244" s="20" t="s">
        <v>141</v>
      </c>
      <c r="L244" s="20" t="s">
        <v>141</v>
      </c>
      <c r="M244" s="247" t="s">
        <v>141</v>
      </c>
      <c r="N244" s="20" t="s">
        <v>141</v>
      </c>
      <c r="O244" s="20" t="s">
        <v>141</v>
      </c>
      <c r="P244" s="20" t="s">
        <v>141</v>
      </c>
      <c r="Q244" s="69" t="s">
        <v>141</v>
      </c>
      <c r="R244" s="69" t="s">
        <v>141</v>
      </c>
      <c r="S244" s="69" t="s">
        <v>141</v>
      </c>
      <c r="T244" s="69" t="s">
        <v>141</v>
      </c>
      <c r="U244" s="69" t="s">
        <v>141</v>
      </c>
      <c r="V244" s="69" t="s">
        <v>141</v>
      </c>
      <c r="W244" s="69" t="s">
        <v>141</v>
      </c>
      <c r="X244" s="69" t="s">
        <v>141</v>
      </c>
      <c r="Y244" s="13"/>
      <c r="Z244" s="13"/>
    </row>
    <row r="245" spans="1:26" ht="15.75" customHeight="1" x14ac:dyDescent="0.2">
      <c r="A245" s="33">
        <v>243</v>
      </c>
      <c r="B245" s="34" t="s">
        <v>578</v>
      </c>
      <c r="C245" s="34" t="s">
        <v>584</v>
      </c>
      <c r="D245" s="34" t="s">
        <v>189</v>
      </c>
      <c r="E245" s="20" t="s">
        <v>94</v>
      </c>
      <c r="F245" s="20" t="s">
        <v>141</v>
      </c>
      <c r="G245" s="20" t="s">
        <v>141</v>
      </c>
      <c r="H245" s="20">
        <v>30</v>
      </c>
      <c r="I245" s="20">
        <v>30</v>
      </c>
      <c r="J245" s="20" t="s">
        <v>141</v>
      </c>
      <c r="K245" s="20" t="s">
        <v>141</v>
      </c>
      <c r="L245" s="20" t="s">
        <v>141</v>
      </c>
      <c r="M245" s="247" t="s">
        <v>141</v>
      </c>
      <c r="N245" s="20" t="s">
        <v>141</v>
      </c>
      <c r="O245" s="20" t="s">
        <v>141</v>
      </c>
      <c r="P245" s="20" t="s">
        <v>141</v>
      </c>
      <c r="Q245" s="69" t="s">
        <v>141</v>
      </c>
      <c r="R245" s="69" t="s">
        <v>141</v>
      </c>
      <c r="S245" s="69" t="s">
        <v>141</v>
      </c>
      <c r="T245" s="69" t="s">
        <v>141</v>
      </c>
      <c r="U245" s="69" t="s">
        <v>141</v>
      </c>
      <c r="V245" s="69" t="s">
        <v>141</v>
      </c>
      <c r="W245" s="69" t="s">
        <v>141</v>
      </c>
      <c r="X245" s="69" t="s">
        <v>141</v>
      </c>
      <c r="Y245" s="13"/>
      <c r="Z245" s="13"/>
    </row>
    <row r="246" spans="1:26" ht="15.75" customHeight="1" x14ac:dyDescent="0.2">
      <c r="A246" s="33">
        <v>244</v>
      </c>
      <c r="B246" s="34" t="s">
        <v>578</v>
      </c>
      <c r="C246" s="34" t="s">
        <v>585</v>
      </c>
      <c r="D246" s="34" t="s">
        <v>189</v>
      </c>
      <c r="E246" s="20" t="s">
        <v>586</v>
      </c>
      <c r="F246" s="247" t="s">
        <v>141</v>
      </c>
      <c r="G246" s="247" t="s">
        <v>141</v>
      </c>
      <c r="H246" s="247" t="s">
        <v>141</v>
      </c>
      <c r="I246" s="247">
        <v>0.45</v>
      </c>
      <c r="J246" s="20" t="s">
        <v>141</v>
      </c>
      <c r="K246" s="247" t="s">
        <v>141</v>
      </c>
      <c r="L246" s="247" t="s">
        <v>141</v>
      </c>
      <c r="M246" s="247" t="s">
        <v>141</v>
      </c>
      <c r="N246" s="247" t="s">
        <v>141</v>
      </c>
      <c r="O246" s="247" t="s">
        <v>141</v>
      </c>
      <c r="P246" s="247" t="s">
        <v>141</v>
      </c>
      <c r="Q246" s="280" t="s">
        <v>141</v>
      </c>
      <c r="R246" s="280" t="s">
        <v>141</v>
      </c>
      <c r="S246" s="280" t="s">
        <v>141</v>
      </c>
      <c r="T246" s="280" t="s">
        <v>141</v>
      </c>
      <c r="U246" s="280" t="s">
        <v>141</v>
      </c>
      <c r="V246" s="280" t="s">
        <v>141</v>
      </c>
      <c r="W246" s="280" t="s">
        <v>141</v>
      </c>
      <c r="X246" s="280" t="s">
        <v>141</v>
      </c>
      <c r="Y246" s="13"/>
      <c r="Z246" s="13"/>
    </row>
    <row r="247" spans="1:26" ht="15.75" customHeight="1" x14ac:dyDescent="0.2">
      <c r="A247" s="33">
        <v>245</v>
      </c>
      <c r="B247" s="34" t="s">
        <v>578</v>
      </c>
      <c r="C247" s="34" t="s">
        <v>587</v>
      </c>
      <c r="D247" s="34" t="s">
        <v>189</v>
      </c>
      <c r="E247" s="20" t="s">
        <v>586</v>
      </c>
      <c r="F247" s="247" t="s">
        <v>141</v>
      </c>
      <c r="G247" s="247" t="s">
        <v>141</v>
      </c>
      <c r="H247" s="247" t="s">
        <v>141</v>
      </c>
      <c r="I247" s="247">
        <v>0.6</v>
      </c>
      <c r="J247" s="247" t="s">
        <v>141</v>
      </c>
      <c r="K247" s="247" t="s">
        <v>141</v>
      </c>
      <c r="L247" s="247" t="s">
        <v>141</v>
      </c>
      <c r="M247" s="247" t="s">
        <v>141</v>
      </c>
      <c r="N247" s="247" t="s">
        <v>141</v>
      </c>
      <c r="O247" s="247" t="s">
        <v>141</v>
      </c>
      <c r="P247" s="247" t="s">
        <v>141</v>
      </c>
      <c r="Q247" s="280" t="s">
        <v>141</v>
      </c>
      <c r="R247" s="280" t="s">
        <v>141</v>
      </c>
      <c r="S247" s="280" t="s">
        <v>141</v>
      </c>
      <c r="T247" s="280" t="s">
        <v>141</v>
      </c>
      <c r="U247" s="280" t="s">
        <v>141</v>
      </c>
      <c r="V247" s="280" t="s">
        <v>141</v>
      </c>
      <c r="W247" s="280" t="s">
        <v>141</v>
      </c>
      <c r="X247" s="280" t="s">
        <v>141</v>
      </c>
      <c r="Y247" s="13"/>
      <c r="Z247" s="13"/>
    </row>
    <row r="248" spans="1:26" ht="15.75" customHeight="1" x14ac:dyDescent="0.2">
      <c r="A248" s="33">
        <v>246</v>
      </c>
      <c r="B248" s="34" t="s">
        <v>578</v>
      </c>
      <c r="C248" s="34" t="s">
        <v>588</v>
      </c>
      <c r="D248" s="34" t="s">
        <v>189</v>
      </c>
      <c r="E248" s="20" t="s">
        <v>586</v>
      </c>
      <c r="F248" s="247" t="s">
        <v>141</v>
      </c>
      <c r="G248" s="247" t="s">
        <v>141</v>
      </c>
      <c r="H248" s="247">
        <v>0.5</v>
      </c>
      <c r="I248" s="247" t="s">
        <v>141</v>
      </c>
      <c r="J248" s="247" t="s">
        <v>141</v>
      </c>
      <c r="K248" s="247" t="s">
        <v>141</v>
      </c>
      <c r="L248" s="247" t="s">
        <v>141</v>
      </c>
      <c r="M248" s="247" t="s">
        <v>141</v>
      </c>
      <c r="N248" s="247" t="s">
        <v>141</v>
      </c>
      <c r="O248" s="247" t="s">
        <v>141</v>
      </c>
      <c r="P248" s="247" t="s">
        <v>141</v>
      </c>
      <c r="Q248" s="280" t="s">
        <v>141</v>
      </c>
      <c r="R248" s="280" t="s">
        <v>141</v>
      </c>
      <c r="S248" s="280" t="s">
        <v>141</v>
      </c>
      <c r="T248" s="280" t="s">
        <v>141</v>
      </c>
      <c r="U248" s="280" t="s">
        <v>141</v>
      </c>
      <c r="V248" s="280" t="s">
        <v>141</v>
      </c>
      <c r="W248" s="280" t="s">
        <v>141</v>
      </c>
      <c r="X248" s="280" t="s">
        <v>141</v>
      </c>
      <c r="Y248" s="13"/>
      <c r="Z248" s="13"/>
    </row>
    <row r="249" spans="1:26" ht="15.75" customHeight="1" x14ac:dyDescent="0.2">
      <c r="A249" s="33">
        <v>247</v>
      </c>
      <c r="B249" s="34" t="s">
        <v>578</v>
      </c>
      <c r="C249" s="34" t="s">
        <v>590</v>
      </c>
      <c r="D249" s="34" t="s">
        <v>189</v>
      </c>
      <c r="E249" s="20" t="s">
        <v>586</v>
      </c>
      <c r="F249" s="247" t="s">
        <v>141</v>
      </c>
      <c r="G249" s="247" t="s">
        <v>141</v>
      </c>
      <c r="H249" s="247">
        <v>0.8</v>
      </c>
      <c r="I249" s="247" t="s">
        <v>141</v>
      </c>
      <c r="J249" s="247" t="s">
        <v>141</v>
      </c>
      <c r="K249" s="247" t="s">
        <v>141</v>
      </c>
      <c r="L249" s="247" t="s">
        <v>141</v>
      </c>
      <c r="M249" s="247" t="s">
        <v>141</v>
      </c>
      <c r="N249" s="247" t="s">
        <v>141</v>
      </c>
      <c r="O249" s="247" t="s">
        <v>141</v>
      </c>
      <c r="P249" s="247" t="s">
        <v>141</v>
      </c>
      <c r="Q249" s="280" t="s">
        <v>141</v>
      </c>
      <c r="R249" s="280" t="s">
        <v>141</v>
      </c>
      <c r="S249" s="280" t="s">
        <v>141</v>
      </c>
      <c r="T249" s="280" t="s">
        <v>141</v>
      </c>
      <c r="U249" s="280" t="s">
        <v>141</v>
      </c>
      <c r="V249" s="280" t="s">
        <v>141</v>
      </c>
      <c r="W249" s="280" t="s">
        <v>141</v>
      </c>
      <c r="X249" s="280" t="s">
        <v>141</v>
      </c>
      <c r="Y249" s="13"/>
      <c r="Z249" s="13"/>
    </row>
    <row r="250" spans="1:26" ht="15.75" customHeight="1" x14ac:dyDescent="0.2">
      <c r="A250" s="33">
        <v>248</v>
      </c>
      <c r="B250" s="34" t="s">
        <v>578</v>
      </c>
      <c r="C250" s="34" t="s">
        <v>591</v>
      </c>
      <c r="D250" s="34" t="s">
        <v>189</v>
      </c>
      <c r="E250" s="20" t="s">
        <v>36</v>
      </c>
      <c r="F250" s="247" t="s">
        <v>141</v>
      </c>
      <c r="G250" s="247" t="s">
        <v>141</v>
      </c>
      <c r="H250" s="274" t="s">
        <v>618</v>
      </c>
      <c r="I250" s="274" t="s">
        <v>619</v>
      </c>
      <c r="J250" s="247" t="s">
        <v>141</v>
      </c>
      <c r="K250" s="247" t="s">
        <v>141</v>
      </c>
      <c r="L250" s="247" t="s">
        <v>141</v>
      </c>
      <c r="M250" s="247" t="s">
        <v>141</v>
      </c>
      <c r="N250" s="247" t="s">
        <v>141</v>
      </c>
      <c r="O250" s="247" t="s">
        <v>141</v>
      </c>
      <c r="P250" s="247" t="s">
        <v>141</v>
      </c>
      <c r="Q250" s="280" t="s">
        <v>141</v>
      </c>
      <c r="R250" s="280" t="s">
        <v>141</v>
      </c>
      <c r="S250" s="280" t="s">
        <v>141</v>
      </c>
      <c r="T250" s="280" t="s">
        <v>141</v>
      </c>
      <c r="U250" s="280" t="s">
        <v>141</v>
      </c>
      <c r="V250" s="280" t="s">
        <v>141</v>
      </c>
      <c r="W250" s="280" t="s">
        <v>141</v>
      </c>
      <c r="X250" s="280" t="s">
        <v>141</v>
      </c>
      <c r="Y250" s="13"/>
      <c r="Z250" s="13"/>
    </row>
    <row r="251" spans="1:26" ht="15.75" customHeight="1" x14ac:dyDescent="0.2">
      <c r="A251" s="33">
        <v>249</v>
      </c>
      <c r="B251" s="34" t="s">
        <v>578</v>
      </c>
      <c r="C251" s="34" t="s">
        <v>596</v>
      </c>
      <c r="D251" s="34" t="s">
        <v>189</v>
      </c>
      <c r="E251" s="20" t="s">
        <v>36</v>
      </c>
      <c r="F251" s="247" t="s">
        <v>141</v>
      </c>
      <c r="G251" s="247" t="s">
        <v>141</v>
      </c>
      <c r="H251" s="274" t="s">
        <v>620</v>
      </c>
      <c r="I251" s="274" t="s">
        <v>621</v>
      </c>
      <c r="J251" s="247" t="s">
        <v>141</v>
      </c>
      <c r="K251" s="247" t="s">
        <v>141</v>
      </c>
      <c r="L251" s="247" t="s">
        <v>141</v>
      </c>
      <c r="M251" s="247" t="s">
        <v>141</v>
      </c>
      <c r="N251" s="247" t="s">
        <v>141</v>
      </c>
      <c r="O251" s="247" t="s">
        <v>141</v>
      </c>
      <c r="P251" s="247" t="s">
        <v>141</v>
      </c>
      <c r="Q251" s="280" t="s">
        <v>141</v>
      </c>
      <c r="R251" s="280" t="s">
        <v>141</v>
      </c>
      <c r="S251" s="280" t="s">
        <v>141</v>
      </c>
      <c r="T251" s="280" t="s">
        <v>141</v>
      </c>
      <c r="U251" s="280" t="s">
        <v>141</v>
      </c>
      <c r="V251" s="280" t="s">
        <v>141</v>
      </c>
      <c r="W251" s="280" t="s">
        <v>141</v>
      </c>
      <c r="X251" s="280" t="s">
        <v>141</v>
      </c>
      <c r="Y251" s="13"/>
      <c r="Z251" s="13"/>
    </row>
    <row r="252" spans="1:26" ht="15.75" customHeight="1" x14ac:dyDescent="0.2">
      <c r="A252" s="33">
        <v>250</v>
      </c>
      <c r="B252" s="34" t="s">
        <v>578</v>
      </c>
      <c r="C252" s="34" t="s">
        <v>601</v>
      </c>
      <c r="D252" s="34" t="s">
        <v>189</v>
      </c>
      <c r="E252" s="20" t="s">
        <v>36</v>
      </c>
      <c r="F252" s="20" t="s">
        <v>141</v>
      </c>
      <c r="G252" s="20" t="s">
        <v>141</v>
      </c>
      <c r="H252" s="20" t="s">
        <v>351</v>
      </c>
      <c r="I252" s="128" t="s">
        <v>622</v>
      </c>
      <c r="J252" s="20" t="s">
        <v>141</v>
      </c>
      <c r="K252" s="20" t="s">
        <v>141</v>
      </c>
      <c r="L252" s="20" t="s">
        <v>141</v>
      </c>
      <c r="M252" s="247" t="s">
        <v>141</v>
      </c>
      <c r="N252" s="20" t="s">
        <v>141</v>
      </c>
      <c r="O252" s="20" t="s">
        <v>141</v>
      </c>
      <c r="P252" s="20" t="s">
        <v>141</v>
      </c>
      <c r="Q252" s="69" t="s">
        <v>141</v>
      </c>
      <c r="R252" s="69" t="s">
        <v>141</v>
      </c>
      <c r="S252" s="69" t="s">
        <v>141</v>
      </c>
      <c r="T252" s="69" t="s">
        <v>141</v>
      </c>
      <c r="U252" s="69" t="s">
        <v>141</v>
      </c>
      <c r="V252" s="69" t="s">
        <v>141</v>
      </c>
      <c r="W252" s="69" t="s">
        <v>141</v>
      </c>
      <c r="X252" s="69" t="s">
        <v>141</v>
      </c>
      <c r="Y252" s="13"/>
      <c r="Z252" s="13"/>
    </row>
    <row r="253" spans="1:26" ht="15.75" customHeight="1" x14ac:dyDescent="0.2">
      <c r="A253" s="33">
        <v>251</v>
      </c>
      <c r="B253" s="34" t="s">
        <v>578</v>
      </c>
      <c r="C253" s="34" t="s">
        <v>605</v>
      </c>
      <c r="D253" s="34" t="s">
        <v>189</v>
      </c>
      <c r="E253" s="20" t="s">
        <v>36</v>
      </c>
      <c r="F253" s="247" t="s">
        <v>141</v>
      </c>
      <c r="G253" s="247" t="s">
        <v>141</v>
      </c>
      <c r="H253" s="274" t="s">
        <v>606</v>
      </c>
      <c r="I253" s="274" t="s">
        <v>607</v>
      </c>
      <c r="J253" s="247" t="s">
        <v>141</v>
      </c>
      <c r="K253" s="247" t="s">
        <v>141</v>
      </c>
      <c r="L253" s="247" t="s">
        <v>141</v>
      </c>
      <c r="M253" s="247" t="s">
        <v>141</v>
      </c>
      <c r="N253" s="247" t="s">
        <v>141</v>
      </c>
      <c r="O253" s="247" t="s">
        <v>141</v>
      </c>
      <c r="P253" s="247" t="s">
        <v>141</v>
      </c>
      <c r="Q253" s="280" t="s">
        <v>141</v>
      </c>
      <c r="R253" s="280" t="s">
        <v>141</v>
      </c>
      <c r="S253" s="280" t="s">
        <v>141</v>
      </c>
      <c r="T253" s="280" t="s">
        <v>141</v>
      </c>
      <c r="U253" s="280" t="s">
        <v>141</v>
      </c>
      <c r="V253" s="280" t="s">
        <v>141</v>
      </c>
      <c r="W253" s="280" t="s">
        <v>141</v>
      </c>
      <c r="X253" s="280" t="s">
        <v>141</v>
      </c>
      <c r="Y253" s="13"/>
      <c r="Z253" s="13"/>
    </row>
    <row r="254" spans="1:26" ht="15.75" customHeight="1" x14ac:dyDescent="0.2">
      <c r="A254" s="33">
        <v>252</v>
      </c>
      <c r="B254" s="34" t="s">
        <v>578</v>
      </c>
      <c r="C254" s="34" t="s">
        <v>610</v>
      </c>
      <c r="D254" s="34" t="s">
        <v>189</v>
      </c>
      <c r="E254" s="20" t="s">
        <v>36</v>
      </c>
      <c r="F254" s="247" t="s">
        <v>141</v>
      </c>
      <c r="G254" s="247" t="s">
        <v>141</v>
      </c>
      <c r="H254" s="274" t="s">
        <v>623</v>
      </c>
      <c r="I254" s="274" t="s">
        <v>624</v>
      </c>
      <c r="J254" s="247" t="s">
        <v>141</v>
      </c>
      <c r="K254" s="247" t="s">
        <v>141</v>
      </c>
      <c r="L254" s="247" t="s">
        <v>141</v>
      </c>
      <c r="M254" s="247" t="s">
        <v>141</v>
      </c>
      <c r="N254" s="247" t="s">
        <v>141</v>
      </c>
      <c r="O254" s="247" t="s">
        <v>141</v>
      </c>
      <c r="P254" s="247" t="s">
        <v>141</v>
      </c>
      <c r="Q254" s="280" t="s">
        <v>141</v>
      </c>
      <c r="R254" s="280" t="s">
        <v>141</v>
      </c>
      <c r="S254" s="280" t="s">
        <v>141</v>
      </c>
      <c r="T254" s="280" t="s">
        <v>141</v>
      </c>
      <c r="U254" s="280" t="s">
        <v>141</v>
      </c>
      <c r="V254" s="280" t="s">
        <v>141</v>
      </c>
      <c r="W254" s="280" t="s">
        <v>141</v>
      </c>
      <c r="X254" s="280" t="s">
        <v>141</v>
      </c>
      <c r="Y254" s="13"/>
      <c r="Z254" s="13"/>
    </row>
    <row r="255" spans="1:26" ht="15.75" customHeight="1" x14ac:dyDescent="0.2">
      <c r="A255" s="140">
        <v>253</v>
      </c>
      <c r="B255" s="141" t="s">
        <v>578</v>
      </c>
      <c r="C255" s="141" t="s">
        <v>614</v>
      </c>
      <c r="D255" s="141" t="s">
        <v>189</v>
      </c>
      <c r="E255" s="39" t="s">
        <v>36</v>
      </c>
      <c r="F255" s="278" t="s">
        <v>141</v>
      </c>
      <c r="G255" s="278" t="s">
        <v>141</v>
      </c>
      <c r="H255" s="279" t="s">
        <v>375</v>
      </c>
      <c r="I255" s="279" t="s">
        <v>612</v>
      </c>
      <c r="J255" s="278" t="s">
        <v>141</v>
      </c>
      <c r="K255" s="278" t="s">
        <v>141</v>
      </c>
      <c r="L255" s="278" t="s">
        <v>141</v>
      </c>
      <c r="M255" s="247" t="s">
        <v>141</v>
      </c>
      <c r="N255" s="278" t="s">
        <v>141</v>
      </c>
      <c r="O255" s="278" t="s">
        <v>141</v>
      </c>
      <c r="P255" s="278" t="s">
        <v>141</v>
      </c>
      <c r="Q255" s="282" t="s">
        <v>141</v>
      </c>
      <c r="R255" s="282" t="s">
        <v>141</v>
      </c>
      <c r="S255" s="282" t="s">
        <v>141</v>
      </c>
      <c r="T255" s="282" t="s">
        <v>141</v>
      </c>
      <c r="U255" s="282" t="s">
        <v>141</v>
      </c>
      <c r="V255" s="282" t="s">
        <v>141</v>
      </c>
      <c r="W255" s="282" t="s">
        <v>141</v>
      </c>
      <c r="X255" s="282" t="s">
        <v>141</v>
      </c>
      <c r="Y255" s="13"/>
      <c r="Z255" s="13"/>
    </row>
    <row r="256" spans="1:26" ht="15.75" customHeight="1" x14ac:dyDescent="0.2">
      <c r="A256" s="14">
        <v>254</v>
      </c>
      <c r="B256" s="15" t="s">
        <v>578</v>
      </c>
      <c r="C256" s="15" t="s">
        <v>579</v>
      </c>
      <c r="D256" s="110" t="s">
        <v>254</v>
      </c>
      <c r="E256" s="16" t="s">
        <v>36</v>
      </c>
      <c r="F256" s="16" t="s">
        <v>141</v>
      </c>
      <c r="G256" s="16" t="s">
        <v>141</v>
      </c>
      <c r="H256" s="16" t="s">
        <v>141</v>
      </c>
      <c r="I256" s="16" t="s">
        <v>141</v>
      </c>
      <c r="J256" s="16" t="s">
        <v>141</v>
      </c>
      <c r="K256" s="16" t="s">
        <v>141</v>
      </c>
      <c r="L256" s="16" t="s">
        <v>141</v>
      </c>
      <c r="M256" s="16" t="s">
        <v>141</v>
      </c>
      <c r="N256" s="16" t="s">
        <v>141</v>
      </c>
      <c r="O256" s="16" t="s">
        <v>141</v>
      </c>
      <c r="P256" s="16" t="s">
        <v>141</v>
      </c>
      <c r="Q256" s="69" t="s">
        <v>141</v>
      </c>
      <c r="R256" s="280" t="s">
        <v>141</v>
      </c>
      <c r="S256" s="69" t="s">
        <v>141</v>
      </c>
      <c r="T256" s="69" t="s">
        <v>141</v>
      </c>
      <c r="U256" s="69" t="s">
        <v>141</v>
      </c>
      <c r="V256" s="69" t="s">
        <v>141</v>
      </c>
      <c r="W256" s="69" t="s">
        <v>141</v>
      </c>
      <c r="X256" s="69" t="s">
        <v>141</v>
      </c>
      <c r="Y256" s="13"/>
      <c r="Z256" s="13"/>
    </row>
    <row r="257" spans="1:26" ht="15.75" customHeight="1" x14ac:dyDescent="0.2">
      <c r="A257" s="33">
        <v>255</v>
      </c>
      <c r="B257" s="34" t="s">
        <v>578</v>
      </c>
      <c r="C257" s="34" t="s">
        <v>580</v>
      </c>
      <c r="D257" s="34" t="s">
        <v>254</v>
      </c>
      <c r="E257" s="20" t="s">
        <v>36</v>
      </c>
      <c r="F257" s="20" t="s">
        <v>141</v>
      </c>
      <c r="G257" s="20" t="s">
        <v>141</v>
      </c>
      <c r="H257" s="20" t="s">
        <v>141</v>
      </c>
      <c r="I257" s="20" t="s">
        <v>141</v>
      </c>
      <c r="J257" s="20" t="s">
        <v>141</v>
      </c>
      <c r="K257" s="20" t="s">
        <v>141</v>
      </c>
      <c r="L257" s="20" t="s">
        <v>141</v>
      </c>
      <c r="M257" s="20" t="s">
        <v>141</v>
      </c>
      <c r="N257" s="20" t="s">
        <v>141</v>
      </c>
      <c r="O257" s="20" t="s">
        <v>141</v>
      </c>
      <c r="P257" s="20" t="s">
        <v>141</v>
      </c>
      <c r="Q257" s="69" t="s">
        <v>141</v>
      </c>
      <c r="R257" s="280" t="s">
        <v>141</v>
      </c>
      <c r="S257" s="69" t="s">
        <v>141</v>
      </c>
      <c r="T257" s="69" t="s">
        <v>141</v>
      </c>
      <c r="U257" s="69" t="s">
        <v>141</v>
      </c>
      <c r="V257" s="69" t="s">
        <v>141</v>
      </c>
      <c r="W257" s="69" t="s">
        <v>141</v>
      </c>
      <c r="X257" s="69" t="s">
        <v>141</v>
      </c>
      <c r="Y257" s="13"/>
      <c r="Z257" s="13"/>
    </row>
    <row r="258" spans="1:26" ht="15.75" customHeight="1" x14ac:dyDescent="0.2">
      <c r="A258" s="33">
        <v>256</v>
      </c>
      <c r="B258" s="34" t="s">
        <v>578</v>
      </c>
      <c r="C258" s="34" t="s">
        <v>583</v>
      </c>
      <c r="D258" s="34" t="s">
        <v>254</v>
      </c>
      <c r="E258" s="20" t="s">
        <v>91</v>
      </c>
      <c r="F258" s="20" t="s">
        <v>141</v>
      </c>
      <c r="G258" s="20" t="s">
        <v>141</v>
      </c>
      <c r="H258" s="20" t="s">
        <v>141</v>
      </c>
      <c r="I258" s="20" t="s">
        <v>141</v>
      </c>
      <c r="J258" s="20" t="s">
        <v>141</v>
      </c>
      <c r="K258" s="20" t="s">
        <v>141</v>
      </c>
      <c r="L258" s="20" t="s">
        <v>141</v>
      </c>
      <c r="M258" s="20" t="s">
        <v>141</v>
      </c>
      <c r="N258" s="20" t="s">
        <v>141</v>
      </c>
      <c r="O258" s="20" t="s">
        <v>141</v>
      </c>
      <c r="P258" s="20" t="s">
        <v>141</v>
      </c>
      <c r="Q258" s="69" t="s">
        <v>141</v>
      </c>
      <c r="R258" s="280" t="s">
        <v>141</v>
      </c>
      <c r="S258" s="69" t="s">
        <v>141</v>
      </c>
      <c r="T258" s="69" t="s">
        <v>141</v>
      </c>
      <c r="U258" s="69" t="s">
        <v>141</v>
      </c>
      <c r="V258" s="69" t="s">
        <v>141</v>
      </c>
      <c r="W258" s="69" t="s">
        <v>141</v>
      </c>
      <c r="X258" s="69" t="s">
        <v>141</v>
      </c>
      <c r="Y258" s="13"/>
      <c r="Z258" s="13"/>
    </row>
    <row r="259" spans="1:26" ht="15.75" customHeight="1" x14ac:dyDescent="0.2">
      <c r="A259" s="33">
        <v>257</v>
      </c>
      <c r="B259" s="34" t="s">
        <v>578</v>
      </c>
      <c r="C259" s="34" t="s">
        <v>584</v>
      </c>
      <c r="D259" s="34" t="s">
        <v>254</v>
      </c>
      <c r="E259" s="20" t="s">
        <v>94</v>
      </c>
      <c r="F259" s="20" t="s">
        <v>141</v>
      </c>
      <c r="G259" s="20" t="s">
        <v>141</v>
      </c>
      <c r="H259" s="20" t="s">
        <v>141</v>
      </c>
      <c r="I259" s="20" t="s">
        <v>141</v>
      </c>
      <c r="J259" s="20" t="s">
        <v>141</v>
      </c>
      <c r="K259" s="20" t="s">
        <v>141</v>
      </c>
      <c r="L259" s="20" t="s">
        <v>141</v>
      </c>
      <c r="M259" s="20" t="s">
        <v>141</v>
      </c>
      <c r="N259" s="20" t="s">
        <v>141</v>
      </c>
      <c r="O259" s="20" t="s">
        <v>141</v>
      </c>
      <c r="P259" s="20" t="s">
        <v>141</v>
      </c>
      <c r="Q259" s="69" t="s">
        <v>141</v>
      </c>
      <c r="R259" s="280" t="s">
        <v>141</v>
      </c>
      <c r="S259" s="280" t="s">
        <v>141</v>
      </c>
      <c r="T259" s="280" t="s">
        <v>141</v>
      </c>
      <c r="U259" s="280" t="s">
        <v>141</v>
      </c>
      <c r="V259" s="280" t="s">
        <v>141</v>
      </c>
      <c r="W259" s="280" t="s">
        <v>141</v>
      </c>
      <c r="X259" s="280" t="s">
        <v>141</v>
      </c>
      <c r="Y259" s="13"/>
      <c r="Z259" s="13"/>
    </row>
    <row r="260" spans="1:26" ht="15.75" customHeight="1" x14ac:dyDescent="0.2">
      <c r="A260" s="33">
        <v>258</v>
      </c>
      <c r="B260" s="34" t="s">
        <v>578</v>
      </c>
      <c r="C260" s="34" t="s">
        <v>585</v>
      </c>
      <c r="D260" s="34" t="s">
        <v>254</v>
      </c>
      <c r="E260" s="20" t="s">
        <v>586</v>
      </c>
      <c r="F260" s="247" t="s">
        <v>141</v>
      </c>
      <c r="G260" s="247" t="s">
        <v>141</v>
      </c>
      <c r="H260" s="247" t="s">
        <v>141</v>
      </c>
      <c r="I260" s="247" t="s">
        <v>141</v>
      </c>
      <c r="J260" s="247" t="s">
        <v>141</v>
      </c>
      <c r="K260" s="247" t="s">
        <v>141</v>
      </c>
      <c r="L260" s="247" t="s">
        <v>141</v>
      </c>
      <c r="M260" s="247" t="s">
        <v>141</v>
      </c>
      <c r="N260" s="20" t="s">
        <v>141</v>
      </c>
      <c r="O260" s="247" t="s">
        <v>141</v>
      </c>
      <c r="P260" s="247" t="s">
        <v>141</v>
      </c>
      <c r="Q260" s="69" t="s">
        <v>141</v>
      </c>
      <c r="R260" s="280" t="s">
        <v>141</v>
      </c>
      <c r="S260" s="280" t="s">
        <v>141</v>
      </c>
      <c r="T260" s="280" t="s">
        <v>141</v>
      </c>
      <c r="U260" s="280" t="s">
        <v>141</v>
      </c>
      <c r="V260" s="280" t="s">
        <v>141</v>
      </c>
      <c r="W260" s="280" t="s">
        <v>141</v>
      </c>
      <c r="X260" s="280" t="s">
        <v>141</v>
      </c>
      <c r="Y260" s="13"/>
      <c r="Z260" s="13"/>
    </row>
    <row r="261" spans="1:26" ht="15.75" customHeight="1" x14ac:dyDescent="0.2">
      <c r="A261" s="33">
        <v>259</v>
      </c>
      <c r="B261" s="34" t="s">
        <v>578</v>
      </c>
      <c r="C261" s="34" t="s">
        <v>587</v>
      </c>
      <c r="D261" s="34" t="s">
        <v>254</v>
      </c>
      <c r="E261" s="20" t="s">
        <v>586</v>
      </c>
      <c r="F261" s="247" t="s">
        <v>141</v>
      </c>
      <c r="G261" s="247" t="s">
        <v>141</v>
      </c>
      <c r="H261" s="247" t="s">
        <v>141</v>
      </c>
      <c r="I261" s="247" t="s">
        <v>141</v>
      </c>
      <c r="J261" s="247" t="s">
        <v>141</v>
      </c>
      <c r="K261" s="247" t="s">
        <v>141</v>
      </c>
      <c r="L261" s="247" t="s">
        <v>141</v>
      </c>
      <c r="M261" s="247" t="s">
        <v>141</v>
      </c>
      <c r="N261" s="20" t="s">
        <v>141</v>
      </c>
      <c r="O261" s="247" t="s">
        <v>141</v>
      </c>
      <c r="P261" s="247" t="s">
        <v>141</v>
      </c>
      <c r="Q261" s="69" t="s">
        <v>141</v>
      </c>
      <c r="R261" s="280" t="s">
        <v>141</v>
      </c>
      <c r="S261" s="280" t="s">
        <v>141</v>
      </c>
      <c r="T261" s="280" t="s">
        <v>141</v>
      </c>
      <c r="U261" s="280" t="s">
        <v>141</v>
      </c>
      <c r="V261" s="280" t="s">
        <v>141</v>
      </c>
      <c r="W261" s="280" t="s">
        <v>141</v>
      </c>
      <c r="X261" s="280" t="s">
        <v>141</v>
      </c>
      <c r="Y261" s="13"/>
      <c r="Z261" s="13"/>
    </row>
    <row r="262" spans="1:26" ht="15.75" customHeight="1" x14ac:dyDescent="0.2">
      <c r="A262" s="33">
        <v>260</v>
      </c>
      <c r="B262" s="34" t="s">
        <v>578</v>
      </c>
      <c r="C262" s="34" t="s">
        <v>588</v>
      </c>
      <c r="D262" s="34" t="s">
        <v>254</v>
      </c>
      <c r="E262" s="20" t="s">
        <v>586</v>
      </c>
      <c r="F262" s="247" t="s">
        <v>141</v>
      </c>
      <c r="G262" s="247" t="s">
        <v>141</v>
      </c>
      <c r="H262" s="247" t="s">
        <v>141</v>
      </c>
      <c r="I262" s="247" t="s">
        <v>141</v>
      </c>
      <c r="J262" s="247" t="s">
        <v>141</v>
      </c>
      <c r="K262" s="247" t="s">
        <v>141</v>
      </c>
      <c r="L262" s="247" t="s">
        <v>141</v>
      </c>
      <c r="M262" s="247" t="s">
        <v>141</v>
      </c>
      <c r="N262" s="20" t="s">
        <v>141</v>
      </c>
      <c r="O262" s="247" t="s">
        <v>141</v>
      </c>
      <c r="P262" s="247" t="s">
        <v>141</v>
      </c>
      <c r="Q262" s="69" t="s">
        <v>141</v>
      </c>
      <c r="R262" s="280" t="s">
        <v>141</v>
      </c>
      <c r="S262" s="280" t="s">
        <v>141</v>
      </c>
      <c r="T262" s="280" t="s">
        <v>141</v>
      </c>
      <c r="U262" s="280" t="s">
        <v>141</v>
      </c>
      <c r="V262" s="280" t="s">
        <v>141</v>
      </c>
      <c r="W262" s="280" t="s">
        <v>141</v>
      </c>
      <c r="X262" s="280" t="s">
        <v>141</v>
      </c>
      <c r="Y262" s="13"/>
      <c r="Z262" s="13"/>
    </row>
    <row r="263" spans="1:26" ht="15.75" customHeight="1" x14ac:dyDescent="0.2">
      <c r="A263" s="33">
        <v>261</v>
      </c>
      <c r="B263" s="34" t="s">
        <v>578</v>
      </c>
      <c r="C263" s="34" t="s">
        <v>590</v>
      </c>
      <c r="D263" s="34" t="s">
        <v>254</v>
      </c>
      <c r="E263" s="20" t="s">
        <v>586</v>
      </c>
      <c r="F263" s="247" t="s">
        <v>141</v>
      </c>
      <c r="G263" s="247" t="s">
        <v>141</v>
      </c>
      <c r="H263" s="247" t="s">
        <v>141</v>
      </c>
      <c r="I263" s="247" t="s">
        <v>141</v>
      </c>
      <c r="J263" s="247" t="s">
        <v>141</v>
      </c>
      <c r="K263" s="247" t="s">
        <v>141</v>
      </c>
      <c r="L263" s="247" t="s">
        <v>141</v>
      </c>
      <c r="M263" s="247" t="s">
        <v>141</v>
      </c>
      <c r="N263" s="20" t="s">
        <v>141</v>
      </c>
      <c r="O263" s="247" t="s">
        <v>141</v>
      </c>
      <c r="P263" s="247" t="s">
        <v>141</v>
      </c>
      <c r="Q263" s="69" t="s">
        <v>141</v>
      </c>
      <c r="R263" s="280" t="s">
        <v>141</v>
      </c>
      <c r="S263" s="280" t="s">
        <v>141</v>
      </c>
      <c r="T263" s="280" t="s">
        <v>141</v>
      </c>
      <c r="U263" s="280" t="s">
        <v>141</v>
      </c>
      <c r="V263" s="280" t="s">
        <v>141</v>
      </c>
      <c r="W263" s="280" t="s">
        <v>141</v>
      </c>
      <c r="X263" s="280" t="s">
        <v>141</v>
      </c>
      <c r="Y263" s="13"/>
      <c r="Z263" s="13"/>
    </row>
    <row r="264" spans="1:26" ht="15.75" customHeight="1" x14ac:dyDescent="0.2">
      <c r="A264" s="33">
        <v>262</v>
      </c>
      <c r="B264" s="34" t="s">
        <v>578</v>
      </c>
      <c r="C264" s="34" t="s">
        <v>591</v>
      </c>
      <c r="D264" s="34" t="s">
        <v>254</v>
      </c>
      <c r="E264" s="20" t="s">
        <v>36</v>
      </c>
      <c r="F264" s="247" t="s">
        <v>141</v>
      </c>
      <c r="G264" s="247" t="s">
        <v>141</v>
      </c>
      <c r="H264" s="247" t="s">
        <v>141</v>
      </c>
      <c r="I264" s="247" t="s">
        <v>141</v>
      </c>
      <c r="J264" s="247" t="s">
        <v>141</v>
      </c>
      <c r="K264" s="247" t="s">
        <v>141</v>
      </c>
      <c r="L264" s="247" t="s">
        <v>141</v>
      </c>
      <c r="M264" s="247" t="s">
        <v>141</v>
      </c>
      <c r="N264" s="20" t="s">
        <v>141</v>
      </c>
      <c r="O264" s="247" t="s">
        <v>141</v>
      </c>
      <c r="P264" s="247" t="s">
        <v>141</v>
      </c>
      <c r="Q264" s="69" t="s">
        <v>141</v>
      </c>
      <c r="R264" s="280" t="s">
        <v>141</v>
      </c>
      <c r="S264" s="280" t="s">
        <v>141</v>
      </c>
      <c r="T264" s="280" t="s">
        <v>141</v>
      </c>
      <c r="U264" s="280" t="s">
        <v>141</v>
      </c>
      <c r="V264" s="280" t="s">
        <v>141</v>
      </c>
      <c r="W264" s="280" t="s">
        <v>141</v>
      </c>
      <c r="X264" s="280" t="s">
        <v>141</v>
      </c>
      <c r="Y264" s="13"/>
      <c r="Z264" s="13"/>
    </row>
    <row r="265" spans="1:26" ht="15.75" customHeight="1" x14ac:dyDescent="0.2">
      <c r="A265" s="33">
        <v>263</v>
      </c>
      <c r="B265" s="34" t="s">
        <v>578</v>
      </c>
      <c r="C265" s="34" t="s">
        <v>596</v>
      </c>
      <c r="D265" s="34" t="s">
        <v>254</v>
      </c>
      <c r="E265" s="20" t="s">
        <v>36</v>
      </c>
      <c r="F265" s="247" t="s">
        <v>141</v>
      </c>
      <c r="G265" s="247" t="s">
        <v>141</v>
      </c>
      <c r="H265" s="247" t="s">
        <v>141</v>
      </c>
      <c r="I265" s="247" t="s">
        <v>141</v>
      </c>
      <c r="J265" s="247" t="s">
        <v>141</v>
      </c>
      <c r="K265" s="247" t="s">
        <v>141</v>
      </c>
      <c r="L265" s="247" t="s">
        <v>141</v>
      </c>
      <c r="M265" s="247" t="s">
        <v>141</v>
      </c>
      <c r="N265" s="20" t="s">
        <v>141</v>
      </c>
      <c r="O265" s="247" t="s">
        <v>141</v>
      </c>
      <c r="P265" s="247" t="s">
        <v>141</v>
      </c>
      <c r="Q265" s="69" t="s">
        <v>141</v>
      </c>
      <c r="R265" s="280" t="s">
        <v>141</v>
      </c>
      <c r="S265" s="69" t="s">
        <v>141</v>
      </c>
      <c r="T265" s="69" t="s">
        <v>141</v>
      </c>
      <c r="U265" s="69" t="s">
        <v>141</v>
      </c>
      <c r="V265" s="69" t="s">
        <v>141</v>
      </c>
      <c r="W265" s="69" t="s">
        <v>141</v>
      </c>
      <c r="X265" s="69" t="s">
        <v>141</v>
      </c>
      <c r="Y265" s="13"/>
      <c r="Z265" s="13"/>
    </row>
    <row r="266" spans="1:26" ht="15.75" customHeight="1" x14ac:dyDescent="0.2">
      <c r="A266" s="33">
        <v>264</v>
      </c>
      <c r="B266" s="34" t="s">
        <v>578</v>
      </c>
      <c r="C266" s="34" t="s">
        <v>601</v>
      </c>
      <c r="D266" s="34" t="s">
        <v>254</v>
      </c>
      <c r="E266" s="20" t="s">
        <v>36</v>
      </c>
      <c r="F266" s="247" t="s">
        <v>141</v>
      </c>
      <c r="G266" s="247" t="s">
        <v>141</v>
      </c>
      <c r="H266" s="247" t="s">
        <v>141</v>
      </c>
      <c r="I266" s="247" t="s">
        <v>141</v>
      </c>
      <c r="J266" s="247" t="s">
        <v>141</v>
      </c>
      <c r="K266" s="247" t="s">
        <v>141</v>
      </c>
      <c r="L266" s="247" t="s">
        <v>141</v>
      </c>
      <c r="M266" s="247" t="s">
        <v>141</v>
      </c>
      <c r="N266" s="20" t="s">
        <v>141</v>
      </c>
      <c r="O266" s="247" t="s">
        <v>141</v>
      </c>
      <c r="P266" s="247" t="s">
        <v>141</v>
      </c>
      <c r="Q266" s="69" t="s">
        <v>141</v>
      </c>
      <c r="R266" s="280" t="s">
        <v>141</v>
      </c>
      <c r="S266" s="280" t="s">
        <v>141</v>
      </c>
      <c r="T266" s="280" t="s">
        <v>141</v>
      </c>
      <c r="U266" s="280" t="s">
        <v>141</v>
      </c>
      <c r="V266" s="280" t="s">
        <v>141</v>
      </c>
      <c r="W266" s="280" t="s">
        <v>141</v>
      </c>
      <c r="X266" s="280" t="s">
        <v>141</v>
      </c>
      <c r="Y266" s="13"/>
      <c r="Z266" s="13"/>
    </row>
    <row r="267" spans="1:26" ht="15.75" customHeight="1" x14ac:dyDescent="0.2">
      <c r="A267" s="33">
        <v>265</v>
      </c>
      <c r="B267" s="34" t="s">
        <v>578</v>
      </c>
      <c r="C267" s="34" t="s">
        <v>605</v>
      </c>
      <c r="D267" s="34" t="s">
        <v>254</v>
      </c>
      <c r="E267" s="20" t="s">
        <v>36</v>
      </c>
      <c r="F267" s="247" t="s">
        <v>141</v>
      </c>
      <c r="G267" s="247" t="s">
        <v>141</v>
      </c>
      <c r="H267" s="247" t="s">
        <v>141</v>
      </c>
      <c r="I267" s="247" t="s">
        <v>141</v>
      </c>
      <c r="J267" s="247" t="s">
        <v>141</v>
      </c>
      <c r="K267" s="247" t="s">
        <v>141</v>
      </c>
      <c r="L267" s="247" t="s">
        <v>141</v>
      </c>
      <c r="M267" s="247" t="s">
        <v>141</v>
      </c>
      <c r="N267" s="20" t="s">
        <v>141</v>
      </c>
      <c r="O267" s="247" t="s">
        <v>141</v>
      </c>
      <c r="P267" s="247" t="s">
        <v>141</v>
      </c>
      <c r="Q267" s="69" t="s">
        <v>141</v>
      </c>
      <c r="R267" s="280" t="s">
        <v>141</v>
      </c>
      <c r="S267" s="280" t="s">
        <v>141</v>
      </c>
      <c r="T267" s="280" t="s">
        <v>141</v>
      </c>
      <c r="U267" s="280" t="s">
        <v>141</v>
      </c>
      <c r="V267" s="280" t="s">
        <v>141</v>
      </c>
      <c r="W267" s="280" t="s">
        <v>141</v>
      </c>
      <c r="X267" s="280" t="s">
        <v>141</v>
      </c>
      <c r="Y267" s="13"/>
      <c r="Z267" s="13"/>
    </row>
    <row r="268" spans="1:26" ht="15.75" customHeight="1" x14ac:dyDescent="0.2">
      <c r="A268" s="33">
        <v>266</v>
      </c>
      <c r="B268" s="34" t="s">
        <v>578</v>
      </c>
      <c r="C268" s="34" t="s">
        <v>610</v>
      </c>
      <c r="D268" s="34" t="s">
        <v>254</v>
      </c>
      <c r="E268" s="20" t="s">
        <v>36</v>
      </c>
      <c r="F268" s="247" t="s">
        <v>141</v>
      </c>
      <c r="G268" s="247" t="s">
        <v>141</v>
      </c>
      <c r="H268" s="247" t="s">
        <v>141</v>
      </c>
      <c r="I268" s="247" t="s">
        <v>141</v>
      </c>
      <c r="J268" s="247" t="s">
        <v>141</v>
      </c>
      <c r="K268" s="247" t="s">
        <v>141</v>
      </c>
      <c r="L268" s="247" t="s">
        <v>141</v>
      </c>
      <c r="M268" s="247" t="s">
        <v>141</v>
      </c>
      <c r="N268" s="20" t="s">
        <v>141</v>
      </c>
      <c r="O268" s="247" t="s">
        <v>141</v>
      </c>
      <c r="P268" s="247" t="s">
        <v>141</v>
      </c>
      <c r="Q268" s="69" t="s">
        <v>141</v>
      </c>
      <c r="R268" s="280" t="s">
        <v>141</v>
      </c>
      <c r="S268" s="280" t="s">
        <v>141</v>
      </c>
      <c r="T268" s="280" t="s">
        <v>141</v>
      </c>
      <c r="U268" s="280" t="s">
        <v>141</v>
      </c>
      <c r="V268" s="280" t="s">
        <v>141</v>
      </c>
      <c r="W268" s="280" t="s">
        <v>141</v>
      </c>
      <c r="X268" s="280" t="s">
        <v>141</v>
      </c>
      <c r="Y268" s="13"/>
      <c r="Z268" s="13"/>
    </row>
    <row r="269" spans="1:26" ht="15.75" customHeight="1" x14ac:dyDescent="0.2">
      <c r="A269" s="140">
        <v>267</v>
      </c>
      <c r="B269" s="141" t="s">
        <v>578</v>
      </c>
      <c r="C269" s="141" t="s">
        <v>614</v>
      </c>
      <c r="D269" s="141" t="s">
        <v>254</v>
      </c>
      <c r="E269" s="39" t="s">
        <v>36</v>
      </c>
      <c r="F269" s="278" t="s">
        <v>141</v>
      </c>
      <c r="G269" s="278" t="s">
        <v>141</v>
      </c>
      <c r="H269" s="278" t="s">
        <v>141</v>
      </c>
      <c r="I269" s="278" t="s">
        <v>141</v>
      </c>
      <c r="J269" s="278" t="s">
        <v>141</v>
      </c>
      <c r="K269" s="278" t="s">
        <v>141</v>
      </c>
      <c r="L269" s="278" t="s">
        <v>141</v>
      </c>
      <c r="M269" s="278" t="s">
        <v>141</v>
      </c>
      <c r="N269" s="39" t="s">
        <v>141</v>
      </c>
      <c r="O269" s="278" t="s">
        <v>141</v>
      </c>
      <c r="P269" s="278" t="s">
        <v>141</v>
      </c>
      <c r="Q269" s="297" t="s">
        <v>141</v>
      </c>
      <c r="R269" s="282" t="s">
        <v>141</v>
      </c>
      <c r="S269" s="282" t="s">
        <v>141</v>
      </c>
      <c r="T269" s="282" t="s">
        <v>141</v>
      </c>
      <c r="U269" s="282" t="s">
        <v>141</v>
      </c>
      <c r="V269" s="282" t="s">
        <v>141</v>
      </c>
      <c r="W269" s="282" t="s">
        <v>141</v>
      </c>
      <c r="X269" s="282" t="s">
        <v>141</v>
      </c>
      <c r="Y269" s="13"/>
      <c r="Z269" s="13"/>
    </row>
    <row r="270" spans="1:26" ht="15.75" customHeight="1" x14ac:dyDescent="0.2">
      <c r="A270" s="14">
        <v>268</v>
      </c>
      <c r="B270" s="15" t="s">
        <v>578</v>
      </c>
      <c r="C270" s="15" t="s">
        <v>579</v>
      </c>
      <c r="D270" s="110" t="s">
        <v>272</v>
      </c>
      <c r="E270" s="16" t="s">
        <v>36</v>
      </c>
      <c r="F270" s="310" t="s">
        <v>141</v>
      </c>
      <c r="G270" s="310" t="s">
        <v>141</v>
      </c>
      <c r="H270" s="310" t="s">
        <v>141</v>
      </c>
      <c r="I270" s="310" t="s">
        <v>141</v>
      </c>
      <c r="J270" s="310" t="s">
        <v>141</v>
      </c>
      <c r="K270" s="310" t="s">
        <v>141</v>
      </c>
      <c r="L270" s="312" t="s">
        <v>141</v>
      </c>
      <c r="M270" s="312" t="s">
        <v>141</v>
      </c>
      <c r="N270" s="312" t="s">
        <v>141</v>
      </c>
      <c r="O270" s="312" t="s">
        <v>141</v>
      </c>
      <c r="P270" s="312" t="s">
        <v>141</v>
      </c>
      <c r="Q270" s="313" t="s">
        <v>141</v>
      </c>
      <c r="R270" s="313" t="s">
        <v>141</v>
      </c>
      <c r="S270" s="313" t="s">
        <v>141</v>
      </c>
      <c r="T270" s="313" t="s">
        <v>141</v>
      </c>
      <c r="U270" s="313" t="s">
        <v>141</v>
      </c>
      <c r="V270" s="313" t="s">
        <v>141</v>
      </c>
      <c r="W270" s="313" t="s">
        <v>141</v>
      </c>
      <c r="X270" s="313" t="s">
        <v>141</v>
      </c>
      <c r="Y270" s="13"/>
      <c r="Z270" s="13"/>
    </row>
    <row r="271" spans="1:26" ht="15.75" customHeight="1" x14ac:dyDescent="0.2">
      <c r="A271" s="33">
        <v>269</v>
      </c>
      <c r="B271" s="34" t="s">
        <v>578</v>
      </c>
      <c r="C271" s="34" t="s">
        <v>580</v>
      </c>
      <c r="D271" s="34" t="s">
        <v>272</v>
      </c>
      <c r="E271" s="20" t="s">
        <v>36</v>
      </c>
      <c r="F271" s="247" t="s">
        <v>141</v>
      </c>
      <c r="G271" s="247" t="s">
        <v>141</v>
      </c>
      <c r="H271" s="247" t="s">
        <v>141</v>
      </c>
      <c r="I271" s="247" t="s">
        <v>141</v>
      </c>
      <c r="J271" s="247" t="s">
        <v>141</v>
      </c>
      <c r="K271" s="247" t="s">
        <v>141</v>
      </c>
      <c r="L271" s="280" t="s">
        <v>141</v>
      </c>
      <c r="M271" s="280" t="s">
        <v>141</v>
      </c>
      <c r="N271" s="280" t="s">
        <v>141</v>
      </c>
      <c r="O271" s="280" t="s">
        <v>141</v>
      </c>
      <c r="P271" s="280" t="s">
        <v>141</v>
      </c>
      <c r="Q271" s="69" t="s">
        <v>141</v>
      </c>
      <c r="R271" s="313" t="s">
        <v>141</v>
      </c>
      <c r="S271" s="69" t="s">
        <v>141</v>
      </c>
      <c r="T271" s="69" t="s">
        <v>141</v>
      </c>
      <c r="U271" s="69" t="s">
        <v>141</v>
      </c>
      <c r="V271" s="69" t="s">
        <v>141</v>
      </c>
      <c r="W271" s="69" t="s">
        <v>141</v>
      </c>
      <c r="X271" s="69" t="s">
        <v>141</v>
      </c>
      <c r="Y271" s="13"/>
      <c r="Z271" s="13"/>
    </row>
    <row r="272" spans="1:26" ht="15.75" customHeight="1" x14ac:dyDescent="0.2">
      <c r="A272" s="33">
        <v>270</v>
      </c>
      <c r="B272" s="34" t="s">
        <v>578</v>
      </c>
      <c r="C272" s="34" t="s">
        <v>583</v>
      </c>
      <c r="D272" s="34" t="s">
        <v>272</v>
      </c>
      <c r="E272" s="20" t="s">
        <v>91</v>
      </c>
      <c r="F272" s="247" t="s">
        <v>141</v>
      </c>
      <c r="G272" s="247" t="s">
        <v>141</v>
      </c>
      <c r="H272" s="247" t="s">
        <v>141</v>
      </c>
      <c r="I272" s="247" t="s">
        <v>141</v>
      </c>
      <c r="J272" s="247" t="s">
        <v>141</v>
      </c>
      <c r="K272" s="247" t="s">
        <v>141</v>
      </c>
      <c r="L272" s="280" t="s">
        <v>141</v>
      </c>
      <c r="M272" s="280" t="s">
        <v>141</v>
      </c>
      <c r="N272" s="280" t="s">
        <v>141</v>
      </c>
      <c r="O272" s="280" t="s">
        <v>141</v>
      </c>
      <c r="P272" s="280" t="s">
        <v>141</v>
      </c>
      <c r="Q272" s="69" t="s">
        <v>141</v>
      </c>
      <c r="R272" s="313" t="s">
        <v>141</v>
      </c>
      <c r="S272" s="69" t="s">
        <v>141</v>
      </c>
      <c r="T272" s="69" t="s">
        <v>141</v>
      </c>
      <c r="U272" s="69" t="s">
        <v>141</v>
      </c>
      <c r="V272" s="69" t="s">
        <v>141</v>
      </c>
      <c r="W272" s="69" t="s">
        <v>141</v>
      </c>
      <c r="X272" s="69" t="s">
        <v>141</v>
      </c>
      <c r="Y272" s="13"/>
      <c r="Z272" s="13"/>
    </row>
    <row r="273" spans="1:26" ht="15.75" customHeight="1" x14ac:dyDescent="0.2">
      <c r="A273" s="33">
        <v>271</v>
      </c>
      <c r="B273" s="34" t="s">
        <v>578</v>
      </c>
      <c r="C273" s="34" t="s">
        <v>584</v>
      </c>
      <c r="D273" s="34" t="s">
        <v>272</v>
      </c>
      <c r="E273" s="20" t="s">
        <v>94</v>
      </c>
      <c r="F273" s="247" t="s">
        <v>141</v>
      </c>
      <c r="G273" s="247" t="s">
        <v>141</v>
      </c>
      <c r="H273" s="247" t="s">
        <v>141</v>
      </c>
      <c r="I273" s="247" t="s">
        <v>141</v>
      </c>
      <c r="J273" s="247" t="s">
        <v>141</v>
      </c>
      <c r="K273" s="247" t="s">
        <v>141</v>
      </c>
      <c r="L273" s="280" t="s">
        <v>141</v>
      </c>
      <c r="M273" s="280" t="s">
        <v>141</v>
      </c>
      <c r="N273" s="280" t="s">
        <v>141</v>
      </c>
      <c r="O273" s="280" t="s">
        <v>141</v>
      </c>
      <c r="P273" s="280" t="s">
        <v>141</v>
      </c>
      <c r="Q273" s="69" t="s">
        <v>141</v>
      </c>
      <c r="R273" s="313" t="s">
        <v>141</v>
      </c>
      <c r="S273" s="69" t="s">
        <v>141</v>
      </c>
      <c r="T273" s="69" t="s">
        <v>141</v>
      </c>
      <c r="U273" s="69" t="s">
        <v>141</v>
      </c>
      <c r="V273" s="69" t="s">
        <v>141</v>
      </c>
      <c r="W273" s="69" t="s">
        <v>141</v>
      </c>
      <c r="X273" s="69" t="s">
        <v>141</v>
      </c>
      <c r="Y273" s="13"/>
      <c r="Z273" s="13"/>
    </row>
    <row r="274" spans="1:26" ht="15.75" customHeight="1" x14ac:dyDescent="0.2">
      <c r="A274" s="33">
        <v>272</v>
      </c>
      <c r="B274" s="34" t="s">
        <v>578</v>
      </c>
      <c r="C274" s="34" t="s">
        <v>585</v>
      </c>
      <c r="D274" s="34" t="s">
        <v>272</v>
      </c>
      <c r="E274" s="20" t="s">
        <v>586</v>
      </c>
      <c r="F274" s="247" t="s">
        <v>141</v>
      </c>
      <c r="G274" s="247" t="s">
        <v>141</v>
      </c>
      <c r="H274" s="247" t="s">
        <v>141</v>
      </c>
      <c r="I274" s="247" t="s">
        <v>141</v>
      </c>
      <c r="J274" s="247" t="s">
        <v>141</v>
      </c>
      <c r="K274" s="247" t="s">
        <v>141</v>
      </c>
      <c r="L274" s="280" t="s">
        <v>141</v>
      </c>
      <c r="M274" s="280" t="s">
        <v>141</v>
      </c>
      <c r="N274" s="280" t="s">
        <v>141</v>
      </c>
      <c r="O274" s="280" t="s">
        <v>141</v>
      </c>
      <c r="P274" s="280" t="s">
        <v>141</v>
      </c>
      <c r="Q274" s="69" t="s">
        <v>141</v>
      </c>
      <c r="R274" s="313" t="s">
        <v>141</v>
      </c>
      <c r="S274" s="69" t="s">
        <v>141</v>
      </c>
      <c r="T274" s="69" t="s">
        <v>141</v>
      </c>
      <c r="U274" s="69" t="s">
        <v>141</v>
      </c>
      <c r="V274" s="69" t="s">
        <v>141</v>
      </c>
      <c r="W274" s="69" t="s">
        <v>141</v>
      </c>
      <c r="X274" s="69" t="s">
        <v>141</v>
      </c>
      <c r="Y274" s="13"/>
      <c r="Z274" s="13"/>
    </row>
    <row r="275" spans="1:26" ht="15.75" customHeight="1" x14ac:dyDescent="0.2">
      <c r="A275" s="33">
        <v>273</v>
      </c>
      <c r="B275" s="34" t="s">
        <v>578</v>
      </c>
      <c r="C275" s="34" t="s">
        <v>587</v>
      </c>
      <c r="D275" s="34" t="s">
        <v>272</v>
      </c>
      <c r="E275" s="20" t="s">
        <v>586</v>
      </c>
      <c r="F275" s="247" t="s">
        <v>141</v>
      </c>
      <c r="G275" s="247" t="s">
        <v>141</v>
      </c>
      <c r="H275" s="247" t="s">
        <v>141</v>
      </c>
      <c r="I275" s="247" t="s">
        <v>141</v>
      </c>
      <c r="J275" s="247" t="s">
        <v>141</v>
      </c>
      <c r="K275" s="247" t="s">
        <v>141</v>
      </c>
      <c r="L275" s="280" t="s">
        <v>141</v>
      </c>
      <c r="M275" s="280" t="s">
        <v>141</v>
      </c>
      <c r="N275" s="280" t="s">
        <v>141</v>
      </c>
      <c r="O275" s="280" t="s">
        <v>141</v>
      </c>
      <c r="P275" s="280" t="s">
        <v>141</v>
      </c>
      <c r="Q275" s="69" t="s">
        <v>141</v>
      </c>
      <c r="R275" s="313" t="s">
        <v>141</v>
      </c>
      <c r="S275" s="69" t="s">
        <v>141</v>
      </c>
      <c r="T275" s="69" t="s">
        <v>141</v>
      </c>
      <c r="U275" s="69" t="s">
        <v>141</v>
      </c>
      <c r="V275" s="69" t="s">
        <v>141</v>
      </c>
      <c r="W275" s="69" t="s">
        <v>141</v>
      </c>
      <c r="X275" s="69" t="s">
        <v>141</v>
      </c>
      <c r="Y275" s="13"/>
      <c r="Z275" s="13"/>
    </row>
    <row r="276" spans="1:26" ht="15.75" customHeight="1" x14ac:dyDescent="0.2">
      <c r="A276" s="33">
        <v>274</v>
      </c>
      <c r="B276" s="34" t="s">
        <v>578</v>
      </c>
      <c r="C276" s="34" t="s">
        <v>588</v>
      </c>
      <c r="D276" s="34" t="s">
        <v>272</v>
      </c>
      <c r="E276" s="20" t="s">
        <v>586</v>
      </c>
      <c r="F276" s="247" t="s">
        <v>141</v>
      </c>
      <c r="G276" s="247" t="s">
        <v>141</v>
      </c>
      <c r="H276" s="247" t="s">
        <v>141</v>
      </c>
      <c r="I276" s="247" t="s">
        <v>141</v>
      </c>
      <c r="J276" s="247" t="s">
        <v>141</v>
      </c>
      <c r="K276" s="247" t="s">
        <v>141</v>
      </c>
      <c r="L276" s="280" t="s">
        <v>141</v>
      </c>
      <c r="M276" s="280" t="s">
        <v>141</v>
      </c>
      <c r="N276" s="280" t="s">
        <v>141</v>
      </c>
      <c r="O276" s="280" t="s">
        <v>141</v>
      </c>
      <c r="P276" s="280" t="s">
        <v>141</v>
      </c>
      <c r="Q276" s="69" t="s">
        <v>141</v>
      </c>
      <c r="R276" s="313" t="s">
        <v>141</v>
      </c>
      <c r="S276" s="69" t="s">
        <v>141</v>
      </c>
      <c r="T276" s="69" t="s">
        <v>141</v>
      </c>
      <c r="U276" s="69" t="s">
        <v>141</v>
      </c>
      <c r="V276" s="69" t="s">
        <v>141</v>
      </c>
      <c r="W276" s="69" t="s">
        <v>141</v>
      </c>
      <c r="X276" s="69" t="s">
        <v>141</v>
      </c>
      <c r="Y276" s="13"/>
      <c r="Z276" s="13"/>
    </row>
    <row r="277" spans="1:26" ht="15.75" customHeight="1" x14ac:dyDescent="0.2">
      <c r="A277" s="33">
        <v>275</v>
      </c>
      <c r="B277" s="34" t="s">
        <v>578</v>
      </c>
      <c r="C277" s="34" t="s">
        <v>590</v>
      </c>
      <c r="D277" s="34" t="s">
        <v>272</v>
      </c>
      <c r="E277" s="20" t="s">
        <v>586</v>
      </c>
      <c r="F277" s="247" t="s">
        <v>141</v>
      </c>
      <c r="G277" s="247" t="s">
        <v>141</v>
      </c>
      <c r="H277" s="247" t="s">
        <v>141</v>
      </c>
      <c r="I277" s="247" t="s">
        <v>141</v>
      </c>
      <c r="J277" s="247" t="s">
        <v>141</v>
      </c>
      <c r="K277" s="247" t="s">
        <v>141</v>
      </c>
      <c r="L277" s="280" t="s">
        <v>141</v>
      </c>
      <c r="M277" s="280" t="s">
        <v>141</v>
      </c>
      <c r="N277" s="280" t="s">
        <v>141</v>
      </c>
      <c r="O277" s="280" t="s">
        <v>141</v>
      </c>
      <c r="P277" s="280" t="s">
        <v>141</v>
      </c>
      <c r="Q277" s="69" t="s">
        <v>141</v>
      </c>
      <c r="R277" s="313" t="s">
        <v>141</v>
      </c>
      <c r="S277" s="69" t="s">
        <v>141</v>
      </c>
      <c r="T277" s="69" t="s">
        <v>141</v>
      </c>
      <c r="U277" s="69" t="s">
        <v>141</v>
      </c>
      <c r="V277" s="69" t="s">
        <v>141</v>
      </c>
      <c r="W277" s="69" t="s">
        <v>141</v>
      </c>
      <c r="X277" s="69" t="s">
        <v>141</v>
      </c>
      <c r="Y277" s="13"/>
      <c r="Z277" s="13"/>
    </row>
    <row r="278" spans="1:26" ht="15.75" customHeight="1" x14ac:dyDescent="0.2">
      <c r="A278" s="33">
        <v>276</v>
      </c>
      <c r="B278" s="34" t="s">
        <v>578</v>
      </c>
      <c r="C278" s="34" t="s">
        <v>591</v>
      </c>
      <c r="D278" s="34" t="s">
        <v>272</v>
      </c>
      <c r="E278" s="20" t="s">
        <v>36</v>
      </c>
      <c r="F278" s="247" t="s">
        <v>141</v>
      </c>
      <c r="G278" s="247" t="s">
        <v>141</v>
      </c>
      <c r="H278" s="247" t="s">
        <v>141</v>
      </c>
      <c r="I278" s="247" t="s">
        <v>141</v>
      </c>
      <c r="J278" s="247" t="s">
        <v>141</v>
      </c>
      <c r="K278" s="247" t="s">
        <v>141</v>
      </c>
      <c r="L278" s="280" t="s">
        <v>141</v>
      </c>
      <c r="M278" s="280" t="s">
        <v>141</v>
      </c>
      <c r="N278" s="280" t="s">
        <v>141</v>
      </c>
      <c r="O278" s="280" t="s">
        <v>141</v>
      </c>
      <c r="P278" s="280" t="s">
        <v>141</v>
      </c>
      <c r="Q278" s="69" t="s">
        <v>141</v>
      </c>
      <c r="R278" s="313" t="s">
        <v>141</v>
      </c>
      <c r="S278" s="69" t="s">
        <v>141</v>
      </c>
      <c r="T278" s="69" t="s">
        <v>141</v>
      </c>
      <c r="U278" s="69" t="s">
        <v>141</v>
      </c>
      <c r="V278" s="69" t="s">
        <v>141</v>
      </c>
      <c r="W278" s="69" t="s">
        <v>141</v>
      </c>
      <c r="X278" s="69" t="s">
        <v>141</v>
      </c>
      <c r="Y278" s="13"/>
      <c r="Z278" s="13"/>
    </row>
    <row r="279" spans="1:26" ht="15.75" customHeight="1" x14ac:dyDescent="0.2">
      <c r="A279" s="33">
        <v>277</v>
      </c>
      <c r="B279" s="34" t="s">
        <v>578</v>
      </c>
      <c r="C279" s="34" t="s">
        <v>596</v>
      </c>
      <c r="D279" s="34" t="s">
        <v>272</v>
      </c>
      <c r="E279" s="20" t="s">
        <v>36</v>
      </c>
      <c r="F279" s="247" t="s">
        <v>141</v>
      </c>
      <c r="G279" s="247" t="s">
        <v>141</v>
      </c>
      <c r="H279" s="247" t="s">
        <v>141</v>
      </c>
      <c r="I279" s="247" t="s">
        <v>141</v>
      </c>
      <c r="J279" s="247" t="s">
        <v>141</v>
      </c>
      <c r="K279" s="247" t="s">
        <v>141</v>
      </c>
      <c r="L279" s="280" t="s">
        <v>141</v>
      </c>
      <c r="M279" s="280" t="s">
        <v>141</v>
      </c>
      <c r="N279" s="280" t="s">
        <v>141</v>
      </c>
      <c r="O279" s="280" t="s">
        <v>141</v>
      </c>
      <c r="P279" s="280" t="s">
        <v>141</v>
      </c>
      <c r="Q279" s="69" t="s">
        <v>141</v>
      </c>
      <c r="R279" s="313" t="s">
        <v>141</v>
      </c>
      <c r="S279" s="69" t="s">
        <v>141</v>
      </c>
      <c r="T279" s="69" t="s">
        <v>141</v>
      </c>
      <c r="U279" s="69" t="s">
        <v>141</v>
      </c>
      <c r="V279" s="69" t="s">
        <v>141</v>
      </c>
      <c r="W279" s="69" t="s">
        <v>141</v>
      </c>
      <c r="X279" s="69" t="s">
        <v>141</v>
      </c>
      <c r="Y279" s="13"/>
      <c r="Z279" s="13"/>
    </row>
    <row r="280" spans="1:26" ht="15.75" customHeight="1" x14ac:dyDescent="0.2">
      <c r="A280" s="33">
        <v>278</v>
      </c>
      <c r="B280" s="34" t="s">
        <v>578</v>
      </c>
      <c r="C280" s="34" t="s">
        <v>601</v>
      </c>
      <c r="D280" s="34" t="s">
        <v>272</v>
      </c>
      <c r="E280" s="20" t="s">
        <v>36</v>
      </c>
      <c r="F280" s="247" t="s">
        <v>141</v>
      </c>
      <c r="G280" s="247" t="s">
        <v>141</v>
      </c>
      <c r="H280" s="247" t="s">
        <v>141</v>
      </c>
      <c r="I280" s="247" t="s">
        <v>141</v>
      </c>
      <c r="J280" s="247" t="s">
        <v>141</v>
      </c>
      <c r="K280" s="247" t="s">
        <v>141</v>
      </c>
      <c r="L280" s="280" t="s">
        <v>141</v>
      </c>
      <c r="M280" s="280" t="s">
        <v>141</v>
      </c>
      <c r="N280" s="280" t="s">
        <v>141</v>
      </c>
      <c r="O280" s="280" t="s">
        <v>141</v>
      </c>
      <c r="P280" s="280" t="s">
        <v>141</v>
      </c>
      <c r="Q280" s="69" t="s">
        <v>141</v>
      </c>
      <c r="R280" s="313" t="s">
        <v>141</v>
      </c>
      <c r="S280" s="69" t="s">
        <v>141</v>
      </c>
      <c r="T280" s="69" t="s">
        <v>141</v>
      </c>
      <c r="U280" s="69" t="s">
        <v>141</v>
      </c>
      <c r="V280" s="69" t="s">
        <v>141</v>
      </c>
      <c r="W280" s="69" t="s">
        <v>141</v>
      </c>
      <c r="X280" s="69" t="s">
        <v>141</v>
      </c>
      <c r="Y280" s="13"/>
      <c r="Z280" s="13"/>
    </row>
    <row r="281" spans="1:26" ht="15.75" customHeight="1" x14ac:dyDescent="0.2">
      <c r="A281" s="33">
        <v>279</v>
      </c>
      <c r="B281" s="34" t="s">
        <v>578</v>
      </c>
      <c r="C281" s="34" t="s">
        <v>605</v>
      </c>
      <c r="D281" s="34" t="s">
        <v>272</v>
      </c>
      <c r="E281" s="20" t="s">
        <v>36</v>
      </c>
      <c r="F281" s="247" t="s">
        <v>141</v>
      </c>
      <c r="G281" s="247" t="s">
        <v>141</v>
      </c>
      <c r="H281" s="247" t="s">
        <v>141</v>
      </c>
      <c r="I281" s="247" t="s">
        <v>141</v>
      </c>
      <c r="J281" s="247" t="s">
        <v>141</v>
      </c>
      <c r="K281" s="247" t="s">
        <v>141</v>
      </c>
      <c r="L281" s="280" t="s">
        <v>141</v>
      </c>
      <c r="M281" s="280" t="s">
        <v>141</v>
      </c>
      <c r="N281" s="280" t="s">
        <v>141</v>
      </c>
      <c r="O281" s="280" t="s">
        <v>141</v>
      </c>
      <c r="P281" s="280" t="s">
        <v>141</v>
      </c>
      <c r="Q281" s="69" t="s">
        <v>141</v>
      </c>
      <c r="R281" s="313" t="s">
        <v>141</v>
      </c>
      <c r="S281" s="69" t="s">
        <v>141</v>
      </c>
      <c r="T281" s="69" t="s">
        <v>141</v>
      </c>
      <c r="U281" s="69" t="s">
        <v>141</v>
      </c>
      <c r="V281" s="69" t="s">
        <v>141</v>
      </c>
      <c r="W281" s="69" t="s">
        <v>141</v>
      </c>
      <c r="X281" s="69" t="s">
        <v>141</v>
      </c>
      <c r="Y281" s="13"/>
      <c r="Z281" s="13"/>
    </row>
    <row r="282" spans="1:26" ht="15.75" customHeight="1" x14ac:dyDescent="0.2">
      <c r="A282" s="33">
        <v>280</v>
      </c>
      <c r="B282" s="34" t="s">
        <v>578</v>
      </c>
      <c r="C282" s="34" t="s">
        <v>610</v>
      </c>
      <c r="D282" s="34" t="s">
        <v>272</v>
      </c>
      <c r="E282" s="20" t="s">
        <v>36</v>
      </c>
      <c r="F282" s="247" t="s">
        <v>141</v>
      </c>
      <c r="G282" s="247" t="s">
        <v>141</v>
      </c>
      <c r="H282" s="247" t="s">
        <v>141</v>
      </c>
      <c r="I282" s="247" t="s">
        <v>141</v>
      </c>
      <c r="J282" s="247" t="s">
        <v>141</v>
      </c>
      <c r="K282" s="247" t="s">
        <v>141</v>
      </c>
      <c r="L282" s="280" t="s">
        <v>141</v>
      </c>
      <c r="M282" s="280" t="s">
        <v>141</v>
      </c>
      <c r="N282" s="280" t="s">
        <v>141</v>
      </c>
      <c r="O282" s="280" t="s">
        <v>141</v>
      </c>
      <c r="P282" s="280" t="s">
        <v>141</v>
      </c>
      <c r="Q282" s="69" t="s">
        <v>141</v>
      </c>
      <c r="R282" s="313" t="s">
        <v>141</v>
      </c>
      <c r="S282" s="69" t="s">
        <v>141</v>
      </c>
      <c r="T282" s="69" t="s">
        <v>141</v>
      </c>
      <c r="U282" s="69" t="s">
        <v>141</v>
      </c>
      <c r="V282" s="69" t="s">
        <v>141</v>
      </c>
      <c r="W282" s="69" t="s">
        <v>141</v>
      </c>
      <c r="X282" s="69" t="s">
        <v>141</v>
      </c>
      <c r="Y282" s="13"/>
      <c r="Z282" s="13"/>
    </row>
    <row r="283" spans="1:26" ht="15.75" customHeight="1" x14ac:dyDescent="0.2">
      <c r="A283" s="140">
        <v>281</v>
      </c>
      <c r="B283" s="141" t="s">
        <v>578</v>
      </c>
      <c r="C283" s="141" t="s">
        <v>614</v>
      </c>
      <c r="D283" s="141" t="s">
        <v>272</v>
      </c>
      <c r="E283" s="39" t="s">
        <v>36</v>
      </c>
      <c r="F283" s="278" t="s">
        <v>141</v>
      </c>
      <c r="G283" s="278" t="s">
        <v>141</v>
      </c>
      <c r="H283" s="278" t="s">
        <v>141</v>
      </c>
      <c r="I283" s="278" t="s">
        <v>141</v>
      </c>
      <c r="J283" s="247" t="s">
        <v>141</v>
      </c>
      <c r="K283" s="247" t="s">
        <v>141</v>
      </c>
      <c r="L283" s="280" t="s">
        <v>141</v>
      </c>
      <c r="M283" s="280" t="s">
        <v>141</v>
      </c>
      <c r="N283" s="280" t="s">
        <v>141</v>
      </c>
      <c r="O283" s="280" t="s">
        <v>141</v>
      </c>
      <c r="P283" s="280" t="s">
        <v>141</v>
      </c>
      <c r="Q283" s="69" t="s">
        <v>141</v>
      </c>
      <c r="R283" s="313" t="s">
        <v>141</v>
      </c>
      <c r="S283" s="69" t="s">
        <v>141</v>
      </c>
      <c r="T283" s="69" t="s">
        <v>141</v>
      </c>
      <c r="U283" s="69" t="s">
        <v>141</v>
      </c>
      <c r="V283" s="69" t="s">
        <v>141</v>
      </c>
      <c r="W283" s="69" t="s">
        <v>141</v>
      </c>
      <c r="X283" s="69" t="s">
        <v>141</v>
      </c>
      <c r="Y283" s="13"/>
      <c r="Z283" s="13"/>
    </row>
    <row r="284" spans="1:26" ht="15.75" customHeight="1" x14ac:dyDescent="0.2">
      <c r="A284" s="14">
        <v>282</v>
      </c>
      <c r="B284" s="15" t="s">
        <v>578</v>
      </c>
      <c r="C284" s="15" t="s">
        <v>579</v>
      </c>
      <c r="D284" s="110" t="s">
        <v>273</v>
      </c>
      <c r="E284" s="16" t="s">
        <v>36</v>
      </c>
      <c r="F284" s="310" t="s">
        <v>141</v>
      </c>
      <c r="G284" s="310" t="s">
        <v>141</v>
      </c>
      <c r="H284" s="310" t="s">
        <v>141</v>
      </c>
      <c r="I284" s="310" t="s">
        <v>141</v>
      </c>
      <c r="J284" s="16" t="s">
        <v>141</v>
      </c>
      <c r="K284" s="16" t="s">
        <v>141</v>
      </c>
      <c r="L284" s="16" t="s">
        <v>141</v>
      </c>
      <c r="M284" s="16" t="s">
        <v>141</v>
      </c>
      <c r="N284" s="16" t="s">
        <v>141</v>
      </c>
      <c r="O284" s="16" t="s">
        <v>141</v>
      </c>
      <c r="P284" s="16" t="s">
        <v>141</v>
      </c>
      <c r="Q284" s="16" t="s">
        <v>141</v>
      </c>
      <c r="R284" s="16" t="s">
        <v>141</v>
      </c>
      <c r="S284" s="16" t="s">
        <v>141</v>
      </c>
      <c r="T284" s="16" t="s">
        <v>141</v>
      </c>
      <c r="U284" s="16" t="s">
        <v>141</v>
      </c>
      <c r="V284" s="16" t="s">
        <v>141</v>
      </c>
      <c r="W284" s="16" t="s">
        <v>141</v>
      </c>
      <c r="X284" s="16" t="s">
        <v>141</v>
      </c>
      <c r="Y284" s="13"/>
      <c r="Z284" s="13"/>
    </row>
    <row r="285" spans="1:26" ht="15.75" customHeight="1" x14ac:dyDescent="0.2">
      <c r="A285" s="33">
        <v>283</v>
      </c>
      <c r="B285" s="34" t="s">
        <v>578</v>
      </c>
      <c r="C285" s="34" t="s">
        <v>580</v>
      </c>
      <c r="D285" s="34" t="s">
        <v>273</v>
      </c>
      <c r="E285" s="20" t="s">
        <v>36</v>
      </c>
      <c r="F285" s="247" t="s">
        <v>141</v>
      </c>
      <c r="G285" s="247" t="s">
        <v>141</v>
      </c>
      <c r="H285" s="247" t="s">
        <v>141</v>
      </c>
      <c r="I285" s="247" t="s">
        <v>141</v>
      </c>
      <c r="J285" s="20" t="s">
        <v>141</v>
      </c>
      <c r="K285" s="20" t="s">
        <v>141</v>
      </c>
      <c r="L285" s="20" t="s">
        <v>141</v>
      </c>
      <c r="M285" s="20" t="s">
        <v>141</v>
      </c>
      <c r="N285" s="20" t="s">
        <v>141</v>
      </c>
      <c r="O285" s="20" t="s">
        <v>141</v>
      </c>
      <c r="P285" s="20" t="s">
        <v>141</v>
      </c>
      <c r="Q285" s="20" t="s">
        <v>141</v>
      </c>
      <c r="R285" s="20" t="s">
        <v>141</v>
      </c>
      <c r="S285" s="20" t="s">
        <v>141</v>
      </c>
      <c r="T285" s="20" t="s">
        <v>141</v>
      </c>
      <c r="U285" s="20" t="s">
        <v>141</v>
      </c>
      <c r="V285" s="20" t="s">
        <v>141</v>
      </c>
      <c r="W285" s="20" t="s">
        <v>141</v>
      </c>
      <c r="X285" s="20" t="s">
        <v>141</v>
      </c>
      <c r="Y285" s="13"/>
      <c r="Z285" s="13"/>
    </row>
    <row r="286" spans="1:26" ht="15.75" customHeight="1" x14ac:dyDescent="0.2">
      <c r="A286" s="33">
        <v>284</v>
      </c>
      <c r="B286" s="34" t="s">
        <v>578</v>
      </c>
      <c r="C286" s="34" t="s">
        <v>583</v>
      </c>
      <c r="D286" s="34" t="s">
        <v>273</v>
      </c>
      <c r="E286" s="20" t="s">
        <v>91</v>
      </c>
      <c r="F286" s="247" t="s">
        <v>141</v>
      </c>
      <c r="G286" s="247" t="s">
        <v>141</v>
      </c>
      <c r="H286" s="247" t="s">
        <v>141</v>
      </c>
      <c r="I286" s="247" t="s">
        <v>141</v>
      </c>
      <c r="J286" s="247" t="s">
        <v>141</v>
      </c>
      <c r="K286" s="247" t="s">
        <v>141</v>
      </c>
      <c r="L286" s="247" t="s">
        <v>141</v>
      </c>
      <c r="M286" s="247" t="s">
        <v>141</v>
      </c>
      <c r="N286" s="247" t="s">
        <v>141</v>
      </c>
      <c r="O286" s="247" t="s">
        <v>141</v>
      </c>
      <c r="P286" s="247" t="s">
        <v>141</v>
      </c>
      <c r="Q286" s="20" t="s">
        <v>141</v>
      </c>
      <c r="R286" s="20" t="s">
        <v>141</v>
      </c>
      <c r="S286" s="247" t="s">
        <v>141</v>
      </c>
      <c r="T286" s="247" t="s">
        <v>141</v>
      </c>
      <c r="U286" s="247" t="s">
        <v>141</v>
      </c>
      <c r="V286" s="247" t="s">
        <v>141</v>
      </c>
      <c r="W286" s="247" t="s">
        <v>141</v>
      </c>
      <c r="X286" s="247" t="s">
        <v>141</v>
      </c>
      <c r="Y286" s="13"/>
      <c r="Z286" s="13"/>
    </row>
    <row r="287" spans="1:26" ht="15.75" customHeight="1" x14ac:dyDescent="0.2">
      <c r="A287" s="33">
        <v>285</v>
      </c>
      <c r="B287" s="34" t="s">
        <v>578</v>
      </c>
      <c r="C287" s="34" t="s">
        <v>584</v>
      </c>
      <c r="D287" s="34" t="s">
        <v>273</v>
      </c>
      <c r="E287" s="20" t="s">
        <v>94</v>
      </c>
      <c r="F287" s="247" t="s">
        <v>141</v>
      </c>
      <c r="G287" s="247" t="s">
        <v>141</v>
      </c>
      <c r="H287" s="247" t="s">
        <v>141</v>
      </c>
      <c r="I287" s="247" t="s">
        <v>141</v>
      </c>
      <c r="J287" s="20" t="s">
        <v>141</v>
      </c>
      <c r="K287" s="20" t="s">
        <v>141</v>
      </c>
      <c r="L287" s="20" t="s">
        <v>141</v>
      </c>
      <c r="M287" s="20" t="s">
        <v>141</v>
      </c>
      <c r="N287" s="20" t="s">
        <v>141</v>
      </c>
      <c r="O287" s="20" t="s">
        <v>141</v>
      </c>
      <c r="P287" s="20" t="s">
        <v>141</v>
      </c>
      <c r="Q287" s="20" t="s">
        <v>141</v>
      </c>
      <c r="R287" s="20" t="s">
        <v>141</v>
      </c>
      <c r="S287" s="20" t="s">
        <v>141</v>
      </c>
      <c r="T287" s="20" t="s">
        <v>141</v>
      </c>
      <c r="U287" s="20" t="s">
        <v>141</v>
      </c>
      <c r="V287" s="20" t="s">
        <v>141</v>
      </c>
      <c r="W287" s="20" t="s">
        <v>141</v>
      </c>
      <c r="X287" s="20" t="s">
        <v>141</v>
      </c>
      <c r="Y287" s="13"/>
      <c r="Z287" s="13"/>
    </row>
    <row r="288" spans="1:26" ht="15.75" customHeight="1" x14ac:dyDescent="0.2">
      <c r="A288" s="33">
        <v>286</v>
      </c>
      <c r="B288" s="34" t="s">
        <v>578</v>
      </c>
      <c r="C288" s="34" t="s">
        <v>585</v>
      </c>
      <c r="D288" s="34" t="s">
        <v>273</v>
      </c>
      <c r="E288" s="20" t="s">
        <v>586</v>
      </c>
      <c r="F288" s="247" t="s">
        <v>141</v>
      </c>
      <c r="G288" s="247" t="s">
        <v>141</v>
      </c>
      <c r="H288" s="247" t="s">
        <v>141</v>
      </c>
      <c r="I288" s="247" t="s">
        <v>141</v>
      </c>
      <c r="J288" s="247" t="s">
        <v>141</v>
      </c>
      <c r="K288" s="247" t="s">
        <v>141</v>
      </c>
      <c r="L288" s="247" t="s">
        <v>141</v>
      </c>
      <c r="M288" s="247" t="s">
        <v>141</v>
      </c>
      <c r="N288" s="247" t="s">
        <v>141</v>
      </c>
      <c r="O288" s="247" t="s">
        <v>141</v>
      </c>
      <c r="P288" s="247" t="s">
        <v>141</v>
      </c>
      <c r="Q288" s="247" t="s">
        <v>141</v>
      </c>
      <c r="R288" s="247" t="s">
        <v>141</v>
      </c>
      <c r="S288" s="247" t="s">
        <v>141</v>
      </c>
      <c r="T288" s="247" t="s">
        <v>141</v>
      </c>
      <c r="U288" s="247" t="s">
        <v>141</v>
      </c>
      <c r="V288" s="247" t="s">
        <v>141</v>
      </c>
      <c r="W288" s="247" t="s">
        <v>141</v>
      </c>
      <c r="X288" s="247" t="s">
        <v>141</v>
      </c>
      <c r="Y288" s="13"/>
      <c r="Z288" s="13"/>
    </row>
    <row r="289" spans="1:26" ht="15.75" customHeight="1" x14ac:dyDescent="0.2">
      <c r="A289" s="33">
        <v>287</v>
      </c>
      <c r="B289" s="34" t="s">
        <v>578</v>
      </c>
      <c r="C289" s="34" t="s">
        <v>587</v>
      </c>
      <c r="D289" s="34" t="s">
        <v>273</v>
      </c>
      <c r="E289" s="20" t="s">
        <v>586</v>
      </c>
      <c r="F289" s="20" t="s">
        <v>141</v>
      </c>
      <c r="G289" s="20" t="s">
        <v>141</v>
      </c>
      <c r="H289" s="20" t="s">
        <v>141</v>
      </c>
      <c r="I289" s="247" t="s">
        <v>141</v>
      </c>
      <c r="J289" s="247" t="s">
        <v>141</v>
      </c>
      <c r="K289" s="247" t="s">
        <v>141</v>
      </c>
      <c r="L289" s="247" t="s">
        <v>141</v>
      </c>
      <c r="M289" s="247" t="s">
        <v>141</v>
      </c>
      <c r="N289" s="247" t="s">
        <v>141</v>
      </c>
      <c r="O289" s="247" t="s">
        <v>141</v>
      </c>
      <c r="P289" s="247" t="s">
        <v>141</v>
      </c>
      <c r="Q289" s="247" t="s">
        <v>141</v>
      </c>
      <c r="R289" s="247" t="s">
        <v>141</v>
      </c>
      <c r="S289" s="247" t="s">
        <v>141</v>
      </c>
      <c r="T289" s="247" t="s">
        <v>141</v>
      </c>
      <c r="U289" s="247" t="s">
        <v>141</v>
      </c>
      <c r="V289" s="247" t="s">
        <v>141</v>
      </c>
      <c r="W289" s="247" t="s">
        <v>141</v>
      </c>
      <c r="X289" s="247" t="s">
        <v>141</v>
      </c>
      <c r="Y289" s="13"/>
      <c r="Z289" s="13"/>
    </row>
    <row r="290" spans="1:26" ht="15.75" customHeight="1" x14ac:dyDescent="0.2">
      <c r="A290" s="33">
        <v>288</v>
      </c>
      <c r="B290" s="34" t="s">
        <v>578</v>
      </c>
      <c r="C290" s="34" t="s">
        <v>588</v>
      </c>
      <c r="D290" s="34" t="s">
        <v>273</v>
      </c>
      <c r="E290" s="20" t="s">
        <v>586</v>
      </c>
      <c r="F290" s="247" t="s">
        <v>141</v>
      </c>
      <c r="G290" s="247" t="s">
        <v>141</v>
      </c>
      <c r="H290" s="247" t="s">
        <v>141</v>
      </c>
      <c r="I290" s="247" t="s">
        <v>141</v>
      </c>
      <c r="J290" s="247" t="s">
        <v>141</v>
      </c>
      <c r="K290" s="247" t="s">
        <v>141</v>
      </c>
      <c r="L290" s="247" t="s">
        <v>141</v>
      </c>
      <c r="M290" s="247" t="s">
        <v>141</v>
      </c>
      <c r="N290" s="247" t="s">
        <v>141</v>
      </c>
      <c r="O290" s="247" t="s">
        <v>141</v>
      </c>
      <c r="P290" s="247" t="s">
        <v>141</v>
      </c>
      <c r="Q290" s="247" t="s">
        <v>141</v>
      </c>
      <c r="R290" s="247" t="s">
        <v>141</v>
      </c>
      <c r="S290" s="247" t="s">
        <v>141</v>
      </c>
      <c r="T290" s="247" t="s">
        <v>141</v>
      </c>
      <c r="U290" s="247" t="s">
        <v>141</v>
      </c>
      <c r="V290" s="247" t="s">
        <v>141</v>
      </c>
      <c r="W290" s="247" t="s">
        <v>141</v>
      </c>
      <c r="X290" s="247" t="s">
        <v>141</v>
      </c>
      <c r="Y290" s="13"/>
      <c r="Z290" s="13"/>
    </row>
    <row r="291" spans="1:26" ht="15.75" customHeight="1" x14ac:dyDescent="0.2">
      <c r="A291" s="33">
        <v>289</v>
      </c>
      <c r="B291" s="34" t="s">
        <v>578</v>
      </c>
      <c r="C291" s="34" t="s">
        <v>590</v>
      </c>
      <c r="D291" s="34" t="s">
        <v>273</v>
      </c>
      <c r="E291" s="20" t="s">
        <v>586</v>
      </c>
      <c r="F291" s="247" t="s">
        <v>141</v>
      </c>
      <c r="G291" s="247" t="s">
        <v>141</v>
      </c>
      <c r="H291" s="247" t="s">
        <v>141</v>
      </c>
      <c r="I291" s="247" t="s">
        <v>141</v>
      </c>
      <c r="J291" s="247" t="s">
        <v>141</v>
      </c>
      <c r="K291" s="247" t="s">
        <v>141</v>
      </c>
      <c r="L291" s="247" t="s">
        <v>141</v>
      </c>
      <c r="M291" s="247" t="s">
        <v>141</v>
      </c>
      <c r="N291" s="247" t="s">
        <v>141</v>
      </c>
      <c r="O291" s="247" t="s">
        <v>141</v>
      </c>
      <c r="P291" s="247" t="s">
        <v>141</v>
      </c>
      <c r="Q291" s="247" t="s">
        <v>141</v>
      </c>
      <c r="R291" s="247" t="s">
        <v>141</v>
      </c>
      <c r="S291" s="247" t="s">
        <v>141</v>
      </c>
      <c r="T291" s="247" t="s">
        <v>141</v>
      </c>
      <c r="U291" s="247" t="s">
        <v>141</v>
      </c>
      <c r="V291" s="247" t="s">
        <v>141</v>
      </c>
      <c r="W291" s="247" t="s">
        <v>141</v>
      </c>
      <c r="X291" s="247" t="s">
        <v>141</v>
      </c>
      <c r="Y291" s="13"/>
      <c r="Z291" s="13"/>
    </row>
    <row r="292" spans="1:26" ht="15.75" customHeight="1" x14ac:dyDescent="0.2">
      <c r="A292" s="33">
        <v>290</v>
      </c>
      <c r="B292" s="34" t="s">
        <v>578</v>
      </c>
      <c r="C292" s="34" t="s">
        <v>591</v>
      </c>
      <c r="D292" s="34" t="s">
        <v>273</v>
      </c>
      <c r="E292" s="20" t="s">
        <v>36</v>
      </c>
      <c r="F292" s="247" t="s">
        <v>141</v>
      </c>
      <c r="G292" s="247" t="s">
        <v>141</v>
      </c>
      <c r="H292" s="247" t="s">
        <v>141</v>
      </c>
      <c r="I292" s="247" t="s">
        <v>141</v>
      </c>
      <c r="J292" s="247" t="s">
        <v>141</v>
      </c>
      <c r="K292" s="247" t="s">
        <v>141</v>
      </c>
      <c r="L292" s="247" t="s">
        <v>141</v>
      </c>
      <c r="M292" s="247" t="s">
        <v>141</v>
      </c>
      <c r="N292" s="247" t="s">
        <v>141</v>
      </c>
      <c r="O292" s="247" t="s">
        <v>141</v>
      </c>
      <c r="P292" s="247" t="s">
        <v>141</v>
      </c>
      <c r="Q292" s="247" t="s">
        <v>141</v>
      </c>
      <c r="R292" s="247" t="s">
        <v>141</v>
      </c>
      <c r="S292" s="247" t="s">
        <v>141</v>
      </c>
      <c r="T292" s="247" t="s">
        <v>141</v>
      </c>
      <c r="U292" s="247" t="s">
        <v>141</v>
      </c>
      <c r="V292" s="247" t="s">
        <v>141</v>
      </c>
      <c r="W292" s="247" t="s">
        <v>141</v>
      </c>
      <c r="X292" s="247" t="s">
        <v>141</v>
      </c>
      <c r="Y292" s="13"/>
      <c r="Z292" s="13"/>
    </row>
    <row r="293" spans="1:26" ht="15.75" customHeight="1" x14ac:dyDescent="0.2">
      <c r="A293" s="33">
        <v>291</v>
      </c>
      <c r="B293" s="34" t="s">
        <v>578</v>
      </c>
      <c r="C293" s="34" t="s">
        <v>596</v>
      </c>
      <c r="D293" s="34" t="s">
        <v>273</v>
      </c>
      <c r="E293" s="20" t="s">
        <v>36</v>
      </c>
      <c r="F293" s="247" t="s">
        <v>141</v>
      </c>
      <c r="G293" s="247" t="s">
        <v>141</v>
      </c>
      <c r="H293" s="247" t="s">
        <v>141</v>
      </c>
      <c r="I293" s="247" t="s">
        <v>141</v>
      </c>
      <c r="J293" s="247" t="s">
        <v>141</v>
      </c>
      <c r="K293" s="247" t="s">
        <v>141</v>
      </c>
      <c r="L293" s="247" t="s">
        <v>141</v>
      </c>
      <c r="M293" s="247" t="s">
        <v>141</v>
      </c>
      <c r="N293" s="247" t="s">
        <v>141</v>
      </c>
      <c r="O293" s="247" t="s">
        <v>141</v>
      </c>
      <c r="P293" s="247" t="s">
        <v>141</v>
      </c>
      <c r="Q293" s="247" t="s">
        <v>141</v>
      </c>
      <c r="R293" s="247" t="s">
        <v>141</v>
      </c>
      <c r="S293" s="247" t="s">
        <v>141</v>
      </c>
      <c r="T293" s="247" t="s">
        <v>141</v>
      </c>
      <c r="U293" s="247" t="s">
        <v>141</v>
      </c>
      <c r="V293" s="247" t="s">
        <v>141</v>
      </c>
      <c r="W293" s="247" t="s">
        <v>141</v>
      </c>
      <c r="X293" s="247" t="s">
        <v>141</v>
      </c>
      <c r="Y293" s="13"/>
      <c r="Z293" s="13"/>
    </row>
    <row r="294" spans="1:26" ht="15.75" customHeight="1" x14ac:dyDescent="0.2">
      <c r="A294" s="33">
        <v>292</v>
      </c>
      <c r="B294" s="34" t="s">
        <v>578</v>
      </c>
      <c r="C294" s="34" t="s">
        <v>601</v>
      </c>
      <c r="D294" s="34" t="s">
        <v>273</v>
      </c>
      <c r="E294" s="20" t="s">
        <v>36</v>
      </c>
      <c r="F294" s="247" t="s">
        <v>141</v>
      </c>
      <c r="G294" s="247" t="s">
        <v>141</v>
      </c>
      <c r="H294" s="247" t="s">
        <v>141</v>
      </c>
      <c r="I294" s="247" t="s">
        <v>141</v>
      </c>
      <c r="J294" s="247" t="s">
        <v>141</v>
      </c>
      <c r="K294" s="247" t="s">
        <v>141</v>
      </c>
      <c r="L294" s="247" t="s">
        <v>141</v>
      </c>
      <c r="M294" s="247" t="s">
        <v>141</v>
      </c>
      <c r="N294" s="247" t="s">
        <v>141</v>
      </c>
      <c r="O294" s="247" t="s">
        <v>141</v>
      </c>
      <c r="P294" s="247" t="s">
        <v>141</v>
      </c>
      <c r="Q294" s="247" t="s">
        <v>141</v>
      </c>
      <c r="R294" s="247" t="s">
        <v>141</v>
      </c>
      <c r="S294" s="247" t="s">
        <v>141</v>
      </c>
      <c r="T294" s="247" t="s">
        <v>141</v>
      </c>
      <c r="U294" s="247" t="s">
        <v>141</v>
      </c>
      <c r="V294" s="247" t="s">
        <v>141</v>
      </c>
      <c r="W294" s="247" t="s">
        <v>141</v>
      </c>
      <c r="X294" s="247" t="s">
        <v>141</v>
      </c>
      <c r="Y294" s="13"/>
      <c r="Z294" s="13"/>
    </row>
    <row r="295" spans="1:26" ht="15.75" customHeight="1" x14ac:dyDescent="0.2">
      <c r="A295" s="33">
        <v>293</v>
      </c>
      <c r="B295" s="34" t="s">
        <v>578</v>
      </c>
      <c r="C295" s="34" t="s">
        <v>605</v>
      </c>
      <c r="D295" s="34" t="s">
        <v>273</v>
      </c>
      <c r="E295" s="20" t="s">
        <v>36</v>
      </c>
      <c r="F295" s="247" t="s">
        <v>141</v>
      </c>
      <c r="G295" s="247" t="s">
        <v>141</v>
      </c>
      <c r="H295" s="247" t="s">
        <v>141</v>
      </c>
      <c r="I295" s="247" t="s">
        <v>141</v>
      </c>
      <c r="J295" s="247" t="s">
        <v>141</v>
      </c>
      <c r="K295" s="247" t="s">
        <v>141</v>
      </c>
      <c r="L295" s="247" t="s">
        <v>141</v>
      </c>
      <c r="M295" s="247" t="s">
        <v>141</v>
      </c>
      <c r="N295" s="247" t="s">
        <v>141</v>
      </c>
      <c r="O295" s="247" t="s">
        <v>141</v>
      </c>
      <c r="P295" s="247" t="s">
        <v>141</v>
      </c>
      <c r="Q295" s="247" t="s">
        <v>141</v>
      </c>
      <c r="R295" s="247" t="s">
        <v>141</v>
      </c>
      <c r="S295" s="247" t="s">
        <v>141</v>
      </c>
      <c r="T295" s="247" t="s">
        <v>141</v>
      </c>
      <c r="U295" s="247" t="s">
        <v>141</v>
      </c>
      <c r="V295" s="247" t="s">
        <v>141</v>
      </c>
      <c r="W295" s="247" t="s">
        <v>141</v>
      </c>
      <c r="X295" s="247" t="s">
        <v>141</v>
      </c>
      <c r="Y295" s="13"/>
      <c r="Z295" s="13"/>
    </row>
    <row r="296" spans="1:26" ht="15.75" customHeight="1" x14ac:dyDescent="0.2">
      <c r="A296" s="33">
        <v>294</v>
      </c>
      <c r="B296" s="34" t="s">
        <v>578</v>
      </c>
      <c r="C296" s="34" t="s">
        <v>634</v>
      </c>
      <c r="D296" s="34" t="s">
        <v>273</v>
      </c>
      <c r="E296" s="20" t="s">
        <v>36</v>
      </c>
      <c r="F296" s="247" t="s">
        <v>141</v>
      </c>
      <c r="G296" s="247" t="s">
        <v>141</v>
      </c>
      <c r="H296" s="247" t="s">
        <v>141</v>
      </c>
      <c r="I296" s="247" t="s">
        <v>141</v>
      </c>
      <c r="J296" s="247" t="s">
        <v>141</v>
      </c>
      <c r="K296" s="247" t="s">
        <v>141</v>
      </c>
      <c r="L296" s="247" t="s">
        <v>141</v>
      </c>
      <c r="M296" s="247" t="s">
        <v>141</v>
      </c>
      <c r="N296" s="247" t="s">
        <v>141</v>
      </c>
      <c r="O296" s="247" t="s">
        <v>141</v>
      </c>
      <c r="P296" s="247" t="s">
        <v>141</v>
      </c>
      <c r="Q296" s="247" t="s">
        <v>141</v>
      </c>
      <c r="R296" s="247" t="s">
        <v>141</v>
      </c>
      <c r="S296" s="247" t="s">
        <v>141</v>
      </c>
      <c r="T296" s="247" t="s">
        <v>141</v>
      </c>
      <c r="U296" s="247" t="s">
        <v>141</v>
      </c>
      <c r="V296" s="247" t="s">
        <v>141</v>
      </c>
      <c r="W296" s="247" t="s">
        <v>141</v>
      </c>
      <c r="X296" s="247" t="s">
        <v>141</v>
      </c>
      <c r="Y296" s="13"/>
      <c r="Z296" s="13"/>
    </row>
    <row r="297" spans="1:26" ht="15.75" customHeight="1" x14ac:dyDescent="0.2">
      <c r="A297" s="140">
        <v>295</v>
      </c>
      <c r="B297" s="141" t="s">
        <v>578</v>
      </c>
      <c r="C297" s="141" t="s">
        <v>636</v>
      </c>
      <c r="D297" s="141" t="s">
        <v>273</v>
      </c>
      <c r="E297" s="39" t="s">
        <v>36</v>
      </c>
      <c r="F297" s="20" t="s">
        <v>141</v>
      </c>
      <c r="G297" s="20" t="s">
        <v>141</v>
      </c>
      <c r="H297" s="20" t="s">
        <v>141</v>
      </c>
      <c r="I297" s="39" t="s">
        <v>141</v>
      </c>
      <c r="J297" s="39" t="s">
        <v>141</v>
      </c>
      <c r="K297" s="39" t="s">
        <v>141</v>
      </c>
      <c r="L297" s="20" t="s">
        <v>141</v>
      </c>
      <c r="M297" s="20" t="s">
        <v>141</v>
      </c>
      <c r="N297" s="20" t="s">
        <v>141</v>
      </c>
      <c r="O297" s="20" t="s">
        <v>141</v>
      </c>
      <c r="P297" s="20" t="s">
        <v>141</v>
      </c>
      <c r="Q297" s="20" t="s">
        <v>141</v>
      </c>
      <c r="R297" s="278" t="s">
        <v>141</v>
      </c>
      <c r="S297" s="20" t="s">
        <v>141</v>
      </c>
      <c r="T297" s="20" t="s">
        <v>141</v>
      </c>
      <c r="U297" s="247" t="s">
        <v>141</v>
      </c>
      <c r="V297" s="278" t="s">
        <v>141</v>
      </c>
      <c r="W297" s="247" t="s">
        <v>141</v>
      </c>
      <c r="X297" s="247" t="s">
        <v>141</v>
      </c>
      <c r="Y297" s="13"/>
      <c r="Z297" s="13"/>
    </row>
    <row r="298" spans="1:26" ht="15.75" customHeight="1" x14ac:dyDescent="0.2">
      <c r="A298" s="14">
        <v>296</v>
      </c>
      <c r="B298" s="15" t="s">
        <v>638</v>
      </c>
      <c r="C298" s="15" t="s">
        <v>639</v>
      </c>
      <c r="D298" s="110" t="s">
        <v>35</v>
      </c>
      <c r="E298" s="16" t="s">
        <v>36</v>
      </c>
      <c r="F298" s="16" t="s">
        <v>141</v>
      </c>
      <c r="G298" s="16" t="s">
        <v>141</v>
      </c>
      <c r="H298" s="16" t="s">
        <v>406</v>
      </c>
      <c r="I298" s="150" t="s">
        <v>406</v>
      </c>
      <c r="J298" s="310" t="s">
        <v>141</v>
      </c>
      <c r="K298" s="150" t="s">
        <v>406</v>
      </c>
      <c r="L298" s="16" t="s">
        <v>412</v>
      </c>
      <c r="M298" s="16" t="s">
        <v>413</v>
      </c>
      <c r="N298" s="16" t="s">
        <v>141</v>
      </c>
      <c r="O298" s="16" t="s">
        <v>141</v>
      </c>
      <c r="P298" s="16" t="s">
        <v>406</v>
      </c>
      <c r="Q298" s="16" t="s">
        <v>414</v>
      </c>
      <c r="R298" s="16" t="s">
        <v>422</v>
      </c>
      <c r="S298" s="16" t="s">
        <v>141</v>
      </c>
      <c r="T298" s="16" t="s">
        <v>426</v>
      </c>
      <c r="U298" s="16" t="s">
        <v>141</v>
      </c>
      <c r="V298" s="310" t="s">
        <v>141</v>
      </c>
      <c r="W298" s="16" t="s">
        <v>141</v>
      </c>
      <c r="X298" s="16" t="s">
        <v>141</v>
      </c>
      <c r="Y298" s="13"/>
      <c r="Z298" s="13"/>
    </row>
    <row r="299" spans="1:26" ht="15.75" customHeight="1" x14ac:dyDescent="0.2">
      <c r="A299" s="33">
        <v>297</v>
      </c>
      <c r="B299" s="34" t="s">
        <v>638</v>
      </c>
      <c r="C299" s="34" t="s">
        <v>640</v>
      </c>
      <c r="D299" s="34" t="s">
        <v>35</v>
      </c>
      <c r="E299" s="20" t="s">
        <v>36</v>
      </c>
      <c r="F299" s="20" t="s">
        <v>141</v>
      </c>
      <c r="G299" s="20" t="s">
        <v>141</v>
      </c>
      <c r="H299" s="20" t="s">
        <v>641</v>
      </c>
      <c r="I299" s="20" t="s">
        <v>641</v>
      </c>
      <c r="J299" s="247" t="s">
        <v>141</v>
      </c>
      <c r="K299" s="20" t="s">
        <v>641</v>
      </c>
      <c r="L299" s="20" t="s">
        <v>411</v>
      </c>
      <c r="M299" s="20" t="s">
        <v>642</v>
      </c>
      <c r="N299" s="20" t="s">
        <v>141</v>
      </c>
      <c r="O299" s="20" t="s">
        <v>141</v>
      </c>
      <c r="P299" s="20" t="s">
        <v>641</v>
      </c>
      <c r="Q299" s="20" t="s">
        <v>643</v>
      </c>
      <c r="R299" s="150" t="s">
        <v>645</v>
      </c>
      <c r="S299" s="20" t="s">
        <v>141</v>
      </c>
      <c r="T299" s="20" t="s">
        <v>646</v>
      </c>
      <c r="U299" s="20" t="s">
        <v>141</v>
      </c>
      <c r="V299" s="247" t="s">
        <v>141</v>
      </c>
      <c r="W299" s="20" t="s">
        <v>141</v>
      </c>
      <c r="X299" s="20" t="s">
        <v>141</v>
      </c>
      <c r="Y299" s="13"/>
      <c r="Z299" s="13"/>
    </row>
    <row r="300" spans="1:26" ht="15.75" customHeight="1" x14ac:dyDescent="0.2">
      <c r="A300" s="33">
        <v>298</v>
      </c>
      <c r="B300" s="34" t="s">
        <v>638</v>
      </c>
      <c r="C300" s="34" t="s">
        <v>647</v>
      </c>
      <c r="D300" s="34" t="s">
        <v>35</v>
      </c>
      <c r="E300" s="20" t="s">
        <v>91</v>
      </c>
      <c r="F300" s="20" t="s">
        <v>141</v>
      </c>
      <c r="G300" s="20" t="s">
        <v>141</v>
      </c>
      <c r="H300" s="20">
        <v>1.7000000000000001E-2</v>
      </c>
      <c r="I300" s="20">
        <v>1.7000000000000001E-2</v>
      </c>
      <c r="J300" s="247" t="s">
        <v>141</v>
      </c>
      <c r="K300" s="20">
        <v>1.7000000000000001E-2</v>
      </c>
      <c r="L300" s="20">
        <v>2.5000000000000001E-2</v>
      </c>
      <c r="M300" s="20">
        <v>6.5000000000000002E-2</v>
      </c>
      <c r="N300" s="20" t="s">
        <v>141</v>
      </c>
      <c r="O300" s="20" t="s">
        <v>141</v>
      </c>
      <c r="P300" s="20">
        <v>1.7000000000000001E-2</v>
      </c>
      <c r="Q300" s="20">
        <v>3.8000000000000002E-4</v>
      </c>
      <c r="R300" s="342">
        <f>34.505192*0.002</f>
        <v>6.9010384000000008E-2</v>
      </c>
      <c r="S300" s="20" t="s">
        <v>141</v>
      </c>
      <c r="T300" s="192">
        <v>3.8372093023255813E-4</v>
      </c>
      <c r="U300" s="20" t="s">
        <v>141</v>
      </c>
      <c r="V300" s="247" t="s">
        <v>141</v>
      </c>
      <c r="W300" s="20" t="s">
        <v>141</v>
      </c>
      <c r="X300" s="20" t="s">
        <v>141</v>
      </c>
      <c r="Y300" s="13"/>
      <c r="Z300" s="13"/>
    </row>
    <row r="301" spans="1:26" ht="15.75" customHeight="1" x14ac:dyDescent="0.2">
      <c r="A301" s="33">
        <v>299</v>
      </c>
      <c r="B301" s="34" t="s">
        <v>638</v>
      </c>
      <c r="C301" s="34" t="s">
        <v>649</v>
      </c>
      <c r="D301" s="34" t="s">
        <v>35</v>
      </c>
      <c r="E301" s="20" t="s">
        <v>94</v>
      </c>
      <c r="F301" s="20" t="s">
        <v>141</v>
      </c>
      <c r="G301" s="20" t="s">
        <v>141</v>
      </c>
      <c r="H301" s="20">
        <v>16</v>
      </c>
      <c r="I301" s="20">
        <v>16</v>
      </c>
      <c r="J301" s="247" t="s">
        <v>141</v>
      </c>
      <c r="K301" s="20">
        <v>16</v>
      </c>
      <c r="L301" s="20">
        <v>8</v>
      </c>
      <c r="M301" s="20">
        <v>4800</v>
      </c>
      <c r="N301" s="20" t="s">
        <v>141</v>
      </c>
      <c r="O301" s="20" t="s">
        <v>141</v>
      </c>
      <c r="P301" s="20">
        <v>16</v>
      </c>
      <c r="Q301" s="20">
        <v>2415</v>
      </c>
      <c r="R301" s="20">
        <v>1310</v>
      </c>
      <c r="S301" s="20" t="s">
        <v>141</v>
      </c>
      <c r="T301" s="20">
        <v>14374</v>
      </c>
      <c r="U301" s="20" t="s">
        <v>141</v>
      </c>
      <c r="V301" s="247" t="s">
        <v>141</v>
      </c>
      <c r="W301" s="20" t="s">
        <v>141</v>
      </c>
      <c r="X301" s="20" t="s">
        <v>141</v>
      </c>
      <c r="Y301" s="13"/>
      <c r="Z301" s="13"/>
    </row>
    <row r="302" spans="1:26" ht="15.75" customHeight="1" x14ac:dyDescent="0.2">
      <c r="A302" s="33">
        <v>300</v>
      </c>
      <c r="B302" s="34" t="s">
        <v>638</v>
      </c>
      <c r="C302" s="34" t="s">
        <v>650</v>
      </c>
      <c r="D302" s="34" t="s">
        <v>35</v>
      </c>
      <c r="E302" s="20" t="s">
        <v>586</v>
      </c>
      <c r="F302" s="247" t="s">
        <v>141</v>
      </c>
      <c r="G302" s="247" t="s">
        <v>141</v>
      </c>
      <c r="H302" s="247">
        <v>0.2</v>
      </c>
      <c r="I302" s="247">
        <v>0.2</v>
      </c>
      <c r="J302" s="247" t="s">
        <v>141</v>
      </c>
      <c r="K302" s="247">
        <v>0.85</v>
      </c>
      <c r="L302" s="247">
        <v>0.1</v>
      </c>
      <c r="M302" s="247">
        <v>0.1</v>
      </c>
      <c r="N302" s="247" t="s">
        <v>141</v>
      </c>
      <c r="O302" s="247" t="s">
        <v>141</v>
      </c>
      <c r="P302" s="247">
        <v>0.2</v>
      </c>
      <c r="Q302" s="247">
        <v>0.4</v>
      </c>
      <c r="R302" s="247">
        <v>0.1</v>
      </c>
      <c r="S302" s="20" t="s">
        <v>141</v>
      </c>
      <c r="T302" s="247">
        <v>0.1</v>
      </c>
      <c r="U302" s="20" t="s">
        <v>141</v>
      </c>
      <c r="V302" s="247" t="s">
        <v>141</v>
      </c>
      <c r="W302" s="20" t="s">
        <v>141</v>
      </c>
      <c r="X302" s="20" t="s">
        <v>141</v>
      </c>
      <c r="Y302" s="13"/>
      <c r="Z302" s="13"/>
    </row>
    <row r="303" spans="1:26" ht="15.75" customHeight="1" x14ac:dyDescent="0.2">
      <c r="A303" s="33">
        <v>301</v>
      </c>
      <c r="B303" s="34" t="s">
        <v>638</v>
      </c>
      <c r="C303" s="34" t="s">
        <v>653</v>
      </c>
      <c r="D303" s="34" t="s">
        <v>35</v>
      </c>
      <c r="E303" s="20" t="s">
        <v>586</v>
      </c>
      <c r="F303" s="247" t="s">
        <v>141</v>
      </c>
      <c r="G303" s="247" t="s">
        <v>141</v>
      </c>
      <c r="H303" s="247">
        <v>0.4</v>
      </c>
      <c r="I303" s="247">
        <v>0.6</v>
      </c>
      <c r="J303" s="247" t="s">
        <v>141</v>
      </c>
      <c r="K303" s="247">
        <v>1</v>
      </c>
      <c r="L303" s="247">
        <v>0.3</v>
      </c>
      <c r="M303" s="247">
        <v>0.3</v>
      </c>
      <c r="N303" s="247" t="s">
        <v>141</v>
      </c>
      <c r="O303" s="247" t="s">
        <v>141</v>
      </c>
      <c r="P303" s="247">
        <v>0.4</v>
      </c>
      <c r="Q303" s="247">
        <v>0.6</v>
      </c>
      <c r="R303" s="247">
        <v>0.2</v>
      </c>
      <c r="S303" s="20" t="s">
        <v>141</v>
      </c>
      <c r="T303" s="247">
        <v>0.2</v>
      </c>
      <c r="U303" s="20" t="s">
        <v>141</v>
      </c>
      <c r="V303" s="247" t="s">
        <v>141</v>
      </c>
      <c r="W303" s="20" t="s">
        <v>141</v>
      </c>
      <c r="X303" s="20" t="s">
        <v>141</v>
      </c>
      <c r="Y303" s="13"/>
      <c r="Z303" s="13"/>
    </row>
    <row r="304" spans="1:26" ht="15.75" customHeight="1" x14ac:dyDescent="0.2">
      <c r="A304" s="33">
        <v>302</v>
      </c>
      <c r="B304" s="34" t="s">
        <v>638</v>
      </c>
      <c r="C304" s="34" t="s">
        <v>658</v>
      </c>
      <c r="D304" s="34" t="s">
        <v>35</v>
      </c>
      <c r="E304" s="20" t="s">
        <v>586</v>
      </c>
      <c r="F304" s="247" t="s">
        <v>141</v>
      </c>
      <c r="G304" s="247" t="s">
        <v>141</v>
      </c>
      <c r="H304" s="247" t="s">
        <v>141</v>
      </c>
      <c r="I304" s="247" t="s">
        <v>141</v>
      </c>
      <c r="J304" s="247" t="s">
        <v>141</v>
      </c>
      <c r="K304" s="247" t="s">
        <v>141</v>
      </c>
      <c r="L304" s="247" t="s">
        <v>141</v>
      </c>
      <c r="M304" s="247" t="s">
        <v>141</v>
      </c>
      <c r="N304" s="247" t="s">
        <v>141</v>
      </c>
      <c r="O304" s="247" t="s">
        <v>141</v>
      </c>
      <c r="P304" s="247" t="s">
        <v>141</v>
      </c>
      <c r="Q304" s="247" t="s">
        <v>141</v>
      </c>
      <c r="R304" s="20" t="s">
        <v>141</v>
      </c>
      <c r="S304" s="20" t="s">
        <v>141</v>
      </c>
      <c r="T304" s="247" t="s">
        <v>141</v>
      </c>
      <c r="U304" s="20" t="s">
        <v>141</v>
      </c>
      <c r="V304" s="247" t="s">
        <v>141</v>
      </c>
      <c r="W304" s="20" t="s">
        <v>141</v>
      </c>
      <c r="X304" s="20" t="s">
        <v>141</v>
      </c>
      <c r="Y304" s="13"/>
      <c r="Z304" s="13"/>
    </row>
    <row r="305" spans="1:26" ht="15.75" customHeight="1" x14ac:dyDescent="0.2">
      <c r="A305" s="33">
        <v>303</v>
      </c>
      <c r="B305" s="34" t="s">
        <v>638</v>
      </c>
      <c r="C305" s="34" t="s">
        <v>659</v>
      </c>
      <c r="D305" s="34" t="s">
        <v>35</v>
      </c>
      <c r="E305" s="20" t="s">
        <v>586</v>
      </c>
      <c r="F305" s="247" t="s">
        <v>141</v>
      </c>
      <c r="G305" s="247" t="s">
        <v>141</v>
      </c>
      <c r="H305" s="247" t="s">
        <v>141</v>
      </c>
      <c r="I305" s="247" t="s">
        <v>141</v>
      </c>
      <c r="J305" s="247" t="s">
        <v>141</v>
      </c>
      <c r="K305" s="247" t="s">
        <v>141</v>
      </c>
      <c r="L305" s="247" t="s">
        <v>141</v>
      </c>
      <c r="M305" s="247" t="s">
        <v>141</v>
      </c>
      <c r="N305" s="247" t="s">
        <v>141</v>
      </c>
      <c r="O305" s="247" t="s">
        <v>141</v>
      </c>
      <c r="P305" s="247" t="s">
        <v>141</v>
      </c>
      <c r="Q305" s="247" t="s">
        <v>141</v>
      </c>
      <c r="R305" s="20" t="s">
        <v>141</v>
      </c>
      <c r="S305" s="20" t="s">
        <v>141</v>
      </c>
      <c r="T305" s="247" t="s">
        <v>141</v>
      </c>
      <c r="U305" s="20" t="s">
        <v>141</v>
      </c>
      <c r="V305" s="247" t="s">
        <v>141</v>
      </c>
      <c r="W305" s="20" t="s">
        <v>141</v>
      </c>
      <c r="X305" s="20" t="s">
        <v>141</v>
      </c>
      <c r="Y305" s="13"/>
      <c r="Z305" s="13"/>
    </row>
    <row r="306" spans="1:26" ht="15.75" customHeight="1" x14ac:dyDescent="0.2">
      <c r="A306" s="33">
        <v>304</v>
      </c>
      <c r="B306" s="34" t="s">
        <v>638</v>
      </c>
      <c r="C306" s="34" t="s">
        <v>661</v>
      </c>
      <c r="D306" s="34" t="s">
        <v>35</v>
      </c>
      <c r="E306" s="20" t="s">
        <v>36</v>
      </c>
      <c r="F306" s="247" t="s">
        <v>141</v>
      </c>
      <c r="G306" s="247" t="s">
        <v>141</v>
      </c>
      <c r="H306" s="274" t="s">
        <v>620</v>
      </c>
      <c r="I306" s="274" t="s">
        <v>662</v>
      </c>
      <c r="J306" s="247" t="s">
        <v>141</v>
      </c>
      <c r="K306" s="274" t="s">
        <v>663</v>
      </c>
      <c r="L306" s="274" t="s">
        <v>664</v>
      </c>
      <c r="M306" s="274" t="s">
        <v>665</v>
      </c>
      <c r="N306" s="247" t="s">
        <v>141</v>
      </c>
      <c r="O306" s="247" t="s">
        <v>141</v>
      </c>
      <c r="P306" s="274" t="s">
        <v>666</v>
      </c>
      <c r="Q306" s="274" t="s">
        <v>667</v>
      </c>
      <c r="R306" s="128" t="s">
        <v>668</v>
      </c>
      <c r="S306" s="20" t="s">
        <v>141</v>
      </c>
      <c r="T306" s="247" t="s">
        <v>669</v>
      </c>
      <c r="U306" s="20" t="s">
        <v>141</v>
      </c>
      <c r="V306" s="247" t="s">
        <v>141</v>
      </c>
      <c r="W306" s="20" t="s">
        <v>141</v>
      </c>
      <c r="X306" s="20" t="s">
        <v>141</v>
      </c>
      <c r="Y306" s="13"/>
      <c r="Z306" s="13"/>
    </row>
    <row r="307" spans="1:26" ht="15.75" customHeight="1" x14ac:dyDescent="0.2">
      <c r="A307" s="33">
        <v>305</v>
      </c>
      <c r="B307" s="34" t="s">
        <v>638</v>
      </c>
      <c r="C307" s="34" t="s">
        <v>670</v>
      </c>
      <c r="D307" s="34" t="s">
        <v>35</v>
      </c>
      <c r="E307" s="20" t="s">
        <v>36</v>
      </c>
      <c r="F307" s="247" t="s">
        <v>141</v>
      </c>
      <c r="G307" s="247" t="s">
        <v>141</v>
      </c>
      <c r="H307" s="274" t="s">
        <v>671</v>
      </c>
      <c r="I307" s="274" t="s">
        <v>671</v>
      </c>
      <c r="J307" s="247" t="s">
        <v>141</v>
      </c>
      <c r="K307" s="274" t="s">
        <v>672</v>
      </c>
      <c r="L307" s="274" t="s">
        <v>673</v>
      </c>
      <c r="M307" s="274" t="s">
        <v>674</v>
      </c>
      <c r="N307" s="247" t="s">
        <v>141</v>
      </c>
      <c r="O307" s="247" t="s">
        <v>141</v>
      </c>
      <c r="P307" s="274" t="s">
        <v>675</v>
      </c>
      <c r="Q307" s="274" t="s">
        <v>676</v>
      </c>
      <c r="R307" s="128" t="s">
        <v>677</v>
      </c>
      <c r="S307" s="247" t="s">
        <v>141</v>
      </c>
      <c r="T307" s="247" t="s">
        <v>678</v>
      </c>
      <c r="U307" s="247" t="s">
        <v>141</v>
      </c>
      <c r="V307" s="247" t="s">
        <v>141</v>
      </c>
      <c r="W307" s="247" t="s">
        <v>141</v>
      </c>
      <c r="X307" s="247" t="s">
        <v>141</v>
      </c>
      <c r="Y307" s="13"/>
      <c r="Z307" s="13"/>
    </row>
    <row r="308" spans="1:26" ht="15.75" customHeight="1" x14ac:dyDescent="0.2">
      <c r="A308" s="33">
        <v>306</v>
      </c>
      <c r="B308" s="34" t="s">
        <v>638</v>
      </c>
      <c r="C308" s="34" t="s">
        <v>679</v>
      </c>
      <c r="D308" s="34" t="s">
        <v>35</v>
      </c>
      <c r="E308" s="20" t="s">
        <v>36</v>
      </c>
      <c r="F308" s="247" t="s">
        <v>141</v>
      </c>
      <c r="G308" s="247" t="s">
        <v>141</v>
      </c>
      <c r="H308" s="274" t="s">
        <v>680</v>
      </c>
      <c r="I308" s="274" t="s">
        <v>680</v>
      </c>
      <c r="J308" s="247" t="s">
        <v>141</v>
      </c>
      <c r="K308" s="20" t="s">
        <v>141</v>
      </c>
      <c r="L308" s="274" t="s">
        <v>681</v>
      </c>
      <c r="M308" s="20" t="s">
        <v>682</v>
      </c>
      <c r="N308" s="20" t="s">
        <v>141</v>
      </c>
      <c r="O308" s="20" t="s">
        <v>141</v>
      </c>
      <c r="P308" s="128" t="s">
        <v>683</v>
      </c>
      <c r="Q308" s="20" t="s">
        <v>684</v>
      </c>
      <c r="R308" s="128" t="s">
        <v>685</v>
      </c>
      <c r="S308" s="20" t="s">
        <v>141</v>
      </c>
      <c r="T308" s="20" t="s">
        <v>686</v>
      </c>
      <c r="U308" s="20" t="s">
        <v>141</v>
      </c>
      <c r="V308" s="247" t="s">
        <v>141</v>
      </c>
      <c r="W308" s="20" t="s">
        <v>141</v>
      </c>
      <c r="X308" s="20" t="s">
        <v>141</v>
      </c>
      <c r="Y308" s="13"/>
      <c r="Z308" s="13"/>
    </row>
    <row r="309" spans="1:26" ht="15.75" customHeight="1" x14ac:dyDescent="0.2">
      <c r="A309" s="33">
        <v>307</v>
      </c>
      <c r="B309" s="34" t="s">
        <v>638</v>
      </c>
      <c r="C309" s="34" t="s">
        <v>687</v>
      </c>
      <c r="D309" s="34" t="s">
        <v>35</v>
      </c>
      <c r="E309" s="20" t="s">
        <v>36</v>
      </c>
      <c r="F309" s="247" t="s">
        <v>141</v>
      </c>
      <c r="G309" s="247" t="s">
        <v>141</v>
      </c>
      <c r="H309" s="274" t="s">
        <v>623</v>
      </c>
      <c r="I309" s="274" t="s">
        <v>167</v>
      </c>
      <c r="J309" s="247" t="s">
        <v>141</v>
      </c>
      <c r="K309" s="274" t="s">
        <v>688</v>
      </c>
      <c r="L309" s="247" t="s">
        <v>689</v>
      </c>
      <c r="M309" s="274" t="s">
        <v>393</v>
      </c>
      <c r="N309" s="247" t="s">
        <v>141</v>
      </c>
      <c r="O309" s="247" t="s">
        <v>141</v>
      </c>
      <c r="P309" s="274" t="s">
        <v>690</v>
      </c>
      <c r="Q309" s="274" t="s">
        <v>691</v>
      </c>
      <c r="R309" s="247" t="s">
        <v>692</v>
      </c>
      <c r="S309" s="247" t="s">
        <v>141</v>
      </c>
      <c r="T309" s="274" t="s">
        <v>428</v>
      </c>
      <c r="U309" s="247" t="s">
        <v>141</v>
      </c>
      <c r="V309" s="247" t="s">
        <v>141</v>
      </c>
      <c r="W309" s="247" t="s">
        <v>141</v>
      </c>
      <c r="X309" s="247" t="s">
        <v>141</v>
      </c>
      <c r="Y309" s="13"/>
      <c r="Z309" s="13"/>
    </row>
    <row r="310" spans="1:26" ht="15.75" customHeight="1" x14ac:dyDescent="0.2">
      <c r="A310" s="33">
        <v>308</v>
      </c>
      <c r="B310" s="34" t="s">
        <v>638</v>
      </c>
      <c r="C310" s="34" t="s">
        <v>693</v>
      </c>
      <c r="D310" s="34" t="s">
        <v>35</v>
      </c>
      <c r="E310" s="20" t="s">
        <v>36</v>
      </c>
      <c r="F310" s="247" t="s">
        <v>141</v>
      </c>
      <c r="G310" s="247" t="s">
        <v>141</v>
      </c>
      <c r="H310" s="247" t="s">
        <v>694</v>
      </c>
      <c r="I310" s="247" t="s">
        <v>694</v>
      </c>
      <c r="J310" s="247" t="s">
        <v>141</v>
      </c>
      <c r="K310" s="274" t="s">
        <v>509</v>
      </c>
      <c r="L310" s="274" t="s">
        <v>695</v>
      </c>
      <c r="M310" s="274" t="s">
        <v>696</v>
      </c>
      <c r="N310" s="247" t="s">
        <v>141</v>
      </c>
      <c r="O310" s="247" t="s">
        <v>141</v>
      </c>
      <c r="P310" s="274" t="s">
        <v>697</v>
      </c>
      <c r="Q310" s="274" t="s">
        <v>698</v>
      </c>
      <c r="R310" s="247" t="s">
        <v>699</v>
      </c>
      <c r="S310" s="247" t="s">
        <v>141</v>
      </c>
      <c r="T310" s="274" t="s">
        <v>700</v>
      </c>
      <c r="U310" s="247" t="s">
        <v>141</v>
      </c>
      <c r="V310" s="247" t="s">
        <v>141</v>
      </c>
      <c r="W310" s="247" t="s">
        <v>141</v>
      </c>
      <c r="X310" s="247" t="s">
        <v>141</v>
      </c>
      <c r="Y310" s="13"/>
      <c r="Z310" s="13"/>
    </row>
    <row r="311" spans="1:26" ht="15.75" customHeight="1" x14ac:dyDescent="0.2">
      <c r="A311" s="140">
        <v>309</v>
      </c>
      <c r="B311" s="141" t="s">
        <v>638</v>
      </c>
      <c r="C311" s="141" t="s">
        <v>701</v>
      </c>
      <c r="D311" s="141" t="s">
        <v>35</v>
      </c>
      <c r="E311" s="39" t="s">
        <v>36</v>
      </c>
      <c r="F311" s="278" t="s">
        <v>141</v>
      </c>
      <c r="G311" s="278" t="s">
        <v>141</v>
      </c>
      <c r="H311" s="278" t="s">
        <v>702</v>
      </c>
      <c r="I311" s="278" t="s">
        <v>702</v>
      </c>
      <c r="J311" s="39" t="s">
        <v>141</v>
      </c>
      <c r="K311" s="278" t="s">
        <v>141</v>
      </c>
      <c r="L311" s="278" t="s">
        <v>703</v>
      </c>
      <c r="M311" s="278" t="s">
        <v>704</v>
      </c>
      <c r="N311" s="278" t="s">
        <v>141</v>
      </c>
      <c r="O311" s="278" t="s">
        <v>141</v>
      </c>
      <c r="P311" s="279" t="s">
        <v>705</v>
      </c>
      <c r="Q311" s="279" t="s">
        <v>706</v>
      </c>
      <c r="R311" s="278" t="s">
        <v>707</v>
      </c>
      <c r="S311" s="278" t="s">
        <v>141</v>
      </c>
      <c r="T311" s="279" t="s">
        <v>708</v>
      </c>
      <c r="U311" s="278" t="s">
        <v>141</v>
      </c>
      <c r="V311" s="247" t="s">
        <v>141</v>
      </c>
      <c r="W311" s="278" t="s">
        <v>141</v>
      </c>
      <c r="X311" s="278" t="s">
        <v>141</v>
      </c>
      <c r="Y311" s="13"/>
      <c r="Z311" s="13"/>
    </row>
    <row r="312" spans="1:26" ht="15.75" customHeight="1" x14ac:dyDescent="0.2">
      <c r="A312" s="14">
        <v>310</v>
      </c>
      <c r="B312" s="15" t="s">
        <v>638</v>
      </c>
      <c r="C312" s="15" t="s">
        <v>639</v>
      </c>
      <c r="D312" s="110" t="s">
        <v>189</v>
      </c>
      <c r="E312" s="16" t="s">
        <v>36</v>
      </c>
      <c r="F312" s="16" t="s">
        <v>141</v>
      </c>
      <c r="G312" s="16" t="s">
        <v>141</v>
      </c>
      <c r="H312" s="16" t="s">
        <v>141</v>
      </c>
      <c r="I312" s="247" t="s">
        <v>141</v>
      </c>
      <c r="J312" s="310" t="s">
        <v>141</v>
      </c>
      <c r="K312" s="16" t="s">
        <v>141</v>
      </c>
      <c r="L312" s="16" t="s">
        <v>141</v>
      </c>
      <c r="M312" s="16" t="s">
        <v>141</v>
      </c>
      <c r="N312" s="16" t="s">
        <v>141</v>
      </c>
      <c r="O312" s="16" t="s">
        <v>141</v>
      </c>
      <c r="P312" s="16" t="s">
        <v>141</v>
      </c>
      <c r="Q312" s="16" t="s">
        <v>141</v>
      </c>
      <c r="R312" s="16" t="s">
        <v>141</v>
      </c>
      <c r="S312" s="16" t="s">
        <v>141</v>
      </c>
      <c r="T312" s="16" t="s">
        <v>432</v>
      </c>
      <c r="U312" s="16" t="s">
        <v>141</v>
      </c>
      <c r="V312" s="16" t="s">
        <v>141</v>
      </c>
      <c r="W312" s="16" t="s">
        <v>141</v>
      </c>
      <c r="X312" s="16" t="s">
        <v>141</v>
      </c>
      <c r="Y312" s="13"/>
      <c r="Z312" s="13"/>
    </row>
    <row r="313" spans="1:26" ht="15.75" customHeight="1" x14ac:dyDescent="0.2">
      <c r="A313" s="33">
        <v>311</v>
      </c>
      <c r="B313" s="34" t="s">
        <v>638</v>
      </c>
      <c r="C313" s="34" t="s">
        <v>640</v>
      </c>
      <c r="D313" s="34" t="s">
        <v>189</v>
      </c>
      <c r="E313" s="20" t="s">
        <v>36</v>
      </c>
      <c r="F313" s="20" t="s">
        <v>141</v>
      </c>
      <c r="G313" s="20" t="s">
        <v>141</v>
      </c>
      <c r="H313" s="20" t="s">
        <v>141</v>
      </c>
      <c r="I313" s="247" t="s">
        <v>141</v>
      </c>
      <c r="J313" s="247" t="s">
        <v>141</v>
      </c>
      <c r="K313" s="20" t="s">
        <v>141</v>
      </c>
      <c r="L313" s="20" t="s">
        <v>141</v>
      </c>
      <c r="M313" s="20" t="s">
        <v>141</v>
      </c>
      <c r="N313" s="20" t="s">
        <v>141</v>
      </c>
      <c r="O313" s="20" t="s">
        <v>141</v>
      </c>
      <c r="P313" s="20" t="s">
        <v>141</v>
      </c>
      <c r="Q313" s="20" t="s">
        <v>141</v>
      </c>
      <c r="R313" s="20" t="s">
        <v>141</v>
      </c>
      <c r="S313" s="20" t="s">
        <v>141</v>
      </c>
      <c r="T313" s="20" t="s">
        <v>709</v>
      </c>
      <c r="U313" s="20" t="s">
        <v>141</v>
      </c>
      <c r="V313" s="20" t="s">
        <v>141</v>
      </c>
      <c r="W313" s="20" t="s">
        <v>141</v>
      </c>
      <c r="X313" s="20" t="s">
        <v>141</v>
      </c>
      <c r="Y313" s="13"/>
      <c r="Z313" s="13"/>
    </row>
    <row r="314" spans="1:26" ht="15.75" customHeight="1" x14ac:dyDescent="0.2">
      <c r="A314" s="33">
        <v>312</v>
      </c>
      <c r="B314" s="34" t="s">
        <v>638</v>
      </c>
      <c r="C314" s="34" t="s">
        <v>647</v>
      </c>
      <c r="D314" s="34" t="s">
        <v>189</v>
      </c>
      <c r="E314" s="20" t="s">
        <v>91</v>
      </c>
      <c r="F314" s="20" t="s">
        <v>141</v>
      </c>
      <c r="G314" s="20" t="s">
        <v>141</v>
      </c>
      <c r="H314" s="20" t="s">
        <v>141</v>
      </c>
      <c r="I314" s="20" t="s">
        <v>141</v>
      </c>
      <c r="J314" s="20" t="s">
        <v>141</v>
      </c>
      <c r="K314" s="20" t="s">
        <v>141</v>
      </c>
      <c r="L314" s="20" t="s">
        <v>141</v>
      </c>
      <c r="M314" s="20" t="s">
        <v>141</v>
      </c>
      <c r="N314" s="20" t="s">
        <v>141</v>
      </c>
      <c r="O314" s="20" t="s">
        <v>141</v>
      </c>
      <c r="P314" s="20" t="s">
        <v>141</v>
      </c>
      <c r="Q314" s="20" t="s">
        <v>141</v>
      </c>
      <c r="R314" s="20" t="s">
        <v>141</v>
      </c>
      <c r="S314" s="20" t="s">
        <v>141</v>
      </c>
      <c r="T314" s="351">
        <v>21</v>
      </c>
      <c r="U314" s="20" t="s">
        <v>141</v>
      </c>
      <c r="V314" s="20" t="s">
        <v>141</v>
      </c>
      <c r="W314" s="20" t="s">
        <v>141</v>
      </c>
      <c r="X314" s="20" t="s">
        <v>141</v>
      </c>
      <c r="Y314" s="13"/>
      <c r="Z314" s="13"/>
    </row>
    <row r="315" spans="1:26" ht="15.75" customHeight="1" x14ac:dyDescent="0.2">
      <c r="A315" s="33">
        <v>313</v>
      </c>
      <c r="B315" s="34" t="s">
        <v>638</v>
      </c>
      <c r="C315" s="34" t="s">
        <v>649</v>
      </c>
      <c r="D315" s="34" t="s">
        <v>189</v>
      </c>
      <c r="E315" s="20" t="s">
        <v>94</v>
      </c>
      <c r="F315" s="20" t="s">
        <v>141</v>
      </c>
      <c r="G315" s="20" t="s">
        <v>141</v>
      </c>
      <c r="H315" s="20" t="s">
        <v>141</v>
      </c>
      <c r="I315" s="247" t="s">
        <v>141</v>
      </c>
      <c r="J315" s="20" t="s">
        <v>141</v>
      </c>
      <c r="K315" s="20" t="s">
        <v>141</v>
      </c>
      <c r="L315" s="20" t="s">
        <v>141</v>
      </c>
      <c r="M315" s="20" t="s">
        <v>141</v>
      </c>
      <c r="N315" s="20" t="s">
        <v>141</v>
      </c>
      <c r="O315" s="20" t="s">
        <v>141</v>
      </c>
      <c r="P315" s="20" t="s">
        <v>141</v>
      </c>
      <c r="Q315" s="20" t="s">
        <v>141</v>
      </c>
      <c r="R315" s="20" t="s">
        <v>141</v>
      </c>
      <c r="S315" s="20" t="s">
        <v>141</v>
      </c>
      <c r="T315" s="20">
        <v>8</v>
      </c>
      <c r="U315" s="20" t="s">
        <v>141</v>
      </c>
      <c r="V315" s="20" t="s">
        <v>141</v>
      </c>
      <c r="W315" s="20" t="s">
        <v>141</v>
      </c>
      <c r="X315" s="20" t="s">
        <v>141</v>
      </c>
      <c r="Y315" s="13"/>
      <c r="Z315" s="13"/>
    </row>
    <row r="316" spans="1:26" ht="15.75" customHeight="1" x14ac:dyDescent="0.2">
      <c r="A316" s="33">
        <v>314</v>
      </c>
      <c r="B316" s="34" t="s">
        <v>638</v>
      </c>
      <c r="C316" s="34" t="s">
        <v>650</v>
      </c>
      <c r="D316" s="34" t="s">
        <v>189</v>
      </c>
      <c r="E316" s="20" t="s">
        <v>586</v>
      </c>
      <c r="F316" s="247" t="s">
        <v>141</v>
      </c>
      <c r="G316" s="247" t="s">
        <v>141</v>
      </c>
      <c r="H316" s="247" t="s">
        <v>141</v>
      </c>
      <c r="I316" s="247" t="s">
        <v>141</v>
      </c>
      <c r="J316" s="247" t="s">
        <v>141</v>
      </c>
      <c r="K316" s="20" t="s">
        <v>141</v>
      </c>
      <c r="L316" s="247" t="s">
        <v>141</v>
      </c>
      <c r="M316" s="247" t="s">
        <v>141</v>
      </c>
      <c r="N316" s="247" t="s">
        <v>141</v>
      </c>
      <c r="O316" s="247" t="s">
        <v>141</v>
      </c>
      <c r="P316" s="247" t="s">
        <v>141</v>
      </c>
      <c r="Q316" s="247" t="s">
        <v>141</v>
      </c>
      <c r="R316" s="20" t="s">
        <v>141</v>
      </c>
      <c r="S316" s="247" t="s">
        <v>141</v>
      </c>
      <c r="T316" s="247">
        <v>0.2</v>
      </c>
      <c r="U316" s="20" t="s">
        <v>141</v>
      </c>
      <c r="V316" s="20" t="s">
        <v>141</v>
      </c>
      <c r="W316" s="20" t="s">
        <v>141</v>
      </c>
      <c r="X316" s="20" t="s">
        <v>141</v>
      </c>
      <c r="Y316" s="13"/>
      <c r="Z316" s="13"/>
    </row>
    <row r="317" spans="1:26" ht="15.75" customHeight="1" x14ac:dyDescent="0.2">
      <c r="A317" s="33">
        <v>315</v>
      </c>
      <c r="B317" s="34" t="s">
        <v>638</v>
      </c>
      <c r="C317" s="34" t="s">
        <v>653</v>
      </c>
      <c r="D317" s="34" t="s">
        <v>189</v>
      </c>
      <c r="E317" s="20" t="s">
        <v>586</v>
      </c>
      <c r="F317" s="247" t="s">
        <v>141</v>
      </c>
      <c r="G317" s="247" t="s">
        <v>141</v>
      </c>
      <c r="H317" s="247" t="s">
        <v>141</v>
      </c>
      <c r="I317" s="247" t="s">
        <v>141</v>
      </c>
      <c r="J317" s="247" t="s">
        <v>141</v>
      </c>
      <c r="K317" s="20" t="s">
        <v>141</v>
      </c>
      <c r="L317" s="247" t="s">
        <v>141</v>
      </c>
      <c r="M317" s="247" t="s">
        <v>141</v>
      </c>
      <c r="N317" s="247" t="s">
        <v>141</v>
      </c>
      <c r="O317" s="247" t="s">
        <v>141</v>
      </c>
      <c r="P317" s="247" t="s">
        <v>141</v>
      </c>
      <c r="Q317" s="247" t="s">
        <v>141</v>
      </c>
      <c r="R317" s="20" t="s">
        <v>141</v>
      </c>
      <c r="S317" s="247" t="s">
        <v>141</v>
      </c>
      <c r="T317" s="247">
        <v>0.5</v>
      </c>
      <c r="U317" s="20" t="s">
        <v>141</v>
      </c>
      <c r="V317" s="20" t="s">
        <v>141</v>
      </c>
      <c r="W317" s="20" t="s">
        <v>141</v>
      </c>
      <c r="X317" s="20" t="s">
        <v>141</v>
      </c>
      <c r="Y317" s="13"/>
      <c r="Z317" s="13"/>
    </row>
    <row r="318" spans="1:26" ht="15.75" customHeight="1" x14ac:dyDescent="0.2">
      <c r="A318" s="33">
        <v>316</v>
      </c>
      <c r="B318" s="34" t="s">
        <v>638</v>
      </c>
      <c r="C318" s="34" t="s">
        <v>658</v>
      </c>
      <c r="D318" s="34" t="s">
        <v>189</v>
      </c>
      <c r="E318" s="20" t="s">
        <v>586</v>
      </c>
      <c r="F318" s="247" t="s">
        <v>141</v>
      </c>
      <c r="G318" s="247" t="s">
        <v>141</v>
      </c>
      <c r="H318" s="247" t="s">
        <v>141</v>
      </c>
      <c r="I318" s="247" t="s">
        <v>141</v>
      </c>
      <c r="J318" s="247" t="s">
        <v>141</v>
      </c>
      <c r="K318" s="20" t="s">
        <v>141</v>
      </c>
      <c r="L318" s="247" t="s">
        <v>141</v>
      </c>
      <c r="M318" s="247" t="s">
        <v>141</v>
      </c>
      <c r="N318" s="247" t="s">
        <v>141</v>
      </c>
      <c r="O318" s="247" t="s">
        <v>141</v>
      </c>
      <c r="P318" s="247" t="s">
        <v>141</v>
      </c>
      <c r="Q318" s="247" t="s">
        <v>141</v>
      </c>
      <c r="R318" s="20" t="s">
        <v>141</v>
      </c>
      <c r="S318" s="247" t="s">
        <v>141</v>
      </c>
      <c r="T318" s="247" t="s">
        <v>141</v>
      </c>
      <c r="U318" s="20" t="s">
        <v>141</v>
      </c>
      <c r="V318" s="20" t="s">
        <v>141</v>
      </c>
      <c r="W318" s="20" t="s">
        <v>141</v>
      </c>
      <c r="X318" s="20" t="s">
        <v>141</v>
      </c>
      <c r="Y318" s="13"/>
      <c r="Z318" s="13"/>
    </row>
    <row r="319" spans="1:26" ht="15.75" customHeight="1" x14ac:dyDescent="0.2">
      <c r="A319" s="33">
        <v>317</v>
      </c>
      <c r="B319" s="34" t="s">
        <v>638</v>
      </c>
      <c r="C319" s="34" t="s">
        <v>659</v>
      </c>
      <c r="D319" s="34" t="s">
        <v>189</v>
      </c>
      <c r="E319" s="20" t="s">
        <v>586</v>
      </c>
      <c r="F319" s="247" t="s">
        <v>141</v>
      </c>
      <c r="G319" s="247" t="s">
        <v>141</v>
      </c>
      <c r="H319" s="247" t="s">
        <v>141</v>
      </c>
      <c r="I319" s="247" t="s">
        <v>141</v>
      </c>
      <c r="J319" s="247" t="s">
        <v>141</v>
      </c>
      <c r="K319" s="20" t="s">
        <v>141</v>
      </c>
      <c r="L319" s="247" t="s">
        <v>141</v>
      </c>
      <c r="M319" s="247" t="s">
        <v>141</v>
      </c>
      <c r="N319" s="247" t="s">
        <v>141</v>
      </c>
      <c r="O319" s="247" t="s">
        <v>141</v>
      </c>
      <c r="P319" s="247" t="s">
        <v>141</v>
      </c>
      <c r="Q319" s="247" t="s">
        <v>141</v>
      </c>
      <c r="R319" s="20" t="s">
        <v>141</v>
      </c>
      <c r="S319" s="247" t="s">
        <v>141</v>
      </c>
      <c r="T319" s="247" t="s">
        <v>141</v>
      </c>
      <c r="U319" s="247" t="s">
        <v>141</v>
      </c>
      <c r="V319" s="247" t="s">
        <v>141</v>
      </c>
      <c r="W319" s="20" t="s">
        <v>141</v>
      </c>
      <c r="X319" s="20" t="s">
        <v>141</v>
      </c>
      <c r="Y319" s="13"/>
      <c r="Z319" s="13"/>
    </row>
    <row r="320" spans="1:26" ht="15.75" customHeight="1" x14ac:dyDescent="0.2">
      <c r="A320" s="33">
        <v>318</v>
      </c>
      <c r="B320" s="34" t="s">
        <v>638</v>
      </c>
      <c r="C320" s="34" t="s">
        <v>661</v>
      </c>
      <c r="D320" s="34" t="s">
        <v>189</v>
      </c>
      <c r="E320" s="20" t="s">
        <v>36</v>
      </c>
      <c r="F320" s="247" t="s">
        <v>141</v>
      </c>
      <c r="G320" s="247" t="s">
        <v>141</v>
      </c>
      <c r="H320" s="247" t="s">
        <v>141</v>
      </c>
      <c r="I320" s="247" t="s">
        <v>141</v>
      </c>
      <c r="J320" s="247" t="s">
        <v>141</v>
      </c>
      <c r="K320" s="247" t="s">
        <v>141</v>
      </c>
      <c r="L320" s="247" t="s">
        <v>141</v>
      </c>
      <c r="M320" s="274" t="s">
        <v>141</v>
      </c>
      <c r="N320" s="247" t="s">
        <v>141</v>
      </c>
      <c r="O320" s="247" t="s">
        <v>141</v>
      </c>
      <c r="P320" s="247" t="s">
        <v>141</v>
      </c>
      <c r="Q320" s="247" t="s">
        <v>141</v>
      </c>
      <c r="R320" s="20" t="s">
        <v>141</v>
      </c>
      <c r="S320" s="247" t="s">
        <v>141</v>
      </c>
      <c r="T320" s="274" t="s">
        <v>665</v>
      </c>
      <c r="U320" s="247" t="s">
        <v>141</v>
      </c>
      <c r="V320" s="247" t="s">
        <v>141</v>
      </c>
      <c r="W320" s="247" t="s">
        <v>141</v>
      </c>
      <c r="X320" s="247" t="s">
        <v>141</v>
      </c>
      <c r="Y320" s="13"/>
      <c r="Z320" s="13"/>
    </row>
    <row r="321" spans="1:26" ht="15.75" customHeight="1" x14ac:dyDescent="0.2">
      <c r="A321" s="33">
        <v>319</v>
      </c>
      <c r="B321" s="34" t="s">
        <v>638</v>
      </c>
      <c r="C321" s="34" t="s">
        <v>670</v>
      </c>
      <c r="D321" s="34" t="s">
        <v>189</v>
      </c>
      <c r="E321" s="20" t="s">
        <v>36</v>
      </c>
      <c r="F321" s="247" t="s">
        <v>141</v>
      </c>
      <c r="G321" s="247" t="s">
        <v>141</v>
      </c>
      <c r="H321" s="247" t="s">
        <v>141</v>
      </c>
      <c r="I321" s="247" t="s">
        <v>141</v>
      </c>
      <c r="J321" s="247" t="s">
        <v>141</v>
      </c>
      <c r="K321" s="247" t="s">
        <v>141</v>
      </c>
      <c r="L321" s="247" t="s">
        <v>141</v>
      </c>
      <c r="M321" s="274" t="s">
        <v>141</v>
      </c>
      <c r="N321" s="247" t="s">
        <v>141</v>
      </c>
      <c r="O321" s="247" t="s">
        <v>141</v>
      </c>
      <c r="P321" s="247" t="s">
        <v>141</v>
      </c>
      <c r="Q321" s="247" t="s">
        <v>141</v>
      </c>
      <c r="R321" s="247" t="s">
        <v>141</v>
      </c>
      <c r="S321" s="247" t="s">
        <v>141</v>
      </c>
      <c r="T321" s="353" t="s">
        <v>710</v>
      </c>
      <c r="U321" s="247" t="s">
        <v>141</v>
      </c>
      <c r="V321" s="247" t="s">
        <v>141</v>
      </c>
      <c r="W321" s="247" t="s">
        <v>141</v>
      </c>
      <c r="X321" s="247" t="s">
        <v>141</v>
      </c>
      <c r="Y321" s="13"/>
      <c r="Z321" s="13"/>
    </row>
    <row r="322" spans="1:26" ht="15.75" customHeight="1" x14ac:dyDescent="0.2">
      <c r="A322" s="33">
        <v>320</v>
      </c>
      <c r="B322" s="34" t="s">
        <v>638</v>
      </c>
      <c r="C322" s="34" t="s">
        <v>679</v>
      </c>
      <c r="D322" s="34" t="s">
        <v>189</v>
      </c>
      <c r="E322" s="20" t="s">
        <v>36</v>
      </c>
      <c r="F322" s="20" t="s">
        <v>141</v>
      </c>
      <c r="G322" s="20" t="s">
        <v>141</v>
      </c>
      <c r="H322" s="20" t="s">
        <v>141</v>
      </c>
      <c r="I322" s="247" t="s">
        <v>141</v>
      </c>
      <c r="J322" s="20" t="s">
        <v>141</v>
      </c>
      <c r="K322" s="20" t="s">
        <v>141</v>
      </c>
      <c r="L322" s="20" t="s">
        <v>141</v>
      </c>
      <c r="M322" s="355" t="s">
        <v>141</v>
      </c>
      <c r="N322" s="20" t="s">
        <v>141</v>
      </c>
      <c r="O322" s="20" t="s">
        <v>141</v>
      </c>
      <c r="P322" s="20" t="s">
        <v>141</v>
      </c>
      <c r="Q322" s="20" t="s">
        <v>141</v>
      </c>
      <c r="R322" s="20" t="s">
        <v>141</v>
      </c>
      <c r="S322" s="20" t="s">
        <v>141</v>
      </c>
      <c r="T322" s="20" t="s">
        <v>711</v>
      </c>
      <c r="U322" s="20" t="s">
        <v>141</v>
      </c>
      <c r="V322" s="20" t="s">
        <v>141</v>
      </c>
      <c r="W322" s="20" t="s">
        <v>141</v>
      </c>
      <c r="X322" s="20" t="s">
        <v>141</v>
      </c>
      <c r="Y322" s="13"/>
      <c r="Z322" s="13"/>
    </row>
    <row r="323" spans="1:26" ht="15.75" customHeight="1" x14ac:dyDescent="0.2">
      <c r="A323" s="33">
        <v>321</v>
      </c>
      <c r="B323" s="34" t="s">
        <v>638</v>
      </c>
      <c r="C323" s="34" t="s">
        <v>687</v>
      </c>
      <c r="D323" s="34" t="s">
        <v>189</v>
      </c>
      <c r="E323" s="20" t="s">
        <v>36</v>
      </c>
      <c r="F323" s="247" t="s">
        <v>141</v>
      </c>
      <c r="G323" s="247" t="s">
        <v>141</v>
      </c>
      <c r="H323" s="247" t="s">
        <v>141</v>
      </c>
      <c r="I323" s="247" t="s">
        <v>141</v>
      </c>
      <c r="J323" s="247" t="s">
        <v>141</v>
      </c>
      <c r="K323" s="247" t="s">
        <v>141</v>
      </c>
      <c r="L323" s="247" t="s">
        <v>141</v>
      </c>
      <c r="M323" s="274" t="s">
        <v>141</v>
      </c>
      <c r="N323" s="247" t="s">
        <v>141</v>
      </c>
      <c r="O323" s="247" t="s">
        <v>141</v>
      </c>
      <c r="P323" s="247" t="s">
        <v>141</v>
      </c>
      <c r="Q323" s="247" t="s">
        <v>141</v>
      </c>
      <c r="R323" s="247" t="s">
        <v>141</v>
      </c>
      <c r="S323" s="247" t="s">
        <v>141</v>
      </c>
      <c r="T323" s="274" t="s">
        <v>393</v>
      </c>
      <c r="U323" s="247" t="s">
        <v>141</v>
      </c>
      <c r="V323" s="247" t="s">
        <v>141</v>
      </c>
      <c r="W323" s="247" t="s">
        <v>141</v>
      </c>
      <c r="X323" s="247" t="s">
        <v>141</v>
      </c>
      <c r="Y323" s="13"/>
      <c r="Z323" s="13"/>
    </row>
    <row r="324" spans="1:26" ht="15.75" customHeight="1" x14ac:dyDescent="0.2">
      <c r="A324" s="33">
        <v>322</v>
      </c>
      <c r="B324" s="34" t="s">
        <v>638</v>
      </c>
      <c r="C324" s="34" t="s">
        <v>693</v>
      </c>
      <c r="D324" s="34" t="s">
        <v>189</v>
      </c>
      <c r="E324" s="20" t="s">
        <v>36</v>
      </c>
      <c r="F324" s="247" t="s">
        <v>141</v>
      </c>
      <c r="G324" s="247" t="s">
        <v>141</v>
      </c>
      <c r="H324" s="247" t="s">
        <v>141</v>
      </c>
      <c r="I324" s="247" t="s">
        <v>141</v>
      </c>
      <c r="J324" s="247" t="s">
        <v>141</v>
      </c>
      <c r="K324" s="247" t="s">
        <v>141</v>
      </c>
      <c r="L324" s="247" t="s">
        <v>141</v>
      </c>
      <c r="M324" s="274" t="s">
        <v>141</v>
      </c>
      <c r="N324" s="247" t="s">
        <v>141</v>
      </c>
      <c r="O324" s="247" t="s">
        <v>141</v>
      </c>
      <c r="P324" s="247" t="s">
        <v>141</v>
      </c>
      <c r="Q324" s="247" t="s">
        <v>141</v>
      </c>
      <c r="R324" s="247" t="s">
        <v>141</v>
      </c>
      <c r="S324" s="247" t="s">
        <v>141</v>
      </c>
      <c r="T324" s="274" t="s">
        <v>712</v>
      </c>
      <c r="U324" s="247" t="s">
        <v>141</v>
      </c>
      <c r="V324" s="247" t="s">
        <v>141</v>
      </c>
      <c r="W324" s="247" t="s">
        <v>141</v>
      </c>
      <c r="X324" s="247" t="s">
        <v>141</v>
      </c>
      <c r="Y324" s="13"/>
      <c r="Z324" s="13"/>
    </row>
    <row r="325" spans="1:26" ht="15.75" customHeight="1" x14ac:dyDescent="0.2">
      <c r="A325" s="140">
        <v>323</v>
      </c>
      <c r="B325" s="141" t="s">
        <v>638</v>
      </c>
      <c r="C325" s="141" t="s">
        <v>701</v>
      </c>
      <c r="D325" s="141" t="s">
        <v>189</v>
      </c>
      <c r="E325" s="39" t="s">
        <v>36</v>
      </c>
      <c r="F325" s="278" t="s">
        <v>141</v>
      </c>
      <c r="G325" s="278" t="s">
        <v>141</v>
      </c>
      <c r="H325" s="278" t="s">
        <v>141</v>
      </c>
      <c r="I325" s="278" t="s">
        <v>141</v>
      </c>
      <c r="J325" s="278" t="s">
        <v>141</v>
      </c>
      <c r="K325" s="278" t="s">
        <v>141</v>
      </c>
      <c r="L325" s="278" t="s">
        <v>141</v>
      </c>
      <c r="M325" s="279" t="s">
        <v>141</v>
      </c>
      <c r="N325" s="278" t="s">
        <v>141</v>
      </c>
      <c r="O325" s="278" t="s">
        <v>141</v>
      </c>
      <c r="P325" s="278" t="s">
        <v>141</v>
      </c>
      <c r="Q325" s="278" t="s">
        <v>141</v>
      </c>
      <c r="R325" s="278" t="s">
        <v>141</v>
      </c>
      <c r="S325" s="278" t="s">
        <v>141</v>
      </c>
      <c r="T325" s="279" t="s">
        <v>713</v>
      </c>
      <c r="U325" s="278" t="s">
        <v>141</v>
      </c>
      <c r="V325" s="278" t="s">
        <v>141</v>
      </c>
      <c r="W325" s="278" t="s">
        <v>141</v>
      </c>
      <c r="X325" s="278" t="s">
        <v>141</v>
      </c>
      <c r="Y325" s="13"/>
      <c r="Z325" s="13"/>
    </row>
    <row r="326" spans="1:26" ht="15.75" customHeight="1" x14ac:dyDescent="0.2">
      <c r="A326" s="14">
        <v>324</v>
      </c>
      <c r="B326" s="15" t="s">
        <v>638</v>
      </c>
      <c r="C326" s="15" t="s">
        <v>639</v>
      </c>
      <c r="D326" s="110" t="s">
        <v>254</v>
      </c>
      <c r="E326" s="16" t="s">
        <v>36</v>
      </c>
      <c r="F326" s="16" t="s">
        <v>141</v>
      </c>
      <c r="G326" s="16" t="s">
        <v>141</v>
      </c>
      <c r="H326" s="16" t="s">
        <v>141</v>
      </c>
      <c r="I326" s="247" t="s">
        <v>141</v>
      </c>
      <c r="J326" s="16" t="s">
        <v>141</v>
      </c>
      <c r="K326" s="247" t="s">
        <v>141</v>
      </c>
      <c r="L326" s="16" t="s">
        <v>141</v>
      </c>
      <c r="M326" s="247" t="s">
        <v>141</v>
      </c>
      <c r="N326" s="16" t="s">
        <v>141</v>
      </c>
      <c r="O326" s="247" t="s">
        <v>141</v>
      </c>
      <c r="P326" s="16" t="s">
        <v>141</v>
      </c>
      <c r="Q326" s="16" t="s">
        <v>141</v>
      </c>
      <c r="R326" s="16" t="s">
        <v>141</v>
      </c>
      <c r="S326" s="16" t="s">
        <v>141</v>
      </c>
      <c r="T326" s="16" t="s">
        <v>141</v>
      </c>
      <c r="U326" s="16" t="s">
        <v>141</v>
      </c>
      <c r="V326" s="16" t="s">
        <v>141</v>
      </c>
      <c r="W326" s="16" t="s">
        <v>141</v>
      </c>
      <c r="X326" s="16" t="s">
        <v>141</v>
      </c>
      <c r="Y326" s="13"/>
      <c r="Z326" s="13"/>
    </row>
    <row r="327" spans="1:26" ht="15.75" customHeight="1" x14ac:dyDescent="0.2">
      <c r="A327" s="33">
        <v>325</v>
      </c>
      <c r="B327" s="34" t="s">
        <v>638</v>
      </c>
      <c r="C327" s="34" t="s">
        <v>640</v>
      </c>
      <c r="D327" s="34" t="s">
        <v>254</v>
      </c>
      <c r="E327" s="20" t="s">
        <v>36</v>
      </c>
      <c r="F327" s="20" t="s">
        <v>141</v>
      </c>
      <c r="G327" s="20" t="s">
        <v>141</v>
      </c>
      <c r="H327" s="20" t="s">
        <v>141</v>
      </c>
      <c r="I327" s="247" t="s">
        <v>141</v>
      </c>
      <c r="J327" s="20" t="s">
        <v>141</v>
      </c>
      <c r="K327" s="247" t="s">
        <v>141</v>
      </c>
      <c r="L327" s="20" t="s">
        <v>141</v>
      </c>
      <c r="M327" s="247" t="s">
        <v>141</v>
      </c>
      <c r="N327" s="20" t="s">
        <v>141</v>
      </c>
      <c r="O327" s="247" t="s">
        <v>141</v>
      </c>
      <c r="P327" s="20" t="s">
        <v>141</v>
      </c>
      <c r="Q327" s="20" t="s">
        <v>141</v>
      </c>
      <c r="R327" s="20" t="s">
        <v>141</v>
      </c>
      <c r="S327" s="20" t="s">
        <v>141</v>
      </c>
      <c r="T327" s="20" t="s">
        <v>141</v>
      </c>
      <c r="U327" s="20" t="s">
        <v>141</v>
      </c>
      <c r="V327" s="20" t="s">
        <v>141</v>
      </c>
      <c r="W327" s="20" t="s">
        <v>141</v>
      </c>
      <c r="X327" s="20" t="s">
        <v>141</v>
      </c>
      <c r="Y327" s="13"/>
      <c r="Z327" s="13"/>
    </row>
    <row r="328" spans="1:26" ht="15.75" customHeight="1" x14ac:dyDescent="0.2">
      <c r="A328" s="33">
        <v>326</v>
      </c>
      <c r="B328" s="34" t="s">
        <v>638</v>
      </c>
      <c r="C328" s="34" t="s">
        <v>647</v>
      </c>
      <c r="D328" s="34" t="s">
        <v>254</v>
      </c>
      <c r="E328" s="20" t="s">
        <v>91</v>
      </c>
      <c r="F328" s="20" t="s">
        <v>141</v>
      </c>
      <c r="G328" s="20" t="s">
        <v>141</v>
      </c>
      <c r="H328" s="20" t="s">
        <v>141</v>
      </c>
      <c r="I328" s="247" t="s">
        <v>141</v>
      </c>
      <c r="J328" s="20" t="s">
        <v>141</v>
      </c>
      <c r="K328" s="247" t="s">
        <v>141</v>
      </c>
      <c r="L328" s="20" t="s">
        <v>141</v>
      </c>
      <c r="M328" s="247" t="s">
        <v>141</v>
      </c>
      <c r="N328" s="20" t="s">
        <v>141</v>
      </c>
      <c r="O328" s="247" t="s">
        <v>141</v>
      </c>
      <c r="P328" s="20" t="s">
        <v>141</v>
      </c>
      <c r="Q328" s="20" t="s">
        <v>141</v>
      </c>
      <c r="R328" s="20" t="s">
        <v>141</v>
      </c>
      <c r="S328" s="20" t="s">
        <v>141</v>
      </c>
      <c r="T328" s="20" t="s">
        <v>141</v>
      </c>
      <c r="U328" s="20" t="s">
        <v>141</v>
      </c>
      <c r="V328" s="20" t="s">
        <v>141</v>
      </c>
      <c r="W328" s="20" t="s">
        <v>141</v>
      </c>
      <c r="X328" s="20" t="s">
        <v>141</v>
      </c>
      <c r="Y328" s="13"/>
      <c r="Z328" s="13"/>
    </row>
    <row r="329" spans="1:26" ht="15.75" customHeight="1" x14ac:dyDescent="0.2">
      <c r="A329" s="33">
        <v>327</v>
      </c>
      <c r="B329" s="34" t="s">
        <v>638</v>
      </c>
      <c r="C329" s="34" t="s">
        <v>649</v>
      </c>
      <c r="D329" s="34" t="s">
        <v>254</v>
      </c>
      <c r="E329" s="20" t="s">
        <v>94</v>
      </c>
      <c r="F329" s="20" t="s">
        <v>141</v>
      </c>
      <c r="G329" s="20" t="s">
        <v>141</v>
      </c>
      <c r="H329" s="20" t="s">
        <v>141</v>
      </c>
      <c r="I329" s="247" t="s">
        <v>141</v>
      </c>
      <c r="J329" s="20" t="s">
        <v>141</v>
      </c>
      <c r="K329" s="247" t="s">
        <v>141</v>
      </c>
      <c r="L329" s="20" t="s">
        <v>141</v>
      </c>
      <c r="M329" s="247" t="s">
        <v>141</v>
      </c>
      <c r="N329" s="20" t="s">
        <v>141</v>
      </c>
      <c r="O329" s="247" t="s">
        <v>141</v>
      </c>
      <c r="P329" s="20" t="s">
        <v>141</v>
      </c>
      <c r="Q329" s="20" t="s">
        <v>141</v>
      </c>
      <c r="R329" s="20" t="s">
        <v>141</v>
      </c>
      <c r="S329" s="20" t="s">
        <v>141</v>
      </c>
      <c r="T329" s="20" t="s">
        <v>141</v>
      </c>
      <c r="U329" s="20" t="s">
        <v>141</v>
      </c>
      <c r="V329" s="20" t="s">
        <v>141</v>
      </c>
      <c r="W329" s="20" t="s">
        <v>141</v>
      </c>
      <c r="X329" s="20" t="s">
        <v>141</v>
      </c>
      <c r="Y329" s="13"/>
      <c r="Z329" s="13"/>
    </row>
    <row r="330" spans="1:26" ht="15.75" customHeight="1" x14ac:dyDescent="0.2">
      <c r="A330" s="33">
        <v>328</v>
      </c>
      <c r="B330" s="34" t="s">
        <v>638</v>
      </c>
      <c r="C330" s="34" t="s">
        <v>650</v>
      </c>
      <c r="D330" s="34" t="s">
        <v>254</v>
      </c>
      <c r="E330" s="20" t="s">
        <v>586</v>
      </c>
      <c r="F330" s="20" t="s">
        <v>141</v>
      </c>
      <c r="G330" s="20" t="s">
        <v>141</v>
      </c>
      <c r="H330" s="20" t="s">
        <v>141</v>
      </c>
      <c r="I330" s="247" t="s">
        <v>141</v>
      </c>
      <c r="J330" s="20" t="s">
        <v>141</v>
      </c>
      <c r="K330" s="247" t="s">
        <v>141</v>
      </c>
      <c r="L330" s="20" t="s">
        <v>141</v>
      </c>
      <c r="M330" s="247" t="s">
        <v>141</v>
      </c>
      <c r="N330" s="20" t="s">
        <v>141</v>
      </c>
      <c r="O330" s="247" t="s">
        <v>141</v>
      </c>
      <c r="P330" s="20" t="s">
        <v>141</v>
      </c>
      <c r="Q330" s="20" t="s">
        <v>141</v>
      </c>
      <c r="R330" s="20" t="s">
        <v>141</v>
      </c>
      <c r="S330" s="20" t="s">
        <v>141</v>
      </c>
      <c r="T330" s="20" t="s">
        <v>141</v>
      </c>
      <c r="U330" s="20" t="s">
        <v>141</v>
      </c>
      <c r="V330" s="20" t="s">
        <v>141</v>
      </c>
      <c r="W330" s="20" t="s">
        <v>141</v>
      </c>
      <c r="X330" s="20" t="s">
        <v>141</v>
      </c>
      <c r="Y330" s="13"/>
      <c r="Z330" s="13"/>
    </row>
    <row r="331" spans="1:26" ht="15.75" customHeight="1" x14ac:dyDescent="0.2">
      <c r="A331" s="33">
        <v>329</v>
      </c>
      <c r="B331" s="34" t="s">
        <v>638</v>
      </c>
      <c r="C331" s="34" t="s">
        <v>653</v>
      </c>
      <c r="D331" s="34" t="s">
        <v>254</v>
      </c>
      <c r="E331" s="20" t="s">
        <v>586</v>
      </c>
      <c r="F331" s="20" t="s">
        <v>141</v>
      </c>
      <c r="G331" s="20" t="s">
        <v>141</v>
      </c>
      <c r="H331" s="20" t="s">
        <v>141</v>
      </c>
      <c r="I331" s="247" t="s">
        <v>141</v>
      </c>
      <c r="J331" s="20" t="s">
        <v>141</v>
      </c>
      <c r="K331" s="247" t="s">
        <v>141</v>
      </c>
      <c r="L331" s="20" t="s">
        <v>141</v>
      </c>
      <c r="M331" s="247" t="s">
        <v>141</v>
      </c>
      <c r="N331" s="20" t="s">
        <v>141</v>
      </c>
      <c r="O331" s="247" t="s">
        <v>141</v>
      </c>
      <c r="P331" s="20" t="s">
        <v>141</v>
      </c>
      <c r="Q331" s="20" t="s">
        <v>141</v>
      </c>
      <c r="R331" s="20" t="s">
        <v>141</v>
      </c>
      <c r="S331" s="20" t="s">
        <v>141</v>
      </c>
      <c r="T331" s="20" t="s">
        <v>141</v>
      </c>
      <c r="U331" s="20" t="s">
        <v>141</v>
      </c>
      <c r="V331" s="20" t="s">
        <v>141</v>
      </c>
      <c r="W331" s="20" t="s">
        <v>141</v>
      </c>
      <c r="X331" s="20" t="s">
        <v>141</v>
      </c>
      <c r="Y331" s="13"/>
      <c r="Z331" s="13"/>
    </row>
    <row r="332" spans="1:26" ht="15.75" customHeight="1" x14ac:dyDescent="0.2">
      <c r="A332" s="33">
        <v>330</v>
      </c>
      <c r="B332" s="34" t="s">
        <v>638</v>
      </c>
      <c r="C332" s="34" t="s">
        <v>658</v>
      </c>
      <c r="D332" s="34" t="s">
        <v>254</v>
      </c>
      <c r="E332" s="20" t="s">
        <v>586</v>
      </c>
      <c r="F332" s="20" t="s">
        <v>141</v>
      </c>
      <c r="G332" s="20" t="s">
        <v>141</v>
      </c>
      <c r="H332" s="20" t="s">
        <v>141</v>
      </c>
      <c r="I332" s="247" t="s">
        <v>141</v>
      </c>
      <c r="J332" s="20" t="s">
        <v>141</v>
      </c>
      <c r="K332" s="247" t="s">
        <v>141</v>
      </c>
      <c r="L332" s="20" t="s">
        <v>141</v>
      </c>
      <c r="M332" s="247" t="s">
        <v>141</v>
      </c>
      <c r="N332" s="20" t="s">
        <v>141</v>
      </c>
      <c r="O332" s="247" t="s">
        <v>141</v>
      </c>
      <c r="P332" s="20" t="s">
        <v>141</v>
      </c>
      <c r="Q332" s="20" t="s">
        <v>141</v>
      </c>
      <c r="R332" s="20" t="s">
        <v>141</v>
      </c>
      <c r="S332" s="20" t="s">
        <v>141</v>
      </c>
      <c r="T332" s="20" t="s">
        <v>141</v>
      </c>
      <c r="U332" s="20" t="s">
        <v>141</v>
      </c>
      <c r="V332" s="20" t="s">
        <v>141</v>
      </c>
      <c r="W332" s="20" t="s">
        <v>141</v>
      </c>
      <c r="X332" s="20" t="s">
        <v>141</v>
      </c>
      <c r="Y332" s="13"/>
      <c r="Z332" s="13"/>
    </row>
    <row r="333" spans="1:26" ht="15.75" customHeight="1" x14ac:dyDescent="0.2">
      <c r="A333" s="33">
        <v>331</v>
      </c>
      <c r="B333" s="34" t="s">
        <v>638</v>
      </c>
      <c r="C333" s="34" t="s">
        <v>659</v>
      </c>
      <c r="D333" s="34" t="s">
        <v>254</v>
      </c>
      <c r="E333" s="20" t="s">
        <v>586</v>
      </c>
      <c r="F333" s="20" t="s">
        <v>141</v>
      </c>
      <c r="G333" s="20" t="s">
        <v>141</v>
      </c>
      <c r="H333" s="20" t="s">
        <v>141</v>
      </c>
      <c r="I333" s="247" t="s">
        <v>141</v>
      </c>
      <c r="J333" s="20" t="s">
        <v>141</v>
      </c>
      <c r="K333" s="247" t="s">
        <v>141</v>
      </c>
      <c r="L333" s="20" t="s">
        <v>141</v>
      </c>
      <c r="M333" s="247" t="s">
        <v>141</v>
      </c>
      <c r="N333" s="20" t="s">
        <v>141</v>
      </c>
      <c r="O333" s="247" t="s">
        <v>141</v>
      </c>
      <c r="P333" s="20" t="s">
        <v>141</v>
      </c>
      <c r="Q333" s="20" t="s">
        <v>141</v>
      </c>
      <c r="R333" s="20" t="s">
        <v>141</v>
      </c>
      <c r="S333" s="20" t="s">
        <v>141</v>
      </c>
      <c r="T333" s="20" t="s">
        <v>141</v>
      </c>
      <c r="U333" s="20" t="s">
        <v>141</v>
      </c>
      <c r="V333" s="20" t="s">
        <v>141</v>
      </c>
      <c r="W333" s="20" t="s">
        <v>141</v>
      </c>
      <c r="X333" s="20" t="s">
        <v>141</v>
      </c>
      <c r="Y333" s="13"/>
      <c r="Z333" s="13"/>
    </row>
    <row r="334" spans="1:26" ht="15.75" customHeight="1" x14ac:dyDescent="0.2">
      <c r="A334" s="33">
        <v>332</v>
      </c>
      <c r="B334" s="34" t="s">
        <v>638</v>
      </c>
      <c r="C334" s="34" t="s">
        <v>661</v>
      </c>
      <c r="D334" s="34" t="s">
        <v>254</v>
      </c>
      <c r="E334" s="20" t="s">
        <v>36</v>
      </c>
      <c r="F334" s="20" t="s">
        <v>141</v>
      </c>
      <c r="G334" s="20" t="s">
        <v>141</v>
      </c>
      <c r="H334" s="20" t="s">
        <v>141</v>
      </c>
      <c r="I334" s="247" t="s">
        <v>141</v>
      </c>
      <c r="J334" s="20" t="s">
        <v>141</v>
      </c>
      <c r="K334" s="247" t="s">
        <v>141</v>
      </c>
      <c r="L334" s="20" t="s">
        <v>141</v>
      </c>
      <c r="M334" s="247" t="s">
        <v>141</v>
      </c>
      <c r="N334" s="20" t="s">
        <v>141</v>
      </c>
      <c r="O334" s="247" t="s">
        <v>141</v>
      </c>
      <c r="P334" s="20" t="s">
        <v>141</v>
      </c>
      <c r="Q334" s="20" t="s">
        <v>141</v>
      </c>
      <c r="R334" s="20" t="s">
        <v>141</v>
      </c>
      <c r="S334" s="20" t="s">
        <v>141</v>
      </c>
      <c r="T334" s="20" t="s">
        <v>141</v>
      </c>
      <c r="U334" s="20" t="s">
        <v>141</v>
      </c>
      <c r="V334" s="20" t="s">
        <v>141</v>
      </c>
      <c r="W334" s="20" t="s">
        <v>141</v>
      </c>
      <c r="X334" s="20" t="s">
        <v>141</v>
      </c>
      <c r="Y334" s="13"/>
      <c r="Z334" s="13"/>
    </row>
    <row r="335" spans="1:26" ht="15.75" customHeight="1" x14ac:dyDescent="0.2">
      <c r="A335" s="33">
        <v>333</v>
      </c>
      <c r="B335" s="34" t="s">
        <v>638</v>
      </c>
      <c r="C335" s="34" t="s">
        <v>670</v>
      </c>
      <c r="D335" s="34" t="s">
        <v>254</v>
      </c>
      <c r="E335" s="20" t="s">
        <v>36</v>
      </c>
      <c r="F335" s="20" t="s">
        <v>141</v>
      </c>
      <c r="G335" s="20" t="s">
        <v>141</v>
      </c>
      <c r="H335" s="20" t="s">
        <v>141</v>
      </c>
      <c r="I335" s="247" t="s">
        <v>141</v>
      </c>
      <c r="J335" s="20" t="s">
        <v>141</v>
      </c>
      <c r="K335" s="247" t="s">
        <v>141</v>
      </c>
      <c r="L335" s="20" t="s">
        <v>141</v>
      </c>
      <c r="M335" s="247" t="s">
        <v>141</v>
      </c>
      <c r="N335" s="20" t="s">
        <v>141</v>
      </c>
      <c r="O335" s="247" t="s">
        <v>141</v>
      </c>
      <c r="P335" s="20" t="s">
        <v>141</v>
      </c>
      <c r="Q335" s="247" t="s">
        <v>141</v>
      </c>
      <c r="R335" s="20" t="s">
        <v>141</v>
      </c>
      <c r="S335" s="247" t="s">
        <v>141</v>
      </c>
      <c r="T335" s="20" t="s">
        <v>141</v>
      </c>
      <c r="U335" s="247" t="s">
        <v>141</v>
      </c>
      <c r="V335" s="20" t="s">
        <v>141</v>
      </c>
      <c r="W335" s="247" t="s">
        <v>141</v>
      </c>
      <c r="X335" s="20" t="s">
        <v>141</v>
      </c>
      <c r="Y335" s="13"/>
      <c r="Z335" s="13"/>
    </row>
    <row r="336" spans="1:26" ht="15.75" customHeight="1" x14ac:dyDescent="0.2">
      <c r="A336" s="33">
        <v>334</v>
      </c>
      <c r="B336" s="34" t="s">
        <v>638</v>
      </c>
      <c r="C336" s="34" t="s">
        <v>679</v>
      </c>
      <c r="D336" s="34" t="s">
        <v>254</v>
      </c>
      <c r="E336" s="20" t="s">
        <v>36</v>
      </c>
      <c r="F336" s="20" t="s">
        <v>141</v>
      </c>
      <c r="G336" s="20" t="s">
        <v>141</v>
      </c>
      <c r="H336" s="20" t="s">
        <v>141</v>
      </c>
      <c r="I336" s="247" t="s">
        <v>141</v>
      </c>
      <c r="J336" s="20" t="s">
        <v>141</v>
      </c>
      <c r="K336" s="247" t="s">
        <v>141</v>
      </c>
      <c r="L336" s="20" t="s">
        <v>141</v>
      </c>
      <c r="M336" s="247" t="s">
        <v>141</v>
      </c>
      <c r="N336" s="20" t="s">
        <v>141</v>
      </c>
      <c r="O336" s="247" t="s">
        <v>141</v>
      </c>
      <c r="P336" s="20" t="s">
        <v>141</v>
      </c>
      <c r="Q336" s="20" t="s">
        <v>141</v>
      </c>
      <c r="R336" s="20" t="s">
        <v>141</v>
      </c>
      <c r="S336" s="20" t="s">
        <v>141</v>
      </c>
      <c r="T336" s="20" t="s">
        <v>141</v>
      </c>
      <c r="U336" s="20" t="s">
        <v>141</v>
      </c>
      <c r="V336" s="20" t="s">
        <v>141</v>
      </c>
      <c r="W336" s="20" t="s">
        <v>141</v>
      </c>
      <c r="X336" s="20" t="s">
        <v>141</v>
      </c>
      <c r="Y336" s="13"/>
      <c r="Z336" s="13"/>
    </row>
    <row r="337" spans="1:26" ht="15.75" customHeight="1" x14ac:dyDescent="0.2">
      <c r="A337" s="33">
        <v>335</v>
      </c>
      <c r="B337" s="34" t="s">
        <v>638</v>
      </c>
      <c r="C337" s="34" t="s">
        <v>687</v>
      </c>
      <c r="D337" s="34" t="s">
        <v>254</v>
      </c>
      <c r="E337" s="20" t="s">
        <v>36</v>
      </c>
      <c r="F337" s="20" t="s">
        <v>141</v>
      </c>
      <c r="G337" s="20" t="s">
        <v>141</v>
      </c>
      <c r="H337" s="20" t="s">
        <v>141</v>
      </c>
      <c r="I337" s="247" t="s">
        <v>141</v>
      </c>
      <c r="J337" s="20" t="s">
        <v>141</v>
      </c>
      <c r="K337" s="247" t="s">
        <v>141</v>
      </c>
      <c r="L337" s="20" t="s">
        <v>141</v>
      </c>
      <c r="M337" s="247" t="s">
        <v>141</v>
      </c>
      <c r="N337" s="20" t="s">
        <v>141</v>
      </c>
      <c r="O337" s="247" t="s">
        <v>141</v>
      </c>
      <c r="P337" s="20" t="s">
        <v>141</v>
      </c>
      <c r="Q337" s="247" t="s">
        <v>141</v>
      </c>
      <c r="R337" s="20" t="s">
        <v>141</v>
      </c>
      <c r="S337" s="247" t="s">
        <v>141</v>
      </c>
      <c r="T337" s="20" t="s">
        <v>141</v>
      </c>
      <c r="U337" s="247" t="s">
        <v>141</v>
      </c>
      <c r="V337" s="20" t="s">
        <v>141</v>
      </c>
      <c r="W337" s="247" t="s">
        <v>141</v>
      </c>
      <c r="X337" s="20" t="s">
        <v>141</v>
      </c>
      <c r="Y337" s="13"/>
      <c r="Z337" s="13"/>
    </row>
    <row r="338" spans="1:26" ht="15.75" customHeight="1" x14ac:dyDescent="0.2">
      <c r="A338" s="33">
        <v>336</v>
      </c>
      <c r="B338" s="34" t="s">
        <v>638</v>
      </c>
      <c r="C338" s="34" t="s">
        <v>693</v>
      </c>
      <c r="D338" s="34" t="s">
        <v>254</v>
      </c>
      <c r="E338" s="20" t="s">
        <v>36</v>
      </c>
      <c r="F338" s="20" t="s">
        <v>141</v>
      </c>
      <c r="G338" s="20" t="s">
        <v>141</v>
      </c>
      <c r="H338" s="20" t="s">
        <v>141</v>
      </c>
      <c r="I338" s="247" t="s">
        <v>141</v>
      </c>
      <c r="J338" s="20" t="s">
        <v>141</v>
      </c>
      <c r="K338" s="247" t="s">
        <v>141</v>
      </c>
      <c r="L338" s="20" t="s">
        <v>141</v>
      </c>
      <c r="M338" s="247" t="s">
        <v>141</v>
      </c>
      <c r="N338" s="20" t="s">
        <v>141</v>
      </c>
      <c r="O338" s="247" t="s">
        <v>141</v>
      </c>
      <c r="P338" s="20" t="s">
        <v>141</v>
      </c>
      <c r="Q338" s="247" t="s">
        <v>141</v>
      </c>
      <c r="R338" s="20" t="s">
        <v>141</v>
      </c>
      <c r="S338" s="247" t="s">
        <v>141</v>
      </c>
      <c r="T338" s="20" t="s">
        <v>141</v>
      </c>
      <c r="U338" s="247" t="s">
        <v>141</v>
      </c>
      <c r="V338" s="20" t="s">
        <v>141</v>
      </c>
      <c r="W338" s="247" t="s">
        <v>141</v>
      </c>
      <c r="X338" s="20" t="s">
        <v>141</v>
      </c>
      <c r="Y338" s="13"/>
      <c r="Z338" s="13"/>
    </row>
    <row r="339" spans="1:26" ht="15.75" customHeight="1" x14ac:dyDescent="0.2">
      <c r="A339" s="140">
        <v>337</v>
      </c>
      <c r="B339" s="141" t="s">
        <v>638</v>
      </c>
      <c r="C339" s="141" t="s">
        <v>701</v>
      </c>
      <c r="D339" s="141" t="s">
        <v>254</v>
      </c>
      <c r="E339" s="39" t="s">
        <v>36</v>
      </c>
      <c r="F339" s="20" t="s">
        <v>141</v>
      </c>
      <c r="G339" s="20" t="s">
        <v>141</v>
      </c>
      <c r="H339" s="20" t="s">
        <v>141</v>
      </c>
      <c r="I339" s="39" t="s">
        <v>141</v>
      </c>
      <c r="J339" s="20" t="s">
        <v>141</v>
      </c>
      <c r="K339" s="247" t="s">
        <v>141</v>
      </c>
      <c r="L339" s="20" t="s">
        <v>141</v>
      </c>
      <c r="M339" s="39" t="s">
        <v>141</v>
      </c>
      <c r="N339" s="39" t="s">
        <v>141</v>
      </c>
      <c r="O339" s="39" t="s">
        <v>141</v>
      </c>
      <c r="P339" s="39" t="s">
        <v>141</v>
      </c>
      <c r="Q339" s="278" t="s">
        <v>141</v>
      </c>
      <c r="R339" s="20" t="s">
        <v>141</v>
      </c>
      <c r="S339" s="278" t="s">
        <v>141</v>
      </c>
      <c r="T339" s="39" t="s">
        <v>141</v>
      </c>
      <c r="U339" s="278" t="s">
        <v>141</v>
      </c>
      <c r="V339" s="20" t="s">
        <v>141</v>
      </c>
      <c r="W339" s="278" t="s">
        <v>141</v>
      </c>
      <c r="X339" s="20" t="s">
        <v>141</v>
      </c>
      <c r="Y339" s="13"/>
      <c r="Z339" s="13"/>
    </row>
    <row r="340" spans="1:26" ht="15.75" customHeight="1" x14ac:dyDescent="0.2">
      <c r="A340" s="14">
        <v>338</v>
      </c>
      <c r="B340" s="15" t="s">
        <v>638</v>
      </c>
      <c r="C340" s="15" t="s">
        <v>639</v>
      </c>
      <c r="D340" s="110" t="s">
        <v>272</v>
      </c>
      <c r="E340" s="16" t="s">
        <v>36</v>
      </c>
      <c r="F340" s="16" t="s">
        <v>141</v>
      </c>
      <c r="G340" s="16" t="s">
        <v>141</v>
      </c>
      <c r="H340" s="16" t="s">
        <v>141</v>
      </c>
      <c r="I340" s="310" t="s">
        <v>141</v>
      </c>
      <c r="J340" s="16" t="s">
        <v>141</v>
      </c>
      <c r="K340" s="16" t="s">
        <v>141</v>
      </c>
      <c r="L340" s="16" t="s">
        <v>141</v>
      </c>
      <c r="M340" s="310" t="s">
        <v>141</v>
      </c>
      <c r="N340" s="247" t="s">
        <v>141</v>
      </c>
      <c r="O340" s="247" t="s">
        <v>141</v>
      </c>
      <c r="P340" s="150" t="s">
        <v>141</v>
      </c>
      <c r="Q340" s="16" t="s">
        <v>141</v>
      </c>
      <c r="R340" s="16" t="s">
        <v>141</v>
      </c>
      <c r="S340" s="16" t="s">
        <v>141</v>
      </c>
      <c r="T340" s="150" t="s">
        <v>141</v>
      </c>
      <c r="U340" s="16" t="s">
        <v>141</v>
      </c>
      <c r="V340" s="16" t="s">
        <v>141</v>
      </c>
      <c r="W340" s="16" t="s">
        <v>141</v>
      </c>
      <c r="X340" s="16" t="s">
        <v>141</v>
      </c>
      <c r="Y340" s="13"/>
      <c r="Z340" s="13"/>
    </row>
    <row r="341" spans="1:26" ht="15.75" customHeight="1" x14ac:dyDescent="0.2">
      <c r="A341" s="33">
        <v>339</v>
      </c>
      <c r="B341" s="34" t="s">
        <v>638</v>
      </c>
      <c r="C341" s="34" t="s">
        <v>640</v>
      </c>
      <c r="D341" s="34" t="s">
        <v>272</v>
      </c>
      <c r="E341" s="20" t="s">
        <v>36</v>
      </c>
      <c r="F341" s="20" t="s">
        <v>141</v>
      </c>
      <c r="G341" s="20" t="s">
        <v>141</v>
      </c>
      <c r="H341" s="20" t="s">
        <v>141</v>
      </c>
      <c r="I341" s="247" t="s">
        <v>141</v>
      </c>
      <c r="J341" s="20" t="s">
        <v>141</v>
      </c>
      <c r="K341" s="20" t="s">
        <v>141</v>
      </c>
      <c r="L341" s="20" t="s">
        <v>141</v>
      </c>
      <c r="M341" s="247" t="s">
        <v>141</v>
      </c>
      <c r="N341" s="247" t="s">
        <v>141</v>
      </c>
      <c r="O341" s="247" t="s">
        <v>141</v>
      </c>
      <c r="P341" s="20" t="s">
        <v>141</v>
      </c>
      <c r="Q341" s="20" t="s">
        <v>141</v>
      </c>
      <c r="R341" s="20" t="s">
        <v>141</v>
      </c>
      <c r="S341" s="20" t="s">
        <v>141</v>
      </c>
      <c r="T341" s="20" t="s">
        <v>141</v>
      </c>
      <c r="U341" s="20" t="s">
        <v>141</v>
      </c>
      <c r="V341" s="20" t="s">
        <v>141</v>
      </c>
      <c r="W341" s="20" t="s">
        <v>141</v>
      </c>
      <c r="X341" s="20" t="s">
        <v>141</v>
      </c>
      <c r="Y341" s="13"/>
      <c r="Z341" s="13"/>
    </row>
    <row r="342" spans="1:26" ht="15.75" customHeight="1" x14ac:dyDescent="0.2">
      <c r="A342" s="33">
        <v>340</v>
      </c>
      <c r="B342" s="34" t="s">
        <v>638</v>
      </c>
      <c r="C342" s="34" t="s">
        <v>647</v>
      </c>
      <c r="D342" s="34" t="s">
        <v>272</v>
      </c>
      <c r="E342" s="20" t="s">
        <v>91</v>
      </c>
      <c r="F342" s="20" t="s">
        <v>141</v>
      </c>
      <c r="G342" s="20" t="s">
        <v>141</v>
      </c>
      <c r="H342" s="20" t="s">
        <v>141</v>
      </c>
      <c r="I342" s="247" t="s">
        <v>141</v>
      </c>
      <c r="J342" s="20" t="s">
        <v>141</v>
      </c>
      <c r="K342" s="20" t="s">
        <v>141</v>
      </c>
      <c r="L342" s="20" t="s">
        <v>141</v>
      </c>
      <c r="M342" s="247" t="s">
        <v>141</v>
      </c>
      <c r="N342" s="247" t="s">
        <v>141</v>
      </c>
      <c r="O342" s="247" t="s">
        <v>141</v>
      </c>
      <c r="P342" s="20" t="s">
        <v>141</v>
      </c>
      <c r="Q342" s="20" t="s">
        <v>141</v>
      </c>
      <c r="R342" s="20" t="s">
        <v>141</v>
      </c>
      <c r="S342" s="20" t="s">
        <v>141</v>
      </c>
      <c r="T342" s="20" t="s">
        <v>141</v>
      </c>
      <c r="U342" s="20" t="s">
        <v>141</v>
      </c>
      <c r="V342" s="20" t="s">
        <v>141</v>
      </c>
      <c r="W342" s="20" t="s">
        <v>141</v>
      </c>
      <c r="X342" s="20" t="s">
        <v>141</v>
      </c>
      <c r="Y342" s="13"/>
      <c r="Z342" s="13"/>
    </row>
    <row r="343" spans="1:26" ht="15.75" customHeight="1" x14ac:dyDescent="0.2">
      <c r="A343" s="33">
        <v>341</v>
      </c>
      <c r="B343" s="34" t="s">
        <v>638</v>
      </c>
      <c r="C343" s="34" t="s">
        <v>649</v>
      </c>
      <c r="D343" s="34" t="s">
        <v>272</v>
      </c>
      <c r="E343" s="20" t="s">
        <v>94</v>
      </c>
      <c r="F343" s="20" t="s">
        <v>141</v>
      </c>
      <c r="G343" s="20" t="s">
        <v>141</v>
      </c>
      <c r="H343" s="20" t="s">
        <v>141</v>
      </c>
      <c r="I343" s="247" t="s">
        <v>141</v>
      </c>
      <c r="J343" s="20" t="s">
        <v>141</v>
      </c>
      <c r="K343" s="20" t="s">
        <v>141</v>
      </c>
      <c r="L343" s="20" t="s">
        <v>141</v>
      </c>
      <c r="M343" s="247" t="s">
        <v>141</v>
      </c>
      <c r="N343" s="247" t="s">
        <v>141</v>
      </c>
      <c r="O343" s="247" t="s">
        <v>141</v>
      </c>
      <c r="P343" s="20" t="s">
        <v>141</v>
      </c>
      <c r="Q343" s="20" t="s">
        <v>141</v>
      </c>
      <c r="R343" s="20" t="s">
        <v>141</v>
      </c>
      <c r="S343" s="20" t="s">
        <v>141</v>
      </c>
      <c r="T343" s="20" t="s">
        <v>141</v>
      </c>
      <c r="U343" s="20" t="s">
        <v>141</v>
      </c>
      <c r="V343" s="20" t="s">
        <v>141</v>
      </c>
      <c r="W343" s="20" t="s">
        <v>141</v>
      </c>
      <c r="X343" s="20" t="s">
        <v>141</v>
      </c>
      <c r="Y343" s="13"/>
      <c r="Z343" s="13"/>
    </row>
    <row r="344" spans="1:26" ht="15.75" customHeight="1" x14ac:dyDescent="0.2">
      <c r="A344" s="33">
        <v>342</v>
      </c>
      <c r="B344" s="34" t="s">
        <v>638</v>
      </c>
      <c r="C344" s="34" t="s">
        <v>650</v>
      </c>
      <c r="D344" s="34" t="s">
        <v>272</v>
      </c>
      <c r="E344" s="20" t="s">
        <v>586</v>
      </c>
      <c r="F344" s="20" t="s">
        <v>141</v>
      </c>
      <c r="G344" s="20" t="s">
        <v>141</v>
      </c>
      <c r="H344" s="20" t="s">
        <v>141</v>
      </c>
      <c r="I344" s="247" t="s">
        <v>141</v>
      </c>
      <c r="J344" s="20" t="s">
        <v>141</v>
      </c>
      <c r="K344" s="20" t="s">
        <v>141</v>
      </c>
      <c r="L344" s="20" t="s">
        <v>141</v>
      </c>
      <c r="M344" s="247" t="s">
        <v>141</v>
      </c>
      <c r="N344" s="247" t="s">
        <v>141</v>
      </c>
      <c r="O344" s="247" t="s">
        <v>141</v>
      </c>
      <c r="P344" s="20" t="s">
        <v>141</v>
      </c>
      <c r="Q344" s="20" t="s">
        <v>141</v>
      </c>
      <c r="R344" s="20" t="s">
        <v>141</v>
      </c>
      <c r="S344" s="20" t="s">
        <v>141</v>
      </c>
      <c r="T344" s="20" t="s">
        <v>141</v>
      </c>
      <c r="U344" s="20" t="s">
        <v>141</v>
      </c>
      <c r="V344" s="20" t="s">
        <v>141</v>
      </c>
      <c r="W344" s="20" t="s">
        <v>141</v>
      </c>
      <c r="X344" s="20" t="s">
        <v>141</v>
      </c>
      <c r="Y344" s="13"/>
      <c r="Z344" s="13"/>
    </row>
    <row r="345" spans="1:26" ht="15.75" customHeight="1" x14ac:dyDescent="0.2">
      <c r="A345" s="33">
        <v>343</v>
      </c>
      <c r="B345" s="34" t="s">
        <v>638</v>
      </c>
      <c r="C345" s="34" t="s">
        <v>653</v>
      </c>
      <c r="D345" s="34" t="s">
        <v>272</v>
      </c>
      <c r="E345" s="20" t="s">
        <v>586</v>
      </c>
      <c r="F345" s="20" t="s">
        <v>141</v>
      </c>
      <c r="G345" s="20" t="s">
        <v>141</v>
      </c>
      <c r="H345" s="20" t="s">
        <v>141</v>
      </c>
      <c r="I345" s="247" t="s">
        <v>141</v>
      </c>
      <c r="J345" s="20" t="s">
        <v>141</v>
      </c>
      <c r="K345" s="20" t="s">
        <v>141</v>
      </c>
      <c r="L345" s="20" t="s">
        <v>141</v>
      </c>
      <c r="M345" s="247" t="s">
        <v>141</v>
      </c>
      <c r="N345" s="247" t="s">
        <v>141</v>
      </c>
      <c r="O345" s="247" t="s">
        <v>141</v>
      </c>
      <c r="P345" s="20" t="s">
        <v>141</v>
      </c>
      <c r="Q345" s="20" t="s">
        <v>141</v>
      </c>
      <c r="R345" s="20" t="s">
        <v>141</v>
      </c>
      <c r="S345" s="20" t="s">
        <v>141</v>
      </c>
      <c r="T345" s="20" t="s">
        <v>141</v>
      </c>
      <c r="U345" s="20" t="s">
        <v>141</v>
      </c>
      <c r="V345" s="20" t="s">
        <v>141</v>
      </c>
      <c r="W345" s="20" t="s">
        <v>141</v>
      </c>
      <c r="X345" s="20" t="s">
        <v>141</v>
      </c>
      <c r="Y345" s="13"/>
      <c r="Z345" s="13"/>
    </row>
    <row r="346" spans="1:26" ht="15.75" customHeight="1" x14ac:dyDescent="0.2">
      <c r="A346" s="33">
        <v>344</v>
      </c>
      <c r="B346" s="34" t="s">
        <v>638</v>
      </c>
      <c r="C346" s="34" t="s">
        <v>658</v>
      </c>
      <c r="D346" s="34" t="s">
        <v>272</v>
      </c>
      <c r="E346" s="20" t="s">
        <v>586</v>
      </c>
      <c r="F346" s="20" t="s">
        <v>141</v>
      </c>
      <c r="G346" s="20" t="s">
        <v>141</v>
      </c>
      <c r="H346" s="20" t="s">
        <v>141</v>
      </c>
      <c r="I346" s="247" t="s">
        <v>141</v>
      </c>
      <c r="J346" s="20" t="s">
        <v>141</v>
      </c>
      <c r="K346" s="20" t="s">
        <v>141</v>
      </c>
      <c r="L346" s="20" t="s">
        <v>141</v>
      </c>
      <c r="M346" s="247" t="s">
        <v>141</v>
      </c>
      <c r="N346" s="247" t="s">
        <v>141</v>
      </c>
      <c r="O346" s="247" t="s">
        <v>141</v>
      </c>
      <c r="P346" s="20" t="s">
        <v>141</v>
      </c>
      <c r="Q346" s="20" t="s">
        <v>141</v>
      </c>
      <c r="R346" s="20" t="s">
        <v>141</v>
      </c>
      <c r="S346" s="20" t="s">
        <v>141</v>
      </c>
      <c r="T346" s="20" t="s">
        <v>141</v>
      </c>
      <c r="U346" s="20" t="s">
        <v>141</v>
      </c>
      <c r="V346" s="20" t="s">
        <v>141</v>
      </c>
      <c r="W346" s="20" t="s">
        <v>141</v>
      </c>
      <c r="X346" s="20" t="s">
        <v>141</v>
      </c>
      <c r="Y346" s="13"/>
      <c r="Z346" s="13"/>
    </row>
    <row r="347" spans="1:26" ht="15.75" customHeight="1" x14ac:dyDescent="0.2">
      <c r="A347" s="33">
        <v>345</v>
      </c>
      <c r="B347" s="34" t="s">
        <v>638</v>
      </c>
      <c r="C347" s="34" t="s">
        <v>659</v>
      </c>
      <c r="D347" s="34" t="s">
        <v>272</v>
      </c>
      <c r="E347" s="20" t="s">
        <v>586</v>
      </c>
      <c r="F347" s="20" t="s">
        <v>141</v>
      </c>
      <c r="G347" s="20" t="s">
        <v>141</v>
      </c>
      <c r="H347" s="20" t="s">
        <v>141</v>
      </c>
      <c r="I347" s="247" t="s">
        <v>141</v>
      </c>
      <c r="J347" s="20" t="s">
        <v>141</v>
      </c>
      <c r="K347" s="20" t="s">
        <v>141</v>
      </c>
      <c r="L347" s="20" t="s">
        <v>141</v>
      </c>
      <c r="M347" s="247" t="s">
        <v>141</v>
      </c>
      <c r="N347" s="247" t="s">
        <v>141</v>
      </c>
      <c r="O347" s="247" t="s">
        <v>141</v>
      </c>
      <c r="P347" s="20" t="s">
        <v>141</v>
      </c>
      <c r="Q347" s="20" t="s">
        <v>141</v>
      </c>
      <c r="R347" s="20" t="s">
        <v>141</v>
      </c>
      <c r="S347" s="20" t="s">
        <v>141</v>
      </c>
      <c r="T347" s="20" t="s">
        <v>141</v>
      </c>
      <c r="U347" s="20" t="s">
        <v>141</v>
      </c>
      <c r="V347" s="20" t="s">
        <v>141</v>
      </c>
      <c r="W347" s="20" t="s">
        <v>141</v>
      </c>
      <c r="X347" s="20" t="s">
        <v>141</v>
      </c>
      <c r="Y347" s="13"/>
      <c r="Z347" s="13"/>
    </row>
    <row r="348" spans="1:26" ht="15.75" customHeight="1" x14ac:dyDescent="0.2">
      <c r="A348" s="33">
        <v>346</v>
      </c>
      <c r="B348" s="34" t="s">
        <v>638</v>
      </c>
      <c r="C348" s="34" t="s">
        <v>661</v>
      </c>
      <c r="D348" s="34" t="s">
        <v>272</v>
      </c>
      <c r="E348" s="20" t="s">
        <v>36</v>
      </c>
      <c r="F348" s="20" t="s">
        <v>141</v>
      </c>
      <c r="G348" s="20" t="s">
        <v>141</v>
      </c>
      <c r="H348" s="20" t="s">
        <v>141</v>
      </c>
      <c r="I348" s="247" t="s">
        <v>141</v>
      </c>
      <c r="J348" s="20" t="s">
        <v>141</v>
      </c>
      <c r="K348" s="20" t="s">
        <v>141</v>
      </c>
      <c r="L348" s="20" t="s">
        <v>141</v>
      </c>
      <c r="M348" s="247" t="s">
        <v>141</v>
      </c>
      <c r="N348" s="247" t="s">
        <v>141</v>
      </c>
      <c r="O348" s="247" t="s">
        <v>141</v>
      </c>
      <c r="P348" s="20" t="s">
        <v>141</v>
      </c>
      <c r="Q348" s="20" t="s">
        <v>141</v>
      </c>
      <c r="R348" s="20" t="s">
        <v>141</v>
      </c>
      <c r="S348" s="20" t="s">
        <v>141</v>
      </c>
      <c r="T348" s="20" t="s">
        <v>141</v>
      </c>
      <c r="U348" s="20" t="s">
        <v>141</v>
      </c>
      <c r="V348" s="20" t="s">
        <v>141</v>
      </c>
      <c r="W348" s="20" t="s">
        <v>141</v>
      </c>
      <c r="X348" s="20" t="s">
        <v>141</v>
      </c>
      <c r="Y348" s="13"/>
      <c r="Z348" s="13"/>
    </row>
    <row r="349" spans="1:26" ht="15.75" customHeight="1" x14ac:dyDescent="0.2">
      <c r="A349" s="33">
        <v>347</v>
      </c>
      <c r="B349" s="34" t="s">
        <v>638</v>
      </c>
      <c r="C349" s="34" t="s">
        <v>670</v>
      </c>
      <c r="D349" s="34" t="s">
        <v>272</v>
      </c>
      <c r="E349" s="20" t="s">
        <v>36</v>
      </c>
      <c r="F349" s="20" t="s">
        <v>141</v>
      </c>
      <c r="G349" s="20" t="s">
        <v>141</v>
      </c>
      <c r="H349" s="20" t="s">
        <v>141</v>
      </c>
      <c r="I349" s="247" t="s">
        <v>141</v>
      </c>
      <c r="J349" s="20" t="s">
        <v>141</v>
      </c>
      <c r="K349" s="20" t="s">
        <v>141</v>
      </c>
      <c r="L349" s="20" t="s">
        <v>141</v>
      </c>
      <c r="M349" s="247" t="s">
        <v>141</v>
      </c>
      <c r="N349" s="247" t="s">
        <v>141</v>
      </c>
      <c r="O349" s="247" t="s">
        <v>141</v>
      </c>
      <c r="P349" s="20" t="s">
        <v>141</v>
      </c>
      <c r="Q349" s="247" t="s">
        <v>141</v>
      </c>
      <c r="R349" s="20" t="s">
        <v>141</v>
      </c>
      <c r="S349" s="247" t="s">
        <v>141</v>
      </c>
      <c r="T349" s="20" t="s">
        <v>141</v>
      </c>
      <c r="U349" s="247" t="s">
        <v>141</v>
      </c>
      <c r="V349" s="20" t="s">
        <v>141</v>
      </c>
      <c r="W349" s="247" t="s">
        <v>141</v>
      </c>
      <c r="X349" s="20" t="s">
        <v>141</v>
      </c>
      <c r="Y349" s="13"/>
      <c r="Z349" s="13"/>
    </row>
    <row r="350" spans="1:26" ht="15.75" customHeight="1" x14ac:dyDescent="0.2">
      <c r="A350" s="33">
        <v>348</v>
      </c>
      <c r="B350" s="34" t="s">
        <v>638</v>
      </c>
      <c r="C350" s="34" t="s">
        <v>679</v>
      </c>
      <c r="D350" s="34" t="s">
        <v>272</v>
      </c>
      <c r="E350" s="20" t="s">
        <v>36</v>
      </c>
      <c r="F350" s="20" t="s">
        <v>141</v>
      </c>
      <c r="G350" s="20" t="s">
        <v>141</v>
      </c>
      <c r="H350" s="20" t="s">
        <v>141</v>
      </c>
      <c r="I350" s="247" t="s">
        <v>141</v>
      </c>
      <c r="J350" s="20" t="s">
        <v>141</v>
      </c>
      <c r="K350" s="20" t="s">
        <v>141</v>
      </c>
      <c r="L350" s="20" t="s">
        <v>141</v>
      </c>
      <c r="M350" s="247" t="s">
        <v>141</v>
      </c>
      <c r="N350" s="247" t="s">
        <v>141</v>
      </c>
      <c r="O350" s="247" t="s">
        <v>141</v>
      </c>
      <c r="P350" s="20" t="s">
        <v>141</v>
      </c>
      <c r="Q350" s="20" t="s">
        <v>141</v>
      </c>
      <c r="R350" s="20" t="s">
        <v>141</v>
      </c>
      <c r="S350" s="20" t="s">
        <v>141</v>
      </c>
      <c r="T350" s="20" t="s">
        <v>141</v>
      </c>
      <c r="U350" s="20" t="s">
        <v>141</v>
      </c>
      <c r="V350" s="20" t="s">
        <v>141</v>
      </c>
      <c r="W350" s="20" t="s">
        <v>141</v>
      </c>
      <c r="X350" s="20" t="s">
        <v>141</v>
      </c>
      <c r="Y350" s="13"/>
      <c r="Z350" s="13"/>
    </row>
    <row r="351" spans="1:26" ht="15.75" customHeight="1" x14ac:dyDescent="0.2">
      <c r="A351" s="33">
        <v>349</v>
      </c>
      <c r="B351" s="34" t="s">
        <v>638</v>
      </c>
      <c r="C351" s="34" t="s">
        <v>687</v>
      </c>
      <c r="D351" s="34" t="s">
        <v>272</v>
      </c>
      <c r="E351" s="20" t="s">
        <v>36</v>
      </c>
      <c r="F351" s="20" t="s">
        <v>141</v>
      </c>
      <c r="G351" s="20" t="s">
        <v>141</v>
      </c>
      <c r="H351" s="20" t="s">
        <v>141</v>
      </c>
      <c r="I351" s="247" t="s">
        <v>141</v>
      </c>
      <c r="J351" s="20" t="s">
        <v>141</v>
      </c>
      <c r="K351" s="20" t="s">
        <v>141</v>
      </c>
      <c r="L351" s="20" t="s">
        <v>141</v>
      </c>
      <c r="M351" s="247" t="s">
        <v>141</v>
      </c>
      <c r="N351" s="247" t="s">
        <v>141</v>
      </c>
      <c r="O351" s="247" t="s">
        <v>141</v>
      </c>
      <c r="P351" s="20" t="s">
        <v>141</v>
      </c>
      <c r="Q351" s="247" t="s">
        <v>141</v>
      </c>
      <c r="R351" s="20" t="s">
        <v>141</v>
      </c>
      <c r="S351" s="247" t="s">
        <v>141</v>
      </c>
      <c r="T351" s="20" t="s">
        <v>141</v>
      </c>
      <c r="U351" s="247" t="s">
        <v>141</v>
      </c>
      <c r="V351" s="20" t="s">
        <v>141</v>
      </c>
      <c r="W351" s="247" t="s">
        <v>141</v>
      </c>
      <c r="X351" s="20" t="s">
        <v>141</v>
      </c>
      <c r="Y351" s="13"/>
      <c r="Z351" s="13"/>
    </row>
    <row r="352" spans="1:26" ht="15.75" customHeight="1" x14ac:dyDescent="0.2">
      <c r="A352" s="33">
        <v>350</v>
      </c>
      <c r="B352" s="34" t="s">
        <v>638</v>
      </c>
      <c r="C352" s="34" t="s">
        <v>693</v>
      </c>
      <c r="D352" s="34" t="s">
        <v>272</v>
      </c>
      <c r="E352" s="20" t="s">
        <v>36</v>
      </c>
      <c r="F352" s="20" t="s">
        <v>141</v>
      </c>
      <c r="G352" s="20" t="s">
        <v>141</v>
      </c>
      <c r="H352" s="20" t="s">
        <v>141</v>
      </c>
      <c r="I352" s="247" t="s">
        <v>141</v>
      </c>
      <c r="J352" s="20" t="s">
        <v>141</v>
      </c>
      <c r="K352" s="20" t="s">
        <v>141</v>
      </c>
      <c r="L352" s="20" t="s">
        <v>141</v>
      </c>
      <c r="M352" s="247" t="s">
        <v>141</v>
      </c>
      <c r="N352" s="247" t="s">
        <v>141</v>
      </c>
      <c r="O352" s="247" t="s">
        <v>141</v>
      </c>
      <c r="P352" s="20" t="s">
        <v>141</v>
      </c>
      <c r="Q352" s="247" t="s">
        <v>141</v>
      </c>
      <c r="R352" s="20" t="s">
        <v>141</v>
      </c>
      <c r="S352" s="247" t="s">
        <v>141</v>
      </c>
      <c r="T352" s="20" t="s">
        <v>141</v>
      </c>
      <c r="U352" s="247" t="s">
        <v>141</v>
      </c>
      <c r="V352" s="20" t="s">
        <v>141</v>
      </c>
      <c r="W352" s="247" t="s">
        <v>141</v>
      </c>
      <c r="X352" s="20" t="s">
        <v>141</v>
      </c>
      <c r="Y352" s="13"/>
      <c r="Z352" s="13"/>
    </row>
    <row r="353" spans="1:26" ht="15.75" customHeight="1" x14ac:dyDescent="0.2">
      <c r="A353" s="140">
        <v>351</v>
      </c>
      <c r="B353" s="141" t="s">
        <v>638</v>
      </c>
      <c r="C353" s="141" t="s">
        <v>701</v>
      </c>
      <c r="D353" s="141" t="s">
        <v>272</v>
      </c>
      <c r="E353" s="39" t="s">
        <v>36</v>
      </c>
      <c r="F353" s="20" t="s">
        <v>141</v>
      </c>
      <c r="G353" s="20" t="s">
        <v>141</v>
      </c>
      <c r="H353" s="20" t="s">
        <v>141</v>
      </c>
      <c r="I353" s="20" t="s">
        <v>141</v>
      </c>
      <c r="J353" s="20" t="s">
        <v>141</v>
      </c>
      <c r="K353" s="20" t="s">
        <v>141</v>
      </c>
      <c r="L353" s="20" t="s">
        <v>141</v>
      </c>
      <c r="M353" s="20" t="s">
        <v>141</v>
      </c>
      <c r="N353" s="247" t="s">
        <v>141</v>
      </c>
      <c r="O353" s="247" t="s">
        <v>141</v>
      </c>
      <c r="P353" s="20" t="s">
        <v>141</v>
      </c>
      <c r="Q353" s="278" t="s">
        <v>141</v>
      </c>
      <c r="R353" s="20" t="s">
        <v>141</v>
      </c>
      <c r="S353" s="278" t="s">
        <v>141</v>
      </c>
      <c r="T353" s="20" t="s">
        <v>141</v>
      </c>
      <c r="U353" s="278" t="s">
        <v>141</v>
      </c>
      <c r="V353" s="20" t="s">
        <v>141</v>
      </c>
      <c r="W353" s="278" t="s">
        <v>141</v>
      </c>
      <c r="X353" s="20" t="s">
        <v>141</v>
      </c>
      <c r="Y353" s="13"/>
      <c r="Z353" s="13"/>
    </row>
    <row r="354" spans="1:26" ht="15.75" customHeight="1" x14ac:dyDescent="0.2">
      <c r="A354" s="14">
        <v>352</v>
      </c>
      <c r="B354" s="15" t="s">
        <v>638</v>
      </c>
      <c r="C354" s="15" t="s">
        <v>639</v>
      </c>
      <c r="D354" s="110" t="s">
        <v>273</v>
      </c>
      <c r="E354" s="16" t="s">
        <v>36</v>
      </c>
      <c r="F354" s="16" t="s">
        <v>141</v>
      </c>
      <c r="G354" s="16" t="s">
        <v>141</v>
      </c>
      <c r="H354" s="16" t="s">
        <v>141</v>
      </c>
      <c r="I354" s="16" t="s">
        <v>141</v>
      </c>
      <c r="J354" s="16" t="s">
        <v>141</v>
      </c>
      <c r="K354" s="16" t="s">
        <v>141</v>
      </c>
      <c r="L354" s="16" t="s">
        <v>141</v>
      </c>
      <c r="M354" s="16" t="s">
        <v>141</v>
      </c>
      <c r="N354" s="16" t="s">
        <v>141</v>
      </c>
      <c r="O354" s="16" t="s">
        <v>141</v>
      </c>
      <c r="P354" s="16" t="s">
        <v>141</v>
      </c>
      <c r="Q354" s="16" t="s">
        <v>141</v>
      </c>
      <c r="R354" s="16" t="s">
        <v>141</v>
      </c>
      <c r="S354" s="16" t="s">
        <v>141</v>
      </c>
      <c r="T354" s="16" t="s">
        <v>141</v>
      </c>
      <c r="U354" s="16" t="s">
        <v>141</v>
      </c>
      <c r="V354" s="16" t="s">
        <v>141</v>
      </c>
      <c r="W354" s="16" t="s">
        <v>141</v>
      </c>
      <c r="X354" s="16" t="s">
        <v>141</v>
      </c>
      <c r="Y354" s="13"/>
      <c r="Z354" s="13"/>
    </row>
    <row r="355" spans="1:26" ht="15.75" customHeight="1" x14ac:dyDescent="0.2">
      <c r="A355" s="33">
        <v>353</v>
      </c>
      <c r="B355" s="34" t="s">
        <v>638</v>
      </c>
      <c r="C355" s="34" t="s">
        <v>640</v>
      </c>
      <c r="D355" s="34" t="s">
        <v>273</v>
      </c>
      <c r="E355" s="20" t="s">
        <v>36</v>
      </c>
      <c r="F355" s="20" t="s">
        <v>141</v>
      </c>
      <c r="G355" s="20" t="s">
        <v>141</v>
      </c>
      <c r="H355" s="20" t="s">
        <v>141</v>
      </c>
      <c r="I355" s="247" t="s">
        <v>141</v>
      </c>
      <c r="J355" s="20" t="s">
        <v>141</v>
      </c>
      <c r="K355" s="247" t="s">
        <v>141</v>
      </c>
      <c r="L355" s="20" t="s">
        <v>141</v>
      </c>
      <c r="M355" s="247" t="s">
        <v>141</v>
      </c>
      <c r="N355" s="20" t="s">
        <v>141</v>
      </c>
      <c r="O355" s="247" t="s">
        <v>141</v>
      </c>
      <c r="P355" s="20" t="s">
        <v>141</v>
      </c>
      <c r="Q355" s="20" t="s">
        <v>141</v>
      </c>
      <c r="R355" s="20" t="s">
        <v>141</v>
      </c>
      <c r="S355" s="20" t="s">
        <v>141</v>
      </c>
      <c r="T355" s="20" t="s">
        <v>141</v>
      </c>
      <c r="U355" s="20" t="s">
        <v>141</v>
      </c>
      <c r="V355" s="20" t="s">
        <v>141</v>
      </c>
      <c r="W355" s="20" t="s">
        <v>141</v>
      </c>
      <c r="X355" s="20" t="s">
        <v>141</v>
      </c>
      <c r="Y355" s="13"/>
      <c r="Z355" s="13"/>
    </row>
    <row r="356" spans="1:26" ht="15.75" customHeight="1" x14ac:dyDescent="0.2">
      <c r="A356" s="33">
        <v>354</v>
      </c>
      <c r="B356" s="34" t="s">
        <v>638</v>
      </c>
      <c r="C356" s="34" t="s">
        <v>647</v>
      </c>
      <c r="D356" s="34" t="s">
        <v>273</v>
      </c>
      <c r="E356" s="20" t="s">
        <v>91</v>
      </c>
      <c r="F356" s="20" t="s">
        <v>141</v>
      </c>
      <c r="G356" s="20" t="s">
        <v>141</v>
      </c>
      <c r="H356" s="20" t="s">
        <v>141</v>
      </c>
      <c r="I356" s="247" t="s">
        <v>141</v>
      </c>
      <c r="J356" s="20" t="s">
        <v>141</v>
      </c>
      <c r="K356" s="247" t="s">
        <v>141</v>
      </c>
      <c r="L356" s="20" t="s">
        <v>141</v>
      </c>
      <c r="M356" s="247" t="s">
        <v>141</v>
      </c>
      <c r="N356" s="20" t="s">
        <v>141</v>
      </c>
      <c r="O356" s="247" t="s">
        <v>141</v>
      </c>
      <c r="P356" s="20" t="s">
        <v>141</v>
      </c>
      <c r="Q356" s="20" t="s">
        <v>141</v>
      </c>
      <c r="R356" s="20" t="s">
        <v>141</v>
      </c>
      <c r="S356" s="20" t="s">
        <v>141</v>
      </c>
      <c r="T356" s="20" t="s">
        <v>141</v>
      </c>
      <c r="U356" s="20" t="s">
        <v>141</v>
      </c>
      <c r="V356" s="20" t="s">
        <v>141</v>
      </c>
      <c r="W356" s="20" t="s">
        <v>141</v>
      </c>
      <c r="X356" s="20" t="s">
        <v>141</v>
      </c>
      <c r="Y356" s="13"/>
      <c r="Z356" s="13"/>
    </row>
    <row r="357" spans="1:26" ht="15.75" customHeight="1" x14ac:dyDescent="0.2">
      <c r="A357" s="33">
        <v>355</v>
      </c>
      <c r="B357" s="34" t="s">
        <v>638</v>
      </c>
      <c r="C357" s="34" t="s">
        <v>649</v>
      </c>
      <c r="D357" s="34" t="s">
        <v>273</v>
      </c>
      <c r="E357" s="20" t="s">
        <v>94</v>
      </c>
      <c r="F357" s="20" t="s">
        <v>141</v>
      </c>
      <c r="G357" s="20" t="s">
        <v>141</v>
      </c>
      <c r="H357" s="20" t="s">
        <v>141</v>
      </c>
      <c r="I357" s="247" t="s">
        <v>141</v>
      </c>
      <c r="J357" s="20" t="s">
        <v>141</v>
      </c>
      <c r="K357" s="247" t="s">
        <v>141</v>
      </c>
      <c r="L357" s="20" t="s">
        <v>141</v>
      </c>
      <c r="M357" s="247" t="s">
        <v>141</v>
      </c>
      <c r="N357" s="20" t="s">
        <v>141</v>
      </c>
      <c r="O357" s="247" t="s">
        <v>141</v>
      </c>
      <c r="P357" s="20" t="s">
        <v>141</v>
      </c>
      <c r="Q357" s="20" t="s">
        <v>141</v>
      </c>
      <c r="R357" s="20" t="s">
        <v>141</v>
      </c>
      <c r="S357" s="20" t="s">
        <v>141</v>
      </c>
      <c r="T357" s="20" t="s">
        <v>141</v>
      </c>
      <c r="U357" s="20" t="s">
        <v>141</v>
      </c>
      <c r="V357" s="20" t="s">
        <v>141</v>
      </c>
      <c r="W357" s="20" t="s">
        <v>141</v>
      </c>
      <c r="X357" s="20" t="s">
        <v>141</v>
      </c>
      <c r="Y357" s="13"/>
      <c r="Z357" s="13"/>
    </row>
    <row r="358" spans="1:26" ht="15.75" customHeight="1" x14ac:dyDescent="0.2">
      <c r="A358" s="33">
        <v>356</v>
      </c>
      <c r="B358" s="34" t="s">
        <v>638</v>
      </c>
      <c r="C358" s="34" t="s">
        <v>650</v>
      </c>
      <c r="D358" s="34" t="s">
        <v>273</v>
      </c>
      <c r="E358" s="20" t="s">
        <v>586</v>
      </c>
      <c r="F358" s="20" t="s">
        <v>141</v>
      </c>
      <c r="G358" s="20" t="s">
        <v>141</v>
      </c>
      <c r="H358" s="20" t="s">
        <v>141</v>
      </c>
      <c r="I358" s="247" t="s">
        <v>141</v>
      </c>
      <c r="J358" s="20" t="s">
        <v>141</v>
      </c>
      <c r="K358" s="247" t="s">
        <v>141</v>
      </c>
      <c r="L358" s="20" t="s">
        <v>141</v>
      </c>
      <c r="M358" s="247" t="s">
        <v>141</v>
      </c>
      <c r="N358" s="20" t="s">
        <v>141</v>
      </c>
      <c r="O358" s="247" t="s">
        <v>141</v>
      </c>
      <c r="P358" s="20" t="s">
        <v>141</v>
      </c>
      <c r="Q358" s="20" t="s">
        <v>141</v>
      </c>
      <c r="R358" s="20" t="s">
        <v>141</v>
      </c>
      <c r="S358" s="20" t="s">
        <v>141</v>
      </c>
      <c r="T358" s="20" t="s">
        <v>141</v>
      </c>
      <c r="U358" s="20" t="s">
        <v>141</v>
      </c>
      <c r="V358" s="20" t="s">
        <v>141</v>
      </c>
      <c r="W358" s="20" t="s">
        <v>141</v>
      </c>
      <c r="X358" s="20" t="s">
        <v>141</v>
      </c>
      <c r="Y358" s="13"/>
      <c r="Z358" s="13"/>
    </row>
    <row r="359" spans="1:26" ht="15.75" customHeight="1" x14ac:dyDescent="0.2">
      <c r="A359" s="33">
        <v>357</v>
      </c>
      <c r="B359" s="34" t="s">
        <v>638</v>
      </c>
      <c r="C359" s="34" t="s">
        <v>653</v>
      </c>
      <c r="D359" s="34" t="s">
        <v>273</v>
      </c>
      <c r="E359" s="20" t="s">
        <v>586</v>
      </c>
      <c r="F359" s="20" t="s">
        <v>141</v>
      </c>
      <c r="G359" s="20" t="s">
        <v>141</v>
      </c>
      <c r="H359" s="20" t="s">
        <v>141</v>
      </c>
      <c r="I359" s="247" t="s">
        <v>141</v>
      </c>
      <c r="J359" s="20" t="s">
        <v>141</v>
      </c>
      <c r="K359" s="247" t="s">
        <v>141</v>
      </c>
      <c r="L359" s="20" t="s">
        <v>141</v>
      </c>
      <c r="M359" s="247" t="s">
        <v>141</v>
      </c>
      <c r="N359" s="20" t="s">
        <v>141</v>
      </c>
      <c r="O359" s="247" t="s">
        <v>141</v>
      </c>
      <c r="P359" s="20" t="s">
        <v>141</v>
      </c>
      <c r="Q359" s="20" t="s">
        <v>141</v>
      </c>
      <c r="R359" s="20" t="s">
        <v>141</v>
      </c>
      <c r="S359" s="20" t="s">
        <v>141</v>
      </c>
      <c r="T359" s="20" t="s">
        <v>141</v>
      </c>
      <c r="U359" s="20" t="s">
        <v>141</v>
      </c>
      <c r="V359" s="20" t="s">
        <v>141</v>
      </c>
      <c r="W359" s="20" t="s">
        <v>141</v>
      </c>
      <c r="X359" s="20" t="s">
        <v>141</v>
      </c>
      <c r="Y359" s="13"/>
      <c r="Z359" s="13"/>
    </row>
    <row r="360" spans="1:26" ht="15.75" customHeight="1" x14ac:dyDescent="0.2">
      <c r="A360" s="33">
        <v>358</v>
      </c>
      <c r="B360" s="34" t="s">
        <v>638</v>
      </c>
      <c r="C360" s="34" t="s">
        <v>658</v>
      </c>
      <c r="D360" s="34" t="s">
        <v>273</v>
      </c>
      <c r="E360" s="20" t="s">
        <v>586</v>
      </c>
      <c r="F360" s="20" t="s">
        <v>141</v>
      </c>
      <c r="G360" s="20" t="s">
        <v>141</v>
      </c>
      <c r="H360" s="20" t="s">
        <v>141</v>
      </c>
      <c r="I360" s="247" t="s">
        <v>141</v>
      </c>
      <c r="J360" s="20" t="s">
        <v>141</v>
      </c>
      <c r="K360" s="247" t="s">
        <v>141</v>
      </c>
      <c r="L360" s="20" t="s">
        <v>141</v>
      </c>
      <c r="M360" s="247" t="s">
        <v>141</v>
      </c>
      <c r="N360" s="20" t="s">
        <v>141</v>
      </c>
      <c r="O360" s="247" t="s">
        <v>141</v>
      </c>
      <c r="P360" s="20" t="s">
        <v>141</v>
      </c>
      <c r="Q360" s="20" t="s">
        <v>141</v>
      </c>
      <c r="R360" s="20" t="s">
        <v>141</v>
      </c>
      <c r="S360" s="20" t="s">
        <v>141</v>
      </c>
      <c r="T360" s="20" t="s">
        <v>141</v>
      </c>
      <c r="U360" s="20" t="s">
        <v>141</v>
      </c>
      <c r="V360" s="20" t="s">
        <v>141</v>
      </c>
      <c r="W360" s="20" t="s">
        <v>141</v>
      </c>
      <c r="X360" s="20" t="s">
        <v>141</v>
      </c>
      <c r="Y360" s="13"/>
      <c r="Z360" s="13"/>
    </row>
    <row r="361" spans="1:26" ht="15.75" customHeight="1" x14ac:dyDescent="0.2">
      <c r="A361" s="33">
        <v>359</v>
      </c>
      <c r="B361" s="34" t="s">
        <v>638</v>
      </c>
      <c r="C361" s="34" t="s">
        <v>659</v>
      </c>
      <c r="D361" s="34" t="s">
        <v>273</v>
      </c>
      <c r="E361" s="20" t="s">
        <v>586</v>
      </c>
      <c r="F361" s="20" t="s">
        <v>141</v>
      </c>
      <c r="G361" s="20" t="s">
        <v>141</v>
      </c>
      <c r="H361" s="20" t="s">
        <v>141</v>
      </c>
      <c r="I361" s="247" t="s">
        <v>141</v>
      </c>
      <c r="J361" s="20" t="s">
        <v>141</v>
      </c>
      <c r="K361" s="247" t="s">
        <v>141</v>
      </c>
      <c r="L361" s="20" t="s">
        <v>141</v>
      </c>
      <c r="M361" s="247" t="s">
        <v>141</v>
      </c>
      <c r="N361" s="20" t="s">
        <v>141</v>
      </c>
      <c r="O361" s="247" t="s">
        <v>141</v>
      </c>
      <c r="P361" s="20" t="s">
        <v>141</v>
      </c>
      <c r="Q361" s="20" t="s">
        <v>141</v>
      </c>
      <c r="R361" s="20" t="s">
        <v>141</v>
      </c>
      <c r="S361" s="20" t="s">
        <v>141</v>
      </c>
      <c r="T361" s="20" t="s">
        <v>141</v>
      </c>
      <c r="U361" s="20" t="s">
        <v>141</v>
      </c>
      <c r="V361" s="20" t="s">
        <v>141</v>
      </c>
      <c r="W361" s="20" t="s">
        <v>141</v>
      </c>
      <c r="X361" s="20" t="s">
        <v>141</v>
      </c>
      <c r="Y361" s="13"/>
      <c r="Z361" s="13"/>
    </row>
    <row r="362" spans="1:26" ht="15.75" customHeight="1" x14ac:dyDescent="0.2">
      <c r="A362" s="33">
        <v>360</v>
      </c>
      <c r="B362" s="34" t="s">
        <v>638</v>
      </c>
      <c r="C362" s="34" t="s">
        <v>661</v>
      </c>
      <c r="D362" s="34" t="s">
        <v>273</v>
      </c>
      <c r="E362" s="20" t="s">
        <v>36</v>
      </c>
      <c r="F362" s="20" t="s">
        <v>141</v>
      </c>
      <c r="G362" s="20" t="s">
        <v>141</v>
      </c>
      <c r="H362" s="20" t="s">
        <v>141</v>
      </c>
      <c r="I362" s="247" t="s">
        <v>141</v>
      </c>
      <c r="J362" s="20" t="s">
        <v>141</v>
      </c>
      <c r="K362" s="247" t="s">
        <v>141</v>
      </c>
      <c r="L362" s="20" t="s">
        <v>141</v>
      </c>
      <c r="M362" s="247" t="s">
        <v>141</v>
      </c>
      <c r="N362" s="20" t="s">
        <v>141</v>
      </c>
      <c r="O362" s="247" t="s">
        <v>141</v>
      </c>
      <c r="P362" s="20" t="s">
        <v>141</v>
      </c>
      <c r="Q362" s="20" t="s">
        <v>141</v>
      </c>
      <c r="R362" s="20" t="s">
        <v>141</v>
      </c>
      <c r="S362" s="20" t="s">
        <v>141</v>
      </c>
      <c r="T362" s="20" t="s">
        <v>141</v>
      </c>
      <c r="U362" s="20" t="s">
        <v>141</v>
      </c>
      <c r="V362" s="20" t="s">
        <v>141</v>
      </c>
      <c r="W362" s="20" t="s">
        <v>141</v>
      </c>
      <c r="X362" s="20" t="s">
        <v>141</v>
      </c>
      <c r="Y362" s="13"/>
      <c r="Z362" s="13"/>
    </row>
    <row r="363" spans="1:26" ht="15.75" customHeight="1" x14ac:dyDescent="0.2">
      <c r="A363" s="33">
        <v>361</v>
      </c>
      <c r="B363" s="34" t="s">
        <v>638</v>
      </c>
      <c r="C363" s="34" t="s">
        <v>670</v>
      </c>
      <c r="D363" s="34" t="s">
        <v>273</v>
      </c>
      <c r="E363" s="20" t="s">
        <v>36</v>
      </c>
      <c r="F363" s="20" t="s">
        <v>141</v>
      </c>
      <c r="G363" s="20" t="s">
        <v>141</v>
      </c>
      <c r="H363" s="20" t="s">
        <v>141</v>
      </c>
      <c r="I363" s="247" t="s">
        <v>141</v>
      </c>
      <c r="J363" s="20" t="s">
        <v>141</v>
      </c>
      <c r="K363" s="247" t="s">
        <v>141</v>
      </c>
      <c r="L363" s="20" t="s">
        <v>141</v>
      </c>
      <c r="M363" s="247" t="s">
        <v>141</v>
      </c>
      <c r="N363" s="20" t="s">
        <v>141</v>
      </c>
      <c r="O363" s="247" t="s">
        <v>141</v>
      </c>
      <c r="P363" s="20" t="s">
        <v>141</v>
      </c>
      <c r="Q363" s="247" t="s">
        <v>141</v>
      </c>
      <c r="R363" s="20" t="s">
        <v>141</v>
      </c>
      <c r="S363" s="247" t="s">
        <v>141</v>
      </c>
      <c r="T363" s="247" t="s">
        <v>141</v>
      </c>
      <c r="U363" s="247" t="s">
        <v>141</v>
      </c>
      <c r="V363" s="20" t="s">
        <v>141</v>
      </c>
      <c r="W363" s="247" t="s">
        <v>141</v>
      </c>
      <c r="X363" s="247" t="s">
        <v>141</v>
      </c>
      <c r="Y363" s="13"/>
      <c r="Z363" s="13"/>
    </row>
    <row r="364" spans="1:26" ht="15.75" customHeight="1" x14ac:dyDescent="0.2">
      <c r="A364" s="33">
        <v>362</v>
      </c>
      <c r="B364" s="34" t="s">
        <v>638</v>
      </c>
      <c r="C364" s="34" t="s">
        <v>679</v>
      </c>
      <c r="D364" s="34" t="s">
        <v>273</v>
      </c>
      <c r="E364" s="20" t="s">
        <v>36</v>
      </c>
      <c r="F364" s="20" t="s">
        <v>141</v>
      </c>
      <c r="G364" s="20" t="s">
        <v>141</v>
      </c>
      <c r="H364" s="20" t="s">
        <v>141</v>
      </c>
      <c r="I364" s="247" t="s">
        <v>141</v>
      </c>
      <c r="J364" s="20" t="s">
        <v>141</v>
      </c>
      <c r="K364" s="247" t="s">
        <v>141</v>
      </c>
      <c r="L364" s="20" t="s">
        <v>141</v>
      </c>
      <c r="M364" s="247" t="s">
        <v>141</v>
      </c>
      <c r="N364" s="20" t="s">
        <v>141</v>
      </c>
      <c r="O364" s="247" t="s">
        <v>141</v>
      </c>
      <c r="P364" s="20" t="s">
        <v>141</v>
      </c>
      <c r="Q364" s="20" t="s">
        <v>141</v>
      </c>
      <c r="R364" s="20" t="s">
        <v>141</v>
      </c>
      <c r="S364" s="20" t="s">
        <v>141</v>
      </c>
      <c r="T364" s="20" t="s">
        <v>141</v>
      </c>
      <c r="U364" s="20" t="s">
        <v>141</v>
      </c>
      <c r="V364" s="20" t="s">
        <v>141</v>
      </c>
      <c r="W364" s="20" t="s">
        <v>141</v>
      </c>
      <c r="X364" s="20" t="s">
        <v>141</v>
      </c>
      <c r="Y364" s="13"/>
      <c r="Z364" s="13"/>
    </row>
    <row r="365" spans="1:26" ht="15.75" customHeight="1" x14ac:dyDescent="0.2">
      <c r="A365" s="33">
        <v>363</v>
      </c>
      <c r="B365" s="34" t="s">
        <v>638</v>
      </c>
      <c r="C365" s="34" t="s">
        <v>687</v>
      </c>
      <c r="D365" s="34" t="s">
        <v>273</v>
      </c>
      <c r="E365" s="20" t="s">
        <v>36</v>
      </c>
      <c r="F365" s="20" t="s">
        <v>141</v>
      </c>
      <c r="G365" s="20" t="s">
        <v>141</v>
      </c>
      <c r="H365" s="20" t="s">
        <v>141</v>
      </c>
      <c r="I365" s="247" t="s">
        <v>141</v>
      </c>
      <c r="J365" s="20" t="s">
        <v>141</v>
      </c>
      <c r="K365" s="247" t="s">
        <v>141</v>
      </c>
      <c r="L365" s="20" t="s">
        <v>141</v>
      </c>
      <c r="M365" s="247" t="s">
        <v>141</v>
      </c>
      <c r="N365" s="20" t="s">
        <v>141</v>
      </c>
      <c r="O365" s="247" t="s">
        <v>141</v>
      </c>
      <c r="P365" s="20" t="s">
        <v>141</v>
      </c>
      <c r="Q365" s="247" t="s">
        <v>141</v>
      </c>
      <c r="R365" s="20" t="s">
        <v>141</v>
      </c>
      <c r="S365" s="247" t="s">
        <v>141</v>
      </c>
      <c r="T365" s="247" t="s">
        <v>141</v>
      </c>
      <c r="U365" s="247" t="s">
        <v>141</v>
      </c>
      <c r="V365" s="20" t="s">
        <v>141</v>
      </c>
      <c r="W365" s="247" t="s">
        <v>141</v>
      </c>
      <c r="X365" s="247" t="s">
        <v>141</v>
      </c>
      <c r="Y365" s="13"/>
      <c r="Z365" s="13"/>
    </row>
    <row r="366" spans="1:26" ht="15.75" customHeight="1" x14ac:dyDescent="0.2">
      <c r="A366" s="33">
        <v>364</v>
      </c>
      <c r="B366" s="34" t="s">
        <v>638</v>
      </c>
      <c r="C366" s="34" t="s">
        <v>693</v>
      </c>
      <c r="D366" s="34" t="s">
        <v>273</v>
      </c>
      <c r="E366" s="20" t="s">
        <v>36</v>
      </c>
      <c r="F366" s="20" t="s">
        <v>141</v>
      </c>
      <c r="G366" s="20" t="s">
        <v>141</v>
      </c>
      <c r="H366" s="20" t="s">
        <v>141</v>
      </c>
      <c r="I366" s="247" t="s">
        <v>141</v>
      </c>
      <c r="J366" s="20" t="s">
        <v>141</v>
      </c>
      <c r="K366" s="247" t="s">
        <v>141</v>
      </c>
      <c r="L366" s="20" t="s">
        <v>141</v>
      </c>
      <c r="M366" s="247" t="s">
        <v>141</v>
      </c>
      <c r="N366" s="20" t="s">
        <v>141</v>
      </c>
      <c r="O366" s="247" t="s">
        <v>141</v>
      </c>
      <c r="P366" s="20" t="s">
        <v>141</v>
      </c>
      <c r="Q366" s="247" t="s">
        <v>141</v>
      </c>
      <c r="R366" s="20" t="s">
        <v>141</v>
      </c>
      <c r="S366" s="247" t="s">
        <v>141</v>
      </c>
      <c r="T366" s="247" t="s">
        <v>141</v>
      </c>
      <c r="U366" s="247" t="s">
        <v>141</v>
      </c>
      <c r="V366" s="20" t="s">
        <v>141</v>
      </c>
      <c r="W366" s="247" t="s">
        <v>141</v>
      </c>
      <c r="X366" s="247" t="s">
        <v>141</v>
      </c>
      <c r="Y366" s="13"/>
      <c r="Z366" s="13"/>
    </row>
    <row r="367" spans="1:26" ht="15.75" customHeight="1" x14ac:dyDescent="0.2">
      <c r="A367" s="140">
        <v>365</v>
      </c>
      <c r="B367" s="141" t="s">
        <v>638</v>
      </c>
      <c r="C367" s="141" t="s">
        <v>701</v>
      </c>
      <c r="D367" s="141" t="s">
        <v>273</v>
      </c>
      <c r="E367" s="39" t="s">
        <v>36</v>
      </c>
      <c r="F367" s="20" t="s">
        <v>141</v>
      </c>
      <c r="G367" s="20" t="s">
        <v>141</v>
      </c>
      <c r="H367" s="20" t="s">
        <v>141</v>
      </c>
      <c r="I367" s="247" t="s">
        <v>141</v>
      </c>
      <c r="J367" s="20" t="s">
        <v>141</v>
      </c>
      <c r="K367" s="247" t="s">
        <v>141</v>
      </c>
      <c r="L367" s="20" t="s">
        <v>141</v>
      </c>
      <c r="M367" s="247" t="s">
        <v>141</v>
      </c>
      <c r="N367" s="20" t="s">
        <v>141</v>
      </c>
      <c r="O367" s="247" t="s">
        <v>141</v>
      </c>
      <c r="P367" s="20" t="s">
        <v>141</v>
      </c>
      <c r="Q367" s="278" t="s">
        <v>141</v>
      </c>
      <c r="R367" s="20" t="s">
        <v>141</v>
      </c>
      <c r="S367" s="278" t="s">
        <v>141</v>
      </c>
      <c r="T367" s="278" t="s">
        <v>141</v>
      </c>
      <c r="U367" s="278" t="s">
        <v>141</v>
      </c>
      <c r="V367" s="20" t="s">
        <v>141</v>
      </c>
      <c r="W367" s="278" t="s">
        <v>141</v>
      </c>
      <c r="X367" s="278" t="s">
        <v>141</v>
      </c>
      <c r="Y367" s="13"/>
      <c r="Z367" s="13"/>
    </row>
    <row r="368" spans="1:26" ht="15.75" customHeight="1" x14ac:dyDescent="0.2">
      <c r="A368" s="14">
        <v>366</v>
      </c>
      <c r="B368" s="15" t="s">
        <v>717</v>
      </c>
      <c r="C368" s="15" t="s">
        <v>718</v>
      </c>
      <c r="D368" s="15" t="s">
        <v>35</v>
      </c>
      <c r="E368" s="16" t="s">
        <v>36</v>
      </c>
      <c r="F368" s="16" t="s">
        <v>141</v>
      </c>
      <c r="G368" s="16" t="s">
        <v>141</v>
      </c>
      <c r="H368" s="16" t="s">
        <v>719</v>
      </c>
      <c r="I368" s="16" t="s">
        <v>720</v>
      </c>
      <c r="J368" s="16" t="s">
        <v>721</v>
      </c>
      <c r="K368" s="16" t="s">
        <v>721</v>
      </c>
      <c r="L368" s="16" t="s">
        <v>722</v>
      </c>
      <c r="M368" s="16" t="s">
        <v>723</v>
      </c>
      <c r="N368" s="16" t="s">
        <v>724</v>
      </c>
      <c r="O368" s="16" t="s">
        <v>725</v>
      </c>
      <c r="P368" s="16" t="s">
        <v>726</v>
      </c>
      <c r="Q368" s="16" t="s">
        <v>727</v>
      </c>
      <c r="R368" s="16" t="s">
        <v>728</v>
      </c>
      <c r="S368" s="16" t="s">
        <v>729</v>
      </c>
      <c r="T368" s="16" t="s">
        <v>730</v>
      </c>
      <c r="U368" s="16" t="s">
        <v>731</v>
      </c>
      <c r="V368" s="16" t="s">
        <v>732</v>
      </c>
      <c r="W368" s="16" t="s">
        <v>733</v>
      </c>
      <c r="X368" s="16" t="s">
        <v>734</v>
      </c>
      <c r="Y368" s="13"/>
      <c r="Z368" s="13"/>
    </row>
    <row r="369" spans="1:26" ht="15.75" customHeight="1" x14ac:dyDescent="0.2">
      <c r="A369" s="33">
        <v>367</v>
      </c>
      <c r="B369" s="34" t="s">
        <v>717</v>
      </c>
      <c r="C369" s="34" t="s">
        <v>735</v>
      </c>
      <c r="D369" s="34" t="s">
        <v>35</v>
      </c>
      <c r="E369" s="20" t="s">
        <v>36</v>
      </c>
      <c r="F369" s="20" t="s">
        <v>141</v>
      </c>
      <c r="G369" s="20" t="s">
        <v>141</v>
      </c>
      <c r="H369" s="20" t="s">
        <v>496</v>
      </c>
      <c r="I369" s="20" t="s">
        <v>736</v>
      </c>
      <c r="J369" s="128" t="s">
        <v>663</v>
      </c>
      <c r="K369" s="128" t="s">
        <v>737</v>
      </c>
      <c r="L369" s="20" t="s">
        <v>738</v>
      </c>
      <c r="M369" s="20" t="s">
        <v>739</v>
      </c>
      <c r="N369" s="20" t="s">
        <v>740</v>
      </c>
      <c r="O369" s="128" t="s">
        <v>741</v>
      </c>
      <c r="P369" s="128" t="s">
        <v>742</v>
      </c>
      <c r="Q369" s="20" t="s">
        <v>743</v>
      </c>
      <c r="R369" s="20" t="s">
        <v>744</v>
      </c>
      <c r="S369" s="20" t="s">
        <v>745</v>
      </c>
      <c r="T369" s="20" t="s">
        <v>746</v>
      </c>
      <c r="U369" s="20" t="s">
        <v>747</v>
      </c>
      <c r="V369" s="128" t="s">
        <v>748</v>
      </c>
      <c r="W369" s="20" t="s">
        <v>749</v>
      </c>
      <c r="X369" s="20" t="s">
        <v>750</v>
      </c>
      <c r="Y369" s="13"/>
      <c r="Z369" s="13"/>
    </row>
    <row r="370" spans="1:26" ht="15.75" customHeight="1" x14ac:dyDescent="0.2">
      <c r="A370" s="33">
        <v>368</v>
      </c>
      <c r="B370" s="34" t="s">
        <v>717</v>
      </c>
      <c r="C370" s="34" t="s">
        <v>751</v>
      </c>
      <c r="D370" s="34" t="s">
        <v>35</v>
      </c>
      <c r="E370" s="20" t="s">
        <v>36</v>
      </c>
      <c r="F370" s="128" t="s">
        <v>141</v>
      </c>
      <c r="G370" s="128" t="s">
        <v>141</v>
      </c>
      <c r="H370" s="128" t="s">
        <v>752</v>
      </c>
      <c r="I370" s="128" t="s">
        <v>753</v>
      </c>
      <c r="J370" s="128" t="s">
        <v>754</v>
      </c>
      <c r="K370" s="128" t="s">
        <v>755</v>
      </c>
      <c r="L370" s="128" t="s">
        <v>756</v>
      </c>
      <c r="M370" s="128" t="s">
        <v>757</v>
      </c>
      <c r="N370" s="128" t="s">
        <v>758</v>
      </c>
      <c r="O370" s="128" t="s">
        <v>759</v>
      </c>
      <c r="P370" s="128" t="s">
        <v>760</v>
      </c>
      <c r="Q370" s="128" t="s">
        <v>761</v>
      </c>
      <c r="R370" s="128" t="s">
        <v>762</v>
      </c>
      <c r="S370" s="128" t="s">
        <v>763</v>
      </c>
      <c r="T370" s="128" t="s">
        <v>764</v>
      </c>
      <c r="U370" s="128" t="s">
        <v>765</v>
      </c>
      <c r="V370" s="128" t="s">
        <v>141</v>
      </c>
      <c r="W370" s="128" t="s">
        <v>141</v>
      </c>
      <c r="X370" s="128" t="s">
        <v>141</v>
      </c>
      <c r="Y370" s="13"/>
      <c r="Z370" s="13"/>
    </row>
    <row r="371" spans="1:26" ht="15.75" customHeight="1" x14ac:dyDescent="0.2">
      <c r="A371" s="33">
        <v>369</v>
      </c>
      <c r="B371" s="34" t="s">
        <v>717</v>
      </c>
      <c r="C371" s="34" t="s">
        <v>766</v>
      </c>
      <c r="D371" s="34" t="s">
        <v>35</v>
      </c>
      <c r="E371" s="20" t="s">
        <v>36</v>
      </c>
      <c r="F371" s="20" t="s">
        <v>141</v>
      </c>
      <c r="G371" s="20" t="s">
        <v>141</v>
      </c>
      <c r="H371" s="20" t="s">
        <v>141</v>
      </c>
      <c r="I371" s="128" t="s">
        <v>767</v>
      </c>
      <c r="J371" s="20" t="s">
        <v>141</v>
      </c>
      <c r="K371" s="128" t="s">
        <v>768</v>
      </c>
      <c r="L371" s="20" t="s">
        <v>141</v>
      </c>
      <c r="M371" s="20" t="s">
        <v>141</v>
      </c>
      <c r="N371" s="20" t="s">
        <v>141</v>
      </c>
      <c r="O371" s="20" t="s">
        <v>141</v>
      </c>
      <c r="P371" s="128" t="s">
        <v>769</v>
      </c>
      <c r="Q371" s="20" t="s">
        <v>141</v>
      </c>
      <c r="R371" s="20" t="s">
        <v>141</v>
      </c>
      <c r="S371" s="20" t="s">
        <v>141</v>
      </c>
      <c r="T371" s="20" t="s">
        <v>141</v>
      </c>
      <c r="U371" s="20" t="s">
        <v>141</v>
      </c>
      <c r="V371" s="20" t="s">
        <v>141</v>
      </c>
      <c r="W371" s="20" t="s">
        <v>141</v>
      </c>
      <c r="X371" s="20" t="s">
        <v>141</v>
      </c>
      <c r="Y371" s="13"/>
      <c r="Z371" s="13"/>
    </row>
    <row r="372" spans="1:26" ht="15.75" customHeight="1" x14ac:dyDescent="0.2">
      <c r="A372" s="33">
        <v>370</v>
      </c>
      <c r="B372" s="34" t="s">
        <v>717</v>
      </c>
      <c r="C372" s="34" t="s">
        <v>770</v>
      </c>
      <c r="D372" s="34" t="s">
        <v>35</v>
      </c>
      <c r="E372" s="20" t="s">
        <v>36</v>
      </c>
      <c r="F372" s="359" t="s">
        <v>141</v>
      </c>
      <c r="G372" s="359" t="s">
        <v>141</v>
      </c>
      <c r="H372" s="360" t="s">
        <v>508</v>
      </c>
      <c r="I372" s="360" t="s">
        <v>771</v>
      </c>
      <c r="J372" s="360" t="s">
        <v>688</v>
      </c>
      <c r="K372" s="360" t="s">
        <v>772</v>
      </c>
      <c r="L372" s="360" t="s">
        <v>773</v>
      </c>
      <c r="M372" s="360" t="s">
        <v>774</v>
      </c>
      <c r="N372" s="360" t="s">
        <v>775</v>
      </c>
      <c r="O372" s="360" t="s">
        <v>776</v>
      </c>
      <c r="P372" s="360" t="s">
        <v>777</v>
      </c>
      <c r="Q372" s="360" t="s">
        <v>778</v>
      </c>
      <c r="R372" s="360" t="s">
        <v>779</v>
      </c>
      <c r="S372" s="360" t="s">
        <v>780</v>
      </c>
      <c r="T372" s="360" t="s">
        <v>781</v>
      </c>
      <c r="U372" s="360" t="s">
        <v>782</v>
      </c>
      <c r="V372" s="359" t="s">
        <v>167</v>
      </c>
      <c r="W372" s="360" t="s">
        <v>783</v>
      </c>
      <c r="X372" s="360" t="s">
        <v>784</v>
      </c>
      <c r="Y372" s="13"/>
      <c r="Z372" s="13"/>
    </row>
    <row r="373" spans="1:26" ht="15.75" customHeight="1" x14ac:dyDescent="0.2">
      <c r="A373" s="33">
        <v>371</v>
      </c>
      <c r="B373" s="34" t="s">
        <v>717</v>
      </c>
      <c r="C373" s="34" t="s">
        <v>785</v>
      </c>
      <c r="D373" s="34" t="s">
        <v>35</v>
      </c>
      <c r="E373" s="20" t="s">
        <v>36</v>
      </c>
      <c r="F373" s="361" t="s">
        <v>141</v>
      </c>
      <c r="G373" s="361" t="s">
        <v>141</v>
      </c>
      <c r="H373" s="361" t="s">
        <v>786</v>
      </c>
      <c r="I373" s="362" t="s">
        <v>624</v>
      </c>
      <c r="J373" s="362" t="s">
        <v>787</v>
      </c>
      <c r="K373" s="362" t="s">
        <v>788</v>
      </c>
      <c r="L373" s="362" t="s">
        <v>613</v>
      </c>
      <c r="M373" s="362" t="s">
        <v>789</v>
      </c>
      <c r="N373" s="361" t="s">
        <v>758</v>
      </c>
      <c r="O373" s="362" t="s">
        <v>790</v>
      </c>
      <c r="P373" s="362" t="s">
        <v>790</v>
      </c>
      <c r="Q373" s="362" t="s">
        <v>791</v>
      </c>
      <c r="R373" s="362" t="s">
        <v>792</v>
      </c>
      <c r="S373" s="362" t="s">
        <v>793</v>
      </c>
      <c r="T373" s="362" t="s">
        <v>794</v>
      </c>
      <c r="U373" s="362" t="s">
        <v>510</v>
      </c>
      <c r="V373" s="361" t="s">
        <v>141</v>
      </c>
      <c r="W373" s="361" t="s">
        <v>141</v>
      </c>
      <c r="X373" s="361" t="s">
        <v>141</v>
      </c>
      <c r="Y373" s="13"/>
      <c r="Z373" s="13"/>
    </row>
    <row r="374" spans="1:26" ht="15.75" customHeight="1" x14ac:dyDescent="0.2">
      <c r="A374" s="140">
        <v>372</v>
      </c>
      <c r="B374" s="34" t="s">
        <v>717</v>
      </c>
      <c r="C374" s="141" t="s">
        <v>795</v>
      </c>
      <c r="D374" s="141" t="s">
        <v>35</v>
      </c>
      <c r="E374" s="39" t="s">
        <v>36</v>
      </c>
      <c r="F374" s="39" t="s">
        <v>141</v>
      </c>
      <c r="G374" s="39" t="s">
        <v>141</v>
      </c>
      <c r="H374" s="39" t="s">
        <v>141</v>
      </c>
      <c r="I374" s="143" t="s">
        <v>167</v>
      </c>
      <c r="J374" s="39" t="s">
        <v>141</v>
      </c>
      <c r="K374" s="143" t="s">
        <v>796</v>
      </c>
      <c r="L374" s="39" t="s">
        <v>141</v>
      </c>
      <c r="M374" s="39" t="s">
        <v>141</v>
      </c>
      <c r="N374" s="39" t="s">
        <v>141</v>
      </c>
      <c r="O374" s="39" t="s">
        <v>141</v>
      </c>
      <c r="P374" s="143" t="s">
        <v>769</v>
      </c>
      <c r="Q374" s="39" t="s">
        <v>141</v>
      </c>
      <c r="R374" s="39" t="s">
        <v>141</v>
      </c>
      <c r="S374" s="39" t="s">
        <v>141</v>
      </c>
      <c r="T374" s="39" t="s">
        <v>141</v>
      </c>
      <c r="U374" s="39" t="s">
        <v>141</v>
      </c>
      <c r="V374" s="39" t="s">
        <v>141</v>
      </c>
      <c r="W374" s="39" t="s">
        <v>141</v>
      </c>
      <c r="X374" s="39" t="s">
        <v>141</v>
      </c>
      <c r="Y374" s="13"/>
      <c r="Z374" s="13"/>
    </row>
    <row r="375" spans="1:26" ht="15.75" customHeight="1" x14ac:dyDescent="0.2">
      <c r="A375" s="14">
        <v>373</v>
      </c>
      <c r="B375" s="15" t="s">
        <v>717</v>
      </c>
      <c r="C375" s="15" t="s">
        <v>718</v>
      </c>
      <c r="D375" s="15" t="s">
        <v>189</v>
      </c>
      <c r="E375" s="16" t="s">
        <v>36</v>
      </c>
      <c r="F375" s="16" t="s">
        <v>141</v>
      </c>
      <c r="G375" s="16" t="s">
        <v>141</v>
      </c>
      <c r="H375" s="16" t="s">
        <v>797</v>
      </c>
      <c r="I375" s="16" t="s">
        <v>798</v>
      </c>
      <c r="J375" s="16" t="s">
        <v>799</v>
      </c>
      <c r="K375" s="16" t="s">
        <v>141</v>
      </c>
      <c r="L375" s="16" t="s">
        <v>141</v>
      </c>
      <c r="M375" s="16" t="s">
        <v>800</v>
      </c>
      <c r="N375" s="16" t="s">
        <v>801</v>
      </c>
      <c r="O375" s="16" t="s">
        <v>802</v>
      </c>
      <c r="P375" s="16" t="s">
        <v>141</v>
      </c>
      <c r="Q375" s="16" t="s">
        <v>803</v>
      </c>
      <c r="R375" s="16" t="s">
        <v>804</v>
      </c>
      <c r="S375" s="16" t="s">
        <v>805</v>
      </c>
      <c r="T375" s="16" t="s">
        <v>406</v>
      </c>
      <c r="U375" s="16" t="s">
        <v>806</v>
      </c>
      <c r="V375" s="16" t="s">
        <v>733</v>
      </c>
      <c r="W375" s="16" t="s">
        <v>807</v>
      </c>
      <c r="X375" s="16" t="s">
        <v>808</v>
      </c>
      <c r="Y375" s="13"/>
      <c r="Z375" s="13"/>
    </row>
    <row r="376" spans="1:26" ht="15.75" customHeight="1" x14ac:dyDescent="0.2">
      <c r="A376" s="33">
        <v>374</v>
      </c>
      <c r="B376" s="34" t="s">
        <v>717</v>
      </c>
      <c r="C376" s="34" t="s">
        <v>735</v>
      </c>
      <c r="D376" s="34" t="s">
        <v>189</v>
      </c>
      <c r="E376" s="20" t="s">
        <v>36</v>
      </c>
      <c r="F376" s="20" t="s">
        <v>141</v>
      </c>
      <c r="G376" s="20" t="s">
        <v>141</v>
      </c>
      <c r="H376" s="128" t="s">
        <v>809</v>
      </c>
      <c r="I376" s="128" t="s">
        <v>810</v>
      </c>
      <c r="J376" s="20" t="s">
        <v>332</v>
      </c>
      <c r="K376" s="20" t="s">
        <v>141</v>
      </c>
      <c r="L376" s="20" t="s">
        <v>141</v>
      </c>
      <c r="M376" s="20" t="s">
        <v>739</v>
      </c>
      <c r="N376" s="128" t="s">
        <v>758</v>
      </c>
      <c r="O376" s="20" t="s">
        <v>811</v>
      </c>
      <c r="P376" s="20" t="s">
        <v>141</v>
      </c>
      <c r="Q376" s="20" t="s">
        <v>812</v>
      </c>
      <c r="R376" s="20" t="s">
        <v>668</v>
      </c>
      <c r="S376" s="20" t="s">
        <v>813</v>
      </c>
      <c r="T376" s="20" t="s">
        <v>814</v>
      </c>
      <c r="U376" s="20" t="s">
        <v>815</v>
      </c>
      <c r="V376" s="128" t="s">
        <v>748</v>
      </c>
      <c r="W376" s="20" t="s">
        <v>816</v>
      </c>
      <c r="X376" s="20" t="s">
        <v>817</v>
      </c>
      <c r="Y376" s="13"/>
      <c r="Z376" s="13"/>
    </row>
    <row r="377" spans="1:26" ht="15.75" customHeight="1" x14ac:dyDescent="0.2">
      <c r="A377" s="33">
        <v>375</v>
      </c>
      <c r="B377" s="34" t="s">
        <v>717</v>
      </c>
      <c r="C377" s="34" t="s">
        <v>751</v>
      </c>
      <c r="D377" s="34" t="s">
        <v>189</v>
      </c>
      <c r="E377" s="20" t="s">
        <v>36</v>
      </c>
      <c r="F377" s="128" t="s">
        <v>141</v>
      </c>
      <c r="G377" s="128" t="s">
        <v>141</v>
      </c>
      <c r="H377" s="128" t="s">
        <v>818</v>
      </c>
      <c r="I377" s="128" t="s">
        <v>819</v>
      </c>
      <c r="J377" s="128" t="s">
        <v>141</v>
      </c>
      <c r="K377" s="128" t="s">
        <v>141</v>
      </c>
      <c r="L377" s="128" t="s">
        <v>141</v>
      </c>
      <c r="M377" s="128" t="s">
        <v>141</v>
      </c>
      <c r="N377" s="128" t="s">
        <v>820</v>
      </c>
      <c r="O377" s="128" t="s">
        <v>821</v>
      </c>
      <c r="P377" s="128" t="s">
        <v>141</v>
      </c>
      <c r="Q377" s="128" t="s">
        <v>822</v>
      </c>
      <c r="R377" s="128" t="s">
        <v>823</v>
      </c>
      <c r="S377" s="128" t="s">
        <v>824</v>
      </c>
      <c r="T377" s="128" t="s">
        <v>825</v>
      </c>
      <c r="U377" s="128" t="s">
        <v>765</v>
      </c>
      <c r="V377" s="128" t="s">
        <v>141</v>
      </c>
      <c r="W377" s="128" t="s">
        <v>749</v>
      </c>
      <c r="X377" s="128" t="s">
        <v>826</v>
      </c>
      <c r="Y377" s="13"/>
      <c r="Z377" s="13"/>
    </row>
    <row r="378" spans="1:26" ht="15.75" customHeight="1" x14ac:dyDescent="0.2">
      <c r="A378" s="33">
        <v>376</v>
      </c>
      <c r="B378" s="34" t="s">
        <v>717</v>
      </c>
      <c r="C378" s="34" t="s">
        <v>766</v>
      </c>
      <c r="D378" s="34" t="s">
        <v>189</v>
      </c>
      <c r="E378" s="20" t="s">
        <v>36</v>
      </c>
      <c r="F378" s="20" t="s">
        <v>141</v>
      </c>
      <c r="G378" s="20" t="s">
        <v>141</v>
      </c>
      <c r="H378" s="20" t="s">
        <v>141</v>
      </c>
      <c r="I378" s="20" t="s">
        <v>141</v>
      </c>
      <c r="J378" s="20" t="s">
        <v>141</v>
      </c>
      <c r="K378" s="20" t="s">
        <v>141</v>
      </c>
      <c r="L378" s="20" t="s">
        <v>141</v>
      </c>
      <c r="M378" s="20" t="s">
        <v>141</v>
      </c>
      <c r="N378" s="20" t="s">
        <v>141</v>
      </c>
      <c r="O378" s="20" t="s">
        <v>141</v>
      </c>
      <c r="P378" s="20" t="s">
        <v>141</v>
      </c>
      <c r="Q378" s="128" t="s">
        <v>827</v>
      </c>
      <c r="R378" s="20" t="s">
        <v>141</v>
      </c>
      <c r="S378" s="20" t="s">
        <v>141</v>
      </c>
      <c r="T378" s="20" t="s">
        <v>141</v>
      </c>
      <c r="U378" s="20" t="s">
        <v>141</v>
      </c>
      <c r="V378" s="20" t="s">
        <v>141</v>
      </c>
      <c r="W378" s="20" t="s">
        <v>141</v>
      </c>
      <c r="X378" s="20" t="s">
        <v>141</v>
      </c>
      <c r="Y378" s="13"/>
      <c r="Z378" s="13"/>
    </row>
    <row r="379" spans="1:26" ht="15.75" customHeight="1" x14ac:dyDescent="0.2">
      <c r="A379" s="33">
        <v>377</v>
      </c>
      <c r="B379" s="34" t="s">
        <v>717</v>
      </c>
      <c r="C379" s="34" t="s">
        <v>770</v>
      </c>
      <c r="D379" s="34" t="s">
        <v>189</v>
      </c>
      <c r="E379" s="20" t="s">
        <v>36</v>
      </c>
      <c r="F379" s="359" t="s">
        <v>141</v>
      </c>
      <c r="G379" s="359" t="s">
        <v>141</v>
      </c>
      <c r="H379" s="360" t="s">
        <v>828</v>
      </c>
      <c r="I379" s="360" t="s">
        <v>829</v>
      </c>
      <c r="J379" s="20" t="s">
        <v>332</v>
      </c>
      <c r="K379" s="359" t="s">
        <v>141</v>
      </c>
      <c r="L379" s="359" t="s">
        <v>141</v>
      </c>
      <c r="M379" s="360" t="s">
        <v>774</v>
      </c>
      <c r="N379" s="359" t="s">
        <v>758</v>
      </c>
      <c r="O379" s="360" t="s">
        <v>830</v>
      </c>
      <c r="P379" s="359" t="s">
        <v>141</v>
      </c>
      <c r="Q379" s="360" t="s">
        <v>831</v>
      </c>
      <c r="R379" s="360" t="s">
        <v>692</v>
      </c>
      <c r="S379" s="360" t="s">
        <v>832</v>
      </c>
      <c r="T379" s="360" t="s">
        <v>692</v>
      </c>
      <c r="U379" s="360" t="s">
        <v>692</v>
      </c>
      <c r="V379" s="360" t="s">
        <v>167</v>
      </c>
      <c r="W379" s="360" t="s">
        <v>833</v>
      </c>
      <c r="X379" s="360" t="s">
        <v>834</v>
      </c>
      <c r="Y379" s="13"/>
      <c r="Z379" s="13"/>
    </row>
    <row r="380" spans="1:26" ht="15.75" customHeight="1" x14ac:dyDescent="0.2">
      <c r="A380" s="33">
        <v>378</v>
      </c>
      <c r="B380" s="34" t="s">
        <v>717</v>
      </c>
      <c r="C380" s="34" t="s">
        <v>785</v>
      </c>
      <c r="D380" s="34" t="s">
        <v>189</v>
      </c>
      <c r="E380" s="20" t="s">
        <v>36</v>
      </c>
      <c r="F380" s="361" t="s">
        <v>141</v>
      </c>
      <c r="G380" s="361" t="s">
        <v>141</v>
      </c>
      <c r="H380" s="362" t="s">
        <v>835</v>
      </c>
      <c r="I380" s="362" t="s">
        <v>836</v>
      </c>
      <c r="J380" s="361" t="s">
        <v>141</v>
      </c>
      <c r="K380" s="361" t="s">
        <v>141</v>
      </c>
      <c r="L380" s="361" t="s">
        <v>141</v>
      </c>
      <c r="M380" s="361" t="s">
        <v>141</v>
      </c>
      <c r="N380" s="362" t="s">
        <v>837</v>
      </c>
      <c r="O380" s="361" t="s">
        <v>141</v>
      </c>
      <c r="P380" s="361" t="s">
        <v>141</v>
      </c>
      <c r="Q380" s="362" t="s">
        <v>838</v>
      </c>
      <c r="R380" s="362" t="s">
        <v>428</v>
      </c>
      <c r="S380" s="362" t="s">
        <v>839</v>
      </c>
      <c r="T380" s="362" t="s">
        <v>842</v>
      </c>
      <c r="U380" s="362" t="s">
        <v>510</v>
      </c>
      <c r="V380" s="361" t="s">
        <v>141</v>
      </c>
      <c r="W380" s="362" t="s">
        <v>783</v>
      </c>
      <c r="X380" s="362" t="s">
        <v>845</v>
      </c>
      <c r="Y380" s="13"/>
      <c r="Z380" s="13"/>
    </row>
    <row r="381" spans="1:26" ht="15.75" customHeight="1" x14ac:dyDescent="0.2">
      <c r="A381" s="140">
        <v>379</v>
      </c>
      <c r="B381" s="34" t="s">
        <v>717</v>
      </c>
      <c r="C381" s="141" t="s">
        <v>795</v>
      </c>
      <c r="D381" s="141" t="s">
        <v>189</v>
      </c>
      <c r="E381" s="39" t="s">
        <v>36</v>
      </c>
      <c r="F381" s="39" t="s">
        <v>141</v>
      </c>
      <c r="G381" s="39" t="s">
        <v>141</v>
      </c>
      <c r="H381" s="39" t="s">
        <v>141</v>
      </c>
      <c r="I381" s="39" t="s">
        <v>141</v>
      </c>
      <c r="J381" s="39" t="s">
        <v>141</v>
      </c>
      <c r="K381" s="39" t="s">
        <v>141</v>
      </c>
      <c r="L381" s="39" t="s">
        <v>141</v>
      </c>
      <c r="M381" s="39" t="s">
        <v>141</v>
      </c>
      <c r="N381" s="39" t="s">
        <v>141</v>
      </c>
      <c r="O381" s="39" t="s">
        <v>141</v>
      </c>
      <c r="P381" s="39" t="s">
        <v>141</v>
      </c>
      <c r="Q381" s="143" t="s">
        <v>846</v>
      </c>
      <c r="R381" s="39" t="s">
        <v>141</v>
      </c>
      <c r="S381" s="39" t="s">
        <v>141</v>
      </c>
      <c r="T381" s="39" t="s">
        <v>141</v>
      </c>
      <c r="U381" s="39" t="s">
        <v>141</v>
      </c>
      <c r="V381" s="39" t="s">
        <v>141</v>
      </c>
      <c r="W381" s="39" t="s">
        <v>141</v>
      </c>
      <c r="X381" s="39" t="s">
        <v>141</v>
      </c>
      <c r="Y381" s="13"/>
      <c r="Z381" s="13"/>
    </row>
    <row r="382" spans="1:26" ht="15.75" customHeight="1" x14ac:dyDescent="0.2">
      <c r="A382" s="14">
        <v>380</v>
      </c>
      <c r="B382" s="15" t="s">
        <v>717</v>
      </c>
      <c r="C382" s="15" t="s">
        <v>718</v>
      </c>
      <c r="D382" s="15" t="s">
        <v>254</v>
      </c>
      <c r="E382" s="16" t="s">
        <v>36</v>
      </c>
      <c r="F382" s="16" t="s">
        <v>141</v>
      </c>
      <c r="G382" s="16" t="s">
        <v>141</v>
      </c>
      <c r="H382" s="16" t="s">
        <v>847</v>
      </c>
      <c r="I382" s="16" t="s">
        <v>848</v>
      </c>
      <c r="J382" s="16" t="s">
        <v>141</v>
      </c>
      <c r="K382" s="16" t="s">
        <v>141</v>
      </c>
      <c r="L382" s="16" t="s">
        <v>141</v>
      </c>
      <c r="M382" s="16" t="s">
        <v>141</v>
      </c>
      <c r="N382" s="16" t="s">
        <v>849</v>
      </c>
      <c r="O382" s="16" t="s">
        <v>141</v>
      </c>
      <c r="P382" s="16" t="s">
        <v>141</v>
      </c>
      <c r="Q382" s="16" t="s">
        <v>799</v>
      </c>
      <c r="R382" s="16" t="s">
        <v>851</v>
      </c>
      <c r="S382" s="16" t="s">
        <v>141</v>
      </c>
      <c r="T382" s="16" t="s">
        <v>852</v>
      </c>
      <c r="U382" s="16" t="s">
        <v>853</v>
      </c>
      <c r="V382" s="16" t="s">
        <v>854</v>
      </c>
      <c r="W382" s="16" t="s">
        <v>855</v>
      </c>
      <c r="X382" s="16" t="s">
        <v>856</v>
      </c>
      <c r="Y382" s="13"/>
      <c r="Z382" s="13"/>
    </row>
    <row r="383" spans="1:26" ht="15.75" customHeight="1" x14ac:dyDescent="0.2">
      <c r="A383" s="33">
        <v>381</v>
      </c>
      <c r="B383" s="34" t="s">
        <v>717</v>
      </c>
      <c r="C383" s="34" t="s">
        <v>735</v>
      </c>
      <c r="D383" s="34" t="s">
        <v>254</v>
      </c>
      <c r="E383" s="20" t="s">
        <v>36</v>
      </c>
      <c r="F383" s="20" t="s">
        <v>141</v>
      </c>
      <c r="G383" s="20" t="s">
        <v>141</v>
      </c>
      <c r="H383" s="20" t="s">
        <v>809</v>
      </c>
      <c r="I383" s="128" t="s">
        <v>120</v>
      </c>
      <c r="J383" s="20" t="s">
        <v>141</v>
      </c>
      <c r="K383" s="20" t="s">
        <v>141</v>
      </c>
      <c r="L383" s="20" t="s">
        <v>141</v>
      </c>
      <c r="M383" s="20" t="s">
        <v>141</v>
      </c>
      <c r="N383" s="20" t="s">
        <v>857</v>
      </c>
      <c r="O383" s="20" t="s">
        <v>141</v>
      </c>
      <c r="P383" s="20" t="s">
        <v>141</v>
      </c>
      <c r="Q383" s="20" t="s">
        <v>332</v>
      </c>
      <c r="R383" s="128" t="s">
        <v>668</v>
      </c>
      <c r="S383" s="20" t="s">
        <v>141</v>
      </c>
      <c r="T383" s="128" t="s">
        <v>858</v>
      </c>
      <c r="U383" s="20" t="s">
        <v>859</v>
      </c>
      <c r="V383" s="20" t="s">
        <v>860</v>
      </c>
      <c r="W383" s="20" t="s">
        <v>860</v>
      </c>
      <c r="X383" s="128" t="s">
        <v>861</v>
      </c>
      <c r="Y383" s="13"/>
      <c r="Z383" s="13"/>
    </row>
    <row r="384" spans="1:26" ht="15.75" customHeight="1" x14ac:dyDescent="0.2">
      <c r="A384" s="33">
        <v>382</v>
      </c>
      <c r="B384" s="34" t="s">
        <v>717</v>
      </c>
      <c r="C384" s="34" t="s">
        <v>751</v>
      </c>
      <c r="D384" s="34" t="s">
        <v>254</v>
      </c>
      <c r="E384" s="20" t="s">
        <v>36</v>
      </c>
      <c r="F384" s="128" t="s">
        <v>141</v>
      </c>
      <c r="G384" s="128" t="s">
        <v>141</v>
      </c>
      <c r="H384" s="128" t="s">
        <v>862</v>
      </c>
      <c r="I384" s="128" t="s">
        <v>593</v>
      </c>
      <c r="J384" s="128" t="s">
        <v>141</v>
      </c>
      <c r="K384" s="128" t="s">
        <v>141</v>
      </c>
      <c r="L384" s="128" t="s">
        <v>141</v>
      </c>
      <c r="M384" s="128" t="s">
        <v>141</v>
      </c>
      <c r="N384" s="128" t="s">
        <v>821</v>
      </c>
      <c r="O384" s="128" t="s">
        <v>141</v>
      </c>
      <c r="P384" s="128" t="s">
        <v>141</v>
      </c>
      <c r="Q384" s="128" t="s">
        <v>141</v>
      </c>
      <c r="R384" s="128" t="s">
        <v>863</v>
      </c>
      <c r="S384" s="128" t="s">
        <v>141</v>
      </c>
      <c r="T384" s="128" t="s">
        <v>764</v>
      </c>
      <c r="U384" s="128" t="s">
        <v>864</v>
      </c>
      <c r="V384" s="128" t="s">
        <v>865</v>
      </c>
      <c r="W384" s="128" t="s">
        <v>865</v>
      </c>
      <c r="X384" s="128" t="s">
        <v>141</v>
      </c>
      <c r="Y384" s="13"/>
      <c r="Z384" s="13"/>
    </row>
    <row r="385" spans="1:26" ht="15.75" customHeight="1" x14ac:dyDescent="0.2">
      <c r="A385" s="33">
        <v>383</v>
      </c>
      <c r="B385" s="34" t="s">
        <v>717</v>
      </c>
      <c r="C385" s="34" t="s">
        <v>766</v>
      </c>
      <c r="D385" s="34" t="s">
        <v>254</v>
      </c>
      <c r="E385" s="20" t="s">
        <v>36</v>
      </c>
      <c r="F385" s="20" t="s">
        <v>141</v>
      </c>
      <c r="G385" s="20" t="s">
        <v>141</v>
      </c>
      <c r="H385" s="20" t="s">
        <v>141</v>
      </c>
      <c r="I385" s="20" t="s">
        <v>141</v>
      </c>
      <c r="J385" s="20" t="s">
        <v>141</v>
      </c>
      <c r="K385" s="20" t="s">
        <v>141</v>
      </c>
      <c r="L385" s="20" t="s">
        <v>141</v>
      </c>
      <c r="M385" s="20" t="s">
        <v>141</v>
      </c>
      <c r="N385" s="20" t="s">
        <v>866</v>
      </c>
      <c r="O385" s="20" t="s">
        <v>141</v>
      </c>
      <c r="P385" s="20" t="s">
        <v>141</v>
      </c>
      <c r="Q385" s="20" t="s">
        <v>141</v>
      </c>
      <c r="R385" s="20" t="s">
        <v>141</v>
      </c>
      <c r="S385" s="20" t="s">
        <v>141</v>
      </c>
      <c r="T385" s="20" t="s">
        <v>859</v>
      </c>
      <c r="U385" s="20" t="s">
        <v>867</v>
      </c>
      <c r="V385" s="20" t="s">
        <v>141</v>
      </c>
      <c r="W385" s="20" t="s">
        <v>141</v>
      </c>
      <c r="X385" s="20" t="s">
        <v>141</v>
      </c>
      <c r="Y385" s="13"/>
      <c r="Z385" s="13"/>
    </row>
    <row r="386" spans="1:26" ht="15.75" customHeight="1" x14ac:dyDescent="0.2">
      <c r="A386" s="33">
        <v>384</v>
      </c>
      <c r="B386" s="34" t="s">
        <v>717</v>
      </c>
      <c r="C386" s="34" t="s">
        <v>770</v>
      </c>
      <c r="D386" s="34" t="s">
        <v>254</v>
      </c>
      <c r="E386" s="20" t="s">
        <v>36</v>
      </c>
      <c r="F386" s="359" t="s">
        <v>141</v>
      </c>
      <c r="G386" s="359" t="s">
        <v>141</v>
      </c>
      <c r="H386" s="360" t="s">
        <v>828</v>
      </c>
      <c r="I386" s="360" t="s">
        <v>167</v>
      </c>
      <c r="J386" s="359" t="s">
        <v>141</v>
      </c>
      <c r="K386" s="359" t="s">
        <v>141</v>
      </c>
      <c r="L386" s="359" t="s">
        <v>141</v>
      </c>
      <c r="M386" s="359" t="s">
        <v>141</v>
      </c>
      <c r="N386" s="360" t="s">
        <v>868</v>
      </c>
      <c r="O386" s="359" t="s">
        <v>141</v>
      </c>
      <c r="P386" s="359" t="s">
        <v>141</v>
      </c>
      <c r="Q386" s="20" t="s">
        <v>332</v>
      </c>
      <c r="R386" s="360" t="s">
        <v>692</v>
      </c>
      <c r="S386" s="359" t="s">
        <v>141</v>
      </c>
      <c r="T386" s="360" t="s">
        <v>869</v>
      </c>
      <c r="U386" s="360" t="s">
        <v>870</v>
      </c>
      <c r="V386" s="360" t="s">
        <v>871</v>
      </c>
      <c r="W386" s="360" t="s">
        <v>871</v>
      </c>
      <c r="X386" s="360" t="s">
        <v>872</v>
      </c>
      <c r="Y386" s="13"/>
      <c r="Z386" s="13"/>
    </row>
    <row r="387" spans="1:26" ht="15.75" customHeight="1" x14ac:dyDescent="0.2">
      <c r="A387" s="33">
        <v>385</v>
      </c>
      <c r="B387" s="34" t="s">
        <v>717</v>
      </c>
      <c r="C387" s="34" t="s">
        <v>785</v>
      </c>
      <c r="D387" s="34" t="s">
        <v>254</v>
      </c>
      <c r="E387" s="20" t="s">
        <v>36</v>
      </c>
      <c r="F387" s="361" t="s">
        <v>141</v>
      </c>
      <c r="G387" s="361" t="s">
        <v>141</v>
      </c>
      <c r="H387" s="362" t="s">
        <v>873</v>
      </c>
      <c r="I387" s="362" t="s">
        <v>607</v>
      </c>
      <c r="J387" s="361" t="s">
        <v>141</v>
      </c>
      <c r="K387" s="361" t="s">
        <v>141</v>
      </c>
      <c r="L387" s="361" t="s">
        <v>141</v>
      </c>
      <c r="M387" s="361" t="s">
        <v>141</v>
      </c>
      <c r="N387" s="362" t="s">
        <v>830</v>
      </c>
      <c r="O387" s="361" t="s">
        <v>141</v>
      </c>
      <c r="P387" s="361" t="s">
        <v>141</v>
      </c>
      <c r="Q387" s="361" t="s">
        <v>141</v>
      </c>
      <c r="R387" s="362" t="s">
        <v>874</v>
      </c>
      <c r="S387" s="361" t="s">
        <v>141</v>
      </c>
      <c r="T387" s="362" t="s">
        <v>794</v>
      </c>
      <c r="U387" s="362" t="s">
        <v>875</v>
      </c>
      <c r="V387" s="362" t="s">
        <v>876</v>
      </c>
      <c r="W387" s="362" t="s">
        <v>876</v>
      </c>
      <c r="X387" s="361" t="s">
        <v>141</v>
      </c>
      <c r="Y387" s="13"/>
      <c r="Z387" s="13"/>
    </row>
    <row r="388" spans="1:26" ht="15.75" customHeight="1" x14ac:dyDescent="0.2">
      <c r="A388" s="140">
        <v>386</v>
      </c>
      <c r="B388" s="34" t="s">
        <v>717</v>
      </c>
      <c r="C388" s="141" t="s">
        <v>795</v>
      </c>
      <c r="D388" s="141" t="s">
        <v>254</v>
      </c>
      <c r="E388" s="39" t="s">
        <v>36</v>
      </c>
      <c r="F388" s="39" t="s">
        <v>141</v>
      </c>
      <c r="G388" s="39" t="s">
        <v>141</v>
      </c>
      <c r="H388" s="39" t="s">
        <v>141</v>
      </c>
      <c r="I388" s="39" t="s">
        <v>141</v>
      </c>
      <c r="J388" s="39" t="s">
        <v>141</v>
      </c>
      <c r="K388" s="39" t="s">
        <v>141</v>
      </c>
      <c r="L388" s="39" t="s">
        <v>141</v>
      </c>
      <c r="M388" s="39" t="s">
        <v>141</v>
      </c>
      <c r="N388" s="143" t="s">
        <v>877</v>
      </c>
      <c r="O388" s="39" t="s">
        <v>141</v>
      </c>
      <c r="P388" s="39" t="s">
        <v>141</v>
      </c>
      <c r="Q388" s="39" t="s">
        <v>141</v>
      </c>
      <c r="R388" s="39" t="s">
        <v>141</v>
      </c>
      <c r="S388" s="39" t="s">
        <v>141</v>
      </c>
      <c r="T388" s="143" t="s">
        <v>870</v>
      </c>
      <c r="U388" s="143" t="s">
        <v>878</v>
      </c>
      <c r="V388" s="39" t="s">
        <v>141</v>
      </c>
      <c r="W388" s="39" t="s">
        <v>141</v>
      </c>
      <c r="X388" s="39" t="s">
        <v>141</v>
      </c>
      <c r="Y388" s="13"/>
      <c r="Z388" s="13"/>
    </row>
    <row r="389" spans="1:26" ht="15.75" customHeight="1" x14ac:dyDescent="0.2">
      <c r="A389" s="14">
        <v>387</v>
      </c>
      <c r="B389" s="15" t="s">
        <v>717</v>
      </c>
      <c r="C389" s="15" t="s">
        <v>718</v>
      </c>
      <c r="D389" s="15" t="s">
        <v>272</v>
      </c>
      <c r="E389" s="16" t="s">
        <v>36</v>
      </c>
      <c r="F389" s="16" t="s">
        <v>141</v>
      </c>
      <c r="G389" s="16" t="s">
        <v>141</v>
      </c>
      <c r="H389" s="16" t="s">
        <v>141</v>
      </c>
      <c r="I389" s="16" t="s">
        <v>406</v>
      </c>
      <c r="J389" s="16" t="s">
        <v>141</v>
      </c>
      <c r="K389" s="16" t="s">
        <v>141</v>
      </c>
      <c r="L389" s="16" t="s">
        <v>141</v>
      </c>
      <c r="M389" s="16" t="s">
        <v>141</v>
      </c>
      <c r="N389" s="16" t="s">
        <v>141</v>
      </c>
      <c r="O389" s="16" t="s">
        <v>141</v>
      </c>
      <c r="P389" s="16" t="s">
        <v>141</v>
      </c>
      <c r="Q389" s="16" t="s">
        <v>141</v>
      </c>
      <c r="R389" s="16" t="s">
        <v>879</v>
      </c>
      <c r="S389" s="16" t="s">
        <v>141</v>
      </c>
      <c r="T389" s="16" t="s">
        <v>880</v>
      </c>
      <c r="U389" s="16" t="s">
        <v>881</v>
      </c>
      <c r="V389" s="16" t="s">
        <v>882</v>
      </c>
      <c r="W389" s="16" t="s">
        <v>799</v>
      </c>
      <c r="X389" s="16" t="s">
        <v>883</v>
      </c>
      <c r="Y389" s="13"/>
      <c r="Z389" s="13"/>
    </row>
    <row r="390" spans="1:26" ht="15.75" customHeight="1" x14ac:dyDescent="0.2">
      <c r="A390" s="33">
        <v>388</v>
      </c>
      <c r="B390" s="34" t="s">
        <v>717</v>
      </c>
      <c r="C390" s="34" t="s">
        <v>735</v>
      </c>
      <c r="D390" s="34" t="s">
        <v>272</v>
      </c>
      <c r="E390" s="20" t="s">
        <v>36</v>
      </c>
      <c r="F390" s="20" t="s">
        <v>141</v>
      </c>
      <c r="G390" s="20" t="s">
        <v>141</v>
      </c>
      <c r="H390" s="20" t="s">
        <v>141</v>
      </c>
      <c r="I390" s="128" t="s">
        <v>593</v>
      </c>
      <c r="J390" s="20" t="s">
        <v>141</v>
      </c>
      <c r="K390" s="20" t="s">
        <v>141</v>
      </c>
      <c r="L390" s="20" t="s">
        <v>141</v>
      </c>
      <c r="M390" s="20" t="s">
        <v>141</v>
      </c>
      <c r="N390" s="20" t="s">
        <v>141</v>
      </c>
      <c r="O390" s="20" t="s">
        <v>141</v>
      </c>
      <c r="P390" s="20" t="s">
        <v>141</v>
      </c>
      <c r="Q390" s="20" t="s">
        <v>141</v>
      </c>
      <c r="R390" s="20" t="s">
        <v>668</v>
      </c>
      <c r="S390" s="20" t="s">
        <v>141</v>
      </c>
      <c r="T390" s="20" t="s">
        <v>884</v>
      </c>
      <c r="U390" s="20" t="s">
        <v>885</v>
      </c>
      <c r="V390" s="128" t="s">
        <v>556</v>
      </c>
      <c r="W390" s="20" t="s">
        <v>332</v>
      </c>
      <c r="X390" s="128" t="s">
        <v>886</v>
      </c>
      <c r="Y390" s="13"/>
      <c r="Z390" s="13"/>
    </row>
    <row r="391" spans="1:26" ht="15.75" customHeight="1" x14ac:dyDescent="0.2">
      <c r="A391" s="33">
        <v>389</v>
      </c>
      <c r="B391" s="34" t="s">
        <v>717</v>
      </c>
      <c r="C391" s="34" t="s">
        <v>751</v>
      </c>
      <c r="D391" s="34" t="s">
        <v>272</v>
      </c>
      <c r="E391" s="20" t="s">
        <v>36</v>
      </c>
      <c r="F391" s="128" t="s">
        <v>141</v>
      </c>
      <c r="G391" s="128" t="s">
        <v>141</v>
      </c>
      <c r="H391" s="128" t="s">
        <v>141</v>
      </c>
      <c r="I391" s="128" t="s">
        <v>603</v>
      </c>
      <c r="J391" s="128" t="s">
        <v>141</v>
      </c>
      <c r="K391" s="128" t="s">
        <v>141</v>
      </c>
      <c r="L391" s="128" t="s">
        <v>141</v>
      </c>
      <c r="M391" s="128" t="s">
        <v>141</v>
      </c>
      <c r="N391" s="128" t="s">
        <v>141</v>
      </c>
      <c r="O391" s="128" t="s">
        <v>141</v>
      </c>
      <c r="P391" s="128" t="s">
        <v>141</v>
      </c>
      <c r="Q391" s="128" t="s">
        <v>141</v>
      </c>
      <c r="R391" s="128" t="s">
        <v>863</v>
      </c>
      <c r="S391" s="128" t="s">
        <v>141</v>
      </c>
      <c r="T391" s="128" t="s">
        <v>814</v>
      </c>
      <c r="U391" s="128" t="s">
        <v>887</v>
      </c>
      <c r="V391" s="128" t="s">
        <v>141</v>
      </c>
      <c r="W391" s="128" t="s">
        <v>141</v>
      </c>
      <c r="X391" s="128" t="s">
        <v>141</v>
      </c>
      <c r="Y391" s="13"/>
      <c r="Z391" s="13"/>
    </row>
    <row r="392" spans="1:26" ht="15.75" customHeight="1" x14ac:dyDescent="0.2">
      <c r="A392" s="33">
        <v>390</v>
      </c>
      <c r="B392" s="34" t="s">
        <v>717</v>
      </c>
      <c r="C392" s="34" t="s">
        <v>766</v>
      </c>
      <c r="D392" s="34" t="s">
        <v>272</v>
      </c>
      <c r="E392" s="20" t="s">
        <v>36</v>
      </c>
      <c r="F392" s="20" t="s">
        <v>141</v>
      </c>
      <c r="G392" s="20" t="s">
        <v>141</v>
      </c>
      <c r="H392" s="20" t="s">
        <v>141</v>
      </c>
      <c r="I392" s="128" t="s">
        <v>753</v>
      </c>
      <c r="J392" s="20" t="s">
        <v>141</v>
      </c>
      <c r="K392" s="20" t="s">
        <v>141</v>
      </c>
      <c r="L392" s="20" t="s">
        <v>141</v>
      </c>
      <c r="M392" s="20" t="s">
        <v>141</v>
      </c>
      <c r="N392" s="20" t="s">
        <v>141</v>
      </c>
      <c r="O392" s="20" t="s">
        <v>141</v>
      </c>
      <c r="P392" s="20" t="s">
        <v>141</v>
      </c>
      <c r="Q392" s="20" t="s">
        <v>141</v>
      </c>
      <c r="R392" s="20" t="s">
        <v>141</v>
      </c>
      <c r="S392" s="20" t="s">
        <v>141</v>
      </c>
      <c r="T392" s="128" t="s">
        <v>888</v>
      </c>
      <c r="U392" s="20" t="s">
        <v>858</v>
      </c>
      <c r="V392" s="20" t="s">
        <v>141</v>
      </c>
      <c r="W392" s="20" t="s">
        <v>141</v>
      </c>
      <c r="X392" s="128" t="s">
        <v>889</v>
      </c>
      <c r="Y392" s="13"/>
      <c r="Z392" s="13"/>
    </row>
    <row r="393" spans="1:26" ht="15.75" customHeight="1" x14ac:dyDescent="0.2">
      <c r="A393" s="33">
        <v>391</v>
      </c>
      <c r="B393" s="34" t="s">
        <v>717</v>
      </c>
      <c r="C393" s="34" t="s">
        <v>770</v>
      </c>
      <c r="D393" s="34" t="s">
        <v>272</v>
      </c>
      <c r="E393" s="20" t="s">
        <v>36</v>
      </c>
      <c r="F393" s="359" t="s">
        <v>141</v>
      </c>
      <c r="G393" s="359" t="s">
        <v>141</v>
      </c>
      <c r="H393" s="359" t="s">
        <v>141</v>
      </c>
      <c r="I393" s="360" t="s">
        <v>607</v>
      </c>
      <c r="J393" s="359" t="s">
        <v>141</v>
      </c>
      <c r="K393" s="359" t="s">
        <v>141</v>
      </c>
      <c r="L393" s="359" t="s">
        <v>141</v>
      </c>
      <c r="M393" s="359" t="s">
        <v>141</v>
      </c>
      <c r="N393" s="359" t="s">
        <v>141</v>
      </c>
      <c r="O393" s="359" t="s">
        <v>141</v>
      </c>
      <c r="P393" s="359" t="s">
        <v>141</v>
      </c>
      <c r="Q393" s="359" t="s">
        <v>141</v>
      </c>
      <c r="R393" s="360" t="s">
        <v>692</v>
      </c>
      <c r="S393" s="359" t="s">
        <v>141</v>
      </c>
      <c r="T393" s="360" t="s">
        <v>890</v>
      </c>
      <c r="U393" s="360" t="s">
        <v>891</v>
      </c>
      <c r="V393" s="360" t="s">
        <v>567</v>
      </c>
      <c r="W393" s="20" t="s">
        <v>332</v>
      </c>
      <c r="X393" s="359" t="s">
        <v>141</v>
      </c>
      <c r="Y393" s="13"/>
      <c r="Z393" s="13"/>
    </row>
    <row r="394" spans="1:26" ht="15.75" customHeight="1" x14ac:dyDescent="0.2">
      <c r="A394" s="33">
        <v>392</v>
      </c>
      <c r="B394" s="34" t="s">
        <v>717</v>
      </c>
      <c r="C394" s="34" t="s">
        <v>785</v>
      </c>
      <c r="D394" s="34" t="s">
        <v>272</v>
      </c>
      <c r="E394" s="20" t="s">
        <v>36</v>
      </c>
      <c r="F394" s="361" t="s">
        <v>141</v>
      </c>
      <c r="G394" s="361" t="s">
        <v>141</v>
      </c>
      <c r="H394" s="361" t="s">
        <v>141</v>
      </c>
      <c r="I394" s="362" t="s">
        <v>156</v>
      </c>
      <c r="J394" s="361" t="s">
        <v>141</v>
      </c>
      <c r="K394" s="361" t="s">
        <v>141</v>
      </c>
      <c r="L394" s="361" t="s">
        <v>141</v>
      </c>
      <c r="M394" s="361" t="s">
        <v>141</v>
      </c>
      <c r="N394" s="361" t="s">
        <v>141</v>
      </c>
      <c r="O394" s="361" t="s">
        <v>141</v>
      </c>
      <c r="P394" s="361" t="s">
        <v>141</v>
      </c>
      <c r="Q394" s="361" t="s">
        <v>141</v>
      </c>
      <c r="R394" s="362" t="s">
        <v>874</v>
      </c>
      <c r="S394" s="361" t="s">
        <v>141</v>
      </c>
      <c r="T394" s="362" t="s">
        <v>692</v>
      </c>
      <c r="U394" s="362" t="s">
        <v>892</v>
      </c>
      <c r="V394" s="361" t="s">
        <v>141</v>
      </c>
      <c r="W394" s="361" t="s">
        <v>141</v>
      </c>
      <c r="X394" s="361" t="s">
        <v>141</v>
      </c>
      <c r="Y394" s="13"/>
      <c r="Z394" s="13"/>
    </row>
    <row r="395" spans="1:26" ht="15.75" customHeight="1" x14ac:dyDescent="0.2">
      <c r="A395" s="140">
        <v>393</v>
      </c>
      <c r="B395" s="34" t="s">
        <v>717</v>
      </c>
      <c r="C395" s="141" t="s">
        <v>795</v>
      </c>
      <c r="D395" s="141" t="s">
        <v>272</v>
      </c>
      <c r="E395" s="39" t="s">
        <v>36</v>
      </c>
      <c r="F395" s="39" t="s">
        <v>141</v>
      </c>
      <c r="G395" s="39" t="s">
        <v>141</v>
      </c>
      <c r="H395" s="39" t="s">
        <v>141</v>
      </c>
      <c r="I395" s="143" t="s">
        <v>624</v>
      </c>
      <c r="J395" s="39" t="s">
        <v>141</v>
      </c>
      <c r="K395" s="39" t="s">
        <v>141</v>
      </c>
      <c r="L395" s="39" t="s">
        <v>141</v>
      </c>
      <c r="M395" s="39" t="s">
        <v>141</v>
      </c>
      <c r="N395" s="39" t="s">
        <v>141</v>
      </c>
      <c r="O395" s="39" t="s">
        <v>141</v>
      </c>
      <c r="P395" s="39" t="s">
        <v>141</v>
      </c>
      <c r="Q395" s="39" t="s">
        <v>141</v>
      </c>
      <c r="R395" s="39" t="s">
        <v>141</v>
      </c>
      <c r="S395" s="39" t="s">
        <v>141</v>
      </c>
      <c r="T395" s="143" t="s">
        <v>893</v>
      </c>
      <c r="U395" s="143" t="s">
        <v>894</v>
      </c>
      <c r="V395" s="39" t="s">
        <v>141</v>
      </c>
      <c r="W395" s="39" t="s">
        <v>141</v>
      </c>
      <c r="X395" s="39" t="s">
        <v>141</v>
      </c>
      <c r="Y395" s="13"/>
      <c r="Z395" s="13"/>
    </row>
    <row r="396" spans="1:26" ht="15.75" customHeight="1" x14ac:dyDescent="0.2">
      <c r="A396" s="14">
        <v>394</v>
      </c>
      <c r="B396" s="15" t="s">
        <v>717</v>
      </c>
      <c r="C396" s="15" t="s">
        <v>718</v>
      </c>
      <c r="D396" s="15" t="s">
        <v>273</v>
      </c>
      <c r="E396" s="16" t="s">
        <v>36</v>
      </c>
      <c r="F396" s="16" t="s">
        <v>141</v>
      </c>
      <c r="G396" s="16" t="s">
        <v>141</v>
      </c>
      <c r="H396" s="16" t="s">
        <v>141</v>
      </c>
      <c r="I396" s="16" t="s">
        <v>141</v>
      </c>
      <c r="J396" s="16" t="s">
        <v>141</v>
      </c>
      <c r="K396" s="16" t="s">
        <v>141</v>
      </c>
      <c r="L396" s="16" t="s">
        <v>141</v>
      </c>
      <c r="M396" s="16" t="s">
        <v>141</v>
      </c>
      <c r="N396" s="16" t="s">
        <v>141</v>
      </c>
      <c r="O396" s="16" t="s">
        <v>141</v>
      </c>
      <c r="P396" s="16" t="s">
        <v>141</v>
      </c>
      <c r="Q396" s="16" t="s">
        <v>141</v>
      </c>
      <c r="R396" s="16" t="s">
        <v>141</v>
      </c>
      <c r="S396" s="16" t="s">
        <v>141</v>
      </c>
      <c r="T396" s="16" t="s">
        <v>881</v>
      </c>
      <c r="U396" s="16" t="s">
        <v>895</v>
      </c>
      <c r="V396" s="16" t="s">
        <v>896</v>
      </c>
      <c r="W396" s="16" t="s">
        <v>141</v>
      </c>
      <c r="X396" s="16" t="s">
        <v>799</v>
      </c>
      <c r="Y396" s="13"/>
      <c r="Z396" s="13"/>
    </row>
    <row r="397" spans="1:26" ht="15.75" customHeight="1" x14ac:dyDescent="0.2">
      <c r="A397" s="33">
        <v>395</v>
      </c>
      <c r="B397" s="34" t="s">
        <v>717</v>
      </c>
      <c r="C397" s="34" t="s">
        <v>735</v>
      </c>
      <c r="D397" s="34" t="s">
        <v>273</v>
      </c>
      <c r="E397" s="20" t="s">
        <v>36</v>
      </c>
      <c r="F397" s="20" t="s">
        <v>141</v>
      </c>
      <c r="G397" s="20" t="s">
        <v>141</v>
      </c>
      <c r="H397" s="20" t="s">
        <v>141</v>
      </c>
      <c r="I397" s="20" t="s">
        <v>141</v>
      </c>
      <c r="J397" s="20" t="s">
        <v>141</v>
      </c>
      <c r="K397" s="20" t="s">
        <v>141</v>
      </c>
      <c r="L397" s="20" t="s">
        <v>141</v>
      </c>
      <c r="M397" s="20" t="s">
        <v>141</v>
      </c>
      <c r="N397" s="20" t="s">
        <v>141</v>
      </c>
      <c r="O397" s="20" t="s">
        <v>141</v>
      </c>
      <c r="P397" s="20" t="s">
        <v>141</v>
      </c>
      <c r="Q397" s="20" t="s">
        <v>141</v>
      </c>
      <c r="R397" s="20" t="s">
        <v>141</v>
      </c>
      <c r="S397" s="20" t="s">
        <v>141</v>
      </c>
      <c r="T397" s="20" t="s">
        <v>885</v>
      </c>
      <c r="U397" s="128" t="s">
        <v>897</v>
      </c>
      <c r="V397" s="20" t="s">
        <v>860</v>
      </c>
      <c r="W397" s="20" t="s">
        <v>141</v>
      </c>
      <c r="X397" s="20" t="s">
        <v>332</v>
      </c>
      <c r="Y397" s="13"/>
      <c r="Z397" s="13"/>
    </row>
    <row r="398" spans="1:26" ht="15.75" customHeight="1" x14ac:dyDescent="0.2">
      <c r="A398" s="33">
        <v>396</v>
      </c>
      <c r="B398" s="34" t="s">
        <v>717</v>
      </c>
      <c r="C398" s="34" t="s">
        <v>751</v>
      </c>
      <c r="D398" s="34" t="s">
        <v>273</v>
      </c>
      <c r="E398" s="20" t="s">
        <v>36</v>
      </c>
      <c r="F398" s="128" t="s">
        <v>141</v>
      </c>
      <c r="G398" s="128" t="s">
        <v>141</v>
      </c>
      <c r="H398" s="128" t="s">
        <v>141</v>
      </c>
      <c r="I398" s="128" t="s">
        <v>141</v>
      </c>
      <c r="J398" s="128" t="s">
        <v>141</v>
      </c>
      <c r="K398" s="128" t="s">
        <v>141</v>
      </c>
      <c r="L398" s="128" t="s">
        <v>141</v>
      </c>
      <c r="M398" s="128" t="s">
        <v>141</v>
      </c>
      <c r="N398" s="128" t="s">
        <v>141</v>
      </c>
      <c r="O398" s="128" t="s">
        <v>141</v>
      </c>
      <c r="P398" s="128" t="s">
        <v>141</v>
      </c>
      <c r="Q398" s="128" t="s">
        <v>141</v>
      </c>
      <c r="R398" s="128" t="s">
        <v>141</v>
      </c>
      <c r="S398" s="128" t="s">
        <v>141</v>
      </c>
      <c r="T398" s="128" t="s">
        <v>887</v>
      </c>
      <c r="U398" s="128" t="s">
        <v>141</v>
      </c>
      <c r="V398" s="128" t="s">
        <v>865</v>
      </c>
      <c r="W398" s="128" t="s">
        <v>141</v>
      </c>
      <c r="X398" s="128" t="s">
        <v>141</v>
      </c>
      <c r="Y398" s="13"/>
      <c r="Z398" s="13"/>
    </row>
    <row r="399" spans="1:26" ht="15.75" customHeight="1" x14ac:dyDescent="0.2">
      <c r="A399" s="33">
        <v>397</v>
      </c>
      <c r="B399" s="34" t="s">
        <v>717</v>
      </c>
      <c r="C399" s="34" t="s">
        <v>766</v>
      </c>
      <c r="D399" s="34" t="s">
        <v>273</v>
      </c>
      <c r="E399" s="20" t="s">
        <v>36</v>
      </c>
      <c r="F399" s="20" t="s">
        <v>141</v>
      </c>
      <c r="G399" s="20" t="s">
        <v>141</v>
      </c>
      <c r="H399" s="20" t="s">
        <v>141</v>
      </c>
      <c r="I399" s="20" t="s">
        <v>141</v>
      </c>
      <c r="J399" s="20" t="s">
        <v>141</v>
      </c>
      <c r="K399" s="20" t="s">
        <v>141</v>
      </c>
      <c r="L399" s="20" t="s">
        <v>141</v>
      </c>
      <c r="M399" s="20" t="s">
        <v>141</v>
      </c>
      <c r="N399" s="20" t="s">
        <v>141</v>
      </c>
      <c r="O399" s="20" t="s">
        <v>141</v>
      </c>
      <c r="P399" s="20" t="s">
        <v>141</v>
      </c>
      <c r="Q399" s="20" t="s">
        <v>141</v>
      </c>
      <c r="R399" s="20" t="s">
        <v>141</v>
      </c>
      <c r="S399" s="20" t="s">
        <v>141</v>
      </c>
      <c r="T399" s="20" t="s">
        <v>858</v>
      </c>
      <c r="U399" s="20" t="s">
        <v>141</v>
      </c>
      <c r="V399" s="20" t="s">
        <v>898</v>
      </c>
      <c r="W399" s="20" t="s">
        <v>141</v>
      </c>
      <c r="X399" s="20" t="s">
        <v>141</v>
      </c>
      <c r="Y399" s="13"/>
      <c r="Z399" s="13"/>
    </row>
    <row r="400" spans="1:26" ht="15.75" customHeight="1" x14ac:dyDescent="0.2">
      <c r="A400" s="33">
        <v>398</v>
      </c>
      <c r="B400" s="34" t="s">
        <v>717</v>
      </c>
      <c r="C400" s="34" t="s">
        <v>770</v>
      </c>
      <c r="D400" s="34" t="s">
        <v>273</v>
      </c>
      <c r="E400" s="20" t="s">
        <v>36</v>
      </c>
      <c r="F400" s="359" t="s">
        <v>141</v>
      </c>
      <c r="G400" s="359" t="s">
        <v>141</v>
      </c>
      <c r="H400" s="359" t="s">
        <v>141</v>
      </c>
      <c r="I400" s="359" t="s">
        <v>141</v>
      </c>
      <c r="J400" s="359" t="s">
        <v>141</v>
      </c>
      <c r="K400" s="359" t="s">
        <v>141</v>
      </c>
      <c r="L400" s="359" t="s">
        <v>141</v>
      </c>
      <c r="M400" s="359" t="s">
        <v>141</v>
      </c>
      <c r="N400" s="359" t="s">
        <v>141</v>
      </c>
      <c r="O400" s="359" t="s">
        <v>141</v>
      </c>
      <c r="P400" s="359" t="s">
        <v>141</v>
      </c>
      <c r="Q400" s="359" t="s">
        <v>141</v>
      </c>
      <c r="R400" s="359" t="s">
        <v>141</v>
      </c>
      <c r="S400" s="359" t="s">
        <v>141</v>
      </c>
      <c r="T400" s="360" t="s">
        <v>899</v>
      </c>
      <c r="U400" s="360" t="s">
        <v>900</v>
      </c>
      <c r="V400" s="360" t="s">
        <v>871</v>
      </c>
      <c r="W400" s="359" t="s">
        <v>141</v>
      </c>
      <c r="X400" s="20" t="s">
        <v>332</v>
      </c>
      <c r="Y400" s="13"/>
      <c r="Z400" s="13"/>
    </row>
    <row r="401" spans="1:26" ht="15.75" customHeight="1" x14ac:dyDescent="0.2">
      <c r="A401" s="33">
        <v>399</v>
      </c>
      <c r="B401" s="34" t="s">
        <v>717</v>
      </c>
      <c r="C401" s="34" t="s">
        <v>785</v>
      </c>
      <c r="D401" s="34" t="s">
        <v>273</v>
      </c>
      <c r="E401" s="20" t="s">
        <v>36</v>
      </c>
      <c r="F401" s="361" t="s">
        <v>141</v>
      </c>
      <c r="G401" s="361" t="s">
        <v>141</v>
      </c>
      <c r="H401" s="361" t="s">
        <v>141</v>
      </c>
      <c r="I401" s="361" t="s">
        <v>141</v>
      </c>
      <c r="J401" s="361" t="s">
        <v>141</v>
      </c>
      <c r="K401" s="361" t="s">
        <v>141</v>
      </c>
      <c r="L401" s="361" t="s">
        <v>141</v>
      </c>
      <c r="M401" s="361" t="s">
        <v>141</v>
      </c>
      <c r="N401" s="361" t="s">
        <v>141</v>
      </c>
      <c r="O401" s="361" t="s">
        <v>141</v>
      </c>
      <c r="P401" s="361" t="s">
        <v>141</v>
      </c>
      <c r="Q401" s="361" t="s">
        <v>141</v>
      </c>
      <c r="R401" s="361" t="s">
        <v>141</v>
      </c>
      <c r="S401" s="361" t="s">
        <v>141</v>
      </c>
      <c r="T401" s="362" t="s">
        <v>892</v>
      </c>
      <c r="U401" s="361" t="s">
        <v>141</v>
      </c>
      <c r="V401" s="362" t="s">
        <v>876</v>
      </c>
      <c r="W401" s="361" t="s">
        <v>141</v>
      </c>
      <c r="X401" s="361" t="s">
        <v>141</v>
      </c>
      <c r="Y401" s="13"/>
      <c r="Z401" s="13"/>
    </row>
    <row r="402" spans="1:26" ht="15.75" customHeight="1" x14ac:dyDescent="0.2">
      <c r="A402" s="140">
        <v>400</v>
      </c>
      <c r="B402" s="34" t="s">
        <v>717</v>
      </c>
      <c r="C402" s="141" t="s">
        <v>795</v>
      </c>
      <c r="D402" s="141" t="s">
        <v>273</v>
      </c>
      <c r="E402" s="39" t="s">
        <v>36</v>
      </c>
      <c r="F402" s="39" t="s">
        <v>141</v>
      </c>
      <c r="G402" s="39" t="s">
        <v>141</v>
      </c>
      <c r="H402" s="39" t="s">
        <v>141</v>
      </c>
      <c r="I402" s="39" t="s">
        <v>141</v>
      </c>
      <c r="J402" s="39" t="s">
        <v>141</v>
      </c>
      <c r="K402" s="39" t="s">
        <v>141</v>
      </c>
      <c r="L402" s="39" t="s">
        <v>141</v>
      </c>
      <c r="M402" s="39" t="s">
        <v>141</v>
      </c>
      <c r="N402" s="39" t="s">
        <v>141</v>
      </c>
      <c r="O402" s="39" t="s">
        <v>141</v>
      </c>
      <c r="P402" s="39" t="s">
        <v>141</v>
      </c>
      <c r="Q402" s="39" t="s">
        <v>141</v>
      </c>
      <c r="R402" s="39" t="s">
        <v>141</v>
      </c>
      <c r="S402" s="39" t="s">
        <v>141</v>
      </c>
      <c r="T402" s="143" t="s">
        <v>869</v>
      </c>
      <c r="U402" s="39" t="s">
        <v>141</v>
      </c>
      <c r="V402" s="143" t="s">
        <v>901</v>
      </c>
      <c r="W402" s="39" t="s">
        <v>141</v>
      </c>
      <c r="X402" s="39" t="s">
        <v>141</v>
      </c>
      <c r="Y402" s="13"/>
      <c r="Z402" s="13"/>
    </row>
    <row r="403" spans="1:26" ht="15.75" customHeight="1" x14ac:dyDescent="0.2">
      <c r="A403" s="14">
        <v>401</v>
      </c>
      <c r="B403" s="15" t="s">
        <v>902</v>
      </c>
      <c r="C403" s="15" t="s">
        <v>903</v>
      </c>
      <c r="D403" s="15" t="s">
        <v>35</v>
      </c>
      <c r="E403" s="16" t="s">
        <v>36</v>
      </c>
      <c r="F403" s="16" t="s">
        <v>141</v>
      </c>
      <c r="G403" s="16" t="s">
        <v>141</v>
      </c>
      <c r="H403" s="16" t="s">
        <v>904</v>
      </c>
      <c r="I403" s="16" t="s">
        <v>905</v>
      </c>
      <c r="J403" s="16" t="s">
        <v>906</v>
      </c>
      <c r="K403" s="16" t="s">
        <v>907</v>
      </c>
      <c r="L403" s="16" t="s">
        <v>908</v>
      </c>
      <c r="M403" s="16" t="s">
        <v>909</v>
      </c>
      <c r="N403" s="16" t="s">
        <v>910</v>
      </c>
      <c r="O403" s="16" t="s">
        <v>911</v>
      </c>
      <c r="P403" s="16" t="s">
        <v>912</v>
      </c>
      <c r="Q403" s="16" t="s">
        <v>911</v>
      </c>
      <c r="R403" s="16" t="s">
        <v>912</v>
      </c>
      <c r="S403" s="16" t="s">
        <v>913</v>
      </c>
      <c r="T403" s="16" t="s">
        <v>914</v>
      </c>
      <c r="U403" s="16" t="s">
        <v>915</v>
      </c>
      <c r="V403" s="16" t="s">
        <v>915</v>
      </c>
      <c r="W403" s="16" t="s">
        <v>915</v>
      </c>
      <c r="X403" s="16" t="s">
        <v>904</v>
      </c>
      <c r="Y403" s="13"/>
      <c r="Z403" s="13"/>
    </row>
    <row r="404" spans="1:26" ht="15.75" customHeight="1" x14ac:dyDescent="0.2">
      <c r="A404" s="33">
        <v>402</v>
      </c>
      <c r="B404" s="34" t="s">
        <v>902</v>
      </c>
      <c r="C404" s="34" t="s">
        <v>916</v>
      </c>
      <c r="D404" s="34" t="s">
        <v>35</v>
      </c>
      <c r="E404" s="20" t="s">
        <v>36</v>
      </c>
      <c r="F404" s="20" t="s">
        <v>141</v>
      </c>
      <c r="G404" s="20" t="s">
        <v>141</v>
      </c>
      <c r="H404" s="128" t="s">
        <v>917</v>
      </c>
      <c r="I404" s="128" t="s">
        <v>593</v>
      </c>
      <c r="J404" s="128" t="s">
        <v>918</v>
      </c>
      <c r="K404" s="128" t="s">
        <v>919</v>
      </c>
      <c r="L404" s="20" t="s">
        <v>920</v>
      </c>
      <c r="M404" s="20" t="s">
        <v>665</v>
      </c>
      <c r="N404" s="20" t="s">
        <v>921</v>
      </c>
      <c r="O404" s="20" t="s">
        <v>922</v>
      </c>
      <c r="P404" s="128" t="s">
        <v>683</v>
      </c>
      <c r="Q404" s="128" t="s">
        <v>827</v>
      </c>
      <c r="R404" s="20" t="s">
        <v>332</v>
      </c>
      <c r="S404" s="20" t="s">
        <v>923</v>
      </c>
      <c r="T404" s="20" t="s">
        <v>859</v>
      </c>
      <c r="U404" s="20" t="s">
        <v>859</v>
      </c>
      <c r="V404" s="20" t="s">
        <v>924</v>
      </c>
      <c r="W404" s="20" t="s">
        <v>749</v>
      </c>
      <c r="X404" s="128" t="s">
        <v>925</v>
      </c>
      <c r="Y404" s="13"/>
      <c r="Z404" s="13"/>
    </row>
    <row r="405" spans="1:26" ht="15.75" customHeight="1" x14ac:dyDescent="0.2">
      <c r="A405" s="33">
        <v>403</v>
      </c>
      <c r="B405" s="34" t="s">
        <v>902</v>
      </c>
      <c r="C405" s="34" t="s">
        <v>926</v>
      </c>
      <c r="D405" s="34" t="s">
        <v>35</v>
      </c>
      <c r="E405" s="20" t="s">
        <v>36</v>
      </c>
      <c r="F405" s="128" t="s">
        <v>141</v>
      </c>
      <c r="G405" s="128" t="s">
        <v>141</v>
      </c>
      <c r="H405" s="128" t="s">
        <v>927</v>
      </c>
      <c r="I405" s="128" t="s">
        <v>928</v>
      </c>
      <c r="J405" s="128" t="s">
        <v>929</v>
      </c>
      <c r="K405" s="128" t="s">
        <v>930</v>
      </c>
      <c r="L405" s="128" t="s">
        <v>931</v>
      </c>
      <c r="M405" s="128" t="s">
        <v>141</v>
      </c>
      <c r="N405" s="128" t="s">
        <v>141</v>
      </c>
      <c r="O405" s="128" t="s">
        <v>141</v>
      </c>
      <c r="P405" s="128" t="s">
        <v>932</v>
      </c>
      <c r="Q405" s="128" t="s">
        <v>933</v>
      </c>
      <c r="R405" s="128" t="s">
        <v>141</v>
      </c>
      <c r="S405" s="128" t="s">
        <v>141</v>
      </c>
      <c r="T405" s="128" t="s">
        <v>141</v>
      </c>
      <c r="U405" s="128" t="s">
        <v>141</v>
      </c>
      <c r="V405" s="128" t="s">
        <v>141</v>
      </c>
      <c r="W405" s="128" t="s">
        <v>141</v>
      </c>
      <c r="X405" s="128" t="s">
        <v>934</v>
      </c>
      <c r="Y405" s="13"/>
      <c r="Z405" s="13"/>
    </row>
    <row r="406" spans="1:26" ht="15.75" customHeight="1" x14ac:dyDescent="0.2">
      <c r="A406" s="33">
        <v>404</v>
      </c>
      <c r="B406" s="34" t="s">
        <v>902</v>
      </c>
      <c r="C406" s="34" t="s">
        <v>935</v>
      </c>
      <c r="D406" s="34" t="s">
        <v>35</v>
      </c>
      <c r="E406" s="20" t="s">
        <v>36</v>
      </c>
      <c r="F406" s="20" t="s">
        <v>141</v>
      </c>
      <c r="G406" s="20" t="s">
        <v>141</v>
      </c>
      <c r="H406" s="20" t="s">
        <v>141</v>
      </c>
      <c r="I406" s="20" t="s">
        <v>141</v>
      </c>
      <c r="J406" s="20" t="s">
        <v>141</v>
      </c>
      <c r="K406" s="20" t="s">
        <v>141</v>
      </c>
      <c r="L406" s="20" t="s">
        <v>141</v>
      </c>
      <c r="M406" s="20" t="s">
        <v>141</v>
      </c>
      <c r="N406" s="20" t="s">
        <v>141</v>
      </c>
      <c r="O406" s="20" t="s">
        <v>141</v>
      </c>
      <c r="P406" s="20" t="s">
        <v>141</v>
      </c>
      <c r="Q406" s="20" t="s">
        <v>936</v>
      </c>
      <c r="R406" s="20" t="s">
        <v>141</v>
      </c>
      <c r="S406" s="20" t="s">
        <v>141</v>
      </c>
      <c r="T406" s="20" t="s">
        <v>141</v>
      </c>
      <c r="U406" s="20" t="s">
        <v>141</v>
      </c>
      <c r="V406" s="20" t="s">
        <v>141</v>
      </c>
      <c r="W406" s="20" t="s">
        <v>141</v>
      </c>
      <c r="X406" s="20" t="s">
        <v>141</v>
      </c>
      <c r="Y406" s="13"/>
      <c r="Z406" s="13"/>
    </row>
    <row r="407" spans="1:26" ht="15.75" customHeight="1" x14ac:dyDescent="0.2">
      <c r="A407" s="33">
        <v>405</v>
      </c>
      <c r="B407" s="34" t="s">
        <v>902</v>
      </c>
      <c r="C407" s="34" t="s">
        <v>937</v>
      </c>
      <c r="D407" s="34" t="s">
        <v>35</v>
      </c>
      <c r="E407" s="20" t="s">
        <v>36</v>
      </c>
      <c r="F407" s="359" t="s">
        <v>141</v>
      </c>
      <c r="G407" s="359" t="s">
        <v>141</v>
      </c>
      <c r="H407" s="360" t="s">
        <v>938</v>
      </c>
      <c r="I407" s="360" t="s">
        <v>607</v>
      </c>
      <c r="J407" s="360" t="s">
        <v>939</v>
      </c>
      <c r="K407" s="360" t="s">
        <v>169</v>
      </c>
      <c r="L407" s="360" t="s">
        <v>940</v>
      </c>
      <c r="M407" s="360" t="s">
        <v>393</v>
      </c>
      <c r="N407" s="360" t="s">
        <v>941</v>
      </c>
      <c r="O407" s="360" t="s">
        <v>942</v>
      </c>
      <c r="P407" s="360" t="s">
        <v>705</v>
      </c>
      <c r="Q407" s="360" t="s">
        <v>943</v>
      </c>
      <c r="R407" s="359" t="s">
        <v>332</v>
      </c>
      <c r="S407" s="360" t="s">
        <v>944</v>
      </c>
      <c r="T407" s="360" t="s">
        <v>870</v>
      </c>
      <c r="U407" s="360" t="s">
        <v>870</v>
      </c>
      <c r="V407" s="360" t="s">
        <v>945</v>
      </c>
      <c r="W407" s="360" t="s">
        <v>783</v>
      </c>
      <c r="X407" s="360" t="s">
        <v>946</v>
      </c>
      <c r="Y407" s="13"/>
      <c r="Z407" s="13"/>
    </row>
    <row r="408" spans="1:26" ht="15.75" customHeight="1" x14ac:dyDescent="0.2">
      <c r="A408" s="33">
        <v>406</v>
      </c>
      <c r="B408" s="34" t="s">
        <v>902</v>
      </c>
      <c r="C408" s="34" t="s">
        <v>947</v>
      </c>
      <c r="D408" s="34" t="s">
        <v>35</v>
      </c>
      <c r="E408" s="20" t="s">
        <v>36</v>
      </c>
      <c r="F408" s="361" t="s">
        <v>141</v>
      </c>
      <c r="G408" s="361" t="s">
        <v>141</v>
      </c>
      <c r="H408" s="362" t="s">
        <v>948</v>
      </c>
      <c r="I408" s="362" t="s">
        <v>949</v>
      </c>
      <c r="J408" s="362" t="s">
        <v>950</v>
      </c>
      <c r="K408" s="362" t="s">
        <v>951</v>
      </c>
      <c r="L408" s="362" t="s">
        <v>952</v>
      </c>
      <c r="M408" s="361" t="s">
        <v>141</v>
      </c>
      <c r="N408" s="361" t="s">
        <v>141</v>
      </c>
      <c r="O408" s="361" t="s">
        <v>141</v>
      </c>
      <c r="P408" s="362" t="s">
        <v>953</v>
      </c>
      <c r="Q408" s="362" t="s">
        <v>955</v>
      </c>
      <c r="R408" s="361" t="s">
        <v>141</v>
      </c>
      <c r="S408" s="361" t="s">
        <v>141</v>
      </c>
      <c r="T408" s="361" t="s">
        <v>141</v>
      </c>
      <c r="U408" s="361" t="s">
        <v>141</v>
      </c>
      <c r="V408" s="361" t="s">
        <v>141</v>
      </c>
      <c r="W408" s="361" t="s">
        <v>141</v>
      </c>
      <c r="X408" s="362" t="s">
        <v>957</v>
      </c>
      <c r="Y408" s="13"/>
      <c r="Z408" s="13"/>
    </row>
    <row r="409" spans="1:26" ht="15.75" customHeight="1" x14ac:dyDescent="0.2">
      <c r="A409" s="140">
        <v>407</v>
      </c>
      <c r="B409" s="141" t="s">
        <v>902</v>
      </c>
      <c r="C409" s="141" t="s">
        <v>959</v>
      </c>
      <c r="D409" s="141" t="s">
        <v>35</v>
      </c>
      <c r="E409" s="39" t="s">
        <v>36</v>
      </c>
      <c r="F409" s="39" t="s">
        <v>141</v>
      </c>
      <c r="G409" s="39" t="s">
        <v>141</v>
      </c>
      <c r="H409" s="39" t="s">
        <v>141</v>
      </c>
      <c r="I409" s="39" t="s">
        <v>141</v>
      </c>
      <c r="J409" s="39" t="s">
        <v>141</v>
      </c>
      <c r="K409" s="39" t="s">
        <v>141</v>
      </c>
      <c r="L409" s="39" t="s">
        <v>141</v>
      </c>
      <c r="M409" s="39" t="s">
        <v>141</v>
      </c>
      <c r="N409" s="39" t="s">
        <v>141</v>
      </c>
      <c r="O409" s="39" t="s">
        <v>141</v>
      </c>
      <c r="P409" s="39" t="s">
        <v>141</v>
      </c>
      <c r="Q409" s="143" t="s">
        <v>831</v>
      </c>
      <c r="R409" s="39" t="s">
        <v>141</v>
      </c>
      <c r="S409" s="39" t="s">
        <v>141</v>
      </c>
      <c r="T409" s="39" t="s">
        <v>141</v>
      </c>
      <c r="U409" s="39" t="s">
        <v>141</v>
      </c>
      <c r="V409" s="39" t="s">
        <v>141</v>
      </c>
      <c r="W409" s="39" t="s">
        <v>141</v>
      </c>
      <c r="X409" s="39" t="s">
        <v>141</v>
      </c>
      <c r="Y409" s="13"/>
      <c r="Z409" s="13"/>
    </row>
    <row r="410" spans="1:26" ht="15.75" customHeight="1" x14ac:dyDescent="0.2">
      <c r="A410" s="14">
        <v>408</v>
      </c>
      <c r="B410" s="15" t="s">
        <v>902</v>
      </c>
      <c r="C410" s="15" t="s">
        <v>903</v>
      </c>
      <c r="D410" s="15" t="s">
        <v>189</v>
      </c>
      <c r="E410" s="16" t="s">
        <v>36</v>
      </c>
      <c r="F410" s="16" t="s">
        <v>141</v>
      </c>
      <c r="G410" s="16" t="s">
        <v>141</v>
      </c>
      <c r="H410" s="16" t="s">
        <v>963</v>
      </c>
      <c r="I410" s="16" t="s">
        <v>964</v>
      </c>
      <c r="J410" s="16" t="s">
        <v>965</v>
      </c>
      <c r="K410" s="16" t="s">
        <v>966</v>
      </c>
      <c r="L410" s="16" t="s">
        <v>907</v>
      </c>
      <c r="M410" s="16" t="s">
        <v>907</v>
      </c>
      <c r="N410" s="16" t="s">
        <v>907</v>
      </c>
      <c r="O410" s="16" t="s">
        <v>967</v>
      </c>
      <c r="P410" s="16" t="s">
        <v>141</v>
      </c>
      <c r="Q410" s="16" t="s">
        <v>968</v>
      </c>
      <c r="R410" s="16" t="s">
        <v>141</v>
      </c>
      <c r="S410" s="16" t="s">
        <v>141</v>
      </c>
      <c r="T410" s="16" t="s">
        <v>141</v>
      </c>
      <c r="U410" s="16" t="s">
        <v>969</v>
      </c>
      <c r="V410" s="16" t="s">
        <v>970</v>
      </c>
      <c r="W410" s="16" t="s">
        <v>971</v>
      </c>
      <c r="X410" s="16" t="s">
        <v>972</v>
      </c>
      <c r="Y410" s="13"/>
      <c r="Z410" s="13"/>
    </row>
    <row r="411" spans="1:26" ht="15.75" customHeight="1" x14ac:dyDescent="0.2">
      <c r="A411" s="33">
        <v>409</v>
      </c>
      <c r="B411" s="34" t="s">
        <v>902</v>
      </c>
      <c r="C411" s="34" t="s">
        <v>916</v>
      </c>
      <c r="D411" s="34" t="s">
        <v>189</v>
      </c>
      <c r="E411" s="20" t="s">
        <v>36</v>
      </c>
      <c r="F411" s="20" t="s">
        <v>141</v>
      </c>
      <c r="G411" s="20" t="s">
        <v>141</v>
      </c>
      <c r="H411" s="128" t="s">
        <v>973</v>
      </c>
      <c r="I411" s="128" t="s">
        <v>593</v>
      </c>
      <c r="J411" s="128" t="s">
        <v>974</v>
      </c>
      <c r="K411" s="128" t="s">
        <v>975</v>
      </c>
      <c r="L411" s="128" t="s">
        <v>976</v>
      </c>
      <c r="M411" s="128" t="s">
        <v>757</v>
      </c>
      <c r="N411" s="20" t="s">
        <v>977</v>
      </c>
      <c r="O411" s="20" t="s">
        <v>978</v>
      </c>
      <c r="P411" s="20" t="s">
        <v>141</v>
      </c>
      <c r="Q411" s="20" t="s">
        <v>827</v>
      </c>
      <c r="R411" s="20" t="s">
        <v>141</v>
      </c>
      <c r="S411" s="20" t="s">
        <v>141</v>
      </c>
      <c r="T411" s="20" t="s">
        <v>141</v>
      </c>
      <c r="U411" s="20" t="s">
        <v>979</v>
      </c>
      <c r="V411" s="20" t="s">
        <v>980</v>
      </c>
      <c r="W411" s="20" t="s">
        <v>749</v>
      </c>
      <c r="X411" s="20" t="s">
        <v>981</v>
      </c>
      <c r="Y411" s="13"/>
      <c r="Z411" s="13"/>
    </row>
    <row r="412" spans="1:26" ht="15.75" customHeight="1" x14ac:dyDescent="0.2">
      <c r="A412" s="33">
        <v>410</v>
      </c>
      <c r="B412" s="34" t="s">
        <v>902</v>
      </c>
      <c r="C412" s="34" t="s">
        <v>926</v>
      </c>
      <c r="D412" s="34" t="s">
        <v>189</v>
      </c>
      <c r="E412" s="20" t="s">
        <v>36</v>
      </c>
      <c r="F412" s="128" t="s">
        <v>141</v>
      </c>
      <c r="G412" s="128" t="s">
        <v>141</v>
      </c>
      <c r="H412" s="128" t="s">
        <v>982</v>
      </c>
      <c r="I412" s="128" t="s">
        <v>983</v>
      </c>
      <c r="J412" s="128" t="s">
        <v>984</v>
      </c>
      <c r="K412" s="128" t="s">
        <v>985</v>
      </c>
      <c r="L412" s="128" t="s">
        <v>986</v>
      </c>
      <c r="M412" s="128" t="s">
        <v>987</v>
      </c>
      <c r="N412" s="128" t="s">
        <v>141</v>
      </c>
      <c r="O412" s="128" t="s">
        <v>141</v>
      </c>
      <c r="P412" s="128" t="s">
        <v>141</v>
      </c>
      <c r="Q412" s="128" t="s">
        <v>812</v>
      </c>
      <c r="R412" s="128" t="s">
        <v>141</v>
      </c>
      <c r="S412" s="128" t="s">
        <v>141</v>
      </c>
      <c r="T412" s="128" t="s">
        <v>141</v>
      </c>
      <c r="U412" s="128" t="s">
        <v>141</v>
      </c>
      <c r="V412" s="128" t="s">
        <v>988</v>
      </c>
      <c r="W412" s="128" t="s">
        <v>141</v>
      </c>
      <c r="X412" s="128" t="s">
        <v>141</v>
      </c>
      <c r="Y412" s="13"/>
      <c r="Z412" s="13"/>
    </row>
    <row r="413" spans="1:26" ht="15.75" customHeight="1" x14ac:dyDescent="0.2">
      <c r="A413" s="33">
        <v>411</v>
      </c>
      <c r="B413" s="34" t="s">
        <v>902</v>
      </c>
      <c r="C413" s="34" t="s">
        <v>935</v>
      </c>
      <c r="D413" s="34" t="s">
        <v>189</v>
      </c>
      <c r="E413" s="20" t="s">
        <v>36</v>
      </c>
      <c r="F413" s="20" t="s">
        <v>141</v>
      </c>
      <c r="G413" s="20" t="s">
        <v>141</v>
      </c>
      <c r="H413" s="20" t="s">
        <v>141</v>
      </c>
      <c r="I413" s="20" t="s">
        <v>141</v>
      </c>
      <c r="J413" s="20" t="s">
        <v>141</v>
      </c>
      <c r="K413" s="20" t="s">
        <v>141</v>
      </c>
      <c r="L413" s="20" t="s">
        <v>141</v>
      </c>
      <c r="M413" s="20" t="s">
        <v>141</v>
      </c>
      <c r="N413" s="20" t="s">
        <v>141</v>
      </c>
      <c r="O413" s="20" t="s">
        <v>141</v>
      </c>
      <c r="P413" s="20" t="s">
        <v>141</v>
      </c>
      <c r="Q413" s="20" t="s">
        <v>141</v>
      </c>
      <c r="R413" s="20" t="s">
        <v>141</v>
      </c>
      <c r="S413" s="20" t="s">
        <v>141</v>
      </c>
      <c r="T413" s="20" t="s">
        <v>141</v>
      </c>
      <c r="U413" s="20" t="s">
        <v>141</v>
      </c>
      <c r="V413" s="20" t="s">
        <v>141</v>
      </c>
      <c r="W413" s="20" t="s">
        <v>141</v>
      </c>
      <c r="X413" s="20" t="s">
        <v>141</v>
      </c>
      <c r="Y413" s="13"/>
      <c r="Z413" s="13"/>
    </row>
    <row r="414" spans="1:26" ht="15.75" customHeight="1" x14ac:dyDescent="0.2">
      <c r="A414" s="33">
        <v>412</v>
      </c>
      <c r="B414" s="34" t="s">
        <v>902</v>
      </c>
      <c r="C414" s="34" t="s">
        <v>937</v>
      </c>
      <c r="D414" s="34" t="s">
        <v>189</v>
      </c>
      <c r="E414" s="20" t="s">
        <v>36</v>
      </c>
      <c r="F414" s="359" t="s">
        <v>141</v>
      </c>
      <c r="G414" s="359" t="s">
        <v>141</v>
      </c>
      <c r="H414" s="360" t="s">
        <v>990</v>
      </c>
      <c r="I414" s="360" t="s">
        <v>607</v>
      </c>
      <c r="J414" s="360" t="s">
        <v>992</v>
      </c>
      <c r="K414" s="360" t="s">
        <v>689</v>
      </c>
      <c r="L414" s="360" t="s">
        <v>169</v>
      </c>
      <c r="M414" s="360" t="s">
        <v>789</v>
      </c>
      <c r="N414" s="360" t="s">
        <v>941</v>
      </c>
      <c r="O414" s="360" t="s">
        <v>993</v>
      </c>
      <c r="P414" s="359" t="s">
        <v>141</v>
      </c>
      <c r="Q414" s="360" t="s">
        <v>943</v>
      </c>
      <c r="R414" s="359" t="s">
        <v>141</v>
      </c>
      <c r="S414" s="359" t="s">
        <v>141</v>
      </c>
      <c r="T414" s="359" t="s">
        <v>141</v>
      </c>
      <c r="U414" s="360" t="s">
        <v>994</v>
      </c>
      <c r="V414" s="360" t="s">
        <v>995</v>
      </c>
      <c r="W414" s="360" t="s">
        <v>783</v>
      </c>
      <c r="X414" s="360" t="s">
        <v>996</v>
      </c>
      <c r="Y414" s="13"/>
      <c r="Z414" s="13"/>
    </row>
    <row r="415" spans="1:26" ht="15.75" customHeight="1" x14ac:dyDescent="0.2">
      <c r="A415" s="33">
        <v>413</v>
      </c>
      <c r="B415" s="34" t="s">
        <v>902</v>
      </c>
      <c r="C415" s="34" t="s">
        <v>947</v>
      </c>
      <c r="D415" s="34" t="s">
        <v>189</v>
      </c>
      <c r="E415" s="20" t="s">
        <v>36</v>
      </c>
      <c r="F415" s="361" t="s">
        <v>141</v>
      </c>
      <c r="G415" s="361" t="s">
        <v>141</v>
      </c>
      <c r="H415" s="362" t="s">
        <v>997</v>
      </c>
      <c r="I415" s="362" t="s">
        <v>999</v>
      </c>
      <c r="J415" s="362" t="s">
        <v>1002</v>
      </c>
      <c r="K415" s="362" t="s">
        <v>1003</v>
      </c>
      <c r="L415" s="362" t="s">
        <v>1004</v>
      </c>
      <c r="M415" s="362" t="s">
        <v>1005</v>
      </c>
      <c r="N415" s="361" t="s">
        <v>141</v>
      </c>
      <c r="O415" s="361" t="s">
        <v>141</v>
      </c>
      <c r="P415" s="361" t="s">
        <v>141</v>
      </c>
      <c r="Q415" s="362" t="s">
        <v>831</v>
      </c>
      <c r="R415" s="361" t="s">
        <v>141</v>
      </c>
      <c r="S415" s="361" t="s">
        <v>141</v>
      </c>
      <c r="T415" s="361" t="s">
        <v>141</v>
      </c>
      <c r="U415" s="361" t="s">
        <v>141</v>
      </c>
      <c r="V415" s="362" t="s">
        <v>1006</v>
      </c>
      <c r="W415" s="361" t="s">
        <v>141</v>
      </c>
      <c r="X415" s="361" t="s">
        <v>141</v>
      </c>
      <c r="Y415" s="13"/>
      <c r="Z415" s="13"/>
    </row>
    <row r="416" spans="1:26" ht="15.75" customHeight="1" x14ac:dyDescent="0.2">
      <c r="A416" s="140">
        <v>414</v>
      </c>
      <c r="B416" s="141" t="s">
        <v>902</v>
      </c>
      <c r="C416" s="141" t="s">
        <v>959</v>
      </c>
      <c r="D416" s="141" t="s">
        <v>189</v>
      </c>
      <c r="E416" s="39" t="s">
        <v>36</v>
      </c>
      <c r="F416" s="39" t="s">
        <v>141</v>
      </c>
      <c r="G416" s="39" t="s">
        <v>141</v>
      </c>
      <c r="H416" s="39" t="s">
        <v>141</v>
      </c>
      <c r="I416" s="39" t="s">
        <v>141</v>
      </c>
      <c r="J416" s="39" t="s">
        <v>141</v>
      </c>
      <c r="K416" s="39" t="s">
        <v>141</v>
      </c>
      <c r="L416" s="39" t="s">
        <v>141</v>
      </c>
      <c r="M416" s="39" t="s">
        <v>141</v>
      </c>
      <c r="N416" s="39" t="s">
        <v>141</v>
      </c>
      <c r="O416" s="39" t="s">
        <v>141</v>
      </c>
      <c r="P416" s="39" t="s">
        <v>141</v>
      </c>
      <c r="Q416" s="39" t="s">
        <v>141</v>
      </c>
      <c r="R416" s="39" t="s">
        <v>141</v>
      </c>
      <c r="S416" s="39" t="s">
        <v>141</v>
      </c>
      <c r="T416" s="39" t="s">
        <v>141</v>
      </c>
      <c r="U416" s="39" t="s">
        <v>141</v>
      </c>
      <c r="V416" s="39" t="s">
        <v>141</v>
      </c>
      <c r="W416" s="39" t="s">
        <v>141</v>
      </c>
      <c r="X416" s="39" t="s">
        <v>141</v>
      </c>
      <c r="Y416" s="13"/>
      <c r="Z416" s="13"/>
    </row>
    <row r="417" spans="1:26" ht="15.75" customHeight="1" x14ac:dyDescent="0.2">
      <c r="A417" s="14">
        <v>415</v>
      </c>
      <c r="B417" s="15" t="s">
        <v>902</v>
      </c>
      <c r="C417" s="15" t="s">
        <v>903</v>
      </c>
      <c r="D417" s="15" t="s">
        <v>254</v>
      </c>
      <c r="E417" s="16" t="s">
        <v>36</v>
      </c>
      <c r="F417" s="16" t="s">
        <v>141</v>
      </c>
      <c r="G417" s="16" t="s">
        <v>141</v>
      </c>
      <c r="H417" s="16" t="s">
        <v>911</v>
      </c>
      <c r="I417" s="16" t="s">
        <v>141</v>
      </c>
      <c r="J417" s="16" t="s">
        <v>141</v>
      </c>
      <c r="K417" s="16" t="s">
        <v>141</v>
      </c>
      <c r="L417" s="16" t="s">
        <v>141</v>
      </c>
      <c r="M417" s="16" t="s">
        <v>911</v>
      </c>
      <c r="N417" s="16" t="s">
        <v>141</v>
      </c>
      <c r="O417" s="16" t="s">
        <v>141</v>
      </c>
      <c r="P417" s="16" t="s">
        <v>141</v>
      </c>
      <c r="Q417" s="16" t="s">
        <v>912</v>
      </c>
      <c r="R417" s="16" t="s">
        <v>141</v>
      </c>
      <c r="S417" s="16" t="s">
        <v>141</v>
      </c>
      <c r="T417" s="16" t="s">
        <v>141</v>
      </c>
      <c r="U417" s="16" t="s">
        <v>141</v>
      </c>
      <c r="V417" s="16" t="s">
        <v>141</v>
      </c>
      <c r="W417" s="16" t="s">
        <v>904</v>
      </c>
      <c r="X417" s="16" t="s">
        <v>141</v>
      </c>
      <c r="Y417" s="13"/>
      <c r="Z417" s="13"/>
    </row>
    <row r="418" spans="1:26" ht="15.75" customHeight="1" x14ac:dyDescent="0.2">
      <c r="A418" s="33">
        <v>416</v>
      </c>
      <c r="B418" s="34" t="s">
        <v>902</v>
      </c>
      <c r="C418" s="34" t="s">
        <v>916</v>
      </c>
      <c r="D418" s="34" t="s">
        <v>254</v>
      </c>
      <c r="E418" s="20" t="s">
        <v>36</v>
      </c>
      <c r="F418" s="20" t="s">
        <v>141</v>
      </c>
      <c r="G418" s="20" t="s">
        <v>141</v>
      </c>
      <c r="H418" s="128" t="s">
        <v>973</v>
      </c>
      <c r="I418" s="20" t="s">
        <v>141</v>
      </c>
      <c r="J418" s="20" t="s">
        <v>141</v>
      </c>
      <c r="K418" s="20" t="s">
        <v>141</v>
      </c>
      <c r="L418" s="20" t="s">
        <v>141</v>
      </c>
      <c r="M418" s="128" t="s">
        <v>665</v>
      </c>
      <c r="N418" s="20" t="s">
        <v>141</v>
      </c>
      <c r="O418" s="20" t="s">
        <v>141</v>
      </c>
      <c r="P418" s="20" t="s">
        <v>141</v>
      </c>
      <c r="Q418" s="20" t="s">
        <v>936</v>
      </c>
      <c r="R418" s="20" t="s">
        <v>141</v>
      </c>
      <c r="S418" s="20" t="s">
        <v>141</v>
      </c>
      <c r="T418" s="20" t="s">
        <v>141</v>
      </c>
      <c r="U418" s="20" t="s">
        <v>141</v>
      </c>
      <c r="V418" s="20" t="s">
        <v>141</v>
      </c>
      <c r="W418" s="128" t="s">
        <v>749</v>
      </c>
      <c r="X418" s="20" t="s">
        <v>141</v>
      </c>
      <c r="Y418" s="13"/>
      <c r="Z418" s="13"/>
    </row>
    <row r="419" spans="1:26" ht="15.75" customHeight="1" x14ac:dyDescent="0.2">
      <c r="A419" s="33">
        <v>417</v>
      </c>
      <c r="B419" s="34" t="s">
        <v>902</v>
      </c>
      <c r="C419" s="34" t="s">
        <v>926</v>
      </c>
      <c r="D419" s="34" t="s">
        <v>254</v>
      </c>
      <c r="E419" s="20" t="s">
        <v>36</v>
      </c>
      <c r="F419" s="128" t="s">
        <v>141</v>
      </c>
      <c r="G419" s="128" t="s">
        <v>141</v>
      </c>
      <c r="H419" s="128" t="s">
        <v>1010</v>
      </c>
      <c r="I419" s="128" t="s">
        <v>141</v>
      </c>
      <c r="J419" s="128" t="s">
        <v>141</v>
      </c>
      <c r="K419" s="128" t="s">
        <v>141</v>
      </c>
      <c r="L419" s="128" t="s">
        <v>141</v>
      </c>
      <c r="M419" s="128" t="s">
        <v>141</v>
      </c>
      <c r="N419" s="128" t="s">
        <v>141</v>
      </c>
      <c r="O419" s="128" t="s">
        <v>141</v>
      </c>
      <c r="P419" s="128" t="s">
        <v>141</v>
      </c>
      <c r="Q419" s="128" t="s">
        <v>683</v>
      </c>
      <c r="R419" s="128" t="s">
        <v>141</v>
      </c>
      <c r="S419" s="128" t="s">
        <v>141</v>
      </c>
      <c r="T419" s="128" t="s">
        <v>141</v>
      </c>
      <c r="U419" s="128" t="s">
        <v>141</v>
      </c>
      <c r="V419" s="128" t="s">
        <v>141</v>
      </c>
      <c r="W419" s="128" t="s">
        <v>141</v>
      </c>
      <c r="X419" s="128" t="s">
        <v>141</v>
      </c>
      <c r="Y419" s="13"/>
      <c r="Z419" s="13"/>
    </row>
    <row r="420" spans="1:26" ht="15.75" customHeight="1" x14ac:dyDescent="0.2">
      <c r="A420" s="33">
        <v>418</v>
      </c>
      <c r="B420" s="34" t="s">
        <v>902</v>
      </c>
      <c r="C420" s="34" t="s">
        <v>935</v>
      </c>
      <c r="D420" s="34" t="s">
        <v>254</v>
      </c>
      <c r="E420" s="20" t="s">
        <v>36</v>
      </c>
      <c r="F420" s="20" t="s">
        <v>141</v>
      </c>
      <c r="G420" s="20" t="s">
        <v>141</v>
      </c>
      <c r="H420" s="20" t="s">
        <v>141</v>
      </c>
      <c r="I420" s="20" t="s">
        <v>141</v>
      </c>
      <c r="J420" s="20" t="s">
        <v>141</v>
      </c>
      <c r="K420" s="20" t="s">
        <v>141</v>
      </c>
      <c r="L420" s="20" t="s">
        <v>141</v>
      </c>
      <c r="M420" s="20" t="s">
        <v>141</v>
      </c>
      <c r="N420" s="20" t="s">
        <v>141</v>
      </c>
      <c r="O420" s="20" t="s">
        <v>141</v>
      </c>
      <c r="P420" s="20" t="s">
        <v>141</v>
      </c>
      <c r="Q420" s="20" t="s">
        <v>141</v>
      </c>
      <c r="R420" s="20" t="s">
        <v>141</v>
      </c>
      <c r="S420" s="20" t="s">
        <v>141</v>
      </c>
      <c r="T420" s="20" t="s">
        <v>141</v>
      </c>
      <c r="U420" s="20" t="s">
        <v>141</v>
      </c>
      <c r="V420" s="20" t="s">
        <v>141</v>
      </c>
      <c r="W420" s="20" t="s">
        <v>141</v>
      </c>
      <c r="X420" s="20" t="s">
        <v>141</v>
      </c>
      <c r="Y420" s="13"/>
      <c r="Z420" s="13"/>
    </row>
    <row r="421" spans="1:26" ht="15.75" customHeight="1" x14ac:dyDescent="0.2">
      <c r="A421" s="33">
        <v>419</v>
      </c>
      <c r="B421" s="34" t="s">
        <v>902</v>
      </c>
      <c r="C421" s="34" t="s">
        <v>937</v>
      </c>
      <c r="D421" s="34" t="s">
        <v>254</v>
      </c>
      <c r="E421" s="20" t="s">
        <v>36</v>
      </c>
      <c r="F421" s="359" t="s">
        <v>141</v>
      </c>
      <c r="G421" s="359" t="s">
        <v>141</v>
      </c>
      <c r="H421" s="360" t="s">
        <v>990</v>
      </c>
      <c r="I421" s="359" t="s">
        <v>141</v>
      </c>
      <c r="J421" s="359" t="s">
        <v>141</v>
      </c>
      <c r="K421" s="359" t="s">
        <v>141</v>
      </c>
      <c r="L421" s="359" t="s">
        <v>141</v>
      </c>
      <c r="M421" s="360" t="s">
        <v>393</v>
      </c>
      <c r="N421" s="359" t="s">
        <v>141</v>
      </c>
      <c r="O421" s="359" t="s">
        <v>141</v>
      </c>
      <c r="P421" s="359" t="s">
        <v>141</v>
      </c>
      <c r="Q421" s="360" t="s">
        <v>831</v>
      </c>
      <c r="R421" s="359" t="s">
        <v>141</v>
      </c>
      <c r="S421" s="359" t="s">
        <v>141</v>
      </c>
      <c r="T421" s="359" t="s">
        <v>141</v>
      </c>
      <c r="U421" s="359" t="s">
        <v>141</v>
      </c>
      <c r="V421" s="359" t="s">
        <v>141</v>
      </c>
      <c r="W421" s="360" t="s">
        <v>783</v>
      </c>
      <c r="X421" s="359" t="s">
        <v>141</v>
      </c>
      <c r="Y421" s="13"/>
      <c r="Z421" s="13"/>
    </row>
    <row r="422" spans="1:26" ht="15.75" customHeight="1" x14ac:dyDescent="0.2">
      <c r="A422" s="33">
        <v>420</v>
      </c>
      <c r="B422" s="34" t="s">
        <v>902</v>
      </c>
      <c r="C422" s="34" t="s">
        <v>947</v>
      </c>
      <c r="D422" s="34" t="s">
        <v>254</v>
      </c>
      <c r="E422" s="20" t="s">
        <v>36</v>
      </c>
      <c r="F422" s="361" t="s">
        <v>141</v>
      </c>
      <c r="G422" s="361" t="s">
        <v>141</v>
      </c>
      <c r="H422" s="362" t="s">
        <v>428</v>
      </c>
      <c r="I422" s="361" t="s">
        <v>141</v>
      </c>
      <c r="J422" s="361" t="s">
        <v>141</v>
      </c>
      <c r="K422" s="361" t="s">
        <v>141</v>
      </c>
      <c r="L422" s="361" t="s">
        <v>141</v>
      </c>
      <c r="M422" s="361" t="s">
        <v>141</v>
      </c>
      <c r="N422" s="361" t="s">
        <v>141</v>
      </c>
      <c r="O422" s="361" t="s">
        <v>141</v>
      </c>
      <c r="P422" s="361" t="s">
        <v>141</v>
      </c>
      <c r="Q422" s="362" t="s">
        <v>705</v>
      </c>
      <c r="R422" s="361" t="s">
        <v>141</v>
      </c>
      <c r="S422" s="361" t="s">
        <v>141</v>
      </c>
      <c r="T422" s="361" t="s">
        <v>141</v>
      </c>
      <c r="U422" s="361" t="s">
        <v>141</v>
      </c>
      <c r="V422" s="361" t="s">
        <v>141</v>
      </c>
      <c r="W422" s="361" t="s">
        <v>141</v>
      </c>
      <c r="X422" s="361" t="s">
        <v>141</v>
      </c>
      <c r="Y422" s="13"/>
      <c r="Z422" s="13"/>
    </row>
    <row r="423" spans="1:26" ht="15.75" customHeight="1" x14ac:dyDescent="0.2">
      <c r="A423" s="140">
        <v>421</v>
      </c>
      <c r="B423" s="141" t="s">
        <v>902</v>
      </c>
      <c r="C423" s="141" t="s">
        <v>959</v>
      </c>
      <c r="D423" s="141" t="s">
        <v>254</v>
      </c>
      <c r="E423" s="39" t="s">
        <v>36</v>
      </c>
      <c r="F423" s="39" t="s">
        <v>141</v>
      </c>
      <c r="G423" s="39" t="s">
        <v>141</v>
      </c>
      <c r="H423" s="39" t="s">
        <v>141</v>
      </c>
      <c r="I423" s="39" t="s">
        <v>141</v>
      </c>
      <c r="J423" s="39" t="s">
        <v>141</v>
      </c>
      <c r="K423" s="39" t="s">
        <v>141</v>
      </c>
      <c r="L423" s="39" t="s">
        <v>141</v>
      </c>
      <c r="M423" s="39" t="s">
        <v>141</v>
      </c>
      <c r="N423" s="39" t="s">
        <v>141</v>
      </c>
      <c r="O423" s="39" t="s">
        <v>141</v>
      </c>
      <c r="P423" s="39" t="s">
        <v>141</v>
      </c>
      <c r="Q423" s="39" t="s">
        <v>141</v>
      </c>
      <c r="R423" s="39" t="s">
        <v>141</v>
      </c>
      <c r="S423" s="39" t="s">
        <v>141</v>
      </c>
      <c r="T423" s="39" t="s">
        <v>141</v>
      </c>
      <c r="U423" s="39" t="s">
        <v>141</v>
      </c>
      <c r="V423" s="39" t="s">
        <v>141</v>
      </c>
      <c r="W423" s="39" t="s">
        <v>141</v>
      </c>
      <c r="X423" s="39" t="s">
        <v>141</v>
      </c>
      <c r="Y423" s="13"/>
      <c r="Z423" s="13"/>
    </row>
    <row r="424" spans="1:26" ht="15.75" customHeight="1" x14ac:dyDescent="0.2">
      <c r="A424" s="14">
        <v>422</v>
      </c>
      <c r="B424" s="15" t="s">
        <v>902</v>
      </c>
      <c r="C424" s="15" t="s">
        <v>903</v>
      </c>
      <c r="D424" s="15" t="s">
        <v>272</v>
      </c>
      <c r="E424" s="16" t="s">
        <v>36</v>
      </c>
      <c r="F424" s="16" t="s">
        <v>141</v>
      </c>
      <c r="G424" s="16" t="s">
        <v>141</v>
      </c>
      <c r="H424" s="16" t="s">
        <v>141</v>
      </c>
      <c r="I424" s="16" t="s">
        <v>141</v>
      </c>
      <c r="J424" s="16" t="s">
        <v>141</v>
      </c>
      <c r="K424" s="16" t="s">
        <v>141</v>
      </c>
      <c r="L424" s="16" t="s">
        <v>141</v>
      </c>
      <c r="M424" s="16" t="s">
        <v>141</v>
      </c>
      <c r="N424" s="16" t="s">
        <v>141</v>
      </c>
      <c r="O424" s="16" t="s">
        <v>141</v>
      </c>
      <c r="P424" s="16" t="s">
        <v>141</v>
      </c>
      <c r="Q424" s="16" t="s">
        <v>1020</v>
      </c>
      <c r="R424" s="16" t="s">
        <v>141</v>
      </c>
      <c r="S424" s="16" t="s">
        <v>141</v>
      </c>
      <c r="T424" s="16" t="s">
        <v>141</v>
      </c>
      <c r="U424" s="16" t="s">
        <v>141</v>
      </c>
      <c r="V424" s="16" t="s">
        <v>141</v>
      </c>
      <c r="W424" s="16" t="s">
        <v>141</v>
      </c>
      <c r="X424" s="16" t="s">
        <v>141</v>
      </c>
      <c r="Y424" s="13"/>
      <c r="Z424" s="13"/>
    </row>
    <row r="425" spans="1:26" ht="15.75" customHeight="1" x14ac:dyDescent="0.2">
      <c r="A425" s="33">
        <v>423</v>
      </c>
      <c r="B425" s="34" t="s">
        <v>902</v>
      </c>
      <c r="C425" s="34" t="s">
        <v>916</v>
      </c>
      <c r="D425" s="34" t="s">
        <v>272</v>
      </c>
      <c r="E425" s="20" t="s">
        <v>36</v>
      </c>
      <c r="F425" s="20" t="s">
        <v>141</v>
      </c>
      <c r="G425" s="20" t="s">
        <v>141</v>
      </c>
      <c r="H425" s="20" t="s">
        <v>141</v>
      </c>
      <c r="I425" s="20" t="s">
        <v>141</v>
      </c>
      <c r="J425" s="20" t="s">
        <v>141</v>
      </c>
      <c r="K425" s="20" t="s">
        <v>141</v>
      </c>
      <c r="L425" s="20" t="s">
        <v>141</v>
      </c>
      <c r="M425" s="20" t="s">
        <v>141</v>
      </c>
      <c r="N425" s="20" t="s">
        <v>141</v>
      </c>
      <c r="O425" s="20" t="s">
        <v>141</v>
      </c>
      <c r="P425" s="20" t="s">
        <v>141</v>
      </c>
      <c r="Q425" s="20" t="s">
        <v>812</v>
      </c>
      <c r="R425" s="20" t="s">
        <v>141</v>
      </c>
      <c r="S425" s="20" t="s">
        <v>141</v>
      </c>
      <c r="T425" s="20" t="s">
        <v>141</v>
      </c>
      <c r="U425" s="20" t="s">
        <v>141</v>
      </c>
      <c r="V425" s="20" t="s">
        <v>141</v>
      </c>
      <c r="W425" s="20" t="s">
        <v>141</v>
      </c>
      <c r="X425" s="20" t="s">
        <v>141</v>
      </c>
      <c r="Y425" s="13"/>
      <c r="Z425" s="13"/>
    </row>
    <row r="426" spans="1:26" ht="15.75" customHeight="1" x14ac:dyDescent="0.2">
      <c r="A426" s="33">
        <v>424</v>
      </c>
      <c r="B426" s="34" t="s">
        <v>902</v>
      </c>
      <c r="C426" s="34" t="s">
        <v>926</v>
      </c>
      <c r="D426" s="34" t="s">
        <v>272</v>
      </c>
      <c r="E426" s="20" t="s">
        <v>36</v>
      </c>
      <c r="F426" s="128" t="s">
        <v>141</v>
      </c>
      <c r="G426" s="128" t="s">
        <v>141</v>
      </c>
      <c r="H426" s="128" t="s">
        <v>141</v>
      </c>
      <c r="I426" s="128" t="s">
        <v>141</v>
      </c>
      <c r="J426" s="128" t="s">
        <v>141</v>
      </c>
      <c r="K426" s="128" t="s">
        <v>141</v>
      </c>
      <c r="L426" s="128" t="s">
        <v>141</v>
      </c>
      <c r="M426" s="128" t="s">
        <v>141</v>
      </c>
      <c r="N426" s="128" t="s">
        <v>141</v>
      </c>
      <c r="O426" s="128" t="s">
        <v>141</v>
      </c>
      <c r="P426" s="128" t="s">
        <v>141</v>
      </c>
      <c r="Q426" s="128" t="s">
        <v>1026</v>
      </c>
      <c r="R426" s="128" t="s">
        <v>141</v>
      </c>
      <c r="S426" s="128" t="s">
        <v>141</v>
      </c>
      <c r="T426" s="128" t="s">
        <v>141</v>
      </c>
      <c r="U426" s="128" t="s">
        <v>141</v>
      </c>
      <c r="V426" s="128" t="s">
        <v>141</v>
      </c>
      <c r="W426" s="128" t="s">
        <v>141</v>
      </c>
      <c r="X426" s="128" t="s">
        <v>141</v>
      </c>
      <c r="Y426" s="13"/>
      <c r="Z426" s="13"/>
    </row>
    <row r="427" spans="1:26" ht="15.75" customHeight="1" x14ac:dyDescent="0.2">
      <c r="A427" s="33">
        <v>425</v>
      </c>
      <c r="B427" s="34" t="s">
        <v>902</v>
      </c>
      <c r="C427" s="34" t="s">
        <v>935</v>
      </c>
      <c r="D427" s="34" t="s">
        <v>272</v>
      </c>
      <c r="E427" s="20" t="s">
        <v>36</v>
      </c>
      <c r="F427" s="20" t="s">
        <v>141</v>
      </c>
      <c r="G427" s="20" t="s">
        <v>141</v>
      </c>
      <c r="H427" s="20" t="s">
        <v>141</v>
      </c>
      <c r="I427" s="20" t="s">
        <v>141</v>
      </c>
      <c r="J427" s="20" t="s">
        <v>141</v>
      </c>
      <c r="K427" s="20" t="s">
        <v>141</v>
      </c>
      <c r="L427" s="20" t="s">
        <v>141</v>
      </c>
      <c r="M427" s="20" t="s">
        <v>141</v>
      </c>
      <c r="N427" s="20" t="s">
        <v>141</v>
      </c>
      <c r="O427" s="20" t="s">
        <v>141</v>
      </c>
      <c r="P427" s="20" t="s">
        <v>141</v>
      </c>
      <c r="Q427" s="20" t="s">
        <v>141</v>
      </c>
      <c r="R427" s="20" t="s">
        <v>141</v>
      </c>
      <c r="S427" s="20" t="s">
        <v>141</v>
      </c>
      <c r="T427" s="20" t="s">
        <v>141</v>
      </c>
      <c r="U427" s="20" t="s">
        <v>141</v>
      </c>
      <c r="V427" s="20" t="s">
        <v>141</v>
      </c>
      <c r="W427" s="20" t="s">
        <v>141</v>
      </c>
      <c r="X427" s="20" t="s">
        <v>141</v>
      </c>
      <c r="Y427" s="13"/>
      <c r="Z427" s="13"/>
    </row>
    <row r="428" spans="1:26" ht="15.75" customHeight="1" x14ac:dyDescent="0.2">
      <c r="A428" s="33">
        <v>426</v>
      </c>
      <c r="B428" s="34" t="s">
        <v>902</v>
      </c>
      <c r="C428" s="34" t="s">
        <v>937</v>
      </c>
      <c r="D428" s="34" t="s">
        <v>272</v>
      </c>
      <c r="E428" s="20" t="s">
        <v>36</v>
      </c>
      <c r="F428" s="359" t="s">
        <v>141</v>
      </c>
      <c r="G428" s="359" t="s">
        <v>141</v>
      </c>
      <c r="H428" s="359" t="s">
        <v>141</v>
      </c>
      <c r="I428" s="359" t="s">
        <v>141</v>
      </c>
      <c r="J428" s="359" t="s">
        <v>141</v>
      </c>
      <c r="K428" s="359" t="s">
        <v>141</v>
      </c>
      <c r="L428" s="359" t="s">
        <v>141</v>
      </c>
      <c r="M428" s="359" t="s">
        <v>141</v>
      </c>
      <c r="N428" s="359" t="s">
        <v>141</v>
      </c>
      <c r="O428" s="359" t="s">
        <v>141</v>
      </c>
      <c r="P428" s="359" t="s">
        <v>141</v>
      </c>
      <c r="Q428" s="359" t="s">
        <v>141</v>
      </c>
      <c r="R428" s="359" t="s">
        <v>141</v>
      </c>
      <c r="S428" s="359" t="s">
        <v>141</v>
      </c>
      <c r="T428" s="359" t="s">
        <v>141</v>
      </c>
      <c r="U428" s="359" t="s">
        <v>141</v>
      </c>
      <c r="V428" s="359" t="s">
        <v>141</v>
      </c>
      <c r="W428" s="359" t="s">
        <v>141</v>
      </c>
      <c r="X428" s="359" t="s">
        <v>141</v>
      </c>
      <c r="Y428" s="13"/>
      <c r="Z428" s="13"/>
    </row>
    <row r="429" spans="1:26" ht="15.75" customHeight="1" x14ac:dyDescent="0.2">
      <c r="A429" s="33">
        <v>427</v>
      </c>
      <c r="B429" s="34" t="s">
        <v>902</v>
      </c>
      <c r="C429" s="34" t="s">
        <v>947</v>
      </c>
      <c r="D429" s="34" t="s">
        <v>272</v>
      </c>
      <c r="E429" s="20" t="s">
        <v>36</v>
      </c>
      <c r="F429" s="361" t="s">
        <v>141</v>
      </c>
      <c r="G429" s="361" t="s">
        <v>141</v>
      </c>
      <c r="H429" s="361" t="s">
        <v>141</v>
      </c>
      <c r="I429" s="361" t="s">
        <v>141</v>
      </c>
      <c r="J429" s="361" t="s">
        <v>141</v>
      </c>
      <c r="K429" s="361" t="s">
        <v>141</v>
      </c>
      <c r="L429" s="361" t="s">
        <v>141</v>
      </c>
      <c r="M429" s="361" t="s">
        <v>141</v>
      </c>
      <c r="N429" s="361" t="s">
        <v>141</v>
      </c>
      <c r="O429" s="361" t="s">
        <v>141</v>
      </c>
      <c r="P429" s="361" t="s">
        <v>141</v>
      </c>
      <c r="Q429" s="361" t="s">
        <v>141</v>
      </c>
      <c r="R429" s="361" t="s">
        <v>141</v>
      </c>
      <c r="S429" s="361" t="s">
        <v>141</v>
      </c>
      <c r="T429" s="361" t="s">
        <v>141</v>
      </c>
      <c r="U429" s="361" t="s">
        <v>141</v>
      </c>
      <c r="V429" s="361" t="s">
        <v>141</v>
      </c>
      <c r="W429" s="361" t="s">
        <v>141</v>
      </c>
      <c r="X429" s="361" t="s">
        <v>141</v>
      </c>
      <c r="Y429" s="13"/>
      <c r="Z429" s="13"/>
    </row>
    <row r="430" spans="1:26" ht="15.75" customHeight="1" x14ac:dyDescent="0.2">
      <c r="A430" s="140">
        <v>428</v>
      </c>
      <c r="B430" s="141" t="s">
        <v>902</v>
      </c>
      <c r="C430" s="141" t="s">
        <v>959</v>
      </c>
      <c r="D430" s="141" t="s">
        <v>272</v>
      </c>
      <c r="E430" s="39" t="s">
        <v>36</v>
      </c>
      <c r="F430" s="39" t="s">
        <v>141</v>
      </c>
      <c r="G430" s="39" t="s">
        <v>141</v>
      </c>
      <c r="H430" s="39" t="s">
        <v>141</v>
      </c>
      <c r="I430" s="39" t="s">
        <v>141</v>
      </c>
      <c r="J430" s="39" t="s">
        <v>141</v>
      </c>
      <c r="K430" s="39" t="s">
        <v>141</v>
      </c>
      <c r="L430" s="39" t="s">
        <v>141</v>
      </c>
      <c r="M430" s="39" t="s">
        <v>141</v>
      </c>
      <c r="N430" s="39" t="s">
        <v>141</v>
      </c>
      <c r="O430" s="39" t="s">
        <v>141</v>
      </c>
      <c r="P430" s="39" t="s">
        <v>141</v>
      </c>
      <c r="Q430" s="39" t="s">
        <v>141</v>
      </c>
      <c r="R430" s="39" t="s">
        <v>141</v>
      </c>
      <c r="S430" s="39" t="s">
        <v>141</v>
      </c>
      <c r="T430" s="39" t="s">
        <v>141</v>
      </c>
      <c r="U430" s="39" t="s">
        <v>141</v>
      </c>
      <c r="V430" s="39" t="s">
        <v>141</v>
      </c>
      <c r="W430" s="39" t="s">
        <v>141</v>
      </c>
      <c r="X430" s="39" t="s">
        <v>141</v>
      </c>
      <c r="Y430" s="13"/>
      <c r="Z430" s="13"/>
    </row>
    <row r="431" spans="1:26" ht="15.75" customHeight="1" x14ac:dyDescent="0.2">
      <c r="A431" s="14">
        <v>429</v>
      </c>
      <c r="B431" s="15" t="s">
        <v>902</v>
      </c>
      <c r="C431" s="15" t="s">
        <v>903</v>
      </c>
      <c r="D431" s="15" t="s">
        <v>273</v>
      </c>
      <c r="E431" s="16" t="s">
        <v>36</v>
      </c>
      <c r="F431" s="16" t="s">
        <v>141</v>
      </c>
      <c r="G431" s="16" t="s">
        <v>141</v>
      </c>
      <c r="H431" s="16" t="s">
        <v>141</v>
      </c>
      <c r="I431" s="16" t="s">
        <v>141</v>
      </c>
      <c r="J431" s="16" t="s">
        <v>141</v>
      </c>
      <c r="K431" s="16" t="s">
        <v>141</v>
      </c>
      <c r="L431" s="16" t="s">
        <v>141</v>
      </c>
      <c r="M431" s="16" t="s">
        <v>141</v>
      </c>
      <c r="N431" s="16" t="s">
        <v>141</v>
      </c>
      <c r="O431" s="16" t="s">
        <v>141</v>
      </c>
      <c r="P431" s="16" t="s">
        <v>141</v>
      </c>
      <c r="Q431" s="16" t="s">
        <v>141</v>
      </c>
      <c r="R431" s="16" t="s">
        <v>141</v>
      </c>
      <c r="S431" s="16" t="s">
        <v>141</v>
      </c>
      <c r="T431" s="16" t="s">
        <v>141</v>
      </c>
      <c r="U431" s="16" t="s">
        <v>141</v>
      </c>
      <c r="V431" s="16" t="s">
        <v>141</v>
      </c>
      <c r="W431" s="16" t="s">
        <v>141</v>
      </c>
      <c r="X431" s="16" t="s">
        <v>141</v>
      </c>
      <c r="Y431" s="13"/>
      <c r="Z431" s="13"/>
    </row>
    <row r="432" spans="1:26" ht="15.75" customHeight="1" x14ac:dyDescent="0.2">
      <c r="A432" s="33">
        <v>430</v>
      </c>
      <c r="B432" s="34" t="s">
        <v>902</v>
      </c>
      <c r="C432" s="34" t="s">
        <v>916</v>
      </c>
      <c r="D432" s="34" t="s">
        <v>273</v>
      </c>
      <c r="E432" s="20" t="s">
        <v>36</v>
      </c>
      <c r="F432" s="20" t="s">
        <v>141</v>
      </c>
      <c r="G432" s="20" t="s">
        <v>141</v>
      </c>
      <c r="H432" s="20" t="s">
        <v>141</v>
      </c>
      <c r="I432" s="20" t="s">
        <v>141</v>
      </c>
      <c r="J432" s="20" t="s">
        <v>141</v>
      </c>
      <c r="K432" s="20" t="s">
        <v>141</v>
      </c>
      <c r="L432" s="20" t="s">
        <v>141</v>
      </c>
      <c r="M432" s="20" t="s">
        <v>141</v>
      </c>
      <c r="N432" s="20" t="s">
        <v>141</v>
      </c>
      <c r="O432" s="20" t="s">
        <v>141</v>
      </c>
      <c r="P432" s="20" t="s">
        <v>141</v>
      </c>
      <c r="Q432" s="20" t="s">
        <v>141</v>
      </c>
      <c r="R432" s="20" t="s">
        <v>141</v>
      </c>
      <c r="S432" s="20" t="s">
        <v>141</v>
      </c>
      <c r="T432" s="20" t="s">
        <v>141</v>
      </c>
      <c r="U432" s="20" t="s">
        <v>141</v>
      </c>
      <c r="V432" s="20" t="s">
        <v>141</v>
      </c>
      <c r="W432" s="20" t="s">
        <v>141</v>
      </c>
      <c r="X432" s="20" t="s">
        <v>141</v>
      </c>
      <c r="Y432" s="13"/>
      <c r="Z432" s="13"/>
    </row>
    <row r="433" spans="1:26" ht="15.75" customHeight="1" x14ac:dyDescent="0.2">
      <c r="A433" s="33">
        <v>431</v>
      </c>
      <c r="B433" s="34" t="s">
        <v>902</v>
      </c>
      <c r="C433" s="34" t="s">
        <v>926</v>
      </c>
      <c r="D433" s="34" t="s">
        <v>273</v>
      </c>
      <c r="E433" s="20" t="s">
        <v>36</v>
      </c>
      <c r="F433" s="128" t="s">
        <v>141</v>
      </c>
      <c r="G433" s="128" t="s">
        <v>141</v>
      </c>
      <c r="H433" s="128" t="s">
        <v>141</v>
      </c>
      <c r="I433" s="128" t="s">
        <v>141</v>
      </c>
      <c r="J433" s="128" t="s">
        <v>141</v>
      </c>
      <c r="K433" s="128" t="s">
        <v>141</v>
      </c>
      <c r="L433" s="128" t="s">
        <v>141</v>
      </c>
      <c r="M433" s="128" t="s">
        <v>141</v>
      </c>
      <c r="N433" s="128" t="s">
        <v>141</v>
      </c>
      <c r="O433" s="128" t="s">
        <v>141</v>
      </c>
      <c r="P433" s="128" t="s">
        <v>141</v>
      </c>
      <c r="Q433" s="128" t="s">
        <v>141</v>
      </c>
      <c r="R433" s="128" t="s">
        <v>141</v>
      </c>
      <c r="S433" s="128" t="s">
        <v>141</v>
      </c>
      <c r="T433" s="128" t="s">
        <v>141</v>
      </c>
      <c r="U433" s="128" t="s">
        <v>141</v>
      </c>
      <c r="V433" s="128" t="s">
        <v>141</v>
      </c>
      <c r="W433" s="128" t="s">
        <v>141</v>
      </c>
      <c r="X433" s="128" t="s">
        <v>141</v>
      </c>
      <c r="Y433" s="13"/>
      <c r="Z433" s="13"/>
    </row>
    <row r="434" spans="1:26" ht="15.75" customHeight="1" x14ac:dyDescent="0.2">
      <c r="A434" s="33">
        <v>432</v>
      </c>
      <c r="B434" s="34" t="s">
        <v>902</v>
      </c>
      <c r="C434" s="34" t="s">
        <v>935</v>
      </c>
      <c r="D434" s="34" t="s">
        <v>273</v>
      </c>
      <c r="E434" s="20" t="s">
        <v>36</v>
      </c>
      <c r="F434" s="20" t="s">
        <v>141</v>
      </c>
      <c r="G434" s="20" t="s">
        <v>141</v>
      </c>
      <c r="H434" s="20" t="s">
        <v>141</v>
      </c>
      <c r="I434" s="20" t="s">
        <v>141</v>
      </c>
      <c r="J434" s="20" t="s">
        <v>141</v>
      </c>
      <c r="K434" s="20" t="s">
        <v>141</v>
      </c>
      <c r="L434" s="20" t="s">
        <v>141</v>
      </c>
      <c r="M434" s="20" t="s">
        <v>141</v>
      </c>
      <c r="N434" s="20" t="s">
        <v>141</v>
      </c>
      <c r="O434" s="20" t="s">
        <v>141</v>
      </c>
      <c r="P434" s="20" t="s">
        <v>141</v>
      </c>
      <c r="Q434" s="20" t="s">
        <v>141</v>
      </c>
      <c r="R434" s="20" t="s">
        <v>141</v>
      </c>
      <c r="S434" s="20" t="s">
        <v>141</v>
      </c>
      <c r="T434" s="20" t="s">
        <v>141</v>
      </c>
      <c r="U434" s="20" t="s">
        <v>141</v>
      </c>
      <c r="V434" s="20" t="s">
        <v>141</v>
      </c>
      <c r="W434" s="20" t="s">
        <v>141</v>
      </c>
      <c r="X434" s="20" t="s">
        <v>141</v>
      </c>
      <c r="Y434" s="13"/>
      <c r="Z434" s="13"/>
    </row>
    <row r="435" spans="1:26" ht="15.75" customHeight="1" x14ac:dyDescent="0.2">
      <c r="A435" s="33">
        <v>433</v>
      </c>
      <c r="B435" s="34" t="s">
        <v>902</v>
      </c>
      <c r="C435" s="34" t="s">
        <v>937</v>
      </c>
      <c r="D435" s="34" t="s">
        <v>273</v>
      </c>
      <c r="E435" s="20" t="s">
        <v>36</v>
      </c>
      <c r="F435" s="359" t="s">
        <v>141</v>
      </c>
      <c r="G435" s="359" t="s">
        <v>141</v>
      </c>
      <c r="H435" s="359" t="s">
        <v>141</v>
      </c>
      <c r="I435" s="359" t="s">
        <v>141</v>
      </c>
      <c r="J435" s="359" t="s">
        <v>141</v>
      </c>
      <c r="K435" s="359" t="s">
        <v>141</v>
      </c>
      <c r="L435" s="359" t="s">
        <v>141</v>
      </c>
      <c r="M435" s="359" t="s">
        <v>141</v>
      </c>
      <c r="N435" s="359" t="s">
        <v>141</v>
      </c>
      <c r="O435" s="359" t="s">
        <v>141</v>
      </c>
      <c r="P435" s="359" t="s">
        <v>141</v>
      </c>
      <c r="Q435" s="359" t="s">
        <v>141</v>
      </c>
      <c r="R435" s="359" t="s">
        <v>141</v>
      </c>
      <c r="S435" s="359" t="s">
        <v>141</v>
      </c>
      <c r="T435" s="359" t="s">
        <v>141</v>
      </c>
      <c r="U435" s="359" t="s">
        <v>141</v>
      </c>
      <c r="V435" s="359" t="s">
        <v>141</v>
      </c>
      <c r="W435" s="359" t="s">
        <v>141</v>
      </c>
      <c r="X435" s="359" t="s">
        <v>141</v>
      </c>
      <c r="Y435" s="13"/>
      <c r="Z435" s="13"/>
    </row>
    <row r="436" spans="1:26" ht="15.75" customHeight="1" x14ac:dyDescent="0.2">
      <c r="A436" s="33">
        <v>434</v>
      </c>
      <c r="B436" s="34" t="s">
        <v>902</v>
      </c>
      <c r="C436" s="34" t="s">
        <v>947</v>
      </c>
      <c r="D436" s="34" t="s">
        <v>273</v>
      </c>
      <c r="E436" s="20" t="s">
        <v>36</v>
      </c>
      <c r="F436" s="361" t="s">
        <v>141</v>
      </c>
      <c r="G436" s="361" t="s">
        <v>141</v>
      </c>
      <c r="H436" s="361" t="s">
        <v>141</v>
      </c>
      <c r="I436" s="361" t="s">
        <v>141</v>
      </c>
      <c r="J436" s="361" t="s">
        <v>141</v>
      </c>
      <c r="K436" s="361" t="s">
        <v>141</v>
      </c>
      <c r="L436" s="361" t="s">
        <v>141</v>
      </c>
      <c r="M436" s="361" t="s">
        <v>141</v>
      </c>
      <c r="N436" s="361" t="s">
        <v>141</v>
      </c>
      <c r="O436" s="361" t="s">
        <v>141</v>
      </c>
      <c r="P436" s="361" t="s">
        <v>141</v>
      </c>
      <c r="Q436" s="361" t="s">
        <v>141</v>
      </c>
      <c r="R436" s="361" t="s">
        <v>141</v>
      </c>
      <c r="S436" s="361" t="s">
        <v>141</v>
      </c>
      <c r="T436" s="361" t="s">
        <v>141</v>
      </c>
      <c r="U436" s="361" t="s">
        <v>141</v>
      </c>
      <c r="V436" s="361" t="s">
        <v>141</v>
      </c>
      <c r="W436" s="361" t="s">
        <v>141</v>
      </c>
      <c r="X436" s="361" t="s">
        <v>141</v>
      </c>
      <c r="Y436" s="13"/>
      <c r="Z436" s="13"/>
    </row>
    <row r="437" spans="1:26" ht="15.75" customHeight="1" x14ac:dyDescent="0.2">
      <c r="A437" s="140">
        <v>435</v>
      </c>
      <c r="B437" s="141" t="s">
        <v>902</v>
      </c>
      <c r="C437" s="141" t="s">
        <v>959</v>
      </c>
      <c r="D437" s="141" t="s">
        <v>273</v>
      </c>
      <c r="E437" s="39" t="s">
        <v>36</v>
      </c>
      <c r="F437" s="39" t="s">
        <v>141</v>
      </c>
      <c r="G437" s="39" t="s">
        <v>141</v>
      </c>
      <c r="H437" s="39" t="s">
        <v>141</v>
      </c>
      <c r="I437" s="39" t="s">
        <v>141</v>
      </c>
      <c r="J437" s="39" t="s">
        <v>141</v>
      </c>
      <c r="K437" s="39" t="s">
        <v>141</v>
      </c>
      <c r="L437" s="39" t="s">
        <v>141</v>
      </c>
      <c r="M437" s="39" t="s">
        <v>141</v>
      </c>
      <c r="N437" s="39" t="s">
        <v>141</v>
      </c>
      <c r="O437" s="39" t="s">
        <v>141</v>
      </c>
      <c r="P437" s="39" t="s">
        <v>141</v>
      </c>
      <c r="Q437" s="39" t="s">
        <v>141</v>
      </c>
      <c r="R437" s="39" t="s">
        <v>141</v>
      </c>
      <c r="S437" s="39" t="s">
        <v>141</v>
      </c>
      <c r="T437" s="39" t="s">
        <v>141</v>
      </c>
      <c r="U437" s="39" t="s">
        <v>141</v>
      </c>
      <c r="V437" s="39" t="s">
        <v>141</v>
      </c>
      <c r="W437" s="39" t="s">
        <v>141</v>
      </c>
      <c r="X437" s="39" t="s">
        <v>141</v>
      </c>
      <c r="Y437" s="13"/>
      <c r="Z437" s="13"/>
    </row>
    <row r="438" spans="1:26" ht="15.75" customHeight="1" x14ac:dyDescent="0.2">
      <c r="A438" s="414"/>
      <c r="B438" s="415"/>
      <c r="C438" s="416"/>
      <c r="D438" s="416"/>
      <c r="E438" s="417"/>
      <c r="F438" s="417"/>
      <c r="G438" s="417"/>
      <c r="H438" s="417"/>
      <c r="I438" s="417"/>
      <c r="J438" s="417"/>
      <c r="K438" s="417"/>
      <c r="L438" s="417"/>
      <c r="M438" s="417"/>
      <c r="N438" s="417"/>
      <c r="O438" s="417"/>
      <c r="P438" s="417"/>
      <c r="Q438" s="417"/>
      <c r="R438" s="417"/>
      <c r="S438" s="417"/>
      <c r="T438" s="417"/>
      <c r="U438" s="417"/>
      <c r="V438" s="417"/>
      <c r="W438" s="417"/>
      <c r="X438" s="417"/>
      <c r="Y438" s="13"/>
      <c r="Z438" s="13"/>
    </row>
    <row r="439" spans="1:26" ht="15.75" customHeight="1" x14ac:dyDescent="0.2">
      <c r="A439" s="414"/>
      <c r="B439" s="415"/>
      <c r="C439" s="416"/>
      <c r="D439" s="416"/>
      <c r="E439" s="417"/>
      <c r="F439" s="417"/>
      <c r="G439" s="417"/>
      <c r="H439" s="417"/>
      <c r="I439" s="417"/>
      <c r="J439" s="417"/>
      <c r="K439" s="417"/>
      <c r="L439" s="417"/>
      <c r="M439" s="417"/>
      <c r="N439" s="417"/>
      <c r="O439" s="417"/>
      <c r="P439" s="417"/>
      <c r="Q439" s="417"/>
      <c r="R439" s="417"/>
      <c r="S439" s="417"/>
      <c r="T439" s="417"/>
      <c r="U439" s="417"/>
      <c r="V439" s="417"/>
      <c r="W439" s="417"/>
      <c r="X439" s="417"/>
      <c r="Y439" s="13"/>
      <c r="Z439" s="13"/>
    </row>
    <row r="440" spans="1:26" ht="15.75" customHeight="1" x14ac:dyDescent="0.2">
      <c r="A440" s="414"/>
      <c r="B440" s="415"/>
      <c r="C440" s="416"/>
      <c r="D440" s="416"/>
      <c r="E440" s="417"/>
      <c r="F440" s="417"/>
      <c r="G440" s="417"/>
      <c r="H440" s="417"/>
      <c r="I440" s="417"/>
      <c r="J440" s="417"/>
      <c r="K440" s="417"/>
      <c r="L440" s="417"/>
      <c r="M440" s="417"/>
      <c r="N440" s="417"/>
      <c r="O440" s="417"/>
      <c r="P440" s="417"/>
      <c r="Q440" s="417"/>
      <c r="R440" s="417"/>
      <c r="S440" s="417"/>
      <c r="T440" s="417"/>
      <c r="U440" s="417"/>
      <c r="V440" s="417"/>
      <c r="W440" s="417"/>
      <c r="X440" s="417"/>
      <c r="Y440" s="13"/>
      <c r="Z440" s="13"/>
    </row>
    <row r="441" spans="1:26" ht="15.75" customHeight="1" x14ac:dyDescent="0.2">
      <c r="A441" s="414"/>
      <c r="B441" s="415"/>
      <c r="C441" s="416"/>
      <c r="D441" s="416"/>
      <c r="E441" s="417"/>
      <c r="F441" s="417"/>
      <c r="G441" s="417"/>
      <c r="H441" s="417"/>
      <c r="I441" s="417"/>
      <c r="J441" s="417"/>
      <c r="K441" s="417"/>
      <c r="L441" s="417"/>
      <c r="M441" s="417"/>
      <c r="N441" s="417"/>
      <c r="O441" s="417"/>
      <c r="P441" s="417"/>
      <c r="Q441" s="417"/>
      <c r="R441" s="417"/>
      <c r="S441" s="417"/>
      <c r="T441" s="417"/>
      <c r="U441" s="417"/>
      <c r="V441" s="417"/>
      <c r="W441" s="417"/>
      <c r="X441" s="417"/>
      <c r="Y441" s="13"/>
      <c r="Z441" s="13"/>
    </row>
    <row r="442" spans="1:26" ht="15.75" customHeight="1" x14ac:dyDescent="0.2">
      <c r="A442" s="414"/>
      <c r="B442" s="415"/>
      <c r="C442" s="416"/>
      <c r="D442" s="416"/>
      <c r="E442" s="417"/>
      <c r="F442" s="417"/>
      <c r="G442" s="417"/>
      <c r="H442" s="417"/>
      <c r="I442" s="417"/>
      <c r="J442" s="417"/>
      <c r="K442" s="417"/>
      <c r="L442" s="417"/>
      <c r="M442" s="417"/>
      <c r="N442" s="417"/>
      <c r="O442" s="417"/>
      <c r="P442" s="417"/>
      <c r="Q442" s="417"/>
      <c r="R442" s="417"/>
      <c r="S442" s="417"/>
      <c r="T442" s="417"/>
      <c r="U442" s="417"/>
      <c r="V442" s="417"/>
      <c r="W442" s="417"/>
      <c r="X442" s="417"/>
      <c r="Y442" s="13"/>
      <c r="Z442" s="13"/>
    </row>
    <row r="443" spans="1:26" ht="15.75" customHeight="1" x14ac:dyDescent="0.2">
      <c r="A443" s="414"/>
      <c r="B443" s="415"/>
      <c r="C443" s="416"/>
      <c r="D443" s="416"/>
      <c r="E443" s="417"/>
      <c r="F443" s="417"/>
      <c r="G443" s="417"/>
      <c r="H443" s="417"/>
      <c r="I443" s="417"/>
      <c r="J443" s="417"/>
      <c r="K443" s="417"/>
      <c r="L443" s="417"/>
      <c r="M443" s="417"/>
      <c r="N443" s="417"/>
      <c r="O443" s="417"/>
      <c r="P443" s="417"/>
      <c r="Q443" s="417"/>
      <c r="R443" s="417"/>
      <c r="S443" s="417"/>
      <c r="T443" s="417"/>
      <c r="U443" s="417"/>
      <c r="V443" s="417"/>
      <c r="W443" s="417"/>
      <c r="X443" s="417"/>
      <c r="Y443" s="13"/>
      <c r="Z443" s="13"/>
    </row>
    <row r="444" spans="1:26" ht="15.75" customHeight="1" x14ac:dyDescent="0.2">
      <c r="A444" s="414"/>
      <c r="B444" s="415"/>
      <c r="C444" s="416"/>
      <c r="D444" s="416"/>
      <c r="E444" s="417"/>
      <c r="F444" s="417"/>
      <c r="G444" s="417"/>
      <c r="H444" s="417"/>
      <c r="I444" s="417"/>
      <c r="J444" s="417"/>
      <c r="K444" s="417"/>
      <c r="L444" s="417"/>
      <c r="M444" s="417"/>
      <c r="N444" s="417"/>
      <c r="O444" s="417"/>
      <c r="P444" s="417"/>
      <c r="Q444" s="417"/>
      <c r="R444" s="417"/>
      <c r="S444" s="417"/>
      <c r="T444" s="417"/>
      <c r="U444" s="417"/>
      <c r="V444" s="417"/>
      <c r="W444" s="417"/>
      <c r="X444" s="417"/>
      <c r="Y444" s="13"/>
      <c r="Z444" s="13"/>
    </row>
    <row r="445" spans="1:26" ht="15.75" customHeight="1" x14ac:dyDescent="0.2">
      <c r="A445" s="414"/>
      <c r="B445" s="415"/>
      <c r="C445" s="416"/>
      <c r="D445" s="416"/>
      <c r="E445" s="417"/>
      <c r="F445" s="417"/>
      <c r="G445" s="417"/>
      <c r="H445" s="417"/>
      <c r="I445" s="417"/>
      <c r="J445" s="417"/>
      <c r="K445" s="417"/>
      <c r="L445" s="417"/>
      <c r="M445" s="417"/>
      <c r="N445" s="417"/>
      <c r="O445" s="417"/>
      <c r="P445" s="417"/>
      <c r="Q445" s="417"/>
      <c r="R445" s="417"/>
      <c r="S445" s="417"/>
      <c r="T445" s="417"/>
      <c r="U445" s="417"/>
      <c r="V445" s="417"/>
      <c r="W445" s="417"/>
      <c r="X445" s="417"/>
      <c r="Y445" s="13"/>
      <c r="Z445" s="13"/>
    </row>
    <row r="446" spans="1:26" ht="15.75" customHeight="1" x14ac:dyDescent="0.2">
      <c r="A446" s="414"/>
      <c r="B446" s="415"/>
      <c r="C446" s="416"/>
      <c r="D446" s="416"/>
      <c r="E446" s="417"/>
      <c r="F446" s="417"/>
      <c r="G446" s="417"/>
      <c r="H446" s="417"/>
      <c r="I446" s="417"/>
      <c r="J446" s="417"/>
      <c r="K446" s="417"/>
      <c r="L446" s="417"/>
      <c r="M446" s="417"/>
      <c r="N446" s="417"/>
      <c r="O446" s="417"/>
      <c r="P446" s="417"/>
      <c r="Q446" s="417"/>
      <c r="R446" s="417"/>
      <c r="S446" s="417"/>
      <c r="T446" s="417"/>
      <c r="U446" s="417"/>
      <c r="V446" s="417"/>
      <c r="W446" s="417"/>
      <c r="X446" s="417"/>
      <c r="Y446" s="13"/>
      <c r="Z446" s="13"/>
    </row>
    <row r="447" spans="1:26" ht="15.75" customHeight="1" x14ac:dyDescent="0.2">
      <c r="A447" s="414"/>
      <c r="B447" s="415"/>
      <c r="C447" s="416"/>
      <c r="D447" s="416"/>
      <c r="E447" s="417"/>
      <c r="F447" s="417"/>
      <c r="G447" s="417"/>
      <c r="H447" s="417"/>
      <c r="I447" s="417"/>
      <c r="J447" s="417"/>
      <c r="K447" s="417"/>
      <c r="L447" s="417"/>
      <c r="M447" s="417"/>
      <c r="N447" s="417"/>
      <c r="O447" s="417"/>
      <c r="P447" s="417"/>
      <c r="Q447" s="417"/>
      <c r="R447" s="417"/>
      <c r="S447" s="417"/>
      <c r="T447" s="417"/>
      <c r="U447" s="417"/>
      <c r="V447" s="417"/>
      <c r="W447" s="417"/>
      <c r="X447" s="417"/>
      <c r="Y447" s="13"/>
      <c r="Z447" s="13"/>
    </row>
    <row r="448" spans="1:26" ht="15.75" customHeight="1" x14ac:dyDescent="0.2">
      <c r="A448" s="414"/>
      <c r="B448" s="415"/>
      <c r="C448" s="416"/>
      <c r="D448" s="416"/>
      <c r="E448" s="417"/>
      <c r="F448" s="417"/>
      <c r="G448" s="417"/>
      <c r="H448" s="417"/>
      <c r="I448" s="417"/>
      <c r="J448" s="417"/>
      <c r="K448" s="417"/>
      <c r="L448" s="417"/>
      <c r="M448" s="417"/>
      <c r="N448" s="417"/>
      <c r="O448" s="417"/>
      <c r="P448" s="417"/>
      <c r="Q448" s="417"/>
      <c r="R448" s="417"/>
      <c r="S448" s="417"/>
      <c r="T448" s="417"/>
      <c r="U448" s="417"/>
      <c r="V448" s="417"/>
      <c r="W448" s="417"/>
      <c r="X448" s="417"/>
      <c r="Y448" s="13"/>
      <c r="Z448" s="13"/>
    </row>
    <row r="449" spans="1:26" ht="15.75" customHeight="1" x14ac:dyDescent="0.2">
      <c r="A449" s="414"/>
      <c r="B449" s="415"/>
      <c r="C449" s="416"/>
      <c r="D449" s="416"/>
      <c r="E449" s="417"/>
      <c r="F449" s="417"/>
      <c r="G449" s="417"/>
      <c r="H449" s="417"/>
      <c r="I449" s="417"/>
      <c r="J449" s="417"/>
      <c r="K449" s="417"/>
      <c r="L449" s="417"/>
      <c r="M449" s="417"/>
      <c r="N449" s="417"/>
      <c r="O449" s="417"/>
      <c r="P449" s="417"/>
      <c r="Q449" s="417"/>
      <c r="R449" s="417"/>
      <c r="S449" s="417"/>
      <c r="T449" s="417"/>
      <c r="U449" s="417"/>
      <c r="V449" s="417"/>
      <c r="W449" s="417"/>
      <c r="X449" s="417"/>
      <c r="Y449" s="13"/>
      <c r="Z449" s="13"/>
    </row>
    <row r="450" spans="1:26" ht="15.75" customHeight="1" x14ac:dyDescent="0.2">
      <c r="A450" s="414"/>
      <c r="B450" s="415"/>
      <c r="C450" s="416"/>
      <c r="D450" s="416"/>
      <c r="E450" s="417"/>
      <c r="F450" s="417"/>
      <c r="G450" s="417"/>
      <c r="H450" s="417"/>
      <c r="I450" s="417"/>
      <c r="J450" s="417"/>
      <c r="K450" s="417"/>
      <c r="L450" s="417"/>
      <c r="M450" s="417"/>
      <c r="N450" s="417"/>
      <c r="O450" s="417"/>
      <c r="P450" s="417"/>
      <c r="Q450" s="417"/>
      <c r="R450" s="417"/>
      <c r="S450" s="417"/>
      <c r="T450" s="417"/>
      <c r="U450" s="417"/>
      <c r="V450" s="417"/>
      <c r="W450" s="417"/>
      <c r="X450" s="417"/>
      <c r="Y450" s="13"/>
      <c r="Z450" s="13"/>
    </row>
    <row r="451" spans="1:26" ht="15.75" customHeight="1" x14ac:dyDescent="0.2">
      <c r="A451" s="414"/>
      <c r="B451" s="415"/>
      <c r="C451" s="416"/>
      <c r="D451" s="416"/>
      <c r="E451" s="417"/>
      <c r="F451" s="417"/>
      <c r="G451" s="417"/>
      <c r="H451" s="417"/>
      <c r="I451" s="417"/>
      <c r="J451" s="417"/>
      <c r="K451" s="417"/>
      <c r="L451" s="417"/>
      <c r="M451" s="417"/>
      <c r="N451" s="417"/>
      <c r="O451" s="417"/>
      <c r="P451" s="417"/>
      <c r="Q451" s="417"/>
      <c r="R451" s="417"/>
      <c r="S451" s="417"/>
      <c r="T451" s="417"/>
      <c r="U451" s="417"/>
      <c r="V451" s="417"/>
      <c r="W451" s="417"/>
      <c r="X451" s="417"/>
      <c r="Y451" s="13"/>
      <c r="Z451" s="13"/>
    </row>
    <row r="452" spans="1:26" ht="15.75" customHeight="1" x14ac:dyDescent="0.2">
      <c r="A452" s="414"/>
      <c r="B452" s="415"/>
      <c r="C452" s="416"/>
      <c r="D452" s="416"/>
      <c r="E452" s="417"/>
      <c r="F452" s="417"/>
      <c r="G452" s="417"/>
      <c r="H452" s="417"/>
      <c r="I452" s="417"/>
      <c r="J452" s="417"/>
      <c r="K452" s="417"/>
      <c r="L452" s="417"/>
      <c r="M452" s="417"/>
      <c r="N452" s="417"/>
      <c r="O452" s="417"/>
      <c r="P452" s="417"/>
      <c r="Q452" s="417"/>
      <c r="R452" s="417"/>
      <c r="S452" s="417"/>
      <c r="T452" s="417"/>
      <c r="U452" s="417"/>
      <c r="V452" s="417"/>
      <c r="W452" s="417"/>
      <c r="X452" s="417"/>
      <c r="Y452" s="13"/>
      <c r="Z452" s="13"/>
    </row>
    <row r="453" spans="1:26" ht="15.75" customHeight="1" x14ac:dyDescent="0.2">
      <c r="A453" s="414"/>
      <c r="B453" s="415"/>
      <c r="C453" s="416"/>
      <c r="D453" s="416"/>
      <c r="E453" s="417"/>
      <c r="F453" s="417"/>
      <c r="G453" s="417"/>
      <c r="H453" s="417"/>
      <c r="I453" s="417"/>
      <c r="J453" s="417"/>
      <c r="K453" s="417"/>
      <c r="L453" s="417"/>
      <c r="M453" s="417"/>
      <c r="N453" s="417"/>
      <c r="O453" s="417"/>
      <c r="P453" s="417"/>
      <c r="Q453" s="417"/>
      <c r="R453" s="417"/>
      <c r="S453" s="417"/>
      <c r="T453" s="417"/>
      <c r="U453" s="417"/>
      <c r="V453" s="417"/>
      <c r="W453" s="417"/>
      <c r="X453" s="417"/>
      <c r="Y453" s="13"/>
      <c r="Z453" s="13"/>
    </row>
    <row r="454" spans="1:26" ht="15.75" customHeight="1" x14ac:dyDescent="0.2">
      <c r="A454" s="414"/>
      <c r="B454" s="415"/>
      <c r="C454" s="416"/>
      <c r="D454" s="416"/>
      <c r="E454" s="417"/>
      <c r="F454" s="417"/>
      <c r="G454" s="417"/>
      <c r="H454" s="417"/>
      <c r="I454" s="417"/>
      <c r="J454" s="417"/>
      <c r="K454" s="417"/>
      <c r="L454" s="417"/>
      <c r="M454" s="417"/>
      <c r="N454" s="417"/>
      <c r="O454" s="417"/>
      <c r="P454" s="417"/>
      <c r="Q454" s="417"/>
      <c r="R454" s="417"/>
      <c r="S454" s="417"/>
      <c r="T454" s="417"/>
      <c r="U454" s="417"/>
      <c r="V454" s="417"/>
      <c r="W454" s="417"/>
      <c r="X454" s="417"/>
      <c r="Y454" s="13"/>
      <c r="Z454" s="13"/>
    </row>
    <row r="455" spans="1:26" ht="15.75" customHeight="1" x14ac:dyDescent="0.2">
      <c r="A455" s="414"/>
      <c r="B455" s="415"/>
      <c r="C455" s="416"/>
      <c r="D455" s="416"/>
      <c r="E455" s="417"/>
      <c r="F455" s="417"/>
      <c r="G455" s="417"/>
      <c r="H455" s="417"/>
      <c r="I455" s="417"/>
      <c r="J455" s="417"/>
      <c r="K455" s="417"/>
      <c r="L455" s="417"/>
      <c r="M455" s="417"/>
      <c r="N455" s="417"/>
      <c r="O455" s="417"/>
      <c r="P455" s="417"/>
      <c r="Q455" s="417"/>
      <c r="R455" s="417"/>
      <c r="S455" s="417"/>
      <c r="T455" s="417"/>
      <c r="U455" s="417"/>
      <c r="V455" s="417"/>
      <c r="W455" s="417"/>
      <c r="X455" s="417"/>
      <c r="Y455" s="13"/>
      <c r="Z455" s="13"/>
    </row>
    <row r="456" spans="1:26" ht="15.75" customHeight="1" x14ac:dyDescent="0.2">
      <c r="A456" s="414"/>
      <c r="B456" s="415"/>
      <c r="C456" s="416"/>
      <c r="D456" s="416"/>
      <c r="E456" s="417"/>
      <c r="F456" s="417"/>
      <c r="G456" s="417"/>
      <c r="H456" s="417"/>
      <c r="I456" s="417"/>
      <c r="J456" s="417"/>
      <c r="K456" s="417"/>
      <c r="L456" s="417"/>
      <c r="M456" s="417"/>
      <c r="N456" s="417"/>
      <c r="O456" s="417"/>
      <c r="P456" s="417"/>
      <c r="Q456" s="417"/>
      <c r="R456" s="417"/>
      <c r="S456" s="417"/>
      <c r="T456" s="417"/>
      <c r="U456" s="417"/>
      <c r="V456" s="417"/>
      <c r="W456" s="417"/>
      <c r="X456" s="417"/>
      <c r="Y456" s="13"/>
      <c r="Z456" s="13"/>
    </row>
    <row r="457" spans="1:26" ht="15.75" customHeight="1" x14ac:dyDescent="0.2">
      <c r="A457" s="414"/>
      <c r="B457" s="415"/>
      <c r="C457" s="416"/>
      <c r="D457" s="416"/>
      <c r="E457" s="417"/>
      <c r="F457" s="417"/>
      <c r="G457" s="417"/>
      <c r="H457" s="417"/>
      <c r="I457" s="417"/>
      <c r="J457" s="417"/>
      <c r="K457" s="417"/>
      <c r="L457" s="417"/>
      <c r="M457" s="417"/>
      <c r="N457" s="417"/>
      <c r="O457" s="417"/>
      <c r="P457" s="417"/>
      <c r="Q457" s="417"/>
      <c r="R457" s="417"/>
      <c r="S457" s="417"/>
      <c r="T457" s="417"/>
      <c r="U457" s="417"/>
      <c r="V457" s="417"/>
      <c r="W457" s="417"/>
      <c r="X457" s="417"/>
      <c r="Y457" s="13"/>
      <c r="Z457" s="13"/>
    </row>
    <row r="458" spans="1:26" ht="15.75" customHeight="1" x14ac:dyDescent="0.2">
      <c r="A458" s="414"/>
      <c r="B458" s="415"/>
      <c r="C458" s="416"/>
      <c r="D458" s="416"/>
      <c r="E458" s="417"/>
      <c r="F458" s="417"/>
      <c r="G458" s="417"/>
      <c r="H458" s="417"/>
      <c r="I458" s="417"/>
      <c r="J458" s="417"/>
      <c r="K458" s="417"/>
      <c r="L458" s="417"/>
      <c r="M458" s="417"/>
      <c r="N458" s="417"/>
      <c r="O458" s="417"/>
      <c r="P458" s="417"/>
      <c r="Q458" s="417"/>
      <c r="R458" s="417"/>
      <c r="S458" s="417"/>
      <c r="T458" s="417"/>
      <c r="U458" s="417"/>
      <c r="V458" s="417"/>
      <c r="W458" s="417"/>
      <c r="X458" s="417"/>
      <c r="Y458" s="13"/>
      <c r="Z458" s="13"/>
    </row>
    <row r="459" spans="1:26" ht="15.75" customHeight="1" x14ac:dyDescent="0.2">
      <c r="A459" s="414"/>
      <c r="B459" s="415"/>
      <c r="C459" s="416"/>
      <c r="D459" s="416"/>
      <c r="E459" s="417"/>
      <c r="F459" s="417"/>
      <c r="G459" s="417"/>
      <c r="H459" s="417"/>
      <c r="I459" s="417"/>
      <c r="J459" s="417"/>
      <c r="K459" s="417"/>
      <c r="L459" s="417"/>
      <c r="M459" s="417"/>
      <c r="N459" s="417"/>
      <c r="O459" s="417"/>
      <c r="P459" s="417"/>
      <c r="Q459" s="417"/>
      <c r="R459" s="417"/>
      <c r="S459" s="417"/>
      <c r="T459" s="417"/>
      <c r="U459" s="417"/>
      <c r="V459" s="417"/>
      <c r="W459" s="417"/>
      <c r="X459" s="417"/>
      <c r="Y459" s="13"/>
      <c r="Z459" s="13"/>
    </row>
    <row r="460" spans="1:26" ht="15.75" customHeight="1" x14ac:dyDescent="0.2">
      <c r="A460" s="414"/>
      <c r="B460" s="415"/>
      <c r="C460" s="416"/>
      <c r="D460" s="416"/>
      <c r="E460" s="417"/>
      <c r="F460" s="417"/>
      <c r="G460" s="417"/>
      <c r="H460" s="417"/>
      <c r="I460" s="417"/>
      <c r="J460" s="417"/>
      <c r="K460" s="417"/>
      <c r="L460" s="417"/>
      <c r="M460" s="417"/>
      <c r="N460" s="417"/>
      <c r="O460" s="417"/>
      <c r="P460" s="417"/>
      <c r="Q460" s="417"/>
      <c r="R460" s="417"/>
      <c r="S460" s="417"/>
      <c r="T460" s="417"/>
      <c r="U460" s="417"/>
      <c r="V460" s="417"/>
      <c r="W460" s="417"/>
      <c r="X460" s="417"/>
      <c r="Y460" s="13"/>
      <c r="Z460" s="13"/>
    </row>
    <row r="461" spans="1:26" ht="15.75" customHeight="1" x14ac:dyDescent="0.2">
      <c r="A461" s="414"/>
      <c r="B461" s="415"/>
      <c r="C461" s="416"/>
      <c r="D461" s="416"/>
      <c r="E461" s="417"/>
      <c r="F461" s="417"/>
      <c r="G461" s="417"/>
      <c r="H461" s="417"/>
      <c r="I461" s="417"/>
      <c r="J461" s="417"/>
      <c r="K461" s="417"/>
      <c r="L461" s="417"/>
      <c r="M461" s="417"/>
      <c r="N461" s="417"/>
      <c r="O461" s="417"/>
      <c r="P461" s="417"/>
      <c r="Q461" s="417"/>
      <c r="R461" s="417"/>
      <c r="S461" s="417"/>
      <c r="T461" s="417"/>
      <c r="U461" s="417"/>
      <c r="V461" s="417"/>
      <c r="W461" s="417"/>
      <c r="X461" s="417"/>
      <c r="Y461" s="13"/>
      <c r="Z461" s="13"/>
    </row>
    <row r="462" spans="1:26" ht="15.75" customHeight="1" x14ac:dyDescent="0.2">
      <c r="A462" s="414"/>
      <c r="B462" s="415"/>
      <c r="C462" s="416"/>
      <c r="D462" s="416"/>
      <c r="E462" s="417"/>
      <c r="F462" s="417"/>
      <c r="G462" s="417"/>
      <c r="H462" s="417"/>
      <c r="I462" s="417"/>
      <c r="J462" s="417"/>
      <c r="K462" s="417"/>
      <c r="L462" s="417"/>
      <c r="M462" s="417"/>
      <c r="N462" s="417"/>
      <c r="O462" s="417"/>
      <c r="P462" s="417"/>
      <c r="Q462" s="417"/>
      <c r="R462" s="417"/>
      <c r="S462" s="417"/>
      <c r="T462" s="417"/>
      <c r="U462" s="417"/>
      <c r="V462" s="417"/>
      <c r="W462" s="417"/>
      <c r="X462" s="417"/>
      <c r="Y462" s="13"/>
      <c r="Z462" s="13"/>
    </row>
    <row r="463" spans="1:26" ht="15.75" customHeight="1" x14ac:dyDescent="0.2">
      <c r="A463" s="414"/>
      <c r="B463" s="415"/>
      <c r="C463" s="416"/>
      <c r="D463" s="416"/>
      <c r="E463" s="417"/>
      <c r="F463" s="417"/>
      <c r="G463" s="417"/>
      <c r="H463" s="417"/>
      <c r="I463" s="417"/>
      <c r="J463" s="417"/>
      <c r="K463" s="417"/>
      <c r="L463" s="417"/>
      <c r="M463" s="417"/>
      <c r="N463" s="417"/>
      <c r="O463" s="417"/>
      <c r="P463" s="417"/>
      <c r="Q463" s="417"/>
      <c r="R463" s="417"/>
      <c r="S463" s="417"/>
      <c r="T463" s="417"/>
      <c r="U463" s="417"/>
      <c r="V463" s="417"/>
      <c r="W463" s="417"/>
      <c r="X463" s="417"/>
      <c r="Y463" s="13"/>
      <c r="Z463" s="13"/>
    </row>
    <row r="464" spans="1:26" ht="15.75" customHeight="1" x14ac:dyDescent="0.2">
      <c r="A464" s="414"/>
      <c r="B464" s="415"/>
      <c r="C464" s="416"/>
      <c r="D464" s="416"/>
      <c r="E464" s="417"/>
      <c r="F464" s="417"/>
      <c r="G464" s="417"/>
      <c r="H464" s="417"/>
      <c r="I464" s="417"/>
      <c r="J464" s="417"/>
      <c r="K464" s="417"/>
      <c r="L464" s="417"/>
      <c r="M464" s="417"/>
      <c r="N464" s="417"/>
      <c r="O464" s="417"/>
      <c r="P464" s="417"/>
      <c r="Q464" s="417"/>
      <c r="R464" s="417"/>
      <c r="S464" s="417"/>
      <c r="T464" s="417"/>
      <c r="U464" s="417"/>
      <c r="V464" s="417"/>
      <c r="W464" s="417"/>
      <c r="X464" s="417"/>
      <c r="Y464" s="13"/>
      <c r="Z464" s="13"/>
    </row>
    <row r="465" spans="1:26" ht="15.75" customHeight="1" x14ac:dyDescent="0.2">
      <c r="A465" s="414"/>
      <c r="B465" s="415"/>
      <c r="C465" s="416"/>
      <c r="D465" s="416"/>
      <c r="E465" s="417"/>
      <c r="F465" s="417"/>
      <c r="G465" s="417"/>
      <c r="H465" s="417"/>
      <c r="I465" s="417"/>
      <c r="J465" s="417"/>
      <c r="K465" s="417"/>
      <c r="L465" s="417"/>
      <c r="M465" s="417"/>
      <c r="N465" s="417"/>
      <c r="O465" s="417"/>
      <c r="P465" s="417"/>
      <c r="Q465" s="417"/>
      <c r="R465" s="417"/>
      <c r="S465" s="417"/>
      <c r="T465" s="417"/>
      <c r="U465" s="417"/>
      <c r="V465" s="417"/>
      <c r="W465" s="417"/>
      <c r="X465" s="417"/>
      <c r="Y465" s="13"/>
      <c r="Z465" s="13"/>
    </row>
    <row r="466" spans="1:26" ht="15.75" customHeight="1" x14ac:dyDescent="0.2">
      <c r="A466" s="414"/>
      <c r="B466" s="415"/>
      <c r="C466" s="416"/>
      <c r="D466" s="416"/>
      <c r="E466" s="417"/>
      <c r="F466" s="417"/>
      <c r="G466" s="417"/>
      <c r="H466" s="417"/>
      <c r="I466" s="417"/>
      <c r="J466" s="417"/>
      <c r="K466" s="417"/>
      <c r="L466" s="417"/>
      <c r="M466" s="417"/>
      <c r="N466" s="417"/>
      <c r="O466" s="417"/>
      <c r="P466" s="417"/>
      <c r="Q466" s="417"/>
      <c r="R466" s="417"/>
      <c r="S466" s="417"/>
      <c r="T466" s="417"/>
      <c r="U466" s="417"/>
      <c r="V466" s="417"/>
      <c r="W466" s="417"/>
      <c r="X466" s="417"/>
      <c r="Y466" s="13"/>
      <c r="Z466" s="13"/>
    </row>
    <row r="467" spans="1:26" ht="15.75" customHeight="1" x14ac:dyDescent="0.2">
      <c r="A467" s="414"/>
      <c r="B467" s="415"/>
      <c r="C467" s="416"/>
      <c r="D467" s="416"/>
      <c r="E467" s="417"/>
      <c r="F467" s="417"/>
      <c r="G467" s="417"/>
      <c r="H467" s="417"/>
      <c r="I467" s="417"/>
      <c r="J467" s="417"/>
      <c r="K467" s="417"/>
      <c r="L467" s="417"/>
      <c r="M467" s="417"/>
      <c r="N467" s="417"/>
      <c r="O467" s="417"/>
      <c r="P467" s="417"/>
      <c r="Q467" s="417"/>
      <c r="R467" s="417"/>
      <c r="S467" s="417"/>
      <c r="T467" s="417"/>
      <c r="U467" s="417"/>
      <c r="V467" s="417"/>
      <c r="W467" s="417"/>
      <c r="X467" s="417"/>
      <c r="Y467" s="13"/>
      <c r="Z467" s="13"/>
    </row>
    <row r="468" spans="1:26" ht="15.75" customHeight="1" x14ac:dyDescent="0.2">
      <c r="A468" s="414"/>
      <c r="B468" s="415"/>
      <c r="C468" s="416"/>
      <c r="D468" s="416"/>
      <c r="E468" s="417"/>
      <c r="F468" s="417"/>
      <c r="G468" s="417"/>
      <c r="H468" s="417"/>
      <c r="I468" s="417"/>
      <c r="J468" s="417"/>
      <c r="K468" s="417"/>
      <c r="L468" s="417"/>
      <c r="M468" s="417"/>
      <c r="N468" s="417"/>
      <c r="O468" s="417"/>
      <c r="P468" s="417"/>
      <c r="Q468" s="417"/>
      <c r="R468" s="417"/>
      <c r="S468" s="417"/>
      <c r="T468" s="417"/>
      <c r="U468" s="417"/>
      <c r="V468" s="417"/>
      <c r="W468" s="417"/>
      <c r="X468" s="417"/>
      <c r="Y468" s="13"/>
      <c r="Z468" s="13"/>
    </row>
    <row r="469" spans="1:26" ht="15.75" customHeight="1" x14ac:dyDescent="0.2">
      <c r="A469" s="414"/>
      <c r="B469" s="415"/>
      <c r="C469" s="416"/>
      <c r="D469" s="416"/>
      <c r="E469" s="417"/>
      <c r="F469" s="417"/>
      <c r="G469" s="417"/>
      <c r="H469" s="417"/>
      <c r="I469" s="417"/>
      <c r="J469" s="417"/>
      <c r="K469" s="417"/>
      <c r="L469" s="417"/>
      <c r="M469" s="417"/>
      <c r="N469" s="417"/>
      <c r="O469" s="417"/>
      <c r="P469" s="417"/>
      <c r="Q469" s="417"/>
      <c r="R469" s="417"/>
      <c r="S469" s="417"/>
      <c r="T469" s="417"/>
      <c r="U469" s="417"/>
      <c r="V469" s="417"/>
      <c r="W469" s="417"/>
      <c r="X469" s="417"/>
      <c r="Y469" s="13"/>
      <c r="Z469" s="13"/>
    </row>
    <row r="470" spans="1:26" ht="15.75" customHeight="1" x14ac:dyDescent="0.2">
      <c r="A470" s="414"/>
      <c r="B470" s="415"/>
      <c r="C470" s="416"/>
      <c r="D470" s="416"/>
      <c r="E470" s="417"/>
      <c r="F470" s="417"/>
      <c r="G470" s="417"/>
      <c r="H470" s="417"/>
      <c r="I470" s="417"/>
      <c r="J470" s="417"/>
      <c r="K470" s="417"/>
      <c r="L470" s="417"/>
      <c r="M470" s="417"/>
      <c r="N470" s="417"/>
      <c r="O470" s="417"/>
      <c r="P470" s="417"/>
      <c r="Q470" s="417"/>
      <c r="R470" s="417"/>
      <c r="S470" s="417"/>
      <c r="T470" s="417"/>
      <c r="U470" s="417"/>
      <c r="V470" s="417"/>
      <c r="W470" s="417"/>
      <c r="X470" s="417"/>
      <c r="Y470" s="13"/>
      <c r="Z470" s="13"/>
    </row>
    <row r="471" spans="1:26" ht="15.75" customHeight="1" x14ac:dyDescent="0.2">
      <c r="A471" s="414"/>
      <c r="B471" s="415"/>
      <c r="C471" s="416"/>
      <c r="D471" s="416"/>
      <c r="E471" s="417"/>
      <c r="F471" s="417"/>
      <c r="G471" s="417"/>
      <c r="H471" s="417"/>
      <c r="I471" s="417"/>
      <c r="J471" s="417"/>
      <c r="K471" s="417"/>
      <c r="L471" s="417"/>
      <c r="M471" s="417"/>
      <c r="N471" s="417"/>
      <c r="O471" s="417"/>
      <c r="P471" s="417"/>
      <c r="Q471" s="417"/>
      <c r="R471" s="417"/>
      <c r="S471" s="417"/>
      <c r="T471" s="417"/>
      <c r="U471" s="417"/>
      <c r="V471" s="417"/>
      <c r="W471" s="417"/>
      <c r="X471" s="417"/>
      <c r="Y471" s="13"/>
      <c r="Z471" s="13"/>
    </row>
    <row r="472" spans="1:26" ht="15.75" customHeight="1" x14ac:dyDescent="0.2">
      <c r="A472" s="414"/>
      <c r="B472" s="415"/>
      <c r="C472" s="416"/>
      <c r="D472" s="416"/>
      <c r="E472" s="417"/>
      <c r="F472" s="417"/>
      <c r="G472" s="417"/>
      <c r="H472" s="417"/>
      <c r="I472" s="417"/>
      <c r="J472" s="417"/>
      <c r="K472" s="417"/>
      <c r="L472" s="417"/>
      <c r="M472" s="417"/>
      <c r="N472" s="417"/>
      <c r="O472" s="417"/>
      <c r="P472" s="417"/>
      <c r="Q472" s="417"/>
      <c r="R472" s="417"/>
      <c r="S472" s="417"/>
      <c r="T472" s="417"/>
      <c r="U472" s="417"/>
      <c r="V472" s="417"/>
      <c r="W472" s="417"/>
      <c r="X472" s="417"/>
      <c r="Y472" s="13"/>
      <c r="Z472" s="13"/>
    </row>
    <row r="473" spans="1:26" ht="15.75" customHeight="1" x14ac:dyDescent="0.2">
      <c r="A473" s="414"/>
      <c r="B473" s="415"/>
      <c r="C473" s="416"/>
      <c r="D473" s="416"/>
      <c r="E473" s="417"/>
      <c r="F473" s="417"/>
      <c r="G473" s="417"/>
      <c r="H473" s="417"/>
      <c r="I473" s="417"/>
      <c r="J473" s="417"/>
      <c r="K473" s="417"/>
      <c r="L473" s="417"/>
      <c r="M473" s="417"/>
      <c r="N473" s="417"/>
      <c r="O473" s="417"/>
      <c r="P473" s="417"/>
      <c r="Q473" s="417"/>
      <c r="R473" s="417"/>
      <c r="S473" s="417"/>
      <c r="T473" s="417"/>
      <c r="U473" s="417"/>
      <c r="V473" s="417"/>
      <c r="W473" s="417"/>
      <c r="X473" s="417"/>
      <c r="Y473" s="13"/>
      <c r="Z473" s="13"/>
    </row>
    <row r="474" spans="1:26" ht="15.75" customHeight="1" x14ac:dyDescent="0.2">
      <c r="A474" s="414"/>
      <c r="B474" s="415"/>
      <c r="C474" s="416"/>
      <c r="D474" s="416"/>
      <c r="E474" s="417"/>
      <c r="F474" s="417"/>
      <c r="G474" s="417"/>
      <c r="H474" s="417"/>
      <c r="I474" s="417"/>
      <c r="J474" s="417"/>
      <c r="K474" s="417"/>
      <c r="L474" s="417"/>
      <c r="M474" s="417"/>
      <c r="N474" s="417"/>
      <c r="O474" s="417"/>
      <c r="P474" s="417"/>
      <c r="Q474" s="417"/>
      <c r="R474" s="417"/>
      <c r="S474" s="417"/>
      <c r="T474" s="417"/>
      <c r="U474" s="417"/>
      <c r="V474" s="417"/>
      <c r="W474" s="417"/>
      <c r="X474" s="417"/>
      <c r="Y474" s="13"/>
      <c r="Z474" s="13"/>
    </row>
    <row r="475" spans="1:26" ht="15.75" customHeight="1" x14ac:dyDescent="0.2">
      <c r="A475" s="414"/>
      <c r="B475" s="415"/>
      <c r="C475" s="416"/>
      <c r="D475" s="416"/>
      <c r="E475" s="417"/>
      <c r="F475" s="417"/>
      <c r="G475" s="417"/>
      <c r="H475" s="417"/>
      <c r="I475" s="417"/>
      <c r="J475" s="417"/>
      <c r="K475" s="417"/>
      <c r="L475" s="417"/>
      <c r="M475" s="417"/>
      <c r="N475" s="417"/>
      <c r="O475" s="417"/>
      <c r="P475" s="417"/>
      <c r="Q475" s="417"/>
      <c r="R475" s="417"/>
      <c r="S475" s="417"/>
      <c r="T475" s="417"/>
      <c r="U475" s="417"/>
      <c r="V475" s="417"/>
      <c r="W475" s="417"/>
      <c r="X475" s="417"/>
      <c r="Y475" s="13"/>
      <c r="Z475" s="13"/>
    </row>
    <row r="476" spans="1:26" ht="15.75" customHeight="1" x14ac:dyDescent="0.2">
      <c r="A476" s="414"/>
      <c r="B476" s="415"/>
      <c r="C476" s="416"/>
      <c r="D476" s="416"/>
      <c r="E476" s="417"/>
      <c r="F476" s="417"/>
      <c r="G476" s="417"/>
      <c r="H476" s="417"/>
      <c r="I476" s="417"/>
      <c r="J476" s="417"/>
      <c r="K476" s="417"/>
      <c r="L476" s="417"/>
      <c r="M476" s="417"/>
      <c r="N476" s="417"/>
      <c r="O476" s="417"/>
      <c r="P476" s="417"/>
      <c r="Q476" s="417"/>
      <c r="R476" s="417"/>
      <c r="S476" s="417"/>
      <c r="T476" s="417"/>
      <c r="U476" s="417"/>
      <c r="V476" s="417"/>
      <c r="W476" s="417"/>
      <c r="X476" s="417"/>
      <c r="Y476" s="13"/>
      <c r="Z476" s="13"/>
    </row>
    <row r="477" spans="1:26" ht="15.75" customHeight="1" x14ac:dyDescent="0.2">
      <c r="A477" s="414"/>
      <c r="B477" s="415"/>
      <c r="C477" s="416"/>
      <c r="D477" s="416"/>
      <c r="E477" s="417"/>
      <c r="F477" s="417"/>
      <c r="G477" s="417"/>
      <c r="H477" s="417"/>
      <c r="I477" s="417"/>
      <c r="J477" s="417"/>
      <c r="K477" s="417"/>
      <c r="L477" s="417"/>
      <c r="M477" s="417"/>
      <c r="N477" s="417"/>
      <c r="O477" s="417"/>
      <c r="P477" s="417"/>
      <c r="Q477" s="417"/>
      <c r="R477" s="417"/>
      <c r="S477" s="417"/>
      <c r="T477" s="417"/>
      <c r="U477" s="417"/>
      <c r="V477" s="417"/>
      <c r="W477" s="417"/>
      <c r="X477" s="417"/>
      <c r="Y477" s="13"/>
      <c r="Z477" s="13"/>
    </row>
    <row r="478" spans="1:26" ht="15.75" customHeight="1" x14ac:dyDescent="0.2">
      <c r="A478" s="414"/>
      <c r="B478" s="415"/>
      <c r="C478" s="416"/>
      <c r="D478" s="416"/>
      <c r="E478" s="417"/>
      <c r="F478" s="417"/>
      <c r="G478" s="417"/>
      <c r="H478" s="417"/>
      <c r="I478" s="417"/>
      <c r="J478" s="417"/>
      <c r="K478" s="417"/>
      <c r="L478" s="417"/>
      <c r="M478" s="417"/>
      <c r="N478" s="417"/>
      <c r="O478" s="417"/>
      <c r="P478" s="417"/>
      <c r="Q478" s="417"/>
      <c r="R478" s="417"/>
      <c r="S478" s="417"/>
      <c r="T478" s="417"/>
      <c r="U478" s="417"/>
      <c r="V478" s="417"/>
      <c r="W478" s="417"/>
      <c r="X478" s="417"/>
      <c r="Y478" s="13"/>
      <c r="Z478" s="13"/>
    </row>
    <row r="479" spans="1:26" ht="15.75" customHeight="1" x14ac:dyDescent="0.2">
      <c r="A479" s="414"/>
      <c r="B479" s="415"/>
      <c r="C479" s="416"/>
      <c r="D479" s="416"/>
      <c r="E479" s="417"/>
      <c r="F479" s="417"/>
      <c r="G479" s="417"/>
      <c r="H479" s="417"/>
      <c r="I479" s="417"/>
      <c r="J479" s="417"/>
      <c r="K479" s="417"/>
      <c r="L479" s="417"/>
      <c r="M479" s="417"/>
      <c r="N479" s="417"/>
      <c r="O479" s="417"/>
      <c r="P479" s="417"/>
      <c r="Q479" s="417"/>
      <c r="R479" s="417"/>
      <c r="S479" s="417"/>
      <c r="T479" s="417"/>
      <c r="U479" s="417"/>
      <c r="V479" s="417"/>
      <c r="W479" s="417"/>
      <c r="X479" s="417"/>
      <c r="Y479" s="13"/>
      <c r="Z479" s="13"/>
    </row>
    <row r="480" spans="1:26" ht="15.75" customHeight="1" x14ac:dyDescent="0.2">
      <c r="A480" s="414"/>
      <c r="B480" s="415"/>
      <c r="C480" s="416"/>
      <c r="D480" s="416"/>
      <c r="E480" s="417"/>
      <c r="F480" s="417"/>
      <c r="G480" s="417"/>
      <c r="H480" s="417"/>
      <c r="I480" s="417"/>
      <c r="J480" s="417"/>
      <c r="K480" s="417"/>
      <c r="L480" s="417"/>
      <c r="M480" s="417"/>
      <c r="N480" s="417"/>
      <c r="O480" s="417"/>
      <c r="P480" s="417"/>
      <c r="Q480" s="417"/>
      <c r="R480" s="417"/>
      <c r="S480" s="417"/>
      <c r="T480" s="417"/>
      <c r="U480" s="417"/>
      <c r="V480" s="417"/>
      <c r="W480" s="417"/>
      <c r="X480" s="417"/>
      <c r="Y480" s="13"/>
      <c r="Z480" s="13"/>
    </row>
    <row r="481" spans="1:26" ht="15.75" customHeight="1" x14ac:dyDescent="0.2">
      <c r="A481" s="414"/>
      <c r="B481" s="415"/>
      <c r="C481" s="416"/>
      <c r="D481" s="416"/>
      <c r="E481" s="417"/>
      <c r="F481" s="417"/>
      <c r="G481" s="417"/>
      <c r="H481" s="417"/>
      <c r="I481" s="417"/>
      <c r="J481" s="417"/>
      <c r="K481" s="417"/>
      <c r="L481" s="417"/>
      <c r="M481" s="417"/>
      <c r="N481" s="417"/>
      <c r="O481" s="417"/>
      <c r="P481" s="417"/>
      <c r="Q481" s="417"/>
      <c r="R481" s="417"/>
      <c r="S481" s="417"/>
      <c r="T481" s="417"/>
      <c r="U481" s="417"/>
      <c r="V481" s="417"/>
      <c r="W481" s="417"/>
      <c r="X481" s="417"/>
      <c r="Y481" s="13"/>
      <c r="Z481" s="13"/>
    </row>
    <row r="482" spans="1:26" ht="15.75" customHeight="1" x14ac:dyDescent="0.2">
      <c r="A482" s="414"/>
      <c r="B482" s="415"/>
      <c r="C482" s="416"/>
      <c r="D482" s="416"/>
      <c r="E482" s="417"/>
      <c r="F482" s="417"/>
      <c r="G482" s="417"/>
      <c r="H482" s="417"/>
      <c r="I482" s="417"/>
      <c r="J482" s="417"/>
      <c r="K482" s="417"/>
      <c r="L482" s="417"/>
      <c r="M482" s="417"/>
      <c r="N482" s="417"/>
      <c r="O482" s="417"/>
      <c r="P482" s="417"/>
      <c r="Q482" s="417"/>
      <c r="R482" s="417"/>
      <c r="S482" s="417"/>
      <c r="T482" s="417"/>
      <c r="U482" s="417"/>
      <c r="V482" s="417"/>
      <c r="W482" s="417"/>
      <c r="X482" s="417"/>
      <c r="Y482" s="13"/>
      <c r="Z482" s="13"/>
    </row>
    <row r="483" spans="1:26" ht="15.75" customHeight="1" x14ac:dyDescent="0.2">
      <c r="A483" s="414"/>
      <c r="B483" s="415"/>
      <c r="C483" s="416"/>
      <c r="D483" s="416"/>
      <c r="E483" s="417"/>
      <c r="F483" s="417"/>
      <c r="G483" s="417"/>
      <c r="H483" s="417"/>
      <c r="I483" s="417"/>
      <c r="J483" s="417"/>
      <c r="K483" s="417"/>
      <c r="L483" s="417"/>
      <c r="M483" s="417"/>
      <c r="N483" s="417"/>
      <c r="O483" s="417"/>
      <c r="P483" s="417"/>
      <c r="Q483" s="417"/>
      <c r="R483" s="417"/>
      <c r="S483" s="417"/>
      <c r="T483" s="417"/>
      <c r="U483" s="417"/>
      <c r="V483" s="417"/>
      <c r="W483" s="417"/>
      <c r="X483" s="417"/>
      <c r="Y483" s="13"/>
      <c r="Z483" s="13"/>
    </row>
    <row r="484" spans="1:26" ht="15.75" customHeight="1" x14ac:dyDescent="0.2">
      <c r="A484" s="414"/>
      <c r="B484" s="415"/>
      <c r="C484" s="416"/>
      <c r="D484" s="416"/>
      <c r="E484" s="417"/>
      <c r="F484" s="417"/>
      <c r="G484" s="417"/>
      <c r="H484" s="417"/>
      <c r="I484" s="417"/>
      <c r="J484" s="417"/>
      <c r="K484" s="417"/>
      <c r="L484" s="417"/>
      <c r="M484" s="417"/>
      <c r="N484" s="417"/>
      <c r="O484" s="417"/>
      <c r="P484" s="417"/>
      <c r="Q484" s="417"/>
      <c r="R484" s="417"/>
      <c r="S484" s="417"/>
      <c r="T484" s="417"/>
      <c r="U484" s="417"/>
      <c r="V484" s="417"/>
      <c r="W484" s="417"/>
      <c r="X484" s="417"/>
      <c r="Y484" s="13"/>
      <c r="Z484" s="13"/>
    </row>
    <row r="485" spans="1:26" ht="15.75" customHeight="1" x14ac:dyDescent="0.2">
      <c r="A485" s="414"/>
      <c r="B485" s="415"/>
      <c r="C485" s="416"/>
      <c r="D485" s="416"/>
      <c r="E485" s="417"/>
      <c r="F485" s="417"/>
      <c r="G485" s="417"/>
      <c r="H485" s="417"/>
      <c r="I485" s="417"/>
      <c r="J485" s="417"/>
      <c r="K485" s="417"/>
      <c r="L485" s="417"/>
      <c r="M485" s="417"/>
      <c r="N485" s="417"/>
      <c r="O485" s="417"/>
      <c r="P485" s="417"/>
      <c r="Q485" s="417"/>
      <c r="R485" s="417"/>
      <c r="S485" s="417"/>
      <c r="T485" s="417"/>
      <c r="U485" s="417"/>
      <c r="V485" s="417"/>
      <c r="W485" s="417"/>
      <c r="X485" s="417"/>
      <c r="Y485" s="13"/>
      <c r="Z485" s="13"/>
    </row>
    <row r="486" spans="1:26" ht="15.75" customHeight="1" x14ac:dyDescent="0.2">
      <c r="A486" s="414"/>
      <c r="B486" s="415"/>
      <c r="C486" s="416"/>
      <c r="D486" s="416"/>
      <c r="E486" s="417"/>
      <c r="F486" s="417"/>
      <c r="G486" s="417"/>
      <c r="H486" s="417"/>
      <c r="I486" s="417"/>
      <c r="J486" s="417"/>
      <c r="K486" s="417"/>
      <c r="L486" s="417"/>
      <c r="M486" s="417"/>
      <c r="N486" s="417"/>
      <c r="O486" s="417"/>
      <c r="P486" s="417"/>
      <c r="Q486" s="417"/>
      <c r="R486" s="417"/>
      <c r="S486" s="417"/>
      <c r="T486" s="417"/>
      <c r="U486" s="417"/>
      <c r="V486" s="417"/>
      <c r="W486" s="417"/>
      <c r="X486" s="417"/>
      <c r="Y486" s="13"/>
      <c r="Z486" s="13"/>
    </row>
    <row r="487" spans="1:26" ht="15.75" customHeight="1" x14ac:dyDescent="0.2">
      <c r="A487" s="414"/>
      <c r="B487" s="415"/>
      <c r="C487" s="416"/>
      <c r="D487" s="416"/>
      <c r="E487" s="417"/>
      <c r="F487" s="417"/>
      <c r="G487" s="417"/>
      <c r="H487" s="417"/>
      <c r="I487" s="417"/>
      <c r="J487" s="417"/>
      <c r="K487" s="417"/>
      <c r="L487" s="417"/>
      <c r="M487" s="417"/>
      <c r="N487" s="417"/>
      <c r="O487" s="417"/>
      <c r="P487" s="417"/>
      <c r="Q487" s="417"/>
      <c r="R487" s="417"/>
      <c r="S487" s="417"/>
      <c r="T487" s="417"/>
      <c r="U487" s="417"/>
      <c r="V487" s="417"/>
      <c r="W487" s="417"/>
      <c r="X487" s="417"/>
      <c r="Y487" s="13"/>
      <c r="Z487" s="13"/>
    </row>
    <row r="488" spans="1:26" ht="15.75" customHeight="1" x14ac:dyDescent="0.2">
      <c r="A488" s="414"/>
      <c r="B488" s="415"/>
      <c r="C488" s="416"/>
      <c r="D488" s="416"/>
      <c r="E488" s="417"/>
      <c r="F488" s="417"/>
      <c r="G488" s="417"/>
      <c r="H488" s="417"/>
      <c r="I488" s="417"/>
      <c r="J488" s="417"/>
      <c r="K488" s="417"/>
      <c r="L488" s="417"/>
      <c r="M488" s="417"/>
      <c r="N488" s="417"/>
      <c r="O488" s="417"/>
      <c r="P488" s="417"/>
      <c r="Q488" s="417"/>
      <c r="R488" s="417"/>
      <c r="S488" s="417"/>
      <c r="T488" s="417"/>
      <c r="U488" s="417"/>
      <c r="V488" s="417"/>
      <c r="W488" s="417"/>
      <c r="X488" s="417"/>
      <c r="Y488" s="13"/>
      <c r="Z488" s="13"/>
    </row>
    <row r="489" spans="1:26" ht="15.75" customHeight="1" x14ac:dyDescent="0.2">
      <c r="A489" s="414"/>
      <c r="B489" s="415"/>
      <c r="C489" s="416"/>
      <c r="D489" s="416"/>
      <c r="E489" s="417"/>
      <c r="F489" s="417"/>
      <c r="G489" s="417"/>
      <c r="H489" s="417"/>
      <c r="I489" s="417"/>
      <c r="J489" s="417"/>
      <c r="K489" s="417"/>
      <c r="L489" s="417"/>
      <c r="M489" s="417"/>
      <c r="N489" s="417"/>
      <c r="O489" s="417"/>
      <c r="P489" s="417"/>
      <c r="Q489" s="417"/>
      <c r="R489" s="417"/>
      <c r="S489" s="417"/>
      <c r="T489" s="417"/>
      <c r="U489" s="417"/>
      <c r="V489" s="417"/>
      <c r="W489" s="417"/>
      <c r="X489" s="417"/>
      <c r="Y489" s="13"/>
      <c r="Z489" s="13"/>
    </row>
    <row r="490" spans="1:26" ht="15.75" customHeight="1" x14ac:dyDescent="0.2">
      <c r="A490" s="414"/>
      <c r="B490" s="415"/>
      <c r="C490" s="416"/>
      <c r="D490" s="416"/>
      <c r="E490" s="417"/>
      <c r="F490" s="417"/>
      <c r="G490" s="417"/>
      <c r="H490" s="417"/>
      <c r="I490" s="417"/>
      <c r="J490" s="417"/>
      <c r="K490" s="417"/>
      <c r="L490" s="417"/>
      <c r="M490" s="417"/>
      <c r="N490" s="417"/>
      <c r="O490" s="417"/>
      <c r="P490" s="417"/>
      <c r="Q490" s="417"/>
      <c r="R490" s="417"/>
      <c r="S490" s="417"/>
      <c r="T490" s="417"/>
      <c r="U490" s="417"/>
      <c r="V490" s="417"/>
      <c r="W490" s="417"/>
      <c r="X490" s="417"/>
      <c r="Y490" s="13"/>
      <c r="Z490" s="13"/>
    </row>
    <row r="491" spans="1:26" ht="15.75" customHeight="1" x14ac:dyDescent="0.2">
      <c r="A491" s="414"/>
      <c r="B491" s="415"/>
      <c r="C491" s="416"/>
      <c r="D491" s="416"/>
      <c r="E491" s="417"/>
      <c r="F491" s="417"/>
      <c r="G491" s="417"/>
      <c r="H491" s="417"/>
      <c r="I491" s="417"/>
      <c r="J491" s="417"/>
      <c r="K491" s="417"/>
      <c r="L491" s="417"/>
      <c r="M491" s="417"/>
      <c r="N491" s="417"/>
      <c r="O491" s="417"/>
      <c r="P491" s="417"/>
      <c r="Q491" s="417"/>
      <c r="R491" s="417"/>
      <c r="S491" s="417"/>
      <c r="T491" s="417"/>
      <c r="U491" s="417"/>
      <c r="V491" s="417"/>
      <c r="W491" s="417"/>
      <c r="X491" s="417"/>
      <c r="Y491" s="13"/>
      <c r="Z491" s="13"/>
    </row>
    <row r="492" spans="1:26" ht="15.75" customHeight="1" x14ac:dyDescent="0.2">
      <c r="A492" s="414"/>
      <c r="B492" s="415"/>
      <c r="C492" s="416"/>
      <c r="D492" s="416"/>
      <c r="E492" s="417"/>
      <c r="F492" s="417"/>
      <c r="G492" s="417"/>
      <c r="H492" s="417"/>
      <c r="I492" s="417"/>
      <c r="J492" s="417"/>
      <c r="K492" s="417"/>
      <c r="L492" s="417"/>
      <c r="M492" s="417"/>
      <c r="N492" s="417"/>
      <c r="O492" s="417"/>
      <c r="P492" s="417"/>
      <c r="Q492" s="417"/>
      <c r="R492" s="417"/>
      <c r="S492" s="417"/>
      <c r="T492" s="417"/>
      <c r="U492" s="417"/>
      <c r="V492" s="417"/>
      <c r="W492" s="417"/>
      <c r="X492" s="417"/>
      <c r="Y492" s="13"/>
      <c r="Z492" s="13"/>
    </row>
    <row r="493" spans="1:26" ht="15.75" customHeight="1" x14ac:dyDescent="0.2">
      <c r="A493" s="414"/>
      <c r="B493" s="415"/>
      <c r="C493" s="416"/>
      <c r="D493" s="416"/>
      <c r="E493" s="417"/>
      <c r="F493" s="417"/>
      <c r="G493" s="417"/>
      <c r="H493" s="417"/>
      <c r="I493" s="417"/>
      <c r="J493" s="417"/>
      <c r="K493" s="417"/>
      <c r="L493" s="417"/>
      <c r="M493" s="417"/>
      <c r="N493" s="417"/>
      <c r="O493" s="417"/>
      <c r="P493" s="417"/>
      <c r="Q493" s="417"/>
      <c r="R493" s="417"/>
      <c r="S493" s="417"/>
      <c r="T493" s="417"/>
      <c r="U493" s="417"/>
      <c r="V493" s="417"/>
      <c r="W493" s="417"/>
      <c r="X493" s="417"/>
      <c r="Y493" s="13"/>
      <c r="Z493" s="13"/>
    </row>
    <row r="494" spans="1:26" ht="15.75" customHeight="1" x14ac:dyDescent="0.2">
      <c r="A494" s="414"/>
      <c r="B494" s="415"/>
      <c r="C494" s="416"/>
      <c r="D494" s="416"/>
      <c r="E494" s="417"/>
      <c r="F494" s="417"/>
      <c r="G494" s="417"/>
      <c r="H494" s="417"/>
      <c r="I494" s="417"/>
      <c r="J494" s="417"/>
      <c r="K494" s="417"/>
      <c r="L494" s="417"/>
      <c r="M494" s="417"/>
      <c r="N494" s="417"/>
      <c r="O494" s="417"/>
      <c r="P494" s="417"/>
      <c r="Q494" s="417"/>
      <c r="R494" s="417"/>
      <c r="S494" s="417"/>
      <c r="T494" s="417"/>
      <c r="U494" s="417"/>
      <c r="V494" s="417"/>
      <c r="W494" s="417"/>
      <c r="X494" s="417"/>
      <c r="Y494" s="13"/>
      <c r="Z494" s="13"/>
    </row>
    <row r="495" spans="1:26" ht="15.75" customHeight="1" x14ac:dyDescent="0.2">
      <c r="A495" s="414"/>
      <c r="B495" s="415"/>
      <c r="C495" s="416"/>
      <c r="D495" s="416"/>
      <c r="E495" s="417"/>
      <c r="F495" s="417"/>
      <c r="G495" s="417"/>
      <c r="H495" s="417"/>
      <c r="I495" s="417"/>
      <c r="J495" s="417"/>
      <c r="K495" s="417"/>
      <c r="L495" s="417"/>
      <c r="M495" s="417"/>
      <c r="N495" s="417"/>
      <c r="O495" s="417"/>
      <c r="P495" s="417"/>
      <c r="Q495" s="417"/>
      <c r="R495" s="417"/>
      <c r="S495" s="417"/>
      <c r="T495" s="417"/>
      <c r="U495" s="417"/>
      <c r="V495" s="417"/>
      <c r="W495" s="417"/>
      <c r="X495" s="417"/>
      <c r="Y495" s="13"/>
      <c r="Z495" s="13"/>
    </row>
    <row r="496" spans="1:26" ht="15.75" customHeight="1" x14ac:dyDescent="0.2">
      <c r="A496" s="414"/>
      <c r="B496" s="415"/>
      <c r="C496" s="416"/>
      <c r="D496" s="416"/>
      <c r="E496" s="417"/>
      <c r="F496" s="417"/>
      <c r="G496" s="417"/>
      <c r="H496" s="417"/>
      <c r="I496" s="417"/>
      <c r="J496" s="417"/>
      <c r="K496" s="417"/>
      <c r="L496" s="417"/>
      <c r="M496" s="417"/>
      <c r="N496" s="417"/>
      <c r="O496" s="417"/>
      <c r="P496" s="417"/>
      <c r="Q496" s="417"/>
      <c r="R496" s="417"/>
      <c r="S496" s="417"/>
      <c r="T496" s="417"/>
      <c r="U496" s="417"/>
      <c r="V496" s="417"/>
      <c r="W496" s="417"/>
      <c r="X496" s="417"/>
      <c r="Y496" s="13"/>
      <c r="Z496" s="13"/>
    </row>
    <row r="497" spans="1:26" ht="15.75" customHeight="1" x14ac:dyDescent="0.2">
      <c r="A497" s="414"/>
      <c r="B497" s="415"/>
      <c r="C497" s="416"/>
      <c r="D497" s="416"/>
      <c r="E497" s="417"/>
      <c r="F497" s="417"/>
      <c r="G497" s="417"/>
      <c r="H497" s="417"/>
      <c r="I497" s="417"/>
      <c r="J497" s="417"/>
      <c r="K497" s="417"/>
      <c r="L497" s="417"/>
      <c r="M497" s="417"/>
      <c r="N497" s="417"/>
      <c r="O497" s="417"/>
      <c r="P497" s="417"/>
      <c r="Q497" s="417"/>
      <c r="R497" s="417"/>
      <c r="S497" s="417"/>
      <c r="T497" s="417"/>
      <c r="U497" s="417"/>
      <c r="V497" s="417"/>
      <c r="W497" s="417"/>
      <c r="X497" s="417"/>
      <c r="Y497" s="13"/>
      <c r="Z497" s="13"/>
    </row>
    <row r="498" spans="1:26" ht="15.75" customHeight="1" x14ac:dyDescent="0.2">
      <c r="A498" s="414"/>
      <c r="B498" s="415"/>
      <c r="C498" s="416"/>
      <c r="D498" s="416"/>
      <c r="E498" s="417"/>
      <c r="F498" s="417"/>
      <c r="G498" s="417"/>
      <c r="H498" s="417"/>
      <c r="I498" s="417"/>
      <c r="J498" s="417"/>
      <c r="K498" s="417"/>
      <c r="L498" s="417"/>
      <c r="M498" s="417"/>
      <c r="N498" s="417"/>
      <c r="O498" s="417"/>
      <c r="P498" s="417"/>
      <c r="Q498" s="417"/>
      <c r="R498" s="417"/>
      <c r="S498" s="417"/>
      <c r="T498" s="417"/>
      <c r="U498" s="417"/>
      <c r="V498" s="417"/>
      <c r="W498" s="417"/>
      <c r="X498" s="417"/>
      <c r="Y498" s="13"/>
      <c r="Z498" s="13"/>
    </row>
    <row r="499" spans="1:26" ht="15.75" customHeight="1" x14ac:dyDescent="0.2">
      <c r="A499" s="414"/>
      <c r="B499" s="415"/>
      <c r="C499" s="416"/>
      <c r="D499" s="416"/>
      <c r="E499" s="417"/>
      <c r="F499" s="417"/>
      <c r="G499" s="417"/>
      <c r="H499" s="417"/>
      <c r="I499" s="417"/>
      <c r="J499" s="417"/>
      <c r="K499" s="417"/>
      <c r="L499" s="417"/>
      <c r="M499" s="417"/>
      <c r="N499" s="417"/>
      <c r="O499" s="417"/>
      <c r="P499" s="417"/>
      <c r="Q499" s="417"/>
      <c r="R499" s="417"/>
      <c r="S499" s="417"/>
      <c r="T499" s="417"/>
      <c r="U499" s="417"/>
      <c r="V499" s="417"/>
      <c r="W499" s="417"/>
      <c r="X499" s="417"/>
      <c r="Y499" s="13"/>
      <c r="Z499" s="13"/>
    </row>
    <row r="500" spans="1:26" ht="15.75" customHeight="1" x14ac:dyDescent="0.2">
      <c r="A500" s="414"/>
      <c r="B500" s="415"/>
      <c r="C500" s="416"/>
      <c r="D500" s="416"/>
      <c r="E500" s="417"/>
      <c r="F500" s="417"/>
      <c r="G500" s="417"/>
      <c r="H500" s="417"/>
      <c r="I500" s="417"/>
      <c r="J500" s="417"/>
      <c r="K500" s="417"/>
      <c r="L500" s="417"/>
      <c r="M500" s="417"/>
      <c r="N500" s="417"/>
      <c r="O500" s="417"/>
      <c r="P500" s="417"/>
      <c r="Q500" s="417"/>
      <c r="R500" s="417"/>
      <c r="S500" s="417"/>
      <c r="T500" s="417"/>
      <c r="U500" s="417"/>
      <c r="V500" s="417"/>
      <c r="W500" s="417"/>
      <c r="X500" s="417"/>
      <c r="Y500" s="13"/>
      <c r="Z500" s="13"/>
    </row>
    <row r="501" spans="1:26" ht="15.75" customHeight="1" x14ac:dyDescent="0.2">
      <c r="A501" s="414"/>
      <c r="B501" s="415"/>
      <c r="C501" s="416"/>
      <c r="D501" s="416"/>
      <c r="E501" s="417"/>
      <c r="F501" s="417"/>
      <c r="G501" s="417"/>
      <c r="H501" s="417"/>
      <c r="I501" s="417"/>
      <c r="J501" s="417"/>
      <c r="K501" s="417"/>
      <c r="L501" s="417"/>
      <c r="M501" s="417"/>
      <c r="N501" s="417"/>
      <c r="O501" s="417"/>
      <c r="P501" s="417"/>
      <c r="Q501" s="417"/>
      <c r="R501" s="417"/>
      <c r="S501" s="417"/>
      <c r="T501" s="417"/>
      <c r="U501" s="417"/>
      <c r="V501" s="417"/>
      <c r="W501" s="417"/>
      <c r="X501" s="417"/>
      <c r="Y501" s="13"/>
      <c r="Z501" s="13"/>
    </row>
    <row r="502" spans="1:26" ht="15.75" customHeight="1" x14ac:dyDescent="0.2">
      <c r="A502" s="414"/>
      <c r="B502" s="415"/>
      <c r="C502" s="416"/>
      <c r="D502" s="416"/>
      <c r="E502" s="417"/>
      <c r="F502" s="417"/>
      <c r="G502" s="417"/>
      <c r="H502" s="417"/>
      <c r="I502" s="417"/>
      <c r="J502" s="417"/>
      <c r="K502" s="417"/>
      <c r="L502" s="417"/>
      <c r="M502" s="417"/>
      <c r="N502" s="417"/>
      <c r="O502" s="417"/>
      <c r="P502" s="417"/>
      <c r="Q502" s="417"/>
      <c r="R502" s="417"/>
      <c r="S502" s="417"/>
      <c r="T502" s="417"/>
      <c r="U502" s="417"/>
      <c r="V502" s="417"/>
      <c r="W502" s="417"/>
      <c r="X502" s="417"/>
      <c r="Y502" s="13"/>
      <c r="Z502" s="13"/>
    </row>
    <row r="503" spans="1:26" ht="15.75" customHeight="1" x14ac:dyDescent="0.2">
      <c r="A503" s="414"/>
      <c r="B503" s="415"/>
      <c r="C503" s="416"/>
      <c r="D503" s="416"/>
      <c r="E503" s="417"/>
      <c r="F503" s="417"/>
      <c r="G503" s="417"/>
      <c r="H503" s="417"/>
      <c r="I503" s="417"/>
      <c r="J503" s="417"/>
      <c r="K503" s="417"/>
      <c r="L503" s="417"/>
      <c r="M503" s="417"/>
      <c r="N503" s="417"/>
      <c r="O503" s="417"/>
      <c r="P503" s="417"/>
      <c r="Q503" s="417"/>
      <c r="R503" s="417"/>
      <c r="S503" s="417"/>
      <c r="T503" s="417"/>
      <c r="U503" s="417"/>
      <c r="V503" s="417"/>
      <c r="W503" s="417"/>
      <c r="X503" s="417"/>
      <c r="Y503" s="13"/>
      <c r="Z503" s="13"/>
    </row>
    <row r="504" spans="1:26" ht="15.75" customHeight="1" x14ac:dyDescent="0.2">
      <c r="A504" s="414"/>
      <c r="B504" s="415"/>
      <c r="C504" s="416"/>
      <c r="D504" s="416"/>
      <c r="E504" s="417"/>
      <c r="F504" s="417"/>
      <c r="G504" s="417"/>
      <c r="H504" s="417"/>
      <c r="I504" s="417"/>
      <c r="J504" s="417"/>
      <c r="K504" s="417"/>
      <c r="L504" s="417"/>
      <c r="M504" s="417"/>
      <c r="N504" s="417"/>
      <c r="O504" s="417"/>
      <c r="P504" s="417"/>
      <c r="Q504" s="417"/>
      <c r="R504" s="417"/>
      <c r="S504" s="417"/>
      <c r="T504" s="417"/>
      <c r="U504" s="417"/>
      <c r="V504" s="417"/>
      <c r="W504" s="417"/>
      <c r="X504" s="417"/>
      <c r="Y504" s="13"/>
      <c r="Z504" s="13"/>
    </row>
    <row r="505" spans="1:26" ht="15.75" customHeight="1" x14ac:dyDescent="0.2">
      <c r="A505" s="414"/>
      <c r="B505" s="415"/>
      <c r="C505" s="416"/>
      <c r="D505" s="416"/>
      <c r="E505" s="417"/>
      <c r="F505" s="417"/>
      <c r="G505" s="417"/>
      <c r="H505" s="417"/>
      <c r="I505" s="417"/>
      <c r="J505" s="417"/>
      <c r="K505" s="417"/>
      <c r="L505" s="417"/>
      <c r="M505" s="417"/>
      <c r="N505" s="417"/>
      <c r="O505" s="417"/>
      <c r="P505" s="417"/>
      <c r="Q505" s="417"/>
      <c r="R505" s="417"/>
      <c r="S505" s="417"/>
      <c r="T505" s="417"/>
      <c r="U505" s="417"/>
      <c r="V505" s="417"/>
      <c r="W505" s="417"/>
      <c r="X505" s="417"/>
      <c r="Y505" s="13"/>
      <c r="Z505" s="13"/>
    </row>
    <row r="506" spans="1:26" ht="15.75" customHeight="1" x14ac:dyDescent="0.2">
      <c r="A506" s="414"/>
      <c r="B506" s="415"/>
      <c r="C506" s="416"/>
      <c r="D506" s="416"/>
      <c r="E506" s="417"/>
      <c r="F506" s="417"/>
      <c r="G506" s="417"/>
      <c r="H506" s="417"/>
      <c r="I506" s="417"/>
      <c r="J506" s="417"/>
      <c r="K506" s="417"/>
      <c r="L506" s="417"/>
      <c r="M506" s="417"/>
      <c r="N506" s="417"/>
      <c r="O506" s="417"/>
      <c r="P506" s="417"/>
      <c r="Q506" s="417"/>
      <c r="R506" s="417"/>
      <c r="S506" s="417"/>
      <c r="T506" s="417"/>
      <c r="U506" s="417"/>
      <c r="V506" s="417"/>
      <c r="W506" s="417"/>
      <c r="X506" s="417"/>
      <c r="Y506" s="13"/>
      <c r="Z506" s="13"/>
    </row>
    <row r="507" spans="1:26" ht="15.75" customHeight="1" x14ac:dyDescent="0.2">
      <c r="A507" s="414"/>
      <c r="B507" s="415"/>
      <c r="C507" s="416"/>
      <c r="D507" s="416"/>
      <c r="E507" s="417"/>
      <c r="F507" s="417"/>
      <c r="G507" s="417"/>
      <c r="H507" s="417"/>
      <c r="I507" s="417"/>
      <c r="J507" s="417"/>
      <c r="K507" s="417"/>
      <c r="L507" s="417"/>
      <c r="M507" s="417"/>
      <c r="N507" s="417"/>
      <c r="O507" s="417"/>
      <c r="P507" s="417"/>
      <c r="Q507" s="417"/>
      <c r="R507" s="417"/>
      <c r="S507" s="417"/>
      <c r="T507" s="417"/>
      <c r="U507" s="417"/>
      <c r="V507" s="417"/>
      <c r="W507" s="417"/>
      <c r="X507" s="417"/>
      <c r="Y507" s="13"/>
      <c r="Z507" s="13"/>
    </row>
    <row r="508" spans="1:26" ht="15.75" customHeight="1" x14ac:dyDescent="0.2">
      <c r="A508" s="414"/>
      <c r="B508" s="415"/>
      <c r="C508" s="416"/>
      <c r="D508" s="416"/>
      <c r="E508" s="417"/>
      <c r="F508" s="417"/>
      <c r="G508" s="417"/>
      <c r="H508" s="417"/>
      <c r="I508" s="417"/>
      <c r="J508" s="417"/>
      <c r="K508" s="417"/>
      <c r="L508" s="417"/>
      <c r="M508" s="417"/>
      <c r="N508" s="417"/>
      <c r="O508" s="417"/>
      <c r="P508" s="417"/>
      <c r="Q508" s="417"/>
      <c r="R508" s="417"/>
      <c r="S508" s="417"/>
      <c r="T508" s="417"/>
      <c r="U508" s="417"/>
      <c r="V508" s="417"/>
      <c r="W508" s="417"/>
      <c r="X508" s="417"/>
      <c r="Y508" s="13"/>
      <c r="Z508" s="13"/>
    </row>
    <row r="509" spans="1:26" ht="15.75" customHeight="1" x14ac:dyDescent="0.2">
      <c r="A509" s="414"/>
      <c r="B509" s="415"/>
      <c r="C509" s="416"/>
      <c r="D509" s="416"/>
      <c r="E509" s="417"/>
      <c r="F509" s="417"/>
      <c r="G509" s="417"/>
      <c r="H509" s="417"/>
      <c r="I509" s="417"/>
      <c r="J509" s="417"/>
      <c r="K509" s="417"/>
      <c r="L509" s="417"/>
      <c r="M509" s="417"/>
      <c r="N509" s="417"/>
      <c r="O509" s="417"/>
      <c r="P509" s="417"/>
      <c r="Q509" s="417"/>
      <c r="R509" s="417"/>
      <c r="S509" s="417"/>
      <c r="T509" s="417"/>
      <c r="U509" s="417"/>
      <c r="V509" s="417"/>
      <c r="W509" s="417"/>
      <c r="X509" s="417"/>
      <c r="Y509" s="13"/>
      <c r="Z509" s="13"/>
    </row>
    <row r="510" spans="1:26" ht="15.75" customHeight="1" x14ac:dyDescent="0.2">
      <c r="A510" s="414"/>
      <c r="B510" s="415"/>
      <c r="C510" s="416"/>
      <c r="D510" s="416"/>
      <c r="E510" s="417"/>
      <c r="F510" s="417"/>
      <c r="G510" s="417"/>
      <c r="H510" s="417"/>
      <c r="I510" s="417"/>
      <c r="J510" s="417"/>
      <c r="K510" s="417"/>
      <c r="L510" s="417"/>
      <c r="M510" s="417"/>
      <c r="N510" s="417"/>
      <c r="O510" s="417"/>
      <c r="P510" s="417"/>
      <c r="Q510" s="417"/>
      <c r="R510" s="417"/>
      <c r="S510" s="417"/>
      <c r="T510" s="417"/>
      <c r="U510" s="417"/>
      <c r="V510" s="417"/>
      <c r="W510" s="417"/>
      <c r="X510" s="417"/>
      <c r="Y510" s="13"/>
      <c r="Z510" s="13"/>
    </row>
    <row r="511" spans="1:26" ht="15.75" customHeight="1" x14ac:dyDescent="0.2">
      <c r="A511" s="414"/>
      <c r="B511" s="415"/>
      <c r="C511" s="416"/>
      <c r="D511" s="416"/>
      <c r="E511" s="417"/>
      <c r="F511" s="417"/>
      <c r="G511" s="417"/>
      <c r="H511" s="417"/>
      <c r="I511" s="417"/>
      <c r="J511" s="417"/>
      <c r="K511" s="417"/>
      <c r="L511" s="417"/>
      <c r="M511" s="417"/>
      <c r="N511" s="417"/>
      <c r="O511" s="417"/>
      <c r="P511" s="417"/>
      <c r="Q511" s="417"/>
      <c r="R511" s="417"/>
      <c r="S511" s="417"/>
      <c r="T511" s="417"/>
      <c r="U511" s="417"/>
      <c r="V511" s="417"/>
      <c r="W511" s="417"/>
      <c r="X511" s="417"/>
      <c r="Y511" s="13"/>
      <c r="Z511" s="13"/>
    </row>
    <row r="512" spans="1:26" ht="15.75" customHeight="1" x14ac:dyDescent="0.2">
      <c r="A512" s="414"/>
      <c r="B512" s="415"/>
      <c r="C512" s="416"/>
      <c r="D512" s="416"/>
      <c r="E512" s="417"/>
      <c r="F512" s="417"/>
      <c r="G512" s="417"/>
      <c r="H512" s="417"/>
      <c r="I512" s="417"/>
      <c r="J512" s="417"/>
      <c r="K512" s="417"/>
      <c r="L512" s="417"/>
      <c r="M512" s="417"/>
      <c r="N512" s="417"/>
      <c r="O512" s="417"/>
      <c r="P512" s="417"/>
      <c r="Q512" s="417"/>
      <c r="R512" s="417"/>
      <c r="S512" s="417"/>
      <c r="T512" s="417"/>
      <c r="U512" s="417"/>
      <c r="V512" s="417"/>
      <c r="W512" s="417"/>
      <c r="X512" s="417"/>
      <c r="Y512" s="13"/>
      <c r="Z512" s="13"/>
    </row>
    <row r="513" spans="1:26" ht="15.75" customHeight="1" x14ac:dyDescent="0.2">
      <c r="A513" s="414"/>
      <c r="B513" s="415"/>
      <c r="C513" s="416"/>
      <c r="D513" s="416"/>
      <c r="E513" s="417"/>
      <c r="F513" s="417"/>
      <c r="G513" s="417"/>
      <c r="H513" s="417"/>
      <c r="I513" s="417"/>
      <c r="J513" s="417"/>
      <c r="K513" s="417"/>
      <c r="L513" s="417"/>
      <c r="M513" s="417"/>
      <c r="N513" s="417"/>
      <c r="O513" s="417"/>
      <c r="P513" s="417"/>
      <c r="Q513" s="417"/>
      <c r="R513" s="417"/>
      <c r="S513" s="417"/>
      <c r="T513" s="417"/>
      <c r="U513" s="417"/>
      <c r="V513" s="417"/>
      <c r="W513" s="417"/>
      <c r="X513" s="417"/>
      <c r="Y513" s="13"/>
      <c r="Z513" s="13"/>
    </row>
    <row r="514" spans="1:26" ht="15.75" customHeight="1" x14ac:dyDescent="0.2">
      <c r="A514" s="414"/>
      <c r="B514" s="415"/>
      <c r="C514" s="416"/>
      <c r="D514" s="416"/>
      <c r="E514" s="417"/>
      <c r="F514" s="417"/>
      <c r="G514" s="417"/>
      <c r="H514" s="417"/>
      <c r="I514" s="417"/>
      <c r="J514" s="417"/>
      <c r="K514" s="417"/>
      <c r="L514" s="417"/>
      <c r="M514" s="417"/>
      <c r="N514" s="417"/>
      <c r="O514" s="417"/>
      <c r="P514" s="417"/>
      <c r="Q514" s="417"/>
      <c r="R514" s="417"/>
      <c r="S514" s="417"/>
      <c r="T514" s="417"/>
      <c r="U514" s="417"/>
      <c r="V514" s="417"/>
      <c r="W514" s="417"/>
      <c r="X514" s="417"/>
      <c r="Y514" s="13"/>
      <c r="Z514" s="13"/>
    </row>
    <row r="515" spans="1:26" ht="15.75" customHeight="1" x14ac:dyDescent="0.2">
      <c r="A515" s="414"/>
      <c r="B515" s="415"/>
      <c r="C515" s="416"/>
      <c r="D515" s="416"/>
      <c r="E515" s="417"/>
      <c r="F515" s="417"/>
      <c r="G515" s="417"/>
      <c r="H515" s="417"/>
      <c r="I515" s="417"/>
      <c r="J515" s="417"/>
      <c r="K515" s="417"/>
      <c r="L515" s="417"/>
      <c r="M515" s="417"/>
      <c r="N515" s="417"/>
      <c r="O515" s="417"/>
      <c r="P515" s="417"/>
      <c r="Q515" s="417"/>
      <c r="R515" s="417"/>
      <c r="S515" s="417"/>
      <c r="T515" s="417"/>
      <c r="U515" s="417"/>
      <c r="V515" s="417"/>
      <c r="W515" s="417"/>
      <c r="X515" s="417"/>
      <c r="Y515" s="13"/>
      <c r="Z515" s="13"/>
    </row>
    <row r="516" spans="1:26" ht="15.75" customHeight="1" x14ac:dyDescent="0.2">
      <c r="A516" s="414"/>
      <c r="B516" s="415"/>
      <c r="C516" s="416"/>
      <c r="D516" s="416"/>
      <c r="E516" s="417"/>
      <c r="F516" s="417"/>
      <c r="G516" s="417"/>
      <c r="H516" s="417"/>
      <c r="I516" s="417"/>
      <c r="J516" s="417"/>
      <c r="K516" s="417"/>
      <c r="L516" s="417"/>
      <c r="M516" s="417"/>
      <c r="N516" s="417"/>
      <c r="O516" s="417"/>
      <c r="P516" s="417"/>
      <c r="Q516" s="417"/>
      <c r="R516" s="417"/>
      <c r="S516" s="417"/>
      <c r="T516" s="417"/>
      <c r="U516" s="417"/>
      <c r="V516" s="417"/>
      <c r="W516" s="417"/>
      <c r="X516" s="417"/>
      <c r="Y516" s="13"/>
      <c r="Z516" s="13"/>
    </row>
    <row r="517" spans="1:26" ht="15.75" customHeight="1" x14ac:dyDescent="0.2">
      <c r="A517" s="414"/>
      <c r="B517" s="415"/>
      <c r="C517" s="416"/>
      <c r="D517" s="416"/>
      <c r="E517" s="417"/>
      <c r="F517" s="417"/>
      <c r="G517" s="417"/>
      <c r="H517" s="417"/>
      <c r="I517" s="417"/>
      <c r="J517" s="417"/>
      <c r="K517" s="417"/>
      <c r="L517" s="417"/>
      <c r="M517" s="417"/>
      <c r="N517" s="417"/>
      <c r="O517" s="417"/>
      <c r="P517" s="417"/>
      <c r="Q517" s="417"/>
      <c r="R517" s="417"/>
      <c r="S517" s="417"/>
      <c r="T517" s="417"/>
      <c r="U517" s="417"/>
      <c r="V517" s="417"/>
      <c r="W517" s="417"/>
      <c r="X517" s="417"/>
      <c r="Y517" s="13"/>
      <c r="Z517" s="13"/>
    </row>
    <row r="518" spans="1:26" ht="15.75" customHeight="1" x14ac:dyDescent="0.2">
      <c r="A518" s="414"/>
      <c r="B518" s="415"/>
      <c r="C518" s="416"/>
      <c r="D518" s="416"/>
      <c r="E518" s="417"/>
      <c r="F518" s="417"/>
      <c r="G518" s="417"/>
      <c r="H518" s="417"/>
      <c r="I518" s="417"/>
      <c r="J518" s="417"/>
      <c r="K518" s="417"/>
      <c r="L518" s="417"/>
      <c r="M518" s="417"/>
      <c r="N518" s="417"/>
      <c r="O518" s="417"/>
      <c r="P518" s="417"/>
      <c r="Q518" s="417"/>
      <c r="R518" s="417"/>
      <c r="S518" s="417"/>
      <c r="T518" s="417"/>
      <c r="U518" s="417"/>
      <c r="V518" s="417"/>
      <c r="W518" s="417"/>
      <c r="X518" s="417"/>
      <c r="Y518" s="13"/>
      <c r="Z518" s="13"/>
    </row>
    <row r="519" spans="1:26" ht="15.75" customHeight="1" x14ac:dyDescent="0.2">
      <c r="A519" s="414"/>
      <c r="B519" s="415"/>
      <c r="C519" s="416"/>
      <c r="D519" s="416"/>
      <c r="E519" s="417"/>
      <c r="F519" s="417"/>
      <c r="G519" s="417"/>
      <c r="H519" s="417"/>
      <c r="I519" s="417"/>
      <c r="J519" s="417"/>
      <c r="K519" s="417"/>
      <c r="L519" s="417"/>
      <c r="M519" s="417"/>
      <c r="N519" s="417"/>
      <c r="O519" s="417"/>
      <c r="P519" s="417"/>
      <c r="Q519" s="417"/>
      <c r="R519" s="417"/>
      <c r="S519" s="417"/>
      <c r="T519" s="417"/>
      <c r="U519" s="417"/>
      <c r="V519" s="417"/>
      <c r="W519" s="417"/>
      <c r="X519" s="417"/>
      <c r="Y519" s="13"/>
      <c r="Z519" s="13"/>
    </row>
    <row r="520" spans="1:26" ht="15.75" customHeight="1" x14ac:dyDescent="0.2">
      <c r="A520" s="414"/>
      <c r="B520" s="415"/>
      <c r="C520" s="416"/>
      <c r="D520" s="416"/>
      <c r="E520" s="417"/>
      <c r="F520" s="417"/>
      <c r="G520" s="417"/>
      <c r="H520" s="417"/>
      <c r="I520" s="417"/>
      <c r="J520" s="417"/>
      <c r="K520" s="417"/>
      <c r="L520" s="417"/>
      <c r="M520" s="417"/>
      <c r="N520" s="417"/>
      <c r="O520" s="417"/>
      <c r="P520" s="417"/>
      <c r="Q520" s="417"/>
      <c r="R520" s="417"/>
      <c r="S520" s="417"/>
      <c r="T520" s="417"/>
      <c r="U520" s="417"/>
      <c r="V520" s="417"/>
      <c r="W520" s="417"/>
      <c r="X520" s="417"/>
      <c r="Y520" s="13"/>
      <c r="Z520" s="13"/>
    </row>
    <row r="521" spans="1:26" ht="15.75" customHeight="1" x14ac:dyDescent="0.2">
      <c r="A521" s="414"/>
      <c r="B521" s="415"/>
      <c r="C521" s="416"/>
      <c r="D521" s="416"/>
      <c r="E521" s="417"/>
      <c r="F521" s="417"/>
      <c r="G521" s="417"/>
      <c r="H521" s="417"/>
      <c r="I521" s="417"/>
      <c r="J521" s="417"/>
      <c r="K521" s="417"/>
      <c r="L521" s="417"/>
      <c r="M521" s="417"/>
      <c r="N521" s="417"/>
      <c r="O521" s="417"/>
      <c r="P521" s="417"/>
      <c r="Q521" s="417"/>
      <c r="R521" s="417"/>
      <c r="S521" s="417"/>
      <c r="T521" s="417"/>
      <c r="U521" s="417"/>
      <c r="V521" s="417"/>
      <c r="W521" s="417"/>
      <c r="X521" s="417"/>
      <c r="Y521" s="13"/>
      <c r="Z521" s="13"/>
    </row>
    <row r="522" spans="1:26" ht="15.75" customHeight="1" x14ac:dyDescent="0.2">
      <c r="A522" s="414"/>
      <c r="B522" s="415"/>
      <c r="C522" s="416"/>
      <c r="D522" s="416"/>
      <c r="E522" s="417"/>
      <c r="F522" s="417"/>
      <c r="G522" s="417"/>
      <c r="H522" s="417"/>
      <c r="I522" s="417"/>
      <c r="J522" s="417"/>
      <c r="K522" s="417"/>
      <c r="L522" s="417"/>
      <c r="M522" s="417"/>
      <c r="N522" s="417"/>
      <c r="O522" s="417"/>
      <c r="P522" s="417"/>
      <c r="Q522" s="417"/>
      <c r="R522" s="417"/>
      <c r="S522" s="417"/>
      <c r="T522" s="417"/>
      <c r="U522" s="417"/>
      <c r="V522" s="417"/>
      <c r="W522" s="417"/>
      <c r="X522" s="417"/>
      <c r="Y522" s="13"/>
      <c r="Z522" s="13"/>
    </row>
    <row r="523" spans="1:26" ht="15.75" customHeight="1" x14ac:dyDescent="0.2">
      <c r="A523" s="414"/>
      <c r="B523" s="415"/>
      <c r="C523" s="416"/>
      <c r="D523" s="416"/>
      <c r="E523" s="417"/>
      <c r="F523" s="417"/>
      <c r="G523" s="417"/>
      <c r="H523" s="417"/>
      <c r="I523" s="417"/>
      <c r="J523" s="417"/>
      <c r="K523" s="417"/>
      <c r="L523" s="417"/>
      <c r="M523" s="417"/>
      <c r="N523" s="417"/>
      <c r="O523" s="417"/>
      <c r="P523" s="417"/>
      <c r="Q523" s="417"/>
      <c r="R523" s="417"/>
      <c r="S523" s="417"/>
      <c r="T523" s="417"/>
      <c r="U523" s="417"/>
      <c r="V523" s="417"/>
      <c r="W523" s="417"/>
      <c r="X523" s="417"/>
      <c r="Y523" s="13"/>
      <c r="Z523" s="13"/>
    </row>
    <row r="524" spans="1:26" ht="15.75" customHeight="1" x14ac:dyDescent="0.2">
      <c r="A524" s="414"/>
      <c r="B524" s="415"/>
      <c r="C524" s="416"/>
      <c r="D524" s="416"/>
      <c r="E524" s="417"/>
      <c r="F524" s="417"/>
      <c r="G524" s="417"/>
      <c r="H524" s="417"/>
      <c r="I524" s="417"/>
      <c r="J524" s="417"/>
      <c r="K524" s="417"/>
      <c r="L524" s="417"/>
      <c r="M524" s="417"/>
      <c r="N524" s="417"/>
      <c r="O524" s="417"/>
      <c r="P524" s="417"/>
      <c r="Q524" s="417"/>
      <c r="R524" s="417"/>
      <c r="S524" s="417"/>
      <c r="T524" s="417"/>
      <c r="U524" s="417"/>
      <c r="V524" s="417"/>
      <c r="W524" s="417"/>
      <c r="X524" s="417"/>
      <c r="Y524" s="13"/>
      <c r="Z524" s="13"/>
    </row>
    <row r="525" spans="1:26" ht="15.75" customHeight="1" x14ac:dyDescent="0.2">
      <c r="A525" s="414"/>
      <c r="B525" s="415"/>
      <c r="C525" s="416"/>
      <c r="D525" s="416"/>
      <c r="E525" s="417"/>
      <c r="F525" s="417"/>
      <c r="G525" s="417"/>
      <c r="H525" s="417"/>
      <c r="I525" s="417"/>
      <c r="J525" s="417"/>
      <c r="K525" s="417"/>
      <c r="L525" s="417"/>
      <c r="M525" s="417"/>
      <c r="N525" s="417"/>
      <c r="O525" s="417"/>
      <c r="P525" s="417"/>
      <c r="Q525" s="417"/>
      <c r="R525" s="417"/>
      <c r="S525" s="417"/>
      <c r="T525" s="417"/>
      <c r="U525" s="417"/>
      <c r="V525" s="417"/>
      <c r="W525" s="417"/>
      <c r="X525" s="417"/>
      <c r="Y525" s="13"/>
      <c r="Z525" s="13"/>
    </row>
    <row r="526" spans="1:26" ht="15.75" customHeight="1" x14ac:dyDescent="0.2">
      <c r="A526" s="414"/>
      <c r="B526" s="415"/>
      <c r="C526" s="416"/>
      <c r="D526" s="416"/>
      <c r="E526" s="417"/>
      <c r="F526" s="417"/>
      <c r="G526" s="417"/>
      <c r="H526" s="417"/>
      <c r="I526" s="417"/>
      <c r="J526" s="417"/>
      <c r="K526" s="417"/>
      <c r="L526" s="417"/>
      <c r="M526" s="417"/>
      <c r="N526" s="417"/>
      <c r="O526" s="417"/>
      <c r="P526" s="417"/>
      <c r="Q526" s="417"/>
      <c r="R526" s="417"/>
      <c r="S526" s="417"/>
      <c r="T526" s="417"/>
      <c r="U526" s="417"/>
      <c r="V526" s="417"/>
      <c r="W526" s="417"/>
      <c r="X526" s="417"/>
      <c r="Y526" s="13"/>
      <c r="Z526" s="13"/>
    </row>
    <row r="527" spans="1:26" ht="15.75" customHeight="1" x14ac:dyDescent="0.2">
      <c r="A527" s="414"/>
      <c r="B527" s="415"/>
      <c r="C527" s="416"/>
      <c r="D527" s="416"/>
      <c r="E527" s="417"/>
      <c r="F527" s="417"/>
      <c r="G527" s="417"/>
      <c r="H527" s="417"/>
      <c r="I527" s="417"/>
      <c r="J527" s="417"/>
      <c r="K527" s="417"/>
      <c r="L527" s="417"/>
      <c r="M527" s="417"/>
      <c r="N527" s="417"/>
      <c r="O527" s="417"/>
      <c r="P527" s="417"/>
      <c r="Q527" s="417"/>
      <c r="R527" s="417"/>
      <c r="S527" s="417"/>
      <c r="T527" s="417"/>
      <c r="U527" s="417"/>
      <c r="V527" s="417"/>
      <c r="W527" s="417"/>
      <c r="X527" s="417"/>
      <c r="Y527" s="13"/>
      <c r="Z527" s="13"/>
    </row>
    <row r="528" spans="1:26" ht="15.75" customHeight="1" x14ac:dyDescent="0.2">
      <c r="A528" s="414"/>
      <c r="B528" s="415"/>
      <c r="C528" s="416"/>
      <c r="D528" s="416"/>
      <c r="E528" s="417"/>
      <c r="F528" s="417"/>
      <c r="G528" s="417"/>
      <c r="H528" s="417"/>
      <c r="I528" s="417"/>
      <c r="J528" s="417"/>
      <c r="K528" s="417"/>
      <c r="L528" s="417"/>
      <c r="M528" s="417"/>
      <c r="N528" s="417"/>
      <c r="O528" s="417"/>
      <c r="P528" s="417"/>
      <c r="Q528" s="417"/>
      <c r="R528" s="417"/>
      <c r="S528" s="417"/>
      <c r="T528" s="417"/>
      <c r="U528" s="417"/>
      <c r="V528" s="417"/>
      <c r="W528" s="417"/>
      <c r="X528" s="417"/>
      <c r="Y528" s="13"/>
      <c r="Z528" s="13"/>
    </row>
    <row r="529" spans="1:26" ht="15.75" customHeight="1" x14ac:dyDescent="0.2">
      <c r="A529" s="414"/>
      <c r="B529" s="415"/>
      <c r="C529" s="416"/>
      <c r="D529" s="416"/>
      <c r="E529" s="417"/>
      <c r="F529" s="417"/>
      <c r="G529" s="417"/>
      <c r="H529" s="417"/>
      <c r="I529" s="417"/>
      <c r="J529" s="417"/>
      <c r="K529" s="417"/>
      <c r="L529" s="417"/>
      <c r="M529" s="417"/>
      <c r="N529" s="417"/>
      <c r="O529" s="417"/>
      <c r="P529" s="417"/>
      <c r="Q529" s="417"/>
      <c r="R529" s="417"/>
      <c r="S529" s="417"/>
      <c r="T529" s="417"/>
      <c r="U529" s="417"/>
      <c r="V529" s="417"/>
      <c r="W529" s="417"/>
      <c r="X529" s="417"/>
      <c r="Y529" s="13"/>
      <c r="Z529" s="13"/>
    </row>
    <row r="530" spans="1:26" ht="15.75" customHeight="1" x14ac:dyDescent="0.2">
      <c r="A530" s="414"/>
      <c r="B530" s="415"/>
      <c r="C530" s="416"/>
      <c r="D530" s="416"/>
      <c r="E530" s="417"/>
      <c r="F530" s="417"/>
      <c r="G530" s="417"/>
      <c r="H530" s="417"/>
      <c r="I530" s="417"/>
      <c r="J530" s="417"/>
      <c r="K530" s="417"/>
      <c r="L530" s="417"/>
      <c r="M530" s="417"/>
      <c r="N530" s="417"/>
      <c r="O530" s="417"/>
      <c r="P530" s="417"/>
      <c r="Q530" s="417"/>
      <c r="R530" s="417"/>
      <c r="S530" s="417"/>
      <c r="T530" s="417"/>
      <c r="U530" s="417"/>
      <c r="V530" s="417"/>
      <c r="W530" s="417"/>
      <c r="X530" s="417"/>
      <c r="Y530" s="13"/>
      <c r="Z530" s="13"/>
    </row>
    <row r="531" spans="1:26" ht="15.75" customHeight="1" x14ac:dyDescent="0.2">
      <c r="A531" s="414"/>
      <c r="B531" s="415"/>
      <c r="C531" s="416"/>
      <c r="D531" s="416"/>
      <c r="E531" s="417"/>
      <c r="F531" s="417"/>
      <c r="G531" s="417"/>
      <c r="H531" s="417"/>
      <c r="I531" s="417"/>
      <c r="J531" s="417"/>
      <c r="K531" s="417"/>
      <c r="L531" s="417"/>
      <c r="M531" s="417"/>
      <c r="N531" s="417"/>
      <c r="O531" s="417"/>
      <c r="P531" s="417"/>
      <c r="Q531" s="417"/>
      <c r="R531" s="417"/>
      <c r="S531" s="417"/>
      <c r="T531" s="417"/>
      <c r="U531" s="417"/>
      <c r="V531" s="417"/>
      <c r="W531" s="417"/>
      <c r="X531" s="417"/>
      <c r="Y531" s="13"/>
      <c r="Z531" s="13"/>
    </row>
    <row r="532" spans="1:26" ht="15.75" customHeight="1" x14ac:dyDescent="0.2">
      <c r="A532" s="414"/>
      <c r="B532" s="415"/>
      <c r="C532" s="416"/>
      <c r="D532" s="416"/>
      <c r="E532" s="417"/>
      <c r="F532" s="417"/>
      <c r="G532" s="417"/>
      <c r="H532" s="417"/>
      <c r="I532" s="417"/>
      <c r="J532" s="417"/>
      <c r="K532" s="417"/>
      <c r="L532" s="417"/>
      <c r="M532" s="417"/>
      <c r="N532" s="417"/>
      <c r="O532" s="417"/>
      <c r="P532" s="417"/>
      <c r="Q532" s="417"/>
      <c r="R532" s="417"/>
      <c r="S532" s="417"/>
      <c r="T532" s="417"/>
      <c r="U532" s="417"/>
      <c r="V532" s="417"/>
      <c r="W532" s="417"/>
      <c r="X532" s="417"/>
      <c r="Y532" s="13"/>
      <c r="Z532" s="13"/>
    </row>
    <row r="533" spans="1:26" ht="15.75" customHeight="1" x14ac:dyDescent="0.2">
      <c r="A533" s="414"/>
      <c r="B533" s="415"/>
      <c r="C533" s="416"/>
      <c r="D533" s="416"/>
      <c r="E533" s="417"/>
      <c r="F533" s="417"/>
      <c r="G533" s="417"/>
      <c r="H533" s="417"/>
      <c r="I533" s="417"/>
      <c r="J533" s="417"/>
      <c r="K533" s="417"/>
      <c r="L533" s="417"/>
      <c r="M533" s="417"/>
      <c r="N533" s="417"/>
      <c r="O533" s="417"/>
      <c r="P533" s="417"/>
      <c r="Q533" s="417"/>
      <c r="R533" s="417"/>
      <c r="S533" s="417"/>
      <c r="T533" s="417"/>
      <c r="U533" s="417"/>
      <c r="V533" s="417"/>
      <c r="W533" s="417"/>
      <c r="X533" s="417"/>
      <c r="Y533" s="13"/>
      <c r="Z533" s="13"/>
    </row>
    <row r="534" spans="1:26" ht="15.75" customHeight="1" x14ac:dyDescent="0.2">
      <c r="A534" s="414"/>
      <c r="B534" s="415"/>
      <c r="C534" s="416"/>
      <c r="D534" s="416"/>
      <c r="E534" s="417"/>
      <c r="F534" s="417"/>
      <c r="G534" s="417"/>
      <c r="H534" s="417"/>
      <c r="I534" s="417"/>
      <c r="J534" s="417"/>
      <c r="K534" s="417"/>
      <c r="L534" s="417"/>
      <c r="M534" s="417"/>
      <c r="N534" s="417"/>
      <c r="O534" s="417"/>
      <c r="P534" s="417"/>
      <c r="Q534" s="417"/>
      <c r="R534" s="417"/>
      <c r="S534" s="417"/>
      <c r="T534" s="417"/>
      <c r="U534" s="417"/>
      <c r="V534" s="417"/>
      <c r="W534" s="417"/>
      <c r="X534" s="417"/>
      <c r="Y534" s="13"/>
      <c r="Z534" s="13"/>
    </row>
    <row r="535" spans="1:26" ht="15.75" customHeight="1" x14ac:dyDescent="0.2">
      <c r="A535" s="414"/>
      <c r="B535" s="415"/>
      <c r="C535" s="416"/>
      <c r="D535" s="416"/>
      <c r="E535" s="417"/>
      <c r="F535" s="417"/>
      <c r="G535" s="417"/>
      <c r="H535" s="417"/>
      <c r="I535" s="417"/>
      <c r="J535" s="417"/>
      <c r="K535" s="417"/>
      <c r="L535" s="417"/>
      <c r="M535" s="417"/>
      <c r="N535" s="417"/>
      <c r="O535" s="417"/>
      <c r="P535" s="417"/>
      <c r="Q535" s="417"/>
      <c r="R535" s="417"/>
      <c r="S535" s="417"/>
      <c r="T535" s="417"/>
      <c r="U535" s="417"/>
      <c r="V535" s="417"/>
      <c r="W535" s="417"/>
      <c r="X535" s="417"/>
      <c r="Y535" s="13"/>
      <c r="Z535" s="13"/>
    </row>
    <row r="536" spans="1:26" ht="15.75" customHeight="1" x14ac:dyDescent="0.2">
      <c r="A536" s="414"/>
      <c r="B536" s="415"/>
      <c r="C536" s="416"/>
      <c r="D536" s="416"/>
      <c r="E536" s="417"/>
      <c r="F536" s="417"/>
      <c r="G536" s="417"/>
      <c r="H536" s="417"/>
      <c r="I536" s="417"/>
      <c r="J536" s="417"/>
      <c r="K536" s="417"/>
      <c r="L536" s="417"/>
      <c r="M536" s="417"/>
      <c r="N536" s="417"/>
      <c r="O536" s="417"/>
      <c r="P536" s="417"/>
      <c r="Q536" s="417"/>
      <c r="R536" s="417"/>
      <c r="S536" s="417"/>
      <c r="T536" s="417"/>
      <c r="U536" s="417"/>
      <c r="V536" s="417"/>
      <c r="W536" s="417"/>
      <c r="X536" s="417"/>
      <c r="Y536" s="13"/>
      <c r="Z536" s="13"/>
    </row>
    <row r="537" spans="1:26" ht="15.75" customHeight="1" x14ac:dyDescent="0.2">
      <c r="A537" s="414"/>
      <c r="B537" s="415"/>
      <c r="C537" s="416"/>
      <c r="D537" s="416"/>
      <c r="E537" s="417"/>
      <c r="F537" s="417"/>
      <c r="G537" s="417"/>
      <c r="H537" s="417"/>
      <c r="I537" s="417"/>
      <c r="J537" s="417"/>
      <c r="K537" s="417"/>
      <c r="L537" s="417"/>
      <c r="M537" s="417"/>
      <c r="N537" s="417"/>
      <c r="O537" s="417"/>
      <c r="P537" s="417"/>
      <c r="Q537" s="417"/>
      <c r="R537" s="417"/>
      <c r="S537" s="417"/>
      <c r="T537" s="417"/>
      <c r="U537" s="417"/>
      <c r="V537" s="417"/>
      <c r="W537" s="417"/>
      <c r="X537" s="417"/>
      <c r="Y537" s="13"/>
      <c r="Z537" s="13"/>
    </row>
    <row r="538" spans="1:26" ht="15.75" customHeight="1" x14ac:dyDescent="0.2">
      <c r="A538" s="414"/>
      <c r="B538" s="415"/>
      <c r="C538" s="416"/>
      <c r="D538" s="416"/>
      <c r="E538" s="417"/>
      <c r="F538" s="417"/>
      <c r="G538" s="417"/>
      <c r="H538" s="417"/>
      <c r="I538" s="417"/>
      <c r="J538" s="417"/>
      <c r="K538" s="417"/>
      <c r="L538" s="417"/>
      <c r="M538" s="417"/>
      <c r="N538" s="417"/>
      <c r="O538" s="417"/>
      <c r="P538" s="417"/>
      <c r="Q538" s="417"/>
      <c r="R538" s="417"/>
      <c r="S538" s="417"/>
      <c r="T538" s="417"/>
      <c r="U538" s="417"/>
      <c r="V538" s="417"/>
      <c r="W538" s="417"/>
      <c r="X538" s="417"/>
      <c r="Y538" s="13"/>
      <c r="Z538" s="13"/>
    </row>
    <row r="539" spans="1:26" ht="15.75" customHeight="1" x14ac:dyDescent="0.2">
      <c r="A539" s="414"/>
      <c r="B539" s="415"/>
      <c r="C539" s="416"/>
      <c r="D539" s="416"/>
      <c r="E539" s="417"/>
      <c r="F539" s="417"/>
      <c r="G539" s="417"/>
      <c r="H539" s="417"/>
      <c r="I539" s="417"/>
      <c r="J539" s="417"/>
      <c r="K539" s="417"/>
      <c r="L539" s="417"/>
      <c r="M539" s="417"/>
      <c r="N539" s="417"/>
      <c r="O539" s="417"/>
      <c r="P539" s="417"/>
      <c r="Q539" s="417"/>
      <c r="R539" s="417"/>
      <c r="S539" s="417"/>
      <c r="T539" s="417"/>
      <c r="U539" s="417"/>
      <c r="V539" s="417"/>
      <c r="W539" s="417"/>
      <c r="X539" s="417"/>
      <c r="Y539" s="13"/>
      <c r="Z539" s="13"/>
    </row>
    <row r="540" spans="1:26" ht="15.75" customHeight="1" x14ac:dyDescent="0.2">
      <c r="A540" s="414"/>
      <c r="B540" s="415"/>
      <c r="C540" s="416"/>
      <c r="D540" s="416"/>
      <c r="E540" s="417"/>
      <c r="F540" s="417"/>
      <c r="G540" s="417"/>
      <c r="H540" s="417"/>
      <c r="I540" s="417"/>
      <c r="J540" s="417"/>
      <c r="K540" s="417"/>
      <c r="L540" s="417"/>
      <c r="M540" s="417"/>
      <c r="N540" s="417"/>
      <c r="O540" s="417"/>
      <c r="P540" s="417"/>
      <c r="Q540" s="417"/>
      <c r="R540" s="417"/>
      <c r="S540" s="417"/>
      <c r="T540" s="417"/>
      <c r="U540" s="417"/>
      <c r="V540" s="417"/>
      <c r="W540" s="417"/>
      <c r="X540" s="417"/>
      <c r="Y540" s="13"/>
      <c r="Z540" s="13"/>
    </row>
    <row r="541" spans="1:26" ht="15.75" customHeight="1" x14ac:dyDescent="0.2">
      <c r="A541" s="414"/>
      <c r="B541" s="415"/>
      <c r="C541" s="416"/>
      <c r="D541" s="416"/>
      <c r="E541" s="417"/>
      <c r="F541" s="417"/>
      <c r="G541" s="417"/>
      <c r="H541" s="417"/>
      <c r="I541" s="417"/>
      <c r="J541" s="417"/>
      <c r="K541" s="417"/>
      <c r="L541" s="417"/>
      <c r="M541" s="417"/>
      <c r="N541" s="417"/>
      <c r="O541" s="417"/>
      <c r="P541" s="417"/>
      <c r="Q541" s="417"/>
      <c r="R541" s="417"/>
      <c r="S541" s="417"/>
      <c r="T541" s="417"/>
      <c r="U541" s="417"/>
      <c r="V541" s="417"/>
      <c r="W541" s="417"/>
      <c r="X541" s="417"/>
      <c r="Y541" s="13"/>
      <c r="Z541" s="13"/>
    </row>
    <row r="542" spans="1:26" ht="15.75" customHeight="1" x14ac:dyDescent="0.2">
      <c r="A542" s="414"/>
      <c r="B542" s="415"/>
      <c r="C542" s="416"/>
      <c r="D542" s="416"/>
      <c r="E542" s="417"/>
      <c r="F542" s="417"/>
      <c r="G542" s="417"/>
      <c r="H542" s="417"/>
      <c r="I542" s="417"/>
      <c r="J542" s="417"/>
      <c r="K542" s="417"/>
      <c r="L542" s="417"/>
      <c r="M542" s="417"/>
      <c r="N542" s="417"/>
      <c r="O542" s="417"/>
      <c r="P542" s="417"/>
      <c r="Q542" s="417"/>
      <c r="R542" s="417"/>
      <c r="S542" s="417"/>
      <c r="T542" s="417"/>
      <c r="U542" s="417"/>
      <c r="V542" s="417"/>
      <c r="W542" s="417"/>
      <c r="X542" s="417"/>
      <c r="Y542" s="13"/>
      <c r="Z542" s="13"/>
    </row>
    <row r="543" spans="1:26" ht="15.75" customHeight="1" x14ac:dyDescent="0.2">
      <c r="A543" s="414"/>
      <c r="B543" s="415"/>
      <c r="C543" s="416"/>
      <c r="D543" s="416"/>
      <c r="E543" s="417"/>
      <c r="F543" s="417"/>
      <c r="G543" s="417"/>
      <c r="H543" s="417"/>
      <c r="I543" s="417"/>
      <c r="J543" s="417"/>
      <c r="K543" s="417"/>
      <c r="L543" s="417"/>
      <c r="M543" s="417"/>
      <c r="N543" s="417"/>
      <c r="O543" s="417"/>
      <c r="P543" s="417"/>
      <c r="Q543" s="417"/>
      <c r="R543" s="417"/>
      <c r="S543" s="417"/>
      <c r="T543" s="417"/>
      <c r="U543" s="417"/>
      <c r="V543" s="417"/>
      <c r="W543" s="417"/>
      <c r="X543" s="417"/>
      <c r="Y543" s="13"/>
      <c r="Z543" s="13"/>
    </row>
    <row r="544" spans="1:26" ht="15.75" customHeight="1" x14ac:dyDescent="0.2">
      <c r="A544" s="414"/>
      <c r="B544" s="415"/>
      <c r="C544" s="416"/>
      <c r="D544" s="416"/>
      <c r="E544" s="417"/>
      <c r="F544" s="417"/>
      <c r="G544" s="417"/>
      <c r="H544" s="417"/>
      <c r="I544" s="417"/>
      <c r="J544" s="417"/>
      <c r="K544" s="417"/>
      <c r="L544" s="417"/>
      <c r="M544" s="417"/>
      <c r="N544" s="417"/>
      <c r="O544" s="417"/>
      <c r="P544" s="417"/>
      <c r="Q544" s="417"/>
      <c r="R544" s="417"/>
      <c r="S544" s="417"/>
      <c r="T544" s="417"/>
      <c r="U544" s="417"/>
      <c r="V544" s="417"/>
      <c r="W544" s="417"/>
      <c r="X544" s="417"/>
      <c r="Y544" s="13"/>
      <c r="Z544" s="13"/>
    </row>
    <row r="545" spans="1:26" ht="15.75" customHeight="1" x14ac:dyDescent="0.2">
      <c r="A545" s="414"/>
      <c r="B545" s="415"/>
      <c r="C545" s="416"/>
      <c r="D545" s="416"/>
      <c r="E545" s="417"/>
      <c r="F545" s="417"/>
      <c r="G545" s="417"/>
      <c r="H545" s="417"/>
      <c r="I545" s="417"/>
      <c r="J545" s="417"/>
      <c r="K545" s="417"/>
      <c r="L545" s="417"/>
      <c r="M545" s="417"/>
      <c r="N545" s="417"/>
      <c r="O545" s="417"/>
      <c r="P545" s="417"/>
      <c r="Q545" s="417"/>
      <c r="R545" s="417"/>
      <c r="S545" s="417"/>
      <c r="T545" s="417"/>
      <c r="U545" s="417"/>
      <c r="V545" s="417"/>
      <c r="W545" s="417"/>
      <c r="X545" s="417"/>
      <c r="Y545" s="13"/>
      <c r="Z545" s="13"/>
    </row>
    <row r="546" spans="1:26" ht="15.75" customHeight="1" x14ac:dyDescent="0.2">
      <c r="A546" s="414"/>
      <c r="B546" s="415"/>
      <c r="C546" s="416"/>
      <c r="D546" s="416"/>
      <c r="E546" s="417"/>
      <c r="F546" s="417"/>
      <c r="G546" s="417"/>
      <c r="H546" s="417"/>
      <c r="I546" s="417"/>
      <c r="J546" s="417"/>
      <c r="K546" s="417"/>
      <c r="L546" s="417"/>
      <c r="M546" s="417"/>
      <c r="N546" s="417"/>
      <c r="O546" s="417"/>
      <c r="P546" s="417"/>
      <c r="Q546" s="417"/>
      <c r="R546" s="417"/>
      <c r="S546" s="417"/>
      <c r="T546" s="417"/>
      <c r="U546" s="417"/>
      <c r="V546" s="417"/>
      <c r="W546" s="417"/>
      <c r="X546" s="417"/>
      <c r="Y546" s="13"/>
      <c r="Z546" s="13"/>
    </row>
    <row r="547" spans="1:26" ht="15.75" customHeight="1" x14ac:dyDescent="0.2">
      <c r="A547" s="414"/>
      <c r="B547" s="415"/>
      <c r="C547" s="416"/>
      <c r="D547" s="416"/>
      <c r="E547" s="417"/>
      <c r="F547" s="417"/>
      <c r="G547" s="417"/>
      <c r="H547" s="417"/>
      <c r="I547" s="417"/>
      <c r="J547" s="417"/>
      <c r="K547" s="417"/>
      <c r="L547" s="417"/>
      <c r="M547" s="417"/>
      <c r="N547" s="417"/>
      <c r="O547" s="417"/>
      <c r="P547" s="417"/>
      <c r="Q547" s="417"/>
      <c r="R547" s="417"/>
      <c r="S547" s="417"/>
      <c r="T547" s="417"/>
      <c r="U547" s="417"/>
      <c r="V547" s="417"/>
      <c r="W547" s="417"/>
      <c r="X547" s="417"/>
      <c r="Y547" s="13"/>
      <c r="Z547" s="13"/>
    </row>
    <row r="548" spans="1:26" ht="15.75" customHeight="1" x14ac:dyDescent="0.2">
      <c r="A548" s="414"/>
      <c r="B548" s="415"/>
      <c r="C548" s="416"/>
      <c r="D548" s="416"/>
      <c r="E548" s="417"/>
      <c r="F548" s="417"/>
      <c r="G548" s="417"/>
      <c r="H548" s="417"/>
      <c r="I548" s="417"/>
      <c r="J548" s="417"/>
      <c r="K548" s="417"/>
      <c r="L548" s="417"/>
      <c r="M548" s="417"/>
      <c r="N548" s="417"/>
      <c r="O548" s="417"/>
      <c r="P548" s="417"/>
      <c r="Q548" s="417"/>
      <c r="R548" s="417"/>
      <c r="S548" s="417"/>
      <c r="T548" s="417"/>
      <c r="U548" s="417"/>
      <c r="V548" s="417"/>
      <c r="W548" s="417"/>
      <c r="X548" s="417"/>
      <c r="Y548" s="13"/>
      <c r="Z548" s="13"/>
    </row>
    <row r="549" spans="1:26" ht="15.75" customHeight="1" x14ac:dyDescent="0.2">
      <c r="A549" s="414"/>
      <c r="B549" s="415"/>
      <c r="C549" s="416"/>
      <c r="D549" s="416"/>
      <c r="E549" s="417"/>
      <c r="F549" s="417"/>
      <c r="G549" s="417"/>
      <c r="H549" s="417"/>
      <c r="I549" s="417"/>
      <c r="J549" s="417"/>
      <c r="K549" s="417"/>
      <c r="L549" s="417"/>
      <c r="M549" s="417"/>
      <c r="N549" s="417"/>
      <c r="O549" s="417"/>
      <c r="P549" s="417"/>
      <c r="Q549" s="417"/>
      <c r="R549" s="417"/>
      <c r="S549" s="417"/>
      <c r="T549" s="417"/>
      <c r="U549" s="417"/>
      <c r="V549" s="417"/>
      <c r="W549" s="417"/>
      <c r="X549" s="417"/>
      <c r="Y549" s="13"/>
      <c r="Z549" s="13"/>
    </row>
    <row r="550" spans="1:26" ht="15.75" customHeight="1" x14ac:dyDescent="0.2">
      <c r="A550" s="414"/>
      <c r="B550" s="415"/>
      <c r="C550" s="416"/>
      <c r="D550" s="416"/>
      <c r="E550" s="417"/>
      <c r="F550" s="417"/>
      <c r="G550" s="417"/>
      <c r="H550" s="417"/>
      <c r="I550" s="417"/>
      <c r="J550" s="417"/>
      <c r="K550" s="417"/>
      <c r="L550" s="417"/>
      <c r="M550" s="417"/>
      <c r="N550" s="417"/>
      <c r="O550" s="417"/>
      <c r="P550" s="417"/>
      <c r="Q550" s="417"/>
      <c r="R550" s="417"/>
      <c r="S550" s="417"/>
      <c r="T550" s="417"/>
      <c r="U550" s="417"/>
      <c r="V550" s="417"/>
      <c r="W550" s="417"/>
      <c r="X550" s="417"/>
      <c r="Y550" s="13"/>
      <c r="Z550" s="13"/>
    </row>
    <row r="551" spans="1:26" ht="15.75" customHeight="1" x14ac:dyDescent="0.2">
      <c r="A551" s="414"/>
      <c r="B551" s="415"/>
      <c r="C551" s="416"/>
      <c r="D551" s="416"/>
      <c r="E551" s="417"/>
      <c r="F551" s="417"/>
      <c r="G551" s="417"/>
      <c r="H551" s="417"/>
      <c r="I551" s="417"/>
      <c r="J551" s="417"/>
      <c r="K551" s="417"/>
      <c r="L551" s="417"/>
      <c r="M551" s="417"/>
      <c r="N551" s="417"/>
      <c r="O551" s="417"/>
      <c r="P551" s="417"/>
      <c r="Q551" s="417"/>
      <c r="R551" s="417"/>
      <c r="S551" s="417"/>
      <c r="T551" s="417"/>
      <c r="U551" s="417"/>
      <c r="V551" s="417"/>
      <c r="W551" s="417"/>
      <c r="X551" s="417"/>
      <c r="Y551" s="13"/>
      <c r="Z551" s="13"/>
    </row>
    <row r="552" spans="1:26" ht="15.75" customHeight="1" x14ac:dyDescent="0.2">
      <c r="A552" s="414"/>
      <c r="B552" s="415"/>
      <c r="C552" s="416"/>
      <c r="D552" s="416"/>
      <c r="E552" s="417"/>
      <c r="F552" s="417"/>
      <c r="G552" s="417"/>
      <c r="H552" s="417"/>
      <c r="I552" s="417"/>
      <c r="J552" s="417"/>
      <c r="K552" s="417"/>
      <c r="L552" s="417"/>
      <c r="M552" s="417"/>
      <c r="N552" s="417"/>
      <c r="O552" s="417"/>
      <c r="P552" s="417"/>
      <c r="Q552" s="417"/>
      <c r="R552" s="417"/>
      <c r="S552" s="417"/>
      <c r="T552" s="417"/>
      <c r="U552" s="417"/>
      <c r="V552" s="417"/>
      <c r="W552" s="417"/>
      <c r="X552" s="417"/>
      <c r="Y552" s="13"/>
      <c r="Z552" s="13"/>
    </row>
    <row r="553" spans="1:26" ht="15.75" customHeight="1" x14ac:dyDescent="0.2">
      <c r="A553" s="414"/>
      <c r="B553" s="415"/>
      <c r="C553" s="416"/>
      <c r="D553" s="416"/>
      <c r="E553" s="417"/>
      <c r="F553" s="417"/>
      <c r="G553" s="417"/>
      <c r="H553" s="417"/>
      <c r="I553" s="417"/>
      <c r="J553" s="417"/>
      <c r="K553" s="417"/>
      <c r="L553" s="417"/>
      <c r="M553" s="417"/>
      <c r="N553" s="417"/>
      <c r="O553" s="417"/>
      <c r="P553" s="417"/>
      <c r="Q553" s="417"/>
      <c r="R553" s="417"/>
      <c r="S553" s="417"/>
      <c r="T553" s="417"/>
      <c r="U553" s="417"/>
      <c r="V553" s="417"/>
      <c r="W553" s="417"/>
      <c r="X553" s="417"/>
      <c r="Y553" s="13"/>
      <c r="Z553" s="13"/>
    </row>
    <row r="554" spans="1:26" ht="15.75" customHeight="1" x14ac:dyDescent="0.2">
      <c r="A554" s="414"/>
      <c r="B554" s="415"/>
      <c r="C554" s="416"/>
      <c r="D554" s="416"/>
      <c r="E554" s="417"/>
      <c r="F554" s="417"/>
      <c r="G554" s="417"/>
      <c r="H554" s="417"/>
      <c r="I554" s="417"/>
      <c r="J554" s="417"/>
      <c r="K554" s="417"/>
      <c r="L554" s="417"/>
      <c r="M554" s="417"/>
      <c r="N554" s="417"/>
      <c r="O554" s="417"/>
      <c r="P554" s="417"/>
      <c r="Q554" s="417"/>
      <c r="R554" s="417"/>
      <c r="S554" s="417"/>
      <c r="T554" s="417"/>
      <c r="U554" s="417"/>
      <c r="V554" s="417"/>
      <c r="W554" s="417"/>
      <c r="X554" s="417"/>
      <c r="Y554" s="13"/>
      <c r="Z554" s="13"/>
    </row>
    <row r="555" spans="1:26" ht="15.75" customHeight="1" x14ac:dyDescent="0.2">
      <c r="A555" s="414"/>
      <c r="B555" s="415"/>
      <c r="C555" s="416"/>
      <c r="D555" s="416"/>
      <c r="E555" s="417"/>
      <c r="F555" s="417"/>
      <c r="G555" s="417"/>
      <c r="H555" s="417"/>
      <c r="I555" s="417"/>
      <c r="J555" s="417"/>
      <c r="K555" s="417"/>
      <c r="L555" s="417"/>
      <c r="M555" s="417"/>
      <c r="N555" s="417"/>
      <c r="O555" s="417"/>
      <c r="P555" s="417"/>
      <c r="Q555" s="417"/>
      <c r="R555" s="417"/>
      <c r="S555" s="417"/>
      <c r="T555" s="417"/>
      <c r="U555" s="417"/>
      <c r="V555" s="417"/>
      <c r="W555" s="417"/>
      <c r="X555" s="417"/>
      <c r="Y555" s="13"/>
      <c r="Z555" s="13"/>
    </row>
    <row r="556" spans="1:26" ht="15.75" customHeight="1" x14ac:dyDescent="0.2">
      <c r="A556" s="414"/>
      <c r="B556" s="415"/>
      <c r="C556" s="416"/>
      <c r="D556" s="416"/>
      <c r="E556" s="417"/>
      <c r="F556" s="417"/>
      <c r="G556" s="417"/>
      <c r="H556" s="417"/>
      <c r="I556" s="417"/>
      <c r="J556" s="417"/>
      <c r="K556" s="417"/>
      <c r="L556" s="417"/>
      <c r="M556" s="417"/>
      <c r="N556" s="417"/>
      <c r="O556" s="417"/>
      <c r="P556" s="417"/>
      <c r="Q556" s="417"/>
      <c r="R556" s="417"/>
      <c r="S556" s="417"/>
      <c r="T556" s="417"/>
      <c r="U556" s="417"/>
      <c r="V556" s="417"/>
      <c r="W556" s="417"/>
      <c r="X556" s="417"/>
      <c r="Y556" s="13"/>
      <c r="Z556" s="13"/>
    </row>
    <row r="557" spans="1:26" ht="15.75" customHeight="1" x14ac:dyDescent="0.2">
      <c r="A557" s="414"/>
      <c r="B557" s="415"/>
      <c r="C557" s="416"/>
      <c r="D557" s="416"/>
      <c r="E557" s="417"/>
      <c r="F557" s="417"/>
      <c r="G557" s="417"/>
      <c r="H557" s="417"/>
      <c r="I557" s="417"/>
      <c r="J557" s="417"/>
      <c r="K557" s="417"/>
      <c r="L557" s="417"/>
      <c r="M557" s="417"/>
      <c r="N557" s="417"/>
      <c r="O557" s="417"/>
      <c r="P557" s="417"/>
      <c r="Q557" s="417"/>
      <c r="R557" s="417"/>
      <c r="S557" s="417"/>
      <c r="T557" s="417"/>
      <c r="U557" s="417"/>
      <c r="V557" s="417"/>
      <c r="W557" s="417"/>
      <c r="X557" s="417"/>
      <c r="Y557" s="13"/>
      <c r="Z557" s="13"/>
    </row>
    <row r="558" spans="1:26" ht="15.75" customHeight="1" x14ac:dyDescent="0.2">
      <c r="A558" s="414"/>
      <c r="B558" s="415"/>
      <c r="C558" s="416"/>
      <c r="D558" s="416"/>
      <c r="E558" s="417"/>
      <c r="F558" s="417"/>
      <c r="G558" s="417"/>
      <c r="H558" s="417"/>
      <c r="I558" s="417"/>
      <c r="J558" s="417"/>
      <c r="K558" s="417"/>
      <c r="L558" s="417"/>
      <c r="M558" s="417"/>
      <c r="N558" s="417"/>
      <c r="O558" s="417"/>
      <c r="P558" s="417"/>
      <c r="Q558" s="417"/>
      <c r="R558" s="417"/>
      <c r="S558" s="417"/>
      <c r="T558" s="417"/>
      <c r="U558" s="417"/>
      <c r="V558" s="417"/>
      <c r="W558" s="417"/>
      <c r="X558" s="417"/>
      <c r="Y558" s="13"/>
      <c r="Z558" s="13"/>
    </row>
    <row r="559" spans="1:26" ht="15.75" customHeight="1" x14ac:dyDescent="0.2">
      <c r="A559" s="414"/>
      <c r="B559" s="415"/>
      <c r="C559" s="416"/>
      <c r="D559" s="416"/>
      <c r="E559" s="417"/>
      <c r="F559" s="417"/>
      <c r="G559" s="417"/>
      <c r="H559" s="417"/>
      <c r="I559" s="417"/>
      <c r="J559" s="417"/>
      <c r="K559" s="417"/>
      <c r="L559" s="417"/>
      <c r="M559" s="417"/>
      <c r="N559" s="417"/>
      <c r="O559" s="417"/>
      <c r="P559" s="417"/>
      <c r="Q559" s="417"/>
      <c r="R559" s="417"/>
      <c r="S559" s="417"/>
      <c r="T559" s="417"/>
      <c r="U559" s="417"/>
      <c r="V559" s="417"/>
      <c r="W559" s="417"/>
      <c r="X559" s="417"/>
      <c r="Y559" s="13"/>
      <c r="Z559" s="13"/>
    </row>
    <row r="560" spans="1:26" ht="15.75" customHeight="1" x14ac:dyDescent="0.2">
      <c r="A560" s="414"/>
      <c r="B560" s="415"/>
      <c r="C560" s="416"/>
      <c r="D560" s="416"/>
      <c r="E560" s="417"/>
      <c r="F560" s="417"/>
      <c r="G560" s="417"/>
      <c r="H560" s="417"/>
      <c r="I560" s="417"/>
      <c r="J560" s="417"/>
      <c r="K560" s="417"/>
      <c r="L560" s="417"/>
      <c r="M560" s="417"/>
      <c r="N560" s="417"/>
      <c r="O560" s="417"/>
      <c r="P560" s="417"/>
      <c r="Q560" s="417"/>
      <c r="R560" s="417"/>
      <c r="S560" s="417"/>
      <c r="T560" s="417"/>
      <c r="U560" s="417"/>
      <c r="V560" s="417"/>
      <c r="W560" s="417"/>
      <c r="X560" s="417"/>
      <c r="Y560" s="13"/>
      <c r="Z560" s="13"/>
    </row>
    <row r="561" spans="1:26" ht="15.75" customHeight="1" x14ac:dyDescent="0.2">
      <c r="A561" s="414"/>
      <c r="B561" s="415"/>
      <c r="C561" s="416"/>
      <c r="D561" s="416"/>
      <c r="E561" s="417"/>
      <c r="F561" s="417"/>
      <c r="G561" s="417"/>
      <c r="H561" s="417"/>
      <c r="I561" s="417"/>
      <c r="J561" s="417"/>
      <c r="K561" s="417"/>
      <c r="L561" s="417"/>
      <c r="M561" s="417"/>
      <c r="N561" s="417"/>
      <c r="O561" s="417"/>
      <c r="P561" s="417"/>
      <c r="Q561" s="417"/>
      <c r="R561" s="417"/>
      <c r="S561" s="417"/>
      <c r="T561" s="417"/>
      <c r="U561" s="417"/>
      <c r="V561" s="417"/>
      <c r="W561" s="417"/>
      <c r="X561" s="417"/>
      <c r="Y561" s="13"/>
      <c r="Z561" s="13"/>
    </row>
    <row r="562" spans="1:26" ht="15.75" customHeight="1" x14ac:dyDescent="0.2">
      <c r="A562" s="414"/>
      <c r="B562" s="415"/>
      <c r="C562" s="416"/>
      <c r="D562" s="416"/>
      <c r="E562" s="417"/>
      <c r="F562" s="417"/>
      <c r="G562" s="417"/>
      <c r="H562" s="417"/>
      <c r="I562" s="417"/>
      <c r="J562" s="417"/>
      <c r="K562" s="417"/>
      <c r="L562" s="417"/>
      <c r="M562" s="417"/>
      <c r="N562" s="417"/>
      <c r="O562" s="417"/>
      <c r="P562" s="417"/>
      <c r="Q562" s="417"/>
      <c r="R562" s="417"/>
      <c r="S562" s="417"/>
      <c r="T562" s="417"/>
      <c r="U562" s="417"/>
      <c r="V562" s="417"/>
      <c r="W562" s="417"/>
      <c r="X562" s="417"/>
      <c r="Y562" s="13"/>
      <c r="Z562" s="13"/>
    </row>
    <row r="563" spans="1:26" ht="15.75" customHeight="1" x14ac:dyDescent="0.2">
      <c r="A563" s="414"/>
      <c r="B563" s="415"/>
      <c r="C563" s="416"/>
      <c r="D563" s="416"/>
      <c r="E563" s="417"/>
      <c r="F563" s="417"/>
      <c r="G563" s="417"/>
      <c r="H563" s="417"/>
      <c r="I563" s="417"/>
      <c r="J563" s="417"/>
      <c r="K563" s="417"/>
      <c r="L563" s="417"/>
      <c r="M563" s="417"/>
      <c r="N563" s="417"/>
      <c r="O563" s="417"/>
      <c r="P563" s="417"/>
      <c r="Q563" s="417"/>
      <c r="R563" s="417"/>
      <c r="S563" s="417"/>
      <c r="T563" s="417"/>
      <c r="U563" s="417"/>
      <c r="V563" s="417"/>
      <c r="W563" s="417"/>
      <c r="X563" s="417"/>
      <c r="Y563" s="13"/>
      <c r="Z563" s="13"/>
    </row>
    <row r="564" spans="1:26" ht="15.75" customHeight="1" x14ac:dyDescent="0.2">
      <c r="A564" s="414"/>
      <c r="B564" s="415"/>
      <c r="C564" s="416"/>
      <c r="D564" s="416"/>
      <c r="E564" s="417"/>
      <c r="F564" s="417"/>
      <c r="G564" s="417"/>
      <c r="H564" s="417"/>
      <c r="I564" s="417"/>
      <c r="J564" s="417"/>
      <c r="K564" s="417"/>
      <c r="L564" s="417"/>
      <c r="M564" s="417"/>
      <c r="N564" s="417"/>
      <c r="O564" s="417"/>
      <c r="P564" s="417"/>
      <c r="Q564" s="417"/>
      <c r="R564" s="417"/>
      <c r="S564" s="417"/>
      <c r="T564" s="417"/>
      <c r="U564" s="417"/>
      <c r="V564" s="417"/>
      <c r="W564" s="417"/>
      <c r="X564" s="417"/>
      <c r="Y564" s="13"/>
      <c r="Z564" s="13"/>
    </row>
    <row r="565" spans="1:26" ht="15.75" customHeight="1" x14ac:dyDescent="0.2">
      <c r="A565" s="414"/>
      <c r="B565" s="415"/>
      <c r="C565" s="416"/>
      <c r="D565" s="416"/>
      <c r="E565" s="417"/>
      <c r="F565" s="417"/>
      <c r="G565" s="417"/>
      <c r="H565" s="417"/>
      <c r="I565" s="417"/>
      <c r="J565" s="417"/>
      <c r="K565" s="417"/>
      <c r="L565" s="417"/>
      <c r="M565" s="417"/>
      <c r="N565" s="417"/>
      <c r="O565" s="417"/>
      <c r="P565" s="417"/>
      <c r="Q565" s="417"/>
      <c r="R565" s="417"/>
      <c r="S565" s="417"/>
      <c r="T565" s="417"/>
      <c r="U565" s="417"/>
      <c r="V565" s="417"/>
      <c r="W565" s="417"/>
      <c r="X565" s="417"/>
      <c r="Y565" s="13"/>
      <c r="Z565" s="13"/>
    </row>
    <row r="566" spans="1:26" ht="15.75" customHeight="1" x14ac:dyDescent="0.2">
      <c r="A566" s="414"/>
      <c r="B566" s="415"/>
      <c r="C566" s="416"/>
      <c r="D566" s="416"/>
      <c r="E566" s="417"/>
      <c r="F566" s="417"/>
      <c r="G566" s="417"/>
      <c r="H566" s="417"/>
      <c r="I566" s="417"/>
      <c r="J566" s="417"/>
      <c r="K566" s="417"/>
      <c r="L566" s="417"/>
      <c r="M566" s="417"/>
      <c r="N566" s="417"/>
      <c r="O566" s="417"/>
      <c r="P566" s="417"/>
      <c r="Q566" s="417"/>
      <c r="R566" s="417"/>
      <c r="S566" s="417"/>
      <c r="T566" s="417"/>
      <c r="U566" s="417"/>
      <c r="V566" s="417"/>
      <c r="W566" s="417"/>
      <c r="X566" s="417"/>
      <c r="Y566" s="13"/>
      <c r="Z566" s="13"/>
    </row>
    <row r="567" spans="1:26" ht="15.75" customHeight="1" x14ac:dyDescent="0.2">
      <c r="A567" s="414"/>
      <c r="B567" s="415"/>
      <c r="C567" s="416"/>
      <c r="D567" s="416"/>
      <c r="E567" s="417"/>
      <c r="F567" s="417"/>
      <c r="G567" s="417"/>
      <c r="H567" s="417"/>
      <c r="I567" s="417"/>
      <c r="J567" s="417"/>
      <c r="K567" s="417"/>
      <c r="L567" s="417"/>
      <c r="M567" s="417"/>
      <c r="N567" s="417"/>
      <c r="O567" s="417"/>
      <c r="P567" s="417"/>
      <c r="Q567" s="417"/>
      <c r="R567" s="417"/>
      <c r="S567" s="417"/>
      <c r="T567" s="417"/>
      <c r="U567" s="417"/>
      <c r="V567" s="417"/>
      <c r="W567" s="417"/>
      <c r="X567" s="417"/>
      <c r="Y567" s="13"/>
      <c r="Z567" s="13"/>
    </row>
    <row r="568" spans="1:26" ht="15.75" customHeight="1" x14ac:dyDescent="0.2">
      <c r="A568" s="414"/>
      <c r="B568" s="415"/>
      <c r="C568" s="416"/>
      <c r="D568" s="416"/>
      <c r="E568" s="417"/>
      <c r="F568" s="417"/>
      <c r="G568" s="417"/>
      <c r="H568" s="417"/>
      <c r="I568" s="417"/>
      <c r="J568" s="417"/>
      <c r="K568" s="417"/>
      <c r="L568" s="417"/>
      <c r="M568" s="417"/>
      <c r="N568" s="417"/>
      <c r="O568" s="417"/>
      <c r="P568" s="417"/>
      <c r="Q568" s="417"/>
      <c r="R568" s="417"/>
      <c r="S568" s="417"/>
      <c r="T568" s="417"/>
      <c r="U568" s="417"/>
      <c r="V568" s="417"/>
      <c r="W568" s="417"/>
      <c r="X568" s="417"/>
      <c r="Y568" s="13"/>
      <c r="Z568" s="13"/>
    </row>
    <row r="569" spans="1:26" ht="15.75" customHeight="1" x14ac:dyDescent="0.2">
      <c r="A569" s="414"/>
      <c r="B569" s="415"/>
      <c r="C569" s="416"/>
      <c r="D569" s="416"/>
      <c r="E569" s="417"/>
      <c r="F569" s="417"/>
      <c r="G569" s="417"/>
      <c r="H569" s="417"/>
      <c r="I569" s="417"/>
      <c r="J569" s="417"/>
      <c r="K569" s="417"/>
      <c r="L569" s="417"/>
      <c r="M569" s="417"/>
      <c r="N569" s="417"/>
      <c r="O569" s="417"/>
      <c r="P569" s="417"/>
      <c r="Q569" s="417"/>
      <c r="R569" s="417"/>
      <c r="S569" s="417"/>
      <c r="T569" s="417"/>
      <c r="U569" s="417"/>
      <c r="V569" s="417"/>
      <c r="W569" s="417"/>
      <c r="X569" s="417"/>
      <c r="Y569" s="13"/>
      <c r="Z569" s="13"/>
    </row>
    <row r="570" spans="1:26" ht="15.75" customHeight="1" x14ac:dyDescent="0.2">
      <c r="A570" s="414"/>
      <c r="B570" s="415"/>
      <c r="C570" s="416"/>
      <c r="D570" s="416"/>
      <c r="E570" s="417"/>
      <c r="F570" s="417"/>
      <c r="G570" s="417"/>
      <c r="H570" s="417"/>
      <c r="I570" s="417"/>
      <c r="J570" s="417"/>
      <c r="K570" s="417"/>
      <c r="L570" s="417"/>
      <c r="M570" s="417"/>
      <c r="N570" s="417"/>
      <c r="O570" s="417"/>
      <c r="P570" s="417"/>
      <c r="Q570" s="417"/>
      <c r="R570" s="417"/>
      <c r="S570" s="417"/>
      <c r="T570" s="417"/>
      <c r="U570" s="417"/>
      <c r="V570" s="417"/>
      <c r="W570" s="417"/>
      <c r="X570" s="417"/>
      <c r="Y570" s="13"/>
      <c r="Z570" s="13"/>
    </row>
    <row r="571" spans="1:26" ht="15.75" customHeight="1" x14ac:dyDescent="0.2">
      <c r="A571" s="414"/>
      <c r="B571" s="415"/>
      <c r="C571" s="416"/>
      <c r="D571" s="416"/>
      <c r="E571" s="417"/>
      <c r="F571" s="417"/>
      <c r="G571" s="417"/>
      <c r="H571" s="417"/>
      <c r="I571" s="417"/>
      <c r="J571" s="417"/>
      <c r="K571" s="417"/>
      <c r="L571" s="417"/>
      <c r="M571" s="417"/>
      <c r="N571" s="417"/>
      <c r="O571" s="417"/>
      <c r="P571" s="417"/>
      <c r="Q571" s="417"/>
      <c r="R571" s="417"/>
      <c r="S571" s="417"/>
      <c r="T571" s="417"/>
      <c r="U571" s="417"/>
      <c r="V571" s="417"/>
      <c r="W571" s="417"/>
      <c r="X571" s="417"/>
      <c r="Y571" s="13"/>
      <c r="Z571" s="13"/>
    </row>
    <row r="572" spans="1:26" ht="15.75" customHeight="1" x14ac:dyDescent="0.2">
      <c r="A572" s="414"/>
      <c r="B572" s="415"/>
      <c r="C572" s="416"/>
      <c r="D572" s="416"/>
      <c r="E572" s="417"/>
      <c r="F572" s="417"/>
      <c r="G572" s="417"/>
      <c r="H572" s="417"/>
      <c r="I572" s="417"/>
      <c r="J572" s="417"/>
      <c r="K572" s="417"/>
      <c r="L572" s="417"/>
      <c r="M572" s="417"/>
      <c r="N572" s="417"/>
      <c r="O572" s="417"/>
      <c r="P572" s="417"/>
      <c r="Q572" s="417"/>
      <c r="R572" s="417"/>
      <c r="S572" s="417"/>
      <c r="T572" s="417"/>
      <c r="U572" s="417"/>
      <c r="V572" s="417"/>
      <c r="W572" s="417"/>
      <c r="X572" s="417"/>
      <c r="Y572" s="13"/>
      <c r="Z572" s="13"/>
    </row>
    <row r="573" spans="1:26" ht="15.75" customHeight="1" x14ac:dyDescent="0.2">
      <c r="A573" s="414"/>
      <c r="B573" s="415"/>
      <c r="C573" s="416"/>
      <c r="D573" s="416"/>
      <c r="E573" s="417"/>
      <c r="F573" s="417"/>
      <c r="G573" s="417"/>
      <c r="H573" s="417"/>
      <c r="I573" s="417"/>
      <c r="J573" s="417"/>
      <c r="K573" s="417"/>
      <c r="L573" s="417"/>
      <c r="M573" s="417"/>
      <c r="N573" s="417"/>
      <c r="O573" s="417"/>
      <c r="P573" s="417"/>
      <c r="Q573" s="417"/>
      <c r="R573" s="417"/>
      <c r="S573" s="417"/>
      <c r="T573" s="417"/>
      <c r="U573" s="417"/>
      <c r="V573" s="417"/>
      <c r="W573" s="417"/>
      <c r="X573" s="417"/>
      <c r="Y573" s="13"/>
      <c r="Z573" s="13"/>
    </row>
    <row r="574" spans="1:26" ht="15.75" customHeight="1" x14ac:dyDescent="0.2">
      <c r="A574" s="414"/>
      <c r="B574" s="415"/>
      <c r="C574" s="416"/>
      <c r="D574" s="416"/>
      <c r="E574" s="417"/>
      <c r="F574" s="417"/>
      <c r="G574" s="417"/>
      <c r="H574" s="417"/>
      <c r="I574" s="417"/>
      <c r="J574" s="417"/>
      <c r="K574" s="417"/>
      <c r="L574" s="417"/>
      <c r="M574" s="417"/>
      <c r="N574" s="417"/>
      <c r="O574" s="417"/>
      <c r="P574" s="417"/>
      <c r="Q574" s="417"/>
      <c r="R574" s="417"/>
      <c r="S574" s="417"/>
      <c r="T574" s="417"/>
      <c r="U574" s="417"/>
      <c r="V574" s="417"/>
      <c r="W574" s="417"/>
      <c r="X574" s="417"/>
      <c r="Y574" s="13"/>
      <c r="Z574" s="13"/>
    </row>
    <row r="575" spans="1:26" ht="15.75" customHeight="1" x14ac:dyDescent="0.2">
      <c r="A575" s="414"/>
      <c r="B575" s="415"/>
      <c r="C575" s="416"/>
      <c r="D575" s="416"/>
      <c r="E575" s="417"/>
      <c r="F575" s="417"/>
      <c r="G575" s="417"/>
      <c r="H575" s="417"/>
      <c r="I575" s="417"/>
      <c r="J575" s="417"/>
      <c r="K575" s="417"/>
      <c r="L575" s="417"/>
      <c r="M575" s="417"/>
      <c r="N575" s="417"/>
      <c r="O575" s="417"/>
      <c r="P575" s="417"/>
      <c r="Q575" s="417"/>
      <c r="R575" s="417"/>
      <c r="S575" s="417"/>
      <c r="T575" s="417"/>
      <c r="U575" s="417"/>
      <c r="V575" s="417"/>
      <c r="W575" s="417"/>
      <c r="X575" s="417"/>
      <c r="Y575" s="13"/>
      <c r="Z575" s="13"/>
    </row>
    <row r="576" spans="1:26" ht="15.75" customHeight="1" x14ac:dyDescent="0.2">
      <c r="A576" s="414"/>
      <c r="B576" s="415"/>
      <c r="C576" s="416"/>
      <c r="D576" s="416"/>
      <c r="E576" s="417"/>
      <c r="F576" s="417"/>
      <c r="G576" s="417"/>
      <c r="H576" s="417"/>
      <c r="I576" s="417"/>
      <c r="J576" s="417"/>
      <c r="K576" s="417"/>
      <c r="L576" s="417"/>
      <c r="M576" s="417"/>
      <c r="N576" s="417"/>
      <c r="O576" s="417"/>
      <c r="P576" s="417"/>
      <c r="Q576" s="417"/>
      <c r="R576" s="417"/>
      <c r="S576" s="417"/>
      <c r="T576" s="417"/>
      <c r="U576" s="417"/>
      <c r="V576" s="417"/>
      <c r="W576" s="417"/>
      <c r="X576" s="417"/>
      <c r="Y576" s="13"/>
      <c r="Z576" s="13"/>
    </row>
    <row r="577" spans="1:26" ht="15.75" customHeight="1" x14ac:dyDescent="0.2">
      <c r="A577" s="414"/>
      <c r="B577" s="415"/>
      <c r="C577" s="416"/>
      <c r="D577" s="416"/>
      <c r="E577" s="417"/>
      <c r="F577" s="417"/>
      <c r="G577" s="417"/>
      <c r="H577" s="417"/>
      <c r="I577" s="417"/>
      <c r="J577" s="417"/>
      <c r="K577" s="417"/>
      <c r="L577" s="417"/>
      <c r="M577" s="417"/>
      <c r="N577" s="417"/>
      <c r="O577" s="417"/>
      <c r="P577" s="417"/>
      <c r="Q577" s="417"/>
      <c r="R577" s="417"/>
      <c r="S577" s="417"/>
      <c r="T577" s="417"/>
      <c r="U577" s="417"/>
      <c r="V577" s="417"/>
      <c r="W577" s="417"/>
      <c r="X577" s="417"/>
      <c r="Y577" s="13"/>
      <c r="Z577" s="13"/>
    </row>
    <row r="578" spans="1:26" ht="15.75" customHeight="1" x14ac:dyDescent="0.2">
      <c r="A578" s="414"/>
      <c r="B578" s="415"/>
      <c r="C578" s="416"/>
      <c r="D578" s="416"/>
      <c r="E578" s="417"/>
      <c r="F578" s="417"/>
      <c r="G578" s="417"/>
      <c r="H578" s="417"/>
      <c r="I578" s="417"/>
      <c r="J578" s="417"/>
      <c r="K578" s="417"/>
      <c r="L578" s="417"/>
      <c r="M578" s="417"/>
      <c r="N578" s="417"/>
      <c r="O578" s="417"/>
      <c r="P578" s="417"/>
      <c r="Q578" s="417"/>
      <c r="R578" s="417"/>
      <c r="S578" s="417"/>
      <c r="T578" s="417"/>
      <c r="U578" s="417"/>
      <c r="V578" s="417"/>
      <c r="W578" s="417"/>
      <c r="X578" s="417"/>
      <c r="Y578" s="13"/>
      <c r="Z578" s="13"/>
    </row>
    <row r="579" spans="1:26" ht="15.75" customHeight="1" x14ac:dyDescent="0.2">
      <c r="A579" s="414"/>
      <c r="B579" s="415"/>
      <c r="C579" s="416"/>
      <c r="D579" s="416"/>
      <c r="E579" s="417"/>
      <c r="F579" s="417"/>
      <c r="G579" s="417"/>
      <c r="H579" s="417"/>
      <c r="I579" s="417"/>
      <c r="J579" s="417"/>
      <c r="K579" s="417"/>
      <c r="L579" s="417"/>
      <c r="M579" s="417"/>
      <c r="N579" s="417"/>
      <c r="O579" s="417"/>
      <c r="P579" s="417"/>
      <c r="Q579" s="417"/>
      <c r="R579" s="417"/>
      <c r="S579" s="417"/>
      <c r="T579" s="417"/>
      <c r="U579" s="417"/>
      <c r="V579" s="417"/>
      <c r="W579" s="417"/>
      <c r="X579" s="417"/>
      <c r="Y579" s="13"/>
      <c r="Z579" s="13"/>
    </row>
    <row r="580" spans="1:26" ht="15.75" customHeight="1" x14ac:dyDescent="0.2">
      <c r="A580" s="414"/>
      <c r="B580" s="415"/>
      <c r="C580" s="416"/>
      <c r="D580" s="416"/>
      <c r="E580" s="417"/>
      <c r="F580" s="417"/>
      <c r="G580" s="417"/>
      <c r="H580" s="417"/>
      <c r="I580" s="417"/>
      <c r="J580" s="417"/>
      <c r="K580" s="417"/>
      <c r="L580" s="417"/>
      <c r="M580" s="417"/>
      <c r="N580" s="417"/>
      <c r="O580" s="417"/>
      <c r="P580" s="417"/>
      <c r="Q580" s="417"/>
      <c r="R580" s="417"/>
      <c r="S580" s="417"/>
      <c r="T580" s="417"/>
      <c r="U580" s="417"/>
      <c r="V580" s="417"/>
      <c r="W580" s="417"/>
      <c r="X580" s="417"/>
      <c r="Y580" s="13"/>
      <c r="Z580" s="13"/>
    </row>
    <row r="581" spans="1:26" ht="15.75" customHeight="1" x14ac:dyDescent="0.2">
      <c r="A581" s="414"/>
      <c r="B581" s="415"/>
      <c r="C581" s="416"/>
      <c r="D581" s="416"/>
      <c r="E581" s="417"/>
      <c r="F581" s="417"/>
      <c r="G581" s="417"/>
      <c r="H581" s="417"/>
      <c r="I581" s="417"/>
      <c r="J581" s="417"/>
      <c r="K581" s="417"/>
      <c r="L581" s="417"/>
      <c r="M581" s="417"/>
      <c r="N581" s="417"/>
      <c r="O581" s="417"/>
      <c r="P581" s="417"/>
      <c r="Q581" s="417"/>
      <c r="R581" s="417"/>
      <c r="S581" s="417"/>
      <c r="T581" s="417"/>
      <c r="U581" s="417"/>
      <c r="V581" s="417"/>
      <c r="W581" s="417"/>
      <c r="X581" s="417"/>
      <c r="Y581" s="13"/>
      <c r="Z581" s="13"/>
    </row>
    <row r="582" spans="1:26" ht="15.75" customHeight="1" x14ac:dyDescent="0.2">
      <c r="A582" s="414"/>
      <c r="B582" s="415"/>
      <c r="C582" s="416"/>
      <c r="D582" s="416"/>
      <c r="E582" s="417"/>
      <c r="F582" s="417"/>
      <c r="G582" s="417"/>
      <c r="H582" s="417"/>
      <c r="I582" s="417"/>
      <c r="J582" s="417"/>
      <c r="K582" s="417"/>
      <c r="L582" s="417"/>
      <c r="M582" s="417"/>
      <c r="N582" s="417"/>
      <c r="O582" s="417"/>
      <c r="P582" s="417"/>
      <c r="Q582" s="417"/>
      <c r="R582" s="417"/>
      <c r="S582" s="417"/>
      <c r="T582" s="417"/>
      <c r="U582" s="417"/>
      <c r="V582" s="417"/>
      <c r="W582" s="417"/>
      <c r="X582" s="417"/>
      <c r="Y582" s="13"/>
      <c r="Z582" s="13"/>
    </row>
    <row r="583" spans="1:26" ht="15.75" customHeight="1" x14ac:dyDescent="0.2">
      <c r="A583" s="414"/>
      <c r="B583" s="415"/>
      <c r="C583" s="416"/>
      <c r="D583" s="416"/>
      <c r="E583" s="417"/>
      <c r="F583" s="417"/>
      <c r="G583" s="417"/>
      <c r="H583" s="417"/>
      <c r="I583" s="417"/>
      <c r="J583" s="417"/>
      <c r="K583" s="417"/>
      <c r="L583" s="417"/>
      <c r="M583" s="417"/>
      <c r="N583" s="417"/>
      <c r="O583" s="417"/>
      <c r="P583" s="417"/>
      <c r="Q583" s="417"/>
      <c r="R583" s="417"/>
      <c r="S583" s="417"/>
      <c r="T583" s="417"/>
      <c r="U583" s="417"/>
      <c r="V583" s="417"/>
      <c r="W583" s="417"/>
      <c r="X583" s="417"/>
      <c r="Y583" s="13"/>
      <c r="Z583" s="13"/>
    </row>
    <row r="584" spans="1:26" ht="15.75" customHeight="1" x14ac:dyDescent="0.2">
      <c r="A584" s="414"/>
      <c r="B584" s="415"/>
      <c r="C584" s="416"/>
      <c r="D584" s="416"/>
      <c r="E584" s="417"/>
      <c r="F584" s="417"/>
      <c r="G584" s="417"/>
      <c r="H584" s="417"/>
      <c r="I584" s="417"/>
      <c r="J584" s="417"/>
      <c r="K584" s="417"/>
      <c r="L584" s="417"/>
      <c r="M584" s="417"/>
      <c r="N584" s="417"/>
      <c r="O584" s="417"/>
      <c r="P584" s="417"/>
      <c r="Q584" s="417"/>
      <c r="R584" s="417"/>
      <c r="S584" s="417"/>
      <c r="T584" s="417"/>
      <c r="U584" s="417"/>
      <c r="V584" s="417"/>
      <c r="W584" s="417"/>
      <c r="X584" s="417"/>
      <c r="Y584" s="13"/>
      <c r="Z584" s="13"/>
    </row>
    <row r="585" spans="1:26" ht="15.75" customHeight="1" x14ac:dyDescent="0.2">
      <c r="A585" s="414"/>
      <c r="B585" s="415"/>
      <c r="C585" s="416"/>
      <c r="D585" s="416"/>
      <c r="E585" s="417"/>
      <c r="F585" s="417"/>
      <c r="G585" s="417"/>
      <c r="H585" s="417"/>
      <c r="I585" s="417"/>
      <c r="J585" s="417"/>
      <c r="K585" s="417"/>
      <c r="L585" s="417"/>
      <c r="M585" s="417"/>
      <c r="N585" s="417"/>
      <c r="O585" s="417"/>
      <c r="P585" s="417"/>
      <c r="Q585" s="417"/>
      <c r="R585" s="417"/>
      <c r="S585" s="417"/>
      <c r="T585" s="417"/>
      <c r="U585" s="417"/>
      <c r="V585" s="417"/>
      <c r="W585" s="417"/>
      <c r="X585" s="417"/>
      <c r="Y585" s="13"/>
      <c r="Z585" s="13"/>
    </row>
    <row r="586" spans="1:26" ht="15.75" customHeight="1" x14ac:dyDescent="0.2">
      <c r="A586" s="431"/>
      <c r="B586" s="432"/>
      <c r="C586" s="417"/>
      <c r="D586" s="417"/>
      <c r="E586" s="417"/>
      <c r="F586" s="417"/>
      <c r="G586" s="417"/>
      <c r="H586" s="417"/>
      <c r="I586" s="417"/>
      <c r="J586" s="417"/>
      <c r="K586" s="417"/>
      <c r="L586" s="417"/>
      <c r="M586" s="417"/>
      <c r="N586" s="417"/>
      <c r="O586" s="417"/>
      <c r="P586" s="417"/>
      <c r="Q586" s="417"/>
      <c r="R586" s="417"/>
      <c r="S586" s="417"/>
      <c r="T586" s="417"/>
      <c r="U586" s="417"/>
      <c r="V586" s="417"/>
      <c r="W586" s="417"/>
      <c r="X586" s="417"/>
      <c r="Y586" s="13"/>
      <c r="Z586" s="13"/>
    </row>
    <row r="587" spans="1:26" ht="15.75" customHeight="1" x14ac:dyDescent="0.2">
      <c r="A587" s="431"/>
      <c r="B587" s="432"/>
      <c r="C587" s="417"/>
      <c r="D587" s="417"/>
      <c r="E587" s="417"/>
      <c r="F587" s="417"/>
      <c r="G587" s="417"/>
      <c r="H587" s="417"/>
      <c r="I587" s="417"/>
      <c r="J587" s="417"/>
      <c r="K587" s="417"/>
      <c r="L587" s="417"/>
      <c r="M587" s="417"/>
      <c r="N587" s="417"/>
      <c r="O587" s="417"/>
      <c r="P587" s="417"/>
      <c r="Q587" s="417"/>
      <c r="R587" s="417"/>
      <c r="S587" s="417"/>
      <c r="T587" s="417"/>
      <c r="U587" s="417"/>
      <c r="V587" s="417"/>
      <c r="W587" s="417"/>
      <c r="X587" s="417"/>
      <c r="Y587" s="13"/>
      <c r="Z587" s="13"/>
    </row>
    <row r="588" spans="1:26" ht="15.75" customHeight="1" x14ac:dyDescent="0.2">
      <c r="A588" s="431"/>
      <c r="B588" s="432"/>
      <c r="C588" s="417"/>
      <c r="D588" s="417"/>
      <c r="E588" s="417"/>
      <c r="F588" s="417"/>
      <c r="G588" s="417"/>
      <c r="H588" s="417"/>
      <c r="I588" s="417"/>
      <c r="J588" s="417"/>
      <c r="K588" s="417"/>
      <c r="L588" s="417"/>
      <c r="M588" s="417"/>
      <c r="N588" s="417"/>
      <c r="O588" s="417"/>
      <c r="P588" s="417"/>
      <c r="Q588" s="417"/>
      <c r="R588" s="417"/>
      <c r="S588" s="417"/>
      <c r="T588" s="417"/>
      <c r="U588" s="417"/>
      <c r="V588" s="417"/>
      <c r="W588" s="417"/>
      <c r="X588" s="417"/>
      <c r="Y588" s="13"/>
      <c r="Z588" s="13"/>
    </row>
    <row r="589" spans="1:26" ht="15.75" customHeight="1" x14ac:dyDescent="0.2">
      <c r="A589" s="431"/>
      <c r="B589" s="432"/>
      <c r="C589" s="417"/>
      <c r="D589" s="417"/>
      <c r="E589" s="417"/>
      <c r="F589" s="417"/>
      <c r="G589" s="417"/>
      <c r="H589" s="417"/>
      <c r="I589" s="417"/>
      <c r="J589" s="417"/>
      <c r="K589" s="417"/>
      <c r="L589" s="417"/>
      <c r="M589" s="417"/>
      <c r="N589" s="417"/>
      <c r="O589" s="417"/>
      <c r="P589" s="417"/>
      <c r="Q589" s="417"/>
      <c r="R589" s="417"/>
      <c r="S589" s="417"/>
      <c r="T589" s="417"/>
      <c r="U589" s="417"/>
      <c r="V589" s="417"/>
      <c r="W589" s="417"/>
      <c r="X589" s="417"/>
      <c r="Y589" s="13"/>
      <c r="Z589" s="13"/>
    </row>
    <row r="590" spans="1:26" ht="15.75" customHeight="1" x14ac:dyDescent="0.2">
      <c r="A590" s="431"/>
      <c r="B590" s="432"/>
      <c r="C590" s="417"/>
      <c r="D590" s="417"/>
      <c r="E590" s="417"/>
      <c r="F590" s="417"/>
      <c r="G590" s="417"/>
      <c r="H590" s="417"/>
      <c r="I590" s="417"/>
      <c r="J590" s="417"/>
      <c r="K590" s="417"/>
      <c r="L590" s="417"/>
      <c r="M590" s="417"/>
      <c r="N590" s="417"/>
      <c r="O590" s="417"/>
      <c r="P590" s="417"/>
      <c r="Q590" s="417"/>
      <c r="R590" s="417"/>
      <c r="S590" s="417"/>
      <c r="T590" s="417"/>
      <c r="U590" s="417"/>
      <c r="V590" s="417"/>
      <c r="W590" s="417"/>
      <c r="X590" s="417"/>
      <c r="Y590" s="13"/>
      <c r="Z590" s="13"/>
    </row>
    <row r="591" spans="1:26" ht="15.75" customHeight="1" x14ac:dyDescent="0.2">
      <c r="A591" s="431"/>
      <c r="B591" s="432"/>
      <c r="C591" s="417"/>
      <c r="D591" s="417"/>
      <c r="E591" s="417"/>
      <c r="F591" s="417"/>
      <c r="G591" s="417"/>
      <c r="H591" s="417"/>
      <c r="I591" s="417"/>
      <c r="J591" s="417"/>
      <c r="K591" s="417"/>
      <c r="L591" s="417"/>
      <c r="M591" s="417"/>
      <c r="N591" s="417"/>
      <c r="O591" s="417"/>
      <c r="P591" s="417"/>
      <c r="Q591" s="417"/>
      <c r="R591" s="417"/>
      <c r="S591" s="417"/>
      <c r="T591" s="417"/>
      <c r="U591" s="417"/>
      <c r="V591" s="417"/>
      <c r="W591" s="417"/>
      <c r="X591" s="417"/>
      <c r="Y591" s="13"/>
      <c r="Z591" s="13"/>
    </row>
    <row r="592" spans="1:26" ht="15.75" customHeight="1" x14ac:dyDescent="0.2">
      <c r="A592" s="431"/>
      <c r="B592" s="432"/>
      <c r="C592" s="417"/>
      <c r="D592" s="417"/>
      <c r="E592" s="417"/>
      <c r="F592" s="417"/>
      <c r="G592" s="417"/>
      <c r="H592" s="417"/>
      <c r="I592" s="417"/>
      <c r="J592" s="417"/>
      <c r="K592" s="417"/>
      <c r="L592" s="417"/>
      <c r="M592" s="417"/>
      <c r="N592" s="417"/>
      <c r="O592" s="417"/>
      <c r="P592" s="417"/>
      <c r="Q592" s="417"/>
      <c r="R592" s="417"/>
      <c r="S592" s="417"/>
      <c r="T592" s="417"/>
      <c r="U592" s="417"/>
      <c r="V592" s="417"/>
      <c r="W592" s="417"/>
      <c r="X592" s="417"/>
      <c r="Y592" s="13"/>
      <c r="Z592" s="13"/>
    </row>
    <row r="593" spans="1:26" ht="15.75" customHeight="1" x14ac:dyDescent="0.2">
      <c r="A593" s="431"/>
      <c r="B593" s="432"/>
      <c r="C593" s="417"/>
      <c r="D593" s="417"/>
      <c r="E593" s="417"/>
      <c r="F593" s="417"/>
      <c r="G593" s="417"/>
      <c r="H593" s="417"/>
      <c r="I593" s="417"/>
      <c r="J593" s="417"/>
      <c r="K593" s="417"/>
      <c r="L593" s="417"/>
      <c r="M593" s="417"/>
      <c r="N593" s="417"/>
      <c r="O593" s="417"/>
      <c r="P593" s="417"/>
      <c r="Q593" s="417"/>
      <c r="R593" s="417"/>
      <c r="S593" s="417"/>
      <c r="T593" s="417"/>
      <c r="U593" s="417"/>
      <c r="V593" s="417"/>
      <c r="W593" s="417"/>
      <c r="X593" s="417"/>
      <c r="Y593" s="13"/>
      <c r="Z593" s="13"/>
    </row>
    <row r="594" spans="1:26" ht="15.75" customHeight="1" x14ac:dyDescent="0.2">
      <c r="A594" s="431"/>
      <c r="B594" s="432"/>
      <c r="C594" s="417"/>
      <c r="D594" s="417"/>
      <c r="E594" s="417"/>
      <c r="F594" s="417"/>
      <c r="G594" s="417"/>
      <c r="H594" s="417"/>
      <c r="I594" s="417"/>
      <c r="J594" s="417"/>
      <c r="K594" s="417"/>
      <c r="L594" s="417"/>
      <c r="M594" s="417"/>
      <c r="N594" s="417"/>
      <c r="O594" s="417"/>
      <c r="P594" s="417"/>
      <c r="Q594" s="417"/>
      <c r="R594" s="417"/>
      <c r="S594" s="417"/>
      <c r="T594" s="417"/>
      <c r="U594" s="417"/>
      <c r="V594" s="417"/>
      <c r="W594" s="417"/>
      <c r="X594" s="417"/>
      <c r="Y594" s="13"/>
      <c r="Z594" s="13"/>
    </row>
    <row r="595" spans="1:26" ht="15.75" customHeight="1" x14ac:dyDescent="0.2">
      <c r="A595" s="431"/>
      <c r="B595" s="432"/>
      <c r="C595" s="417"/>
      <c r="D595" s="417"/>
      <c r="E595" s="417"/>
      <c r="F595" s="417"/>
      <c r="G595" s="417"/>
      <c r="H595" s="417"/>
      <c r="I595" s="417"/>
      <c r="J595" s="417"/>
      <c r="K595" s="417"/>
      <c r="L595" s="417"/>
      <c r="M595" s="417"/>
      <c r="N595" s="417"/>
      <c r="O595" s="417"/>
      <c r="P595" s="417"/>
      <c r="Q595" s="417"/>
      <c r="R595" s="417"/>
      <c r="S595" s="417"/>
      <c r="T595" s="417"/>
      <c r="U595" s="417"/>
      <c r="V595" s="417"/>
      <c r="W595" s="417"/>
      <c r="X595" s="417"/>
      <c r="Y595" s="13"/>
      <c r="Z595" s="13"/>
    </row>
    <row r="596" spans="1:26" ht="15.75" customHeight="1" x14ac:dyDescent="0.2">
      <c r="A596" s="431"/>
      <c r="B596" s="432"/>
      <c r="C596" s="417"/>
      <c r="D596" s="417"/>
      <c r="E596" s="417"/>
      <c r="F596" s="417"/>
      <c r="G596" s="417"/>
      <c r="H596" s="417"/>
      <c r="I596" s="417"/>
      <c r="J596" s="417"/>
      <c r="K596" s="417"/>
      <c r="L596" s="417"/>
      <c r="M596" s="417"/>
      <c r="N596" s="417"/>
      <c r="O596" s="417"/>
      <c r="P596" s="417"/>
      <c r="Q596" s="417"/>
      <c r="R596" s="417"/>
      <c r="S596" s="417"/>
      <c r="T596" s="417"/>
      <c r="U596" s="417"/>
      <c r="V596" s="417"/>
      <c r="W596" s="417"/>
      <c r="X596" s="417"/>
      <c r="Y596" s="13"/>
      <c r="Z596" s="13"/>
    </row>
    <row r="597" spans="1:26" ht="15.75" customHeight="1" x14ac:dyDescent="0.2">
      <c r="A597" s="431"/>
      <c r="B597" s="432"/>
      <c r="C597" s="417"/>
      <c r="D597" s="417"/>
      <c r="E597" s="417"/>
      <c r="F597" s="417"/>
      <c r="G597" s="417"/>
      <c r="H597" s="417"/>
      <c r="I597" s="417"/>
      <c r="J597" s="417"/>
      <c r="K597" s="417"/>
      <c r="L597" s="417"/>
      <c r="M597" s="417"/>
      <c r="N597" s="417"/>
      <c r="O597" s="417"/>
      <c r="P597" s="417"/>
      <c r="Q597" s="417"/>
      <c r="R597" s="417"/>
      <c r="S597" s="417"/>
      <c r="T597" s="417"/>
      <c r="U597" s="417"/>
      <c r="V597" s="417"/>
      <c r="W597" s="417"/>
      <c r="X597" s="417"/>
      <c r="Y597" s="13"/>
      <c r="Z597" s="13"/>
    </row>
    <row r="598" spans="1:26" ht="15.75" customHeight="1" x14ac:dyDescent="0.2">
      <c r="A598" s="431"/>
      <c r="B598" s="432"/>
      <c r="C598" s="417"/>
      <c r="D598" s="417"/>
      <c r="E598" s="417"/>
      <c r="F598" s="417"/>
      <c r="G598" s="417"/>
      <c r="H598" s="417"/>
      <c r="I598" s="417"/>
      <c r="J598" s="417"/>
      <c r="K598" s="417"/>
      <c r="L598" s="417"/>
      <c r="M598" s="417"/>
      <c r="N598" s="417"/>
      <c r="O598" s="417"/>
      <c r="P598" s="417"/>
      <c r="Q598" s="417"/>
      <c r="R598" s="417"/>
      <c r="S598" s="417"/>
      <c r="T598" s="417"/>
      <c r="U598" s="417"/>
      <c r="V598" s="417"/>
      <c r="W598" s="417"/>
      <c r="X598" s="417"/>
      <c r="Y598" s="13"/>
      <c r="Z598" s="13"/>
    </row>
    <row r="599" spans="1:26" ht="15.75" customHeight="1" x14ac:dyDescent="0.2">
      <c r="A599" s="431"/>
      <c r="B599" s="432"/>
      <c r="C599" s="417"/>
      <c r="D599" s="417"/>
      <c r="E599" s="417"/>
      <c r="F599" s="417"/>
      <c r="G599" s="417"/>
      <c r="H599" s="417"/>
      <c r="I599" s="417"/>
      <c r="J599" s="417"/>
      <c r="K599" s="417"/>
      <c r="L599" s="417"/>
      <c r="M599" s="417"/>
      <c r="N599" s="417"/>
      <c r="O599" s="417"/>
      <c r="P599" s="417"/>
      <c r="Q599" s="417"/>
      <c r="R599" s="417"/>
      <c r="S599" s="417"/>
      <c r="T599" s="417"/>
      <c r="U599" s="417"/>
      <c r="V599" s="417"/>
      <c r="W599" s="417"/>
      <c r="X599" s="417"/>
      <c r="Y599" s="13"/>
      <c r="Z599" s="13"/>
    </row>
    <row r="600" spans="1:26" ht="15.75" customHeight="1" x14ac:dyDescent="0.2">
      <c r="A600" s="431"/>
      <c r="B600" s="432"/>
      <c r="C600" s="417"/>
      <c r="D600" s="417"/>
      <c r="E600" s="417"/>
      <c r="F600" s="417"/>
      <c r="G600" s="417"/>
      <c r="H600" s="417"/>
      <c r="I600" s="417"/>
      <c r="J600" s="417"/>
      <c r="K600" s="417"/>
      <c r="L600" s="417"/>
      <c r="M600" s="417"/>
      <c r="N600" s="417"/>
      <c r="O600" s="417"/>
      <c r="P600" s="417"/>
      <c r="Q600" s="417"/>
      <c r="R600" s="417"/>
      <c r="S600" s="417"/>
      <c r="T600" s="417"/>
      <c r="U600" s="417"/>
      <c r="V600" s="417"/>
      <c r="W600" s="417"/>
      <c r="X600" s="417"/>
      <c r="Y600" s="13"/>
      <c r="Z600" s="13"/>
    </row>
    <row r="601" spans="1:26" ht="15.75" customHeight="1" x14ac:dyDescent="0.2">
      <c r="A601" s="431"/>
      <c r="B601" s="432"/>
      <c r="C601" s="417"/>
      <c r="D601" s="417"/>
      <c r="E601" s="417"/>
      <c r="F601" s="417"/>
      <c r="G601" s="417"/>
      <c r="H601" s="417"/>
      <c r="I601" s="417"/>
      <c r="J601" s="417"/>
      <c r="K601" s="417"/>
      <c r="L601" s="417"/>
      <c r="M601" s="417"/>
      <c r="N601" s="417"/>
      <c r="O601" s="417"/>
      <c r="P601" s="417"/>
      <c r="Q601" s="417"/>
      <c r="R601" s="417"/>
      <c r="S601" s="417"/>
      <c r="T601" s="417"/>
      <c r="U601" s="417"/>
      <c r="V601" s="417"/>
      <c r="W601" s="417"/>
      <c r="X601" s="417"/>
      <c r="Y601" s="13"/>
      <c r="Z601" s="13"/>
    </row>
    <row r="602" spans="1:26" ht="15.75" customHeight="1" x14ac:dyDescent="0.2">
      <c r="A602" s="431"/>
      <c r="B602" s="432"/>
      <c r="C602" s="417"/>
      <c r="D602" s="417"/>
      <c r="E602" s="417"/>
      <c r="F602" s="417"/>
      <c r="G602" s="417"/>
      <c r="H602" s="417"/>
      <c r="I602" s="417"/>
      <c r="J602" s="417"/>
      <c r="K602" s="417"/>
      <c r="L602" s="417"/>
      <c r="M602" s="417"/>
      <c r="N602" s="417"/>
      <c r="O602" s="417"/>
      <c r="P602" s="417"/>
      <c r="Q602" s="417"/>
      <c r="R602" s="417"/>
      <c r="S602" s="417"/>
      <c r="T602" s="417"/>
      <c r="U602" s="417"/>
      <c r="V602" s="417"/>
      <c r="W602" s="417"/>
      <c r="X602" s="417"/>
      <c r="Y602" s="13"/>
      <c r="Z602" s="13"/>
    </row>
    <row r="603" spans="1:26" ht="15.75" customHeight="1" x14ac:dyDescent="0.2">
      <c r="A603" s="431"/>
      <c r="B603" s="432"/>
      <c r="C603" s="417"/>
      <c r="D603" s="417"/>
      <c r="E603" s="417"/>
      <c r="F603" s="417"/>
      <c r="G603" s="417"/>
      <c r="H603" s="417"/>
      <c r="I603" s="417"/>
      <c r="J603" s="417"/>
      <c r="K603" s="417"/>
      <c r="L603" s="417"/>
      <c r="M603" s="417"/>
      <c r="N603" s="417"/>
      <c r="O603" s="417"/>
      <c r="P603" s="417"/>
      <c r="Q603" s="417"/>
      <c r="R603" s="417"/>
      <c r="S603" s="417"/>
      <c r="T603" s="417"/>
      <c r="U603" s="417"/>
      <c r="V603" s="417"/>
      <c r="W603" s="417"/>
      <c r="X603" s="417"/>
      <c r="Y603" s="13"/>
      <c r="Z603" s="13"/>
    </row>
    <row r="604" spans="1:26" ht="15.75" customHeight="1" x14ac:dyDescent="0.2">
      <c r="A604" s="431"/>
      <c r="B604" s="432"/>
      <c r="C604" s="417"/>
      <c r="D604" s="417"/>
      <c r="E604" s="417"/>
      <c r="F604" s="417"/>
      <c r="G604" s="417"/>
      <c r="H604" s="417"/>
      <c r="I604" s="417"/>
      <c r="J604" s="417"/>
      <c r="K604" s="417"/>
      <c r="L604" s="417"/>
      <c r="M604" s="417"/>
      <c r="N604" s="417"/>
      <c r="O604" s="417"/>
      <c r="P604" s="417"/>
      <c r="Q604" s="417"/>
      <c r="R604" s="417"/>
      <c r="S604" s="417"/>
      <c r="T604" s="417"/>
      <c r="U604" s="417"/>
      <c r="V604" s="417"/>
      <c r="W604" s="417"/>
      <c r="X604" s="417"/>
      <c r="Y604" s="13"/>
      <c r="Z604" s="13"/>
    </row>
    <row r="605" spans="1:26" ht="15.75" customHeight="1" x14ac:dyDescent="0.2">
      <c r="A605" s="431"/>
      <c r="B605" s="432"/>
      <c r="C605" s="417"/>
      <c r="D605" s="417"/>
      <c r="E605" s="417"/>
      <c r="F605" s="417"/>
      <c r="G605" s="417"/>
      <c r="H605" s="417"/>
      <c r="I605" s="417"/>
      <c r="J605" s="417"/>
      <c r="K605" s="417"/>
      <c r="L605" s="417"/>
      <c r="M605" s="417"/>
      <c r="N605" s="417"/>
      <c r="O605" s="417"/>
      <c r="P605" s="417"/>
      <c r="Q605" s="417"/>
      <c r="R605" s="417"/>
      <c r="S605" s="417"/>
      <c r="T605" s="417"/>
      <c r="U605" s="417"/>
      <c r="V605" s="417"/>
      <c r="W605" s="417"/>
      <c r="X605" s="417"/>
      <c r="Y605" s="13"/>
      <c r="Z605" s="13"/>
    </row>
    <row r="606" spans="1:26" ht="15.75" customHeight="1" x14ac:dyDescent="0.2">
      <c r="A606" s="431"/>
      <c r="B606" s="432"/>
      <c r="C606" s="417"/>
      <c r="D606" s="417"/>
      <c r="E606" s="417"/>
      <c r="F606" s="417"/>
      <c r="G606" s="417"/>
      <c r="H606" s="417"/>
      <c r="I606" s="417"/>
      <c r="J606" s="417"/>
      <c r="K606" s="417"/>
      <c r="L606" s="417"/>
      <c r="M606" s="417"/>
      <c r="N606" s="417"/>
      <c r="O606" s="417"/>
      <c r="P606" s="417"/>
      <c r="Q606" s="417"/>
      <c r="R606" s="417"/>
      <c r="S606" s="417"/>
      <c r="T606" s="417"/>
      <c r="U606" s="417"/>
      <c r="V606" s="417"/>
      <c r="W606" s="417"/>
      <c r="X606" s="417"/>
      <c r="Y606" s="13"/>
      <c r="Z606" s="13"/>
    </row>
    <row r="607" spans="1:26" ht="15.75" customHeight="1" x14ac:dyDescent="0.2">
      <c r="A607" s="431"/>
      <c r="B607" s="432"/>
      <c r="C607" s="417"/>
      <c r="D607" s="417"/>
      <c r="E607" s="417"/>
      <c r="F607" s="417"/>
      <c r="G607" s="417"/>
      <c r="H607" s="417"/>
      <c r="I607" s="417"/>
      <c r="J607" s="417"/>
      <c r="K607" s="417"/>
      <c r="L607" s="417"/>
      <c r="M607" s="417"/>
      <c r="N607" s="417"/>
      <c r="O607" s="417"/>
      <c r="P607" s="417"/>
      <c r="Q607" s="417"/>
      <c r="R607" s="417"/>
      <c r="S607" s="417"/>
      <c r="T607" s="417"/>
      <c r="U607" s="417"/>
      <c r="V607" s="417"/>
      <c r="W607" s="417"/>
      <c r="X607" s="417"/>
      <c r="Y607" s="13"/>
      <c r="Z607" s="13"/>
    </row>
    <row r="608" spans="1:26" ht="15.75" customHeight="1" x14ac:dyDescent="0.2">
      <c r="A608" s="431"/>
      <c r="B608" s="432"/>
      <c r="C608" s="417"/>
      <c r="D608" s="417"/>
      <c r="E608" s="417"/>
      <c r="F608" s="417"/>
      <c r="G608" s="417"/>
      <c r="H608" s="417"/>
      <c r="I608" s="417"/>
      <c r="J608" s="417"/>
      <c r="K608" s="417"/>
      <c r="L608" s="417"/>
      <c r="M608" s="417"/>
      <c r="N608" s="417"/>
      <c r="O608" s="417"/>
      <c r="P608" s="417"/>
      <c r="Q608" s="417"/>
      <c r="R608" s="417"/>
      <c r="S608" s="417"/>
      <c r="T608" s="417"/>
      <c r="U608" s="417"/>
      <c r="V608" s="417"/>
      <c r="W608" s="417"/>
      <c r="X608" s="417"/>
      <c r="Y608" s="13"/>
      <c r="Z608" s="13"/>
    </row>
    <row r="609" spans="1:26" ht="15.75" customHeight="1" x14ac:dyDescent="0.2">
      <c r="A609" s="431"/>
      <c r="B609" s="432"/>
      <c r="C609" s="417"/>
      <c r="D609" s="417"/>
      <c r="E609" s="417"/>
      <c r="F609" s="417"/>
      <c r="G609" s="417"/>
      <c r="H609" s="417"/>
      <c r="I609" s="417"/>
      <c r="J609" s="417"/>
      <c r="K609" s="417"/>
      <c r="L609" s="417"/>
      <c r="M609" s="417"/>
      <c r="N609" s="417"/>
      <c r="O609" s="417"/>
      <c r="P609" s="417"/>
      <c r="Q609" s="417"/>
      <c r="R609" s="417"/>
      <c r="S609" s="417"/>
      <c r="T609" s="417"/>
      <c r="U609" s="417"/>
      <c r="V609" s="417"/>
      <c r="W609" s="417"/>
      <c r="X609" s="417"/>
      <c r="Y609" s="13"/>
      <c r="Z609" s="13"/>
    </row>
    <row r="610" spans="1:26" ht="15.75" customHeight="1" x14ac:dyDescent="0.2">
      <c r="A610" s="431"/>
      <c r="B610" s="432"/>
      <c r="C610" s="417"/>
      <c r="D610" s="417"/>
      <c r="E610" s="417"/>
      <c r="F610" s="417"/>
      <c r="G610" s="417"/>
      <c r="H610" s="417"/>
      <c r="I610" s="417"/>
      <c r="J610" s="417"/>
      <c r="K610" s="417"/>
      <c r="L610" s="417"/>
      <c r="M610" s="417"/>
      <c r="N610" s="417"/>
      <c r="O610" s="417"/>
      <c r="P610" s="417"/>
      <c r="Q610" s="417"/>
      <c r="R610" s="417"/>
      <c r="S610" s="417"/>
      <c r="T610" s="417"/>
      <c r="U610" s="417"/>
      <c r="V610" s="417"/>
      <c r="W610" s="417"/>
      <c r="X610" s="417"/>
      <c r="Y610" s="13"/>
      <c r="Z610" s="13"/>
    </row>
    <row r="611" spans="1:26" ht="15.75" customHeight="1" x14ac:dyDescent="0.2">
      <c r="A611" s="431"/>
      <c r="B611" s="432"/>
      <c r="C611" s="417"/>
      <c r="D611" s="417"/>
      <c r="E611" s="417"/>
      <c r="F611" s="417"/>
      <c r="G611" s="417"/>
      <c r="H611" s="417"/>
      <c r="I611" s="417"/>
      <c r="J611" s="417"/>
      <c r="K611" s="417"/>
      <c r="L611" s="417"/>
      <c r="M611" s="417"/>
      <c r="N611" s="417"/>
      <c r="O611" s="417"/>
      <c r="P611" s="417"/>
      <c r="Q611" s="417"/>
      <c r="R611" s="417"/>
      <c r="S611" s="417"/>
      <c r="T611" s="417"/>
      <c r="U611" s="417"/>
      <c r="V611" s="417"/>
      <c r="W611" s="417"/>
      <c r="X611" s="417"/>
      <c r="Y611" s="13"/>
      <c r="Z611" s="13"/>
    </row>
    <row r="612" spans="1:26" ht="15.75" customHeight="1" x14ac:dyDescent="0.2">
      <c r="A612" s="431"/>
      <c r="B612" s="432"/>
      <c r="C612" s="417"/>
      <c r="D612" s="417"/>
      <c r="E612" s="417"/>
      <c r="F612" s="417"/>
      <c r="G612" s="417"/>
      <c r="H612" s="417"/>
      <c r="I612" s="417"/>
      <c r="J612" s="417"/>
      <c r="K612" s="417"/>
      <c r="L612" s="417"/>
      <c r="M612" s="417"/>
      <c r="N612" s="417"/>
      <c r="O612" s="417"/>
      <c r="P612" s="417"/>
      <c r="Q612" s="417"/>
      <c r="R612" s="417"/>
      <c r="S612" s="417"/>
      <c r="T612" s="417"/>
      <c r="U612" s="417"/>
      <c r="V612" s="417"/>
      <c r="W612" s="417"/>
      <c r="X612" s="417"/>
      <c r="Y612" s="13"/>
      <c r="Z612" s="13"/>
    </row>
    <row r="613" spans="1:26" ht="15.75" customHeight="1" x14ac:dyDescent="0.2">
      <c r="A613" s="431"/>
      <c r="B613" s="432"/>
      <c r="C613" s="417"/>
      <c r="D613" s="417"/>
      <c r="E613" s="417"/>
      <c r="F613" s="417"/>
      <c r="G613" s="417"/>
      <c r="H613" s="417"/>
      <c r="I613" s="417"/>
      <c r="J613" s="417"/>
      <c r="K613" s="417"/>
      <c r="L613" s="417"/>
      <c r="M613" s="417"/>
      <c r="N613" s="417"/>
      <c r="O613" s="417"/>
      <c r="P613" s="417"/>
      <c r="Q613" s="417"/>
      <c r="R613" s="417"/>
      <c r="S613" s="417"/>
      <c r="T613" s="417"/>
      <c r="U613" s="417"/>
      <c r="V613" s="417"/>
      <c r="W613" s="417"/>
      <c r="X613" s="417"/>
      <c r="Y613" s="13"/>
      <c r="Z613" s="13"/>
    </row>
    <row r="614" spans="1:26" ht="15.75" customHeight="1" x14ac:dyDescent="0.2">
      <c r="A614" s="431"/>
      <c r="B614" s="432"/>
      <c r="C614" s="417"/>
      <c r="D614" s="417"/>
      <c r="E614" s="417"/>
      <c r="F614" s="417"/>
      <c r="G614" s="417"/>
      <c r="H614" s="417"/>
      <c r="I614" s="417"/>
      <c r="J614" s="417"/>
      <c r="K614" s="417"/>
      <c r="L614" s="417"/>
      <c r="M614" s="417"/>
      <c r="N614" s="417"/>
      <c r="O614" s="417"/>
      <c r="P614" s="417"/>
      <c r="Q614" s="417"/>
      <c r="R614" s="417"/>
      <c r="S614" s="417"/>
      <c r="T614" s="417"/>
      <c r="U614" s="417"/>
      <c r="V614" s="417"/>
      <c r="W614" s="417"/>
      <c r="X614" s="417"/>
      <c r="Y614" s="13"/>
      <c r="Z614" s="13"/>
    </row>
    <row r="615" spans="1:26" ht="15.75" customHeight="1" x14ac:dyDescent="0.2">
      <c r="A615" s="431"/>
      <c r="B615" s="432"/>
      <c r="C615" s="417"/>
      <c r="D615" s="417"/>
      <c r="E615" s="417"/>
      <c r="F615" s="417"/>
      <c r="G615" s="417"/>
      <c r="H615" s="417"/>
      <c r="I615" s="417"/>
      <c r="J615" s="417"/>
      <c r="K615" s="417"/>
      <c r="L615" s="417"/>
      <c r="M615" s="417"/>
      <c r="N615" s="417"/>
      <c r="O615" s="417"/>
      <c r="P615" s="417"/>
      <c r="Q615" s="417"/>
      <c r="R615" s="417"/>
      <c r="S615" s="417"/>
      <c r="T615" s="417"/>
      <c r="U615" s="417"/>
      <c r="V615" s="417"/>
      <c r="W615" s="417"/>
      <c r="X615" s="417"/>
      <c r="Y615" s="13"/>
      <c r="Z615" s="13"/>
    </row>
    <row r="616" spans="1:26" ht="15.75" customHeight="1" x14ac:dyDescent="0.2">
      <c r="A616" s="431"/>
      <c r="B616" s="432"/>
      <c r="C616" s="417"/>
      <c r="D616" s="417"/>
      <c r="E616" s="417"/>
      <c r="F616" s="417"/>
      <c r="G616" s="417"/>
      <c r="H616" s="417"/>
      <c r="I616" s="417"/>
      <c r="J616" s="417"/>
      <c r="K616" s="417"/>
      <c r="L616" s="417"/>
      <c r="M616" s="417"/>
      <c r="N616" s="417"/>
      <c r="O616" s="417"/>
      <c r="P616" s="417"/>
      <c r="Q616" s="417"/>
      <c r="R616" s="417"/>
      <c r="S616" s="417"/>
      <c r="T616" s="417"/>
      <c r="U616" s="417"/>
      <c r="V616" s="417"/>
      <c r="W616" s="417"/>
      <c r="X616" s="417"/>
      <c r="Y616" s="13"/>
      <c r="Z616" s="13"/>
    </row>
    <row r="617" spans="1:26" ht="15.75" customHeight="1" x14ac:dyDescent="0.2">
      <c r="A617" s="431"/>
      <c r="B617" s="432"/>
      <c r="C617" s="417"/>
      <c r="D617" s="417"/>
      <c r="E617" s="417"/>
      <c r="F617" s="417"/>
      <c r="G617" s="417"/>
      <c r="H617" s="417"/>
      <c r="I617" s="417"/>
      <c r="J617" s="417"/>
      <c r="K617" s="417"/>
      <c r="L617" s="417"/>
      <c r="M617" s="417"/>
      <c r="N617" s="417"/>
      <c r="O617" s="417"/>
      <c r="P617" s="417"/>
      <c r="Q617" s="417"/>
      <c r="R617" s="417"/>
      <c r="S617" s="417"/>
      <c r="T617" s="417"/>
      <c r="U617" s="417"/>
      <c r="V617" s="417"/>
      <c r="W617" s="417"/>
      <c r="X617" s="417"/>
      <c r="Y617" s="13"/>
      <c r="Z617" s="13"/>
    </row>
    <row r="618" spans="1:26" ht="15.75" customHeight="1" x14ac:dyDescent="0.2">
      <c r="A618" s="431"/>
      <c r="B618" s="432"/>
      <c r="C618" s="417"/>
      <c r="D618" s="417"/>
      <c r="E618" s="417"/>
      <c r="F618" s="417"/>
      <c r="G618" s="417"/>
      <c r="H618" s="417"/>
      <c r="I618" s="417"/>
      <c r="J618" s="417"/>
      <c r="K618" s="417"/>
      <c r="L618" s="417"/>
      <c r="M618" s="417"/>
      <c r="N618" s="417"/>
      <c r="O618" s="417"/>
      <c r="P618" s="417"/>
      <c r="Q618" s="417"/>
      <c r="R618" s="417"/>
      <c r="S618" s="417"/>
      <c r="T618" s="417"/>
      <c r="U618" s="417"/>
      <c r="V618" s="417"/>
      <c r="W618" s="417"/>
      <c r="X618" s="417"/>
      <c r="Y618" s="13"/>
      <c r="Z618" s="13"/>
    </row>
    <row r="619" spans="1:26" ht="15.75" customHeight="1" x14ac:dyDescent="0.2">
      <c r="A619" s="431"/>
      <c r="B619" s="432"/>
      <c r="C619" s="417"/>
      <c r="D619" s="417"/>
      <c r="E619" s="417"/>
      <c r="F619" s="417"/>
      <c r="G619" s="417"/>
      <c r="H619" s="417"/>
      <c r="I619" s="417"/>
      <c r="J619" s="417"/>
      <c r="K619" s="417"/>
      <c r="L619" s="417"/>
      <c r="M619" s="417"/>
      <c r="N619" s="417"/>
      <c r="O619" s="417"/>
      <c r="P619" s="417"/>
      <c r="Q619" s="417"/>
      <c r="R619" s="417"/>
      <c r="S619" s="417"/>
      <c r="T619" s="417"/>
      <c r="U619" s="417"/>
      <c r="V619" s="417"/>
      <c r="W619" s="417"/>
      <c r="X619" s="417"/>
      <c r="Y619" s="13"/>
      <c r="Z619" s="13"/>
    </row>
    <row r="620" spans="1:26" ht="15.75" customHeight="1" x14ac:dyDescent="0.2">
      <c r="A620" s="431"/>
      <c r="B620" s="432"/>
      <c r="C620" s="417"/>
      <c r="D620" s="417"/>
      <c r="E620" s="417"/>
      <c r="F620" s="417"/>
      <c r="G620" s="417"/>
      <c r="H620" s="417"/>
      <c r="I620" s="417"/>
      <c r="J620" s="417"/>
      <c r="K620" s="417"/>
      <c r="L620" s="417"/>
      <c r="M620" s="417"/>
      <c r="N620" s="417"/>
      <c r="O620" s="417"/>
      <c r="P620" s="417"/>
      <c r="Q620" s="417"/>
      <c r="R620" s="417"/>
      <c r="S620" s="417"/>
      <c r="T620" s="417"/>
      <c r="U620" s="417"/>
      <c r="V620" s="417"/>
      <c r="W620" s="417"/>
      <c r="X620" s="417"/>
      <c r="Y620" s="13"/>
      <c r="Z620" s="13"/>
    </row>
    <row r="621" spans="1:26" ht="15.75" customHeight="1" x14ac:dyDescent="0.2">
      <c r="A621" s="431"/>
      <c r="B621" s="432"/>
      <c r="C621" s="417"/>
      <c r="D621" s="417"/>
      <c r="E621" s="417"/>
      <c r="F621" s="417"/>
      <c r="G621" s="417"/>
      <c r="H621" s="417"/>
      <c r="I621" s="417"/>
      <c r="J621" s="417"/>
      <c r="K621" s="417"/>
      <c r="L621" s="417"/>
      <c r="M621" s="417"/>
      <c r="N621" s="417"/>
      <c r="O621" s="417"/>
      <c r="P621" s="417"/>
      <c r="Q621" s="417"/>
      <c r="R621" s="417"/>
      <c r="S621" s="417"/>
      <c r="T621" s="417"/>
      <c r="U621" s="417"/>
      <c r="V621" s="417"/>
      <c r="W621" s="417"/>
      <c r="X621" s="417"/>
      <c r="Y621" s="13"/>
      <c r="Z621" s="13"/>
    </row>
    <row r="622" spans="1:26" ht="15.75" customHeight="1" x14ac:dyDescent="0.2">
      <c r="A622" s="431"/>
      <c r="B622" s="432"/>
      <c r="C622" s="417"/>
      <c r="D622" s="417"/>
      <c r="E622" s="417"/>
      <c r="F622" s="417"/>
      <c r="G622" s="417"/>
      <c r="H622" s="417"/>
      <c r="I622" s="417"/>
      <c r="J622" s="417"/>
      <c r="K622" s="417"/>
      <c r="L622" s="417"/>
      <c r="M622" s="417"/>
      <c r="N622" s="417"/>
      <c r="O622" s="417"/>
      <c r="P622" s="417"/>
      <c r="Q622" s="417"/>
      <c r="R622" s="417"/>
      <c r="S622" s="417"/>
      <c r="T622" s="417"/>
      <c r="U622" s="417"/>
      <c r="V622" s="417"/>
      <c r="W622" s="417"/>
      <c r="X622" s="417"/>
      <c r="Y622" s="13"/>
      <c r="Z622" s="13"/>
    </row>
    <row r="623" spans="1:26" ht="15.75" customHeight="1" x14ac:dyDescent="0.2">
      <c r="A623" s="431"/>
      <c r="B623" s="432"/>
      <c r="C623" s="417"/>
      <c r="D623" s="417"/>
      <c r="E623" s="417"/>
      <c r="F623" s="417"/>
      <c r="G623" s="417"/>
      <c r="H623" s="417"/>
      <c r="I623" s="417"/>
      <c r="J623" s="417"/>
      <c r="K623" s="417"/>
      <c r="L623" s="417"/>
      <c r="M623" s="417"/>
      <c r="N623" s="417"/>
      <c r="O623" s="417"/>
      <c r="P623" s="417"/>
      <c r="Q623" s="417"/>
      <c r="R623" s="417"/>
      <c r="S623" s="417"/>
      <c r="T623" s="417"/>
      <c r="U623" s="417"/>
      <c r="V623" s="417"/>
      <c r="W623" s="417"/>
      <c r="X623" s="417"/>
      <c r="Y623" s="13"/>
      <c r="Z623" s="13"/>
    </row>
    <row r="624" spans="1:26" ht="15.75" customHeight="1" x14ac:dyDescent="0.2">
      <c r="A624" s="431"/>
      <c r="B624" s="432"/>
      <c r="C624" s="417"/>
      <c r="D624" s="417"/>
      <c r="E624" s="417"/>
      <c r="F624" s="417"/>
      <c r="G624" s="417"/>
      <c r="H624" s="417"/>
      <c r="I624" s="417"/>
      <c r="J624" s="417"/>
      <c r="K624" s="417"/>
      <c r="L624" s="417"/>
      <c r="M624" s="417"/>
      <c r="N624" s="417"/>
      <c r="O624" s="417"/>
      <c r="P624" s="417"/>
      <c r="Q624" s="417"/>
      <c r="R624" s="417"/>
      <c r="S624" s="417"/>
      <c r="T624" s="417"/>
      <c r="U624" s="417"/>
      <c r="V624" s="417"/>
      <c r="W624" s="417"/>
      <c r="X624" s="417"/>
      <c r="Y624" s="13"/>
      <c r="Z624" s="13"/>
    </row>
    <row r="625" spans="1:26" ht="15.75" customHeight="1" x14ac:dyDescent="0.2">
      <c r="A625" s="431"/>
      <c r="B625" s="432"/>
      <c r="C625" s="417"/>
      <c r="D625" s="417"/>
      <c r="E625" s="417"/>
      <c r="F625" s="417"/>
      <c r="G625" s="417"/>
      <c r="H625" s="417"/>
      <c r="I625" s="417"/>
      <c r="J625" s="417"/>
      <c r="K625" s="417"/>
      <c r="L625" s="417"/>
      <c r="M625" s="417"/>
      <c r="N625" s="417"/>
      <c r="O625" s="417"/>
      <c r="P625" s="417"/>
      <c r="Q625" s="417"/>
      <c r="R625" s="417"/>
      <c r="S625" s="417"/>
      <c r="T625" s="417"/>
      <c r="U625" s="417"/>
      <c r="V625" s="417"/>
      <c r="W625" s="417"/>
      <c r="X625" s="417"/>
      <c r="Y625" s="13"/>
      <c r="Z625" s="13"/>
    </row>
    <row r="626" spans="1:26" ht="15.75" customHeight="1" x14ac:dyDescent="0.2">
      <c r="A626" s="431"/>
      <c r="B626" s="432"/>
      <c r="C626" s="417"/>
      <c r="D626" s="417"/>
      <c r="E626" s="417"/>
      <c r="F626" s="417"/>
      <c r="G626" s="417"/>
      <c r="H626" s="417"/>
      <c r="I626" s="417"/>
      <c r="J626" s="417"/>
      <c r="K626" s="417"/>
      <c r="L626" s="417"/>
      <c r="M626" s="417"/>
      <c r="N626" s="417"/>
      <c r="O626" s="417"/>
      <c r="P626" s="417"/>
      <c r="Q626" s="417"/>
      <c r="R626" s="417"/>
      <c r="S626" s="417"/>
      <c r="T626" s="417"/>
      <c r="U626" s="417"/>
      <c r="V626" s="417"/>
      <c r="W626" s="417"/>
      <c r="X626" s="417"/>
      <c r="Y626" s="13"/>
      <c r="Z626" s="13"/>
    </row>
    <row r="627" spans="1:26" ht="15.75" customHeight="1" x14ac:dyDescent="0.2">
      <c r="A627" s="431"/>
      <c r="B627" s="432"/>
      <c r="C627" s="417"/>
      <c r="D627" s="417"/>
      <c r="E627" s="417"/>
      <c r="F627" s="417"/>
      <c r="G627" s="417"/>
      <c r="H627" s="417"/>
      <c r="I627" s="417"/>
      <c r="J627" s="417"/>
      <c r="K627" s="417"/>
      <c r="L627" s="417"/>
      <c r="M627" s="417"/>
      <c r="N627" s="417"/>
      <c r="O627" s="417"/>
      <c r="P627" s="417"/>
      <c r="Q627" s="417"/>
      <c r="R627" s="417"/>
      <c r="S627" s="417"/>
      <c r="T627" s="417"/>
      <c r="U627" s="417"/>
      <c r="V627" s="417"/>
      <c r="W627" s="417"/>
      <c r="X627" s="417"/>
      <c r="Y627" s="13"/>
      <c r="Z627" s="13"/>
    </row>
    <row r="628" spans="1:26" ht="15.75" customHeight="1" x14ac:dyDescent="0.2">
      <c r="A628" s="371"/>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
      <c r="A629" s="371"/>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
      <c r="A630" s="371"/>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
      <c r="A631" s="371"/>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
      <c r="A632" s="371"/>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
      <c r="A633" s="371"/>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
      <c r="A634" s="371"/>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
      <c r="A635" s="371"/>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
      <c r="A636" s="371"/>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
      <c r="A637" s="371"/>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
      <c r="A638" s="371"/>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
      <c r="A639" s="371"/>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
      <c r="A640" s="371"/>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
      <c r="A641" s="371"/>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
      <c r="A642" s="371"/>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
      <c r="A643" s="371"/>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
      <c r="A644" s="371"/>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
      <c r="A645" s="371"/>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
      <c r="A646" s="371"/>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
      <c r="A647" s="371"/>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
      <c r="A648" s="371"/>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
      <c r="A649" s="371"/>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
      <c r="A650" s="371"/>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
      <c r="A651" s="371"/>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
      <c r="A652" s="371"/>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
      <c r="A653" s="371"/>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
      <c r="A654" s="371"/>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
      <c r="A655" s="371"/>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
      <c r="A656" s="371"/>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
      <c r="A657" s="371"/>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
      <c r="A658" s="371"/>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
      <c r="A659" s="371"/>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
      <c r="A660" s="371"/>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
      <c r="A661" s="371"/>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
      <c r="A662" s="371"/>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
      <c r="A663" s="371"/>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
      <c r="A664" s="371"/>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
      <c r="A665" s="371"/>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
      <c r="A666" s="371"/>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
      <c r="A667" s="371"/>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
      <c r="A668" s="371"/>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
      <c r="A669" s="371"/>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
      <c r="A670" s="371"/>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
      <c r="A671" s="371"/>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
      <c r="A672" s="371"/>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
      <c r="A673" s="371"/>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
      <c r="A674" s="371"/>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
      <c r="A675" s="371"/>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
      <c r="A676" s="371"/>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
      <c r="A677" s="371"/>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
      <c r="A678" s="371"/>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
      <c r="A679" s="371"/>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
      <c r="A680" s="371"/>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
      <c r="A681" s="371"/>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
      <c r="A682" s="371"/>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
      <c r="A683" s="371"/>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
      <c r="A684" s="371"/>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
      <c r="A685" s="371"/>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
      <c r="A686" s="371"/>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
      <c r="A687" s="371"/>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
      <c r="A688" s="371"/>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
      <c r="A689" s="371"/>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
      <c r="A690" s="371"/>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
      <c r="A691" s="371"/>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
      <c r="A692" s="371"/>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
      <c r="A693" s="371"/>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
      <c r="A694" s="371"/>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
      <c r="A695" s="371"/>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
      <c r="A696" s="371"/>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
      <c r="A697" s="371"/>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
      <c r="A698" s="371"/>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
      <c r="A699" s="371"/>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
      <c r="A700" s="371"/>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
      <c r="A701" s="371"/>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
      <c r="A702" s="371"/>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
      <c r="A703" s="371"/>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
      <c r="A704" s="371"/>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
      <c r="A705" s="371"/>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
      <c r="A706" s="371"/>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
      <c r="A707" s="371"/>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
      <c r="A708" s="371"/>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
      <c r="A709" s="371"/>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
      <c r="A710" s="371"/>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
      <c r="A711" s="371"/>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
      <c r="A712" s="371"/>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
      <c r="A713" s="371"/>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
      <c r="A714" s="371"/>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
      <c r="A715" s="371"/>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
      <c r="A716" s="371"/>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
      <c r="A717" s="371"/>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
      <c r="A718" s="371"/>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
      <c r="A719" s="371"/>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
      <c r="A720" s="371"/>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
      <c r="A721" s="371"/>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
      <c r="A722" s="371"/>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
      <c r="A723" s="371"/>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
      <c r="A724" s="371"/>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
      <c r="A725" s="371"/>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
      <c r="A726" s="371"/>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
      <c r="A727" s="371"/>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
      <c r="A728" s="371"/>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
      <c r="A729" s="371"/>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
      <c r="A730" s="371"/>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
      <c r="A731" s="371"/>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
      <c r="A732" s="371"/>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
      <c r="A733" s="371"/>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
      <c r="A734" s="371"/>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
      <c r="A735" s="371"/>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
      <c r="A736" s="371"/>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
      <c r="A737" s="371"/>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
      <c r="A738" s="371"/>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
      <c r="A739" s="371"/>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
      <c r="A740" s="371"/>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
      <c r="A741" s="371"/>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
      <c r="A742" s="371"/>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
      <c r="A743" s="371"/>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
      <c r="A744" s="371"/>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
      <c r="A745" s="371"/>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
      <c r="A746" s="371"/>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
      <c r="A747" s="371"/>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
      <c r="A748" s="371"/>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
      <c r="A749" s="371"/>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
      <c r="A750" s="371"/>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
      <c r="A751" s="371"/>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
      <c r="A752" s="371"/>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
      <c r="A753" s="371"/>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
      <c r="A754" s="371"/>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
      <c r="A755" s="371"/>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
      <c r="A756" s="371"/>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
      <c r="A757" s="371"/>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
      <c r="A758" s="371"/>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
      <c r="A759" s="371"/>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
      <c r="A760" s="371"/>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
      <c r="A761" s="371"/>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
      <c r="A762" s="371"/>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
      <c r="A763" s="371"/>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
      <c r="A764" s="371"/>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
      <c r="A765" s="371"/>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
      <c r="A766" s="371"/>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
      <c r="A767" s="371"/>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
      <c r="A768" s="371"/>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
      <c r="A769" s="371"/>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
      <c r="A770" s="371"/>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
      <c r="A771" s="371"/>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
      <c r="A772" s="371"/>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
      <c r="A773" s="371"/>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
      <c r="A774" s="371"/>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
      <c r="A775" s="371"/>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
      <c r="A776" s="371"/>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
      <c r="A777" s="371"/>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
      <c r="A778" s="371"/>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
      <c r="A779" s="371"/>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
      <c r="A780" s="371"/>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
      <c r="A781" s="371"/>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
      <c r="A782" s="371"/>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
      <c r="A783" s="371"/>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
      <c r="A784" s="371"/>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
      <c r="A785" s="371"/>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
      <c r="A786" s="371"/>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
      <c r="A787" s="371"/>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
      <c r="A788" s="371"/>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
      <c r="A789" s="371"/>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
      <c r="A790" s="371"/>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
      <c r="A791" s="371"/>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
      <c r="A792" s="371"/>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
      <c r="A793" s="371"/>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
      <c r="A794" s="371"/>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
      <c r="A795" s="371"/>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
      <c r="A796" s="371"/>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
      <c r="A797" s="371"/>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
      <c r="A798" s="371"/>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
      <c r="A799" s="371"/>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
      <c r="A800" s="371"/>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
      <c r="A801" s="371"/>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
      <c r="A802" s="371"/>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
      <c r="A803" s="371"/>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
      <c r="A804" s="371"/>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
      <c r="A805" s="371"/>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
      <c r="A806" s="371"/>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
      <c r="A807" s="371"/>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
      <c r="A808" s="371"/>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
      <c r="A809" s="371"/>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
      <c r="A810" s="371"/>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
      <c r="A811" s="371"/>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
      <c r="A812" s="371"/>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
      <c r="A813" s="371"/>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
      <c r="A814" s="371"/>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
      <c r="A815" s="371"/>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
      <c r="A816" s="371"/>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
      <c r="A817" s="371"/>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
      <c r="A818" s="371"/>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
      <c r="A819" s="371"/>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
      <c r="A820" s="371"/>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
      <c r="A821" s="371"/>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
      <c r="A822" s="371"/>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
      <c r="A823" s="371"/>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
      <c r="A824" s="371"/>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
      <c r="A825" s="371"/>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
      <c r="A826" s="371"/>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
      <c r="A827" s="371"/>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
      <c r="A828" s="371"/>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
      <c r="A829" s="371"/>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
      <c r="A830" s="371"/>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
      <c r="A831" s="371"/>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
      <c r="A832" s="371"/>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
      <c r="A833" s="371"/>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
      <c r="A834" s="371"/>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
      <c r="A835" s="371"/>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
      <c r="A836" s="371"/>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
      <c r="A837" s="371"/>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
      <c r="A838" s="371"/>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
      <c r="A839" s="371"/>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
      <c r="A840" s="371"/>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
      <c r="A841" s="371"/>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
      <c r="A842" s="371"/>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
      <c r="A843" s="371"/>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
      <c r="A844" s="371"/>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
      <c r="A845" s="371"/>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
      <c r="A846" s="371"/>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
      <c r="A847" s="371"/>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
      <c r="A848" s="371"/>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
      <c r="A849" s="371"/>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
      <c r="A850" s="371"/>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
      <c r="A851" s="371"/>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
      <c r="A852" s="371"/>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
      <c r="A853" s="371"/>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
      <c r="A854" s="371"/>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
      <c r="A855" s="371"/>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
      <c r="A856" s="371"/>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
      <c r="A857" s="371"/>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
      <c r="A858" s="371"/>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
      <c r="A859" s="371"/>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
      <c r="A860" s="371"/>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
      <c r="A861" s="371"/>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
      <c r="A862" s="371"/>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
      <c r="A863" s="371"/>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
      <c r="A864" s="371"/>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
      <c r="A865" s="371"/>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
      <c r="A866" s="371"/>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
      <c r="A867" s="371"/>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
      <c r="A868" s="371"/>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
      <c r="A869" s="371"/>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
      <c r="A870" s="371"/>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
      <c r="A871" s="371"/>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
      <c r="A872" s="371"/>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
      <c r="A873" s="371"/>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
      <c r="A874" s="371"/>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
      <c r="A875" s="371"/>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
      <c r="A876" s="371"/>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
      <c r="A877" s="371"/>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
      <c r="A878" s="371"/>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
      <c r="A879" s="371"/>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
      <c r="A880" s="371"/>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
      <c r="A881" s="371"/>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
      <c r="A882" s="371"/>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
      <c r="A883" s="371"/>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
      <c r="A884" s="371"/>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
      <c r="A885" s="371"/>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
      <c r="A886" s="371"/>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
      <c r="A887" s="371"/>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
      <c r="A888" s="371"/>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
      <c r="A889" s="371"/>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
      <c r="A890" s="371"/>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
      <c r="A891" s="371"/>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
      <c r="A892" s="371"/>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
      <c r="A893" s="371"/>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
      <c r="A894" s="371"/>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
      <c r="A895" s="371"/>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
      <c r="A896" s="371"/>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
      <c r="A897" s="371"/>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
      <c r="A898" s="371"/>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
      <c r="A899" s="371"/>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
      <c r="A900" s="371"/>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
      <c r="A901" s="371"/>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
      <c r="A902" s="371"/>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
      <c r="A903" s="371"/>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
      <c r="A904" s="371"/>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
      <c r="A905" s="371"/>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
      <c r="A906" s="371"/>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
      <c r="A907" s="371"/>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
      <c r="A908" s="371"/>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
      <c r="A909" s="371"/>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
      <c r="A910" s="371"/>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
      <c r="A911" s="371"/>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
      <c r="A912" s="371"/>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
      <c r="A913" s="371"/>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
      <c r="A914" s="371"/>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
      <c r="A915" s="371"/>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
      <c r="A916" s="371"/>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
      <c r="A917" s="371"/>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
      <c r="A918" s="371"/>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
      <c r="A919" s="371"/>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
      <c r="A920" s="371"/>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
      <c r="A921" s="371"/>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
      <c r="A922" s="371"/>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
      <c r="A923" s="371"/>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
      <c r="A924" s="371"/>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
      <c r="A925" s="371"/>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
      <c r="A926" s="371"/>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
      <c r="A927" s="371"/>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
      <c r="A928" s="371"/>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
      <c r="A929" s="371"/>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
      <c r="A930" s="371"/>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
      <c r="A931" s="371"/>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
      <c r="A932" s="371"/>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
      <c r="A933" s="371"/>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
      <c r="A934" s="371"/>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
      <c r="A935" s="371"/>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
      <c r="A936" s="371"/>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
      <c r="A937" s="371"/>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
      <c r="A938" s="371"/>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
      <c r="A939" s="371"/>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
      <c r="A940" s="371"/>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
      <c r="A941" s="371"/>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
      <c r="A942" s="371"/>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
      <c r="A943" s="371"/>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
      <c r="A944" s="371"/>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
      <c r="A945" s="371"/>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
      <c r="A946" s="371"/>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
      <c r="A947" s="371"/>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
      <c r="A948" s="371"/>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
      <c r="A949" s="371"/>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
      <c r="A950" s="371"/>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
      <c r="A951" s="371"/>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
      <c r="A952" s="371"/>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
      <c r="A953" s="371"/>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
      <c r="A954" s="371"/>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
      <c r="A955" s="371"/>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
      <c r="A956" s="371"/>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
      <c r="A957" s="371"/>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
      <c r="A958" s="371"/>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
      <c r="A959" s="371"/>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
      <c r="A960" s="371"/>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
      <c r="A961" s="371"/>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
      <c r="A962" s="371"/>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
      <c r="A963" s="371"/>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
      <c r="A964" s="371"/>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
      <c r="A965" s="371"/>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
      <c r="A966" s="371"/>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
      <c r="A967" s="371"/>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
      <c r="A968" s="371"/>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
      <c r="A969" s="371"/>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
      <c r="A970" s="371"/>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
      <c r="A971" s="371"/>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
      <c r="A972" s="371"/>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
      <c r="A973" s="371"/>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
      <c r="A974" s="371"/>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
      <c r="A975" s="371"/>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
      <c r="A976" s="371"/>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
      <c r="A977" s="371"/>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
      <c r="A978" s="371"/>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
      <c r="A979" s="371"/>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
      <c r="A980" s="371"/>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
      <c r="A981" s="371"/>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
      <c r="A982" s="371"/>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
      <c r="A983" s="371"/>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
      <c r="A984" s="371"/>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
      <c r="A985" s="371"/>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
      <c r="A986" s="371"/>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
      <c r="A987" s="371"/>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
      <c r="A988" s="371"/>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
      <c r="A989" s="371"/>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
      <c r="A990" s="371"/>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
      <c r="A991" s="371"/>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
      <c r="A992" s="371"/>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
      <c r="A993" s="371"/>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
      <c r="A994" s="371"/>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
      <c r="A995" s="371"/>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
      <c r="A996" s="371"/>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
      <c r="A997" s="371"/>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
      <c r="A998" s="371"/>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
      <c r="A999" s="371"/>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
      <c r="A1000" s="371"/>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autoFilter ref="A2:X437" xr:uid="{00000000-0009-0000-0000-000000000000}"/>
  <conditionalFormatting sqref="T228:T242 M228:N241 K293:T293 J326:J339 X340:X352 H354:J354 J270:J283 L270:P283 I315:I339 H265:H293 I265:I296 R54:W54 R51:W52 H355:P367 H51:L51 H53:H59 H52:J52 L52 K307:M307 U56:U62 O229:S241 R242:X242 H307:H339 M229:X231 V228:X242 H256:P264 J265:P269 K309:M311 K308 J284:X292 H298:H305 K298:M305 R355:R367 M284:N297 T284:T311 V284:X297 P302:Q311 P298:Q300 P301 M298:M311 K230:L230 H242:H251 H121:L122 T55:W55 R55:S56 S57:S59 R57:R60 T56:T60 V56:V60 W56:W61 H228:H235 K229:K231 K232:X235 J242:L255 N242:P255 H225:I227 K225:X228 J225:J241 U39:U49 X19:X24 W20:W25 V19:V23 H27:H38 J27:J38 H123:X128 S129:X139 J315:X325 H140:X141 J293:J296 J298:J310 I312:X314 H368:X436 O285:S297 W173:X184 V184 V176 V298:V311 H3:X10 L27:X38 N121:U122 W121:X122 H87 J87:X87 H143:X172 H142 H15:X22 H64:X86 H88:X120 H129:O139 J142:X142 H173:U184 H185:X224">
    <cfRule type="notContainsBlanks" dxfId="14311" priority="1">
      <formula>LEN(TRIM(T228))&gt;0</formula>
    </cfRule>
  </conditionalFormatting>
  <conditionalFormatting sqref="T228:T242 M228:N241 K293:T293 J326:J339 X340:X352 H354:J354 J270:J283 L270:P283 I315:I339 H265:H293 I265:I296 R54:W54 R51:W52 H355:P367 H51:L51 H53:H59 H52:J52 L52 K307:M307 U56:U62 O229:S241 R242:X242 H307:H339 M229:X231 V228:X242 H256:P264 J265:P269 K309:M311 K308 J284:X292 H298:H305 K298:M305 R355:R367 M284:N297 T284:T311 V284:X297 P302:Q311 P298:Q300 P301 M298:M311 K230:L230 H242:H251 H121:L122 T55:W55 R55:S56 S57:S59 R57:R60 T56:T60 V56:V60 W56:W61 H228:H235 K229:K231 K232:X235 J242:L255 N242:P255 H225:I227 K225:X228 J225:J241 U39:U49 X19:X24 W20:W25 V19:V23 H27:H38 J27:J38 H123:X128 S129:X139 J315:X325 H140:X141 J293:J296 J298:J310 I312:X314 H368:X436 O285:S297 W173:X184 V184 V176 V298:V311 H3:X10 L27:X38 N121:U122 W121:X122 H87 J87:X87 H143:X172 H142 H15:X22 H64:X86 H88:X120 H129:O139 J142:X142 H173:U184 H185:X224">
    <cfRule type="containsBlanks" dxfId="14310" priority="2">
      <formula>LEN(TRIM(T228))=0</formula>
    </cfRule>
  </conditionalFormatting>
  <conditionalFormatting sqref="P70 P92 P103 P114 P73:P74 P95 P106 P117 P81:R81 P74:R74 P84:R84">
    <cfRule type="notContainsBlanks" dxfId="14309" priority="3">
      <formula>LEN(TRIM(P70))&gt;0</formula>
    </cfRule>
  </conditionalFormatting>
  <conditionalFormatting sqref="P70 P92 P103 P114 P73:P74 P95 P106 P117 P81:R81 P74:R74 P84:R84">
    <cfRule type="containsBlanks" dxfId="14308" priority="4">
      <formula>LEN(TRIM(P70))=0</formula>
    </cfRule>
  </conditionalFormatting>
  <conditionalFormatting sqref="M235:M241 M305:M311 M319:M325 V232:V242 V316:V325 H232:H235 H288:H291 H302:H305 H316:H319 H330:H333 H358:H361 K264:L269 M261:M269 O261:O269 P264:P269 X344:X347 J330:J333 J288:X291 M291:M297 J286:X286 I354:I367 K355:K367 M355:M367 O355:O367 J358:P361 J270:J283 L270:P283 I315:I339 I312:I313 H261:H284 I262:I296 H246:H249 H260:P263 T302:T305 R358:R361 K302:M305 P302:Q305 K232:X235 J246:L249 N246:P249 J316:X319 V288:V311">
    <cfRule type="notContainsBlanks" dxfId="14307" priority="5">
      <formula>LEN(TRIM(M235))&gt;0</formula>
    </cfRule>
  </conditionalFormatting>
  <conditionalFormatting sqref="M235:M241 M305:M311 M319:M325 V232:V242 V316:V325 H232:H235 H288:H291 H302:H305 H316:H319 H330:H333 H358:H361 K264:L269 M261:M269 O261:O269 P264:P269 X344:X347 J330:J333 J288:X291 M291:M297 J286:X286 I354:I367 K355:K367 M355:M367 O355:O367 J358:P361 J270:J283 L270:P283 I315:I339 I312:I313 H261:H284 I262:I296 H246:H249 H260:P263 T302:T305 R358:R361 K302:M305 P302:Q305 K232:X235 J246:L249 N246:P249 J316:X319 V288:V311">
    <cfRule type="containsBlanks" dxfId="14306" priority="6">
      <formula>LEN(TRIM(M235))=0</formula>
    </cfRule>
  </conditionalFormatting>
  <conditionalFormatting sqref="K118:K122 J125:J128 J136:K139 J147:J150 J158:J161 J169:J172 K124 H129:O129 H140:X140 L142:X142 K151:K172 M132:N139 O134:O139 L131:L137 H129:H137 I129:I139 H118:X118 L129:O133 S129:X133 S131:T139 H151:X151 H162:X162 K129:K148">
    <cfRule type="notContainsBlanks" dxfId="14305" priority="7">
      <formula>LEN(TRIM(K118))&gt;0</formula>
    </cfRule>
  </conditionalFormatting>
  <conditionalFormatting sqref="K118:K122 J125:J128 J136:K139 J147:J150 J158:J161 J169:J172 K124 H129:O129 H140:X140 L142:X142 K151:K172 M132:N139 O134:O139 L131:L137 H129:H137 I129:I139 H118:X118 L129:O133 S129:X133 S131:T139 H151:X151 H162:X162 K129:K148">
    <cfRule type="containsBlanks" dxfId="14304" priority="8">
      <formula>LEN(TRIM(K118))=0</formula>
    </cfRule>
  </conditionalFormatting>
  <conditionalFormatting sqref="P70 P92 P103 P114 P73:P74 P95 P106 P117 P81:R81 P74:R74 P84:R84">
    <cfRule type="notContainsBlanks" dxfId="14303" priority="9">
      <formula>LEN(TRIM(P70))&gt;0</formula>
    </cfRule>
  </conditionalFormatting>
  <conditionalFormatting sqref="P70 P92 P103 P114 P73:P74 P95 P106 P117 P81:R81 P74:R74 P84:R84">
    <cfRule type="containsBlanks" dxfId="14302" priority="10">
      <formula>LEN(TRIM(P70))=0</formula>
    </cfRule>
  </conditionalFormatting>
  <conditionalFormatting sqref="P70 P92 P103 P114 P73:P78 P95 P106 P117 P81:R81 P74:R78 P84:R84">
    <cfRule type="notContainsBlanks" dxfId="14301" priority="11">
      <formula>LEN(TRIM(P70))&gt;0</formula>
    </cfRule>
  </conditionalFormatting>
  <conditionalFormatting sqref="P70 P92 P103 P114 P73:P78 P95 P106 P117 P81:R81 P74:R78 P84:R84">
    <cfRule type="containsBlanks" dxfId="14300" priority="12">
      <formula>LEN(TRIM(P70))=0</formula>
    </cfRule>
  </conditionalFormatting>
  <conditionalFormatting sqref="I260 K302:K303 M302:M303 K260 L302 K250:K257 H261:P264 J286:X286 I354:I367 J270:J283 L260:P283 I315:I339 H265:H284 I265:I296 H246:H249 H256:P256 J265:P269 I312:I313 H252:H255 J252:L255 J246:L249 N246:P249 M256:M257 N252:P255">
    <cfRule type="notContainsBlanks" dxfId="14299" priority="13">
      <formula>LEN(TRIM(I260))&gt;0</formula>
    </cfRule>
  </conditionalFormatting>
  <conditionalFormatting sqref="I260 K302:K303 M302:M303 K260 L302 K250:K257 H261:P264 J286:X286 I354:I367 J270:J283 L260:P283 I315:I339 H265:H284 I265:I296 H246:H249 H256:P256 J265:P269 I312:I313 H252:H255 J252:L255 J246:L249 N246:P249 M256:M257 N252:P255">
    <cfRule type="containsBlanks" dxfId="14298" priority="14">
      <formula>LEN(TRIM(I260))=0</formula>
    </cfRule>
  </conditionalFormatting>
  <conditionalFormatting sqref="J259:J260 H302:H303 H260:P260 M261:M269 O261:O269 H261:H284 H246:H247 H257:P258 T302:T303 P302:Q303 K302:M303 J246:L247 N246:P247">
    <cfRule type="notContainsBlanks" dxfId="14297" priority="15">
      <formula>LEN(TRIM(J259))&gt;0</formula>
    </cfRule>
  </conditionalFormatting>
  <conditionalFormatting sqref="J259:J260 H302:H303 H260:P260 M261:M269 O261:O269 H261:H284 H246:H247 H257:P258 T302:T303 P302:Q303 K302:M303 J246:L247 N246:P247">
    <cfRule type="containsBlanks" dxfId="14296" priority="16">
      <formula>LEN(TRIM(J259))=0</formula>
    </cfRule>
  </conditionalFormatting>
  <conditionalFormatting sqref="P312 H302:H303 K264:L269 M261:M269 O261:O269 P264:P269 J286:X286 I354:I367 J270:J283 L270:P283 I315:I339 I312:I313 H261:H284 I262:I296 H260:P263 T302:T303 P302:Q303 K302:M303">
    <cfRule type="notContainsBlanks" dxfId="14295" priority="17">
      <formula>LEN(TRIM(P312))&gt;0</formula>
    </cfRule>
  </conditionalFormatting>
  <conditionalFormatting sqref="P312 H302:H303 K264:L269 M261:M269 O261:O269 P264:P269 J286:X286 I354:I367 J270:J283 L270:P283 I315:I339 I312:I313 H261:H284 I262:I296 H260:P263 T302:T303 P302:Q303 K302:M303">
    <cfRule type="containsBlanks" dxfId="14294" priority="18">
      <formula>LEN(TRIM(P312))=0</formula>
    </cfRule>
  </conditionalFormatting>
  <conditionalFormatting sqref="H302:H303 M261:M269 O261:O269 J286:X286 I354:I367 J270:J283 L270:P283 I315:I339 I312:I313 H261:H284 I262:I296 H260:P261 T302:T303 P302:Q303 K302:M303">
    <cfRule type="notContainsBlanks" dxfId="14293" priority="19">
      <formula>LEN(TRIM(H302))&gt;0</formula>
    </cfRule>
  </conditionalFormatting>
  <conditionalFormatting sqref="H302:H303 M261:M269 O261:O269 J286:X286 I354:I367 J270:J283 L270:P283 I315:I339 I312:I313 H261:H284 I262:I296 H260:P261 T302:T303 P302:Q303 K302:M303">
    <cfRule type="containsBlanks" dxfId="14292" priority="20">
      <formula>LEN(TRIM(H302))=0</formula>
    </cfRule>
  </conditionalFormatting>
  <conditionalFormatting sqref="H302:H303 T302:T303 P302:Q303 K302:M303">
    <cfRule type="notContainsBlanks" dxfId="14291" priority="21">
      <formula>LEN(TRIM(H302))&gt;0</formula>
    </cfRule>
  </conditionalFormatting>
  <conditionalFormatting sqref="H302:H303 T302:T303 P302:Q303 K302:M303">
    <cfRule type="containsBlanks" dxfId="14290" priority="22">
      <formula>LEN(TRIM(H302))=0</formula>
    </cfRule>
  </conditionalFormatting>
  <conditionalFormatting sqref="K317">
    <cfRule type="notContainsBlanks" dxfId="14289" priority="23">
      <formula>LEN(TRIM(K317))&gt;0</formula>
    </cfRule>
  </conditionalFormatting>
  <conditionalFormatting sqref="K317">
    <cfRule type="containsBlanks" dxfId="14288" priority="24">
      <formula>LEN(TRIM(K317))=0</formula>
    </cfRule>
  </conditionalFormatting>
  <conditionalFormatting sqref="H331 J330:J331">
    <cfRule type="notContainsBlanks" dxfId="14287" priority="25">
      <formula>LEN(TRIM(H331))&gt;0</formula>
    </cfRule>
  </conditionalFormatting>
  <conditionalFormatting sqref="H331 J330:J331">
    <cfRule type="containsBlanks" dxfId="14286" priority="26">
      <formula>LEN(TRIM(H331))=0</formula>
    </cfRule>
  </conditionalFormatting>
  <conditionalFormatting sqref="X344:X345">
    <cfRule type="notContainsBlanks" dxfId="14285" priority="27">
      <formula>LEN(TRIM(X344))&gt;0</formula>
    </cfRule>
  </conditionalFormatting>
  <conditionalFormatting sqref="X344:X345">
    <cfRule type="containsBlanks" dxfId="14284" priority="28">
      <formula>LEN(TRIM(X344))=0</formula>
    </cfRule>
  </conditionalFormatting>
  <conditionalFormatting sqref="J358:M358 H359 J359:P359 O358:P359 R358:R359">
    <cfRule type="notContainsBlanks" dxfId="14283" priority="29">
      <formula>LEN(TRIM(J358))&gt;0</formula>
    </cfRule>
  </conditionalFormatting>
  <conditionalFormatting sqref="J358:M358 H359 J359:P359 O358:P359 R358:R359">
    <cfRule type="containsBlanks" dxfId="14282" priority="30">
      <formula>LEN(TRIM(J358))=0</formula>
    </cfRule>
  </conditionalFormatting>
  <conditionalFormatting sqref="I66:I67 I77:I78 I99:I100 I110:I111 I88:I89">
    <cfRule type="notContainsBlanks" dxfId="14281" priority="31">
      <formula>LEN(TRIM(I66))&gt;0</formula>
    </cfRule>
  </conditionalFormatting>
  <conditionalFormatting sqref="I66:I67 I77:I78 I99:I100 I110:I111 I88:I89">
    <cfRule type="containsBlanks" dxfId="14280" priority="32">
      <formula>LEN(TRIM(I66))=0</formula>
    </cfRule>
  </conditionalFormatting>
  <conditionalFormatting sqref="J66:K67 J77:K78 J99:K100 J110:K111 U66 U77 U99 U110 M66:N67 M77:N78 M99:N100 M110:N111 X66 X77 X99 X110 J88:K89 M88:N89 U88:U89 X88:X89">
    <cfRule type="notContainsBlanks" dxfId="14279" priority="33">
      <formula>LEN(TRIM(J66))&gt;0</formula>
    </cfRule>
  </conditionalFormatting>
  <conditionalFormatting sqref="J66:K67 J77:K78 J99:K100 J110:K111 U66 U77 U99 U110 M66:N67 M77:N78 M99:N100 M110:N111 X66 X77 X99 X110 J88:K89 M88:N89 U88:U89 X88:X89">
    <cfRule type="containsBlanks" dxfId="14278" priority="34">
      <formula>LEN(TRIM(J66))=0</formula>
    </cfRule>
  </conditionalFormatting>
  <conditionalFormatting sqref="I67 I78 I100 I111 X66 X77 X88 X99 X110 I89">
    <cfRule type="notContainsBlanks" dxfId="14277" priority="35">
      <formula>LEN(TRIM(I67))&gt;0</formula>
    </cfRule>
  </conditionalFormatting>
  <conditionalFormatting sqref="I67 I78 I100 I111 X66 X77 X88 X99 X110 I89">
    <cfRule type="containsBlanks" dxfId="14276" priority="36">
      <formula>LEN(TRIM(I67))=0</formula>
    </cfRule>
  </conditionalFormatting>
  <conditionalFormatting sqref="Q3 Q15 Q27">
    <cfRule type="notContainsBlanks" dxfId="14275" priority="37">
      <formula>LEN(TRIM(Q3))&gt;0</formula>
    </cfRule>
  </conditionalFormatting>
  <conditionalFormatting sqref="Q3 Q15 Q27">
    <cfRule type="containsBlanks" dxfId="14274" priority="38">
      <formula>LEN(TRIM(Q3))=0</formula>
    </cfRule>
  </conditionalFormatting>
  <conditionalFormatting sqref="R355 R358:R363">
    <cfRule type="notContainsBlanks" dxfId="14273" priority="39">
      <formula>LEN(TRIM(R355))&gt;0</formula>
    </cfRule>
  </conditionalFormatting>
  <conditionalFormatting sqref="R355 R358:R363">
    <cfRule type="containsBlanks" dxfId="14272" priority="40">
      <formula>LEN(TRIM(R355))=0</formula>
    </cfRule>
  </conditionalFormatting>
  <conditionalFormatting sqref="Q427:Q431">
    <cfRule type="notContainsBlanks" dxfId="14271" priority="41">
      <formula>LEN(TRIM(Q427))&gt;0</formula>
    </cfRule>
  </conditionalFormatting>
  <conditionalFormatting sqref="Q427:Q431">
    <cfRule type="containsBlanks" dxfId="14270" priority="42">
      <formula>LEN(TRIM(Q427))=0</formula>
    </cfRule>
  </conditionalFormatting>
  <conditionalFormatting sqref="Q369 Q376 Q383 Q390 Q397 Q404 Q411 Q418 Q425 Q432">
    <cfRule type="notContainsBlanks" dxfId="14269" priority="43">
      <formula>LEN(TRIM(Q369))&gt;0</formula>
    </cfRule>
  </conditionalFormatting>
  <conditionalFormatting sqref="Q369 Q376 Q383 Q390 Q397 Q404 Q411 Q418 Q425 Q432">
    <cfRule type="containsBlanks" dxfId="14268" priority="44">
      <formula>LEN(TRIM(Q369))=0</formula>
    </cfRule>
  </conditionalFormatting>
  <conditionalFormatting sqref="Q370 Q377 Q384 Q391 Q398 Q405 Q412 Q419 Q426 Q433">
    <cfRule type="notContainsBlanks" dxfId="14267" priority="45">
      <formula>LEN(TRIM(Q370))&gt;0</formula>
    </cfRule>
  </conditionalFormatting>
  <conditionalFormatting sqref="Q370 Q377 Q384 Q391 Q398 Q405 Q412 Q419 Q426 Q433">
    <cfRule type="containsBlanks" dxfId="14266" priority="46">
      <formula>LEN(TRIM(Q370))=0</formula>
    </cfRule>
  </conditionalFormatting>
  <conditionalFormatting sqref="Q375">
    <cfRule type="notContainsBlanks" dxfId="14265" priority="47">
      <formula>LEN(TRIM(Q375))&gt;0</formula>
    </cfRule>
  </conditionalFormatting>
  <conditionalFormatting sqref="Q375">
    <cfRule type="containsBlanks" dxfId="14264" priority="48">
      <formula>LEN(TRIM(Q375))=0</formula>
    </cfRule>
  </conditionalFormatting>
  <conditionalFormatting sqref="Q403">
    <cfRule type="notContainsBlanks" dxfId="14263" priority="49">
      <formula>LEN(TRIM(Q403))&gt;0</formula>
    </cfRule>
  </conditionalFormatting>
  <conditionalFormatting sqref="Q403">
    <cfRule type="containsBlanks" dxfId="14262" priority="50">
      <formula>LEN(TRIM(Q403))=0</formula>
    </cfRule>
  </conditionalFormatting>
  <conditionalFormatting sqref="Q411">
    <cfRule type="notContainsBlanks" dxfId="14261" priority="51">
      <formula>LEN(TRIM(Q411))&gt;0</formula>
    </cfRule>
  </conditionalFormatting>
  <conditionalFormatting sqref="Q411">
    <cfRule type="containsBlanks" dxfId="14260" priority="52">
      <formula>LEN(TRIM(Q411))=0</formula>
    </cfRule>
  </conditionalFormatting>
  <conditionalFormatting sqref="Q312">
    <cfRule type="notContainsBlanks" dxfId="14259" priority="53">
      <formula>LEN(TRIM(Q312))&gt;0</formula>
    </cfRule>
  </conditionalFormatting>
  <conditionalFormatting sqref="Q312">
    <cfRule type="containsBlanks" dxfId="14258" priority="54">
      <formula>LEN(TRIM(Q312))=0</formula>
    </cfRule>
  </conditionalFormatting>
  <conditionalFormatting sqref="Q313 Q315:Q317">
    <cfRule type="notContainsBlanks" dxfId="14257" priority="55">
      <formula>LEN(TRIM(Q313))&gt;0</formula>
    </cfRule>
  </conditionalFormatting>
  <conditionalFormatting sqref="Q313 Q315:Q317">
    <cfRule type="containsBlanks" dxfId="14256" priority="56">
      <formula>LEN(TRIM(Q313))=0</formula>
    </cfRule>
  </conditionalFormatting>
  <conditionalFormatting sqref="Q319:Q325">
    <cfRule type="notContainsBlanks" dxfId="14255" priority="57">
      <formula>LEN(TRIM(Q319))&gt;0</formula>
    </cfRule>
  </conditionalFormatting>
  <conditionalFormatting sqref="Q319:Q325">
    <cfRule type="containsBlanks" dxfId="14254" priority="58">
      <formula>LEN(TRIM(Q319))=0</formula>
    </cfRule>
  </conditionalFormatting>
  <conditionalFormatting sqref="Q431">
    <cfRule type="notContainsBlanks" dxfId="14253" priority="59">
      <formula>LEN(TRIM(Q431))&gt;0</formula>
    </cfRule>
  </conditionalFormatting>
  <conditionalFormatting sqref="Q431">
    <cfRule type="containsBlanks" dxfId="14252" priority="60">
      <formula>LEN(TRIM(Q431))=0</formula>
    </cfRule>
  </conditionalFormatting>
  <conditionalFormatting sqref="Q376">
    <cfRule type="notContainsBlanks" dxfId="14251" priority="61">
      <formula>LEN(TRIM(Q376))&gt;0</formula>
    </cfRule>
  </conditionalFormatting>
  <conditionalFormatting sqref="Q376">
    <cfRule type="containsBlanks" dxfId="14250" priority="62">
      <formula>LEN(TRIM(Q376))=0</formula>
    </cfRule>
  </conditionalFormatting>
  <conditionalFormatting sqref="Q412">
    <cfRule type="notContainsBlanks" dxfId="14249" priority="63">
      <formula>LEN(TRIM(Q412))&gt;0</formula>
    </cfRule>
  </conditionalFormatting>
  <conditionalFormatting sqref="Q412">
    <cfRule type="containsBlanks" dxfId="14248" priority="64">
      <formula>LEN(TRIM(Q412))=0</formula>
    </cfRule>
  </conditionalFormatting>
  <conditionalFormatting sqref="Q424">
    <cfRule type="notContainsBlanks" dxfId="14247" priority="65">
      <formula>LEN(TRIM(Q424))&gt;0</formula>
    </cfRule>
  </conditionalFormatting>
  <conditionalFormatting sqref="Q424">
    <cfRule type="containsBlanks" dxfId="14246" priority="66">
      <formula>LEN(TRIM(Q424))=0</formula>
    </cfRule>
  </conditionalFormatting>
  <conditionalFormatting sqref="Q425">
    <cfRule type="notContainsBlanks" dxfId="14245" priority="67">
      <formula>LEN(TRIM(Q425))&gt;0</formula>
    </cfRule>
  </conditionalFormatting>
  <conditionalFormatting sqref="Q425">
    <cfRule type="containsBlanks" dxfId="14244" priority="68">
      <formula>LEN(TRIM(Q425))=0</formula>
    </cfRule>
  </conditionalFormatting>
  <conditionalFormatting sqref="Q432">
    <cfRule type="notContainsBlanks" dxfId="14243" priority="69">
      <formula>LEN(TRIM(Q432))&gt;0</formula>
    </cfRule>
  </conditionalFormatting>
  <conditionalFormatting sqref="Q432">
    <cfRule type="containsBlanks" dxfId="14242" priority="70">
      <formula>LEN(TRIM(Q432))=0</formula>
    </cfRule>
  </conditionalFormatting>
  <conditionalFormatting sqref="Q426">
    <cfRule type="notContainsBlanks" dxfId="14241" priority="71">
      <formula>LEN(TRIM(Q426))&gt;0</formula>
    </cfRule>
  </conditionalFormatting>
  <conditionalFormatting sqref="Q426">
    <cfRule type="containsBlanks" dxfId="14240" priority="72">
      <formula>LEN(TRIM(Q426))=0</formula>
    </cfRule>
  </conditionalFormatting>
  <conditionalFormatting sqref="Q9 Q21 Q33">
    <cfRule type="notContainsBlanks" dxfId="14239" priority="73">
      <formula>LEN(TRIM(Q9))&gt;0</formula>
    </cfRule>
  </conditionalFormatting>
  <conditionalFormatting sqref="Q9 Q21 Q33">
    <cfRule type="containsBlanks" dxfId="14238" priority="74">
      <formula>LEN(TRIM(Q9))=0</formula>
    </cfRule>
  </conditionalFormatting>
  <conditionalFormatting sqref="Q10 Q22 Q34">
    <cfRule type="notContainsBlanks" dxfId="14237" priority="75">
      <formula>LEN(TRIM(Q10))&gt;0</formula>
    </cfRule>
  </conditionalFormatting>
  <conditionalFormatting sqref="Q10 Q22 Q34">
    <cfRule type="containsBlanks" dxfId="14236" priority="76">
      <formula>LEN(TRIM(Q10))=0</formula>
    </cfRule>
  </conditionalFormatting>
  <conditionalFormatting sqref="R154:R176 R140:R141 R143:R152">
    <cfRule type="notContainsBlanks" dxfId="14235" priority="77">
      <formula>LEN(TRIM(R154))&gt;0</formula>
    </cfRule>
  </conditionalFormatting>
  <conditionalFormatting sqref="R154:R176 R140:R141 R143:R152">
    <cfRule type="containsBlanks" dxfId="14234" priority="78">
      <formula>LEN(TRIM(R154))=0</formula>
    </cfRule>
  </conditionalFormatting>
  <conditionalFormatting sqref="Q140:Q141 Q154:Q178 Q143:Q152">
    <cfRule type="notContainsBlanks" dxfId="14233" priority="79">
      <formula>LEN(TRIM(Q140))&gt;0</formula>
    </cfRule>
  </conditionalFormatting>
  <conditionalFormatting sqref="Q140:Q141 Q154:Q178 Q143:Q152">
    <cfRule type="containsBlanks" dxfId="14232" priority="80">
      <formula>LEN(TRIM(Q140))=0</formula>
    </cfRule>
  </conditionalFormatting>
  <conditionalFormatting sqref="Q140:Q141 Q154:Q178 Q143:Q152">
    <cfRule type="notContainsBlanks" dxfId="14231" priority="81">
      <formula>LEN(TRIM(Q140))&gt;0</formula>
    </cfRule>
  </conditionalFormatting>
  <conditionalFormatting sqref="Q140:Q141 Q154:Q178 Q143:Q152">
    <cfRule type="containsBlanks" dxfId="14230" priority="82">
      <formula>LEN(TRIM(Q140))=0</formula>
    </cfRule>
  </conditionalFormatting>
  <conditionalFormatting sqref="R70 R81 R92 R103 R114">
    <cfRule type="notContainsBlanks" dxfId="14229" priority="83">
      <formula>LEN(TRIM(R70))&gt;0</formula>
    </cfRule>
  </conditionalFormatting>
  <conditionalFormatting sqref="R70 R81 R92 R103 R114">
    <cfRule type="containsBlanks" dxfId="14228" priority="84">
      <formula>LEN(TRIM(R70))=0</formula>
    </cfRule>
  </conditionalFormatting>
  <conditionalFormatting sqref="R3 R15 R27 R51">
    <cfRule type="notContainsBlanks" dxfId="14227" priority="85">
      <formula>LEN(TRIM(R3))&gt;0</formula>
    </cfRule>
  </conditionalFormatting>
  <conditionalFormatting sqref="R3 R15 R27 R51">
    <cfRule type="containsBlanks" dxfId="14226" priority="86">
      <formula>LEN(TRIM(R3))=0</formula>
    </cfRule>
  </conditionalFormatting>
  <conditionalFormatting sqref="P143 P154 P165 P121:R121">
    <cfRule type="notContainsBlanks" dxfId="14225" priority="87">
      <formula>LEN(TRIM(P143))&gt;0</formula>
    </cfRule>
  </conditionalFormatting>
  <conditionalFormatting sqref="P143 P154 P165 P121:R121">
    <cfRule type="containsBlanks" dxfId="14224" priority="88">
      <formula>LEN(TRIM(P143))=0</formula>
    </cfRule>
  </conditionalFormatting>
  <conditionalFormatting sqref="S66 S77 S88 S99 S110">
    <cfRule type="notContainsBlanks" dxfId="14223" priority="89">
      <formula>LEN(TRIM(S66))&gt;0</formula>
    </cfRule>
  </conditionalFormatting>
  <conditionalFormatting sqref="S66 S77 S88 S99 S110">
    <cfRule type="containsBlanks" dxfId="14222" priority="90">
      <formula>LEN(TRIM(S66))=0</formula>
    </cfRule>
  </conditionalFormatting>
  <conditionalFormatting sqref="R9 R21 R33">
    <cfRule type="notContainsBlanks" dxfId="14221" priority="91">
      <formula>LEN(TRIM(R9))&gt;0</formula>
    </cfRule>
  </conditionalFormatting>
  <conditionalFormatting sqref="R9 R21 R33">
    <cfRule type="containsBlanks" dxfId="14220" priority="92">
      <formula>LEN(TRIM(R9))=0</formula>
    </cfRule>
  </conditionalFormatting>
  <conditionalFormatting sqref="R10 R22 R34">
    <cfRule type="notContainsBlanks" dxfId="14219" priority="93">
      <formula>LEN(TRIM(R10))&gt;0</formula>
    </cfRule>
  </conditionalFormatting>
  <conditionalFormatting sqref="R10 R22 R34">
    <cfRule type="containsBlanks" dxfId="14218" priority="94">
      <formula>LEN(TRIM(R10))=0</formula>
    </cfRule>
  </conditionalFormatting>
  <conditionalFormatting sqref="Q121:Q122 Q143:Q144 Q154:Q155 Q165:Q166">
    <cfRule type="notContainsBlanks" dxfId="14217" priority="95">
      <formula>LEN(TRIM(Q121))&gt;0</formula>
    </cfRule>
  </conditionalFormatting>
  <conditionalFormatting sqref="Q121:Q122 Q143:Q144 Q154:Q155 Q165:Q166">
    <cfRule type="containsBlanks" dxfId="14216" priority="96">
      <formula>LEN(TRIM(Q121))=0</formula>
    </cfRule>
  </conditionalFormatting>
  <conditionalFormatting sqref="R154:R176 R140:R141 R143:R152">
    <cfRule type="notContainsBlanks" dxfId="14215" priority="97">
      <formula>LEN(TRIM(R154))&gt;0</formula>
    </cfRule>
  </conditionalFormatting>
  <conditionalFormatting sqref="R154:R176 R140:R141 R143:R152">
    <cfRule type="containsBlanks" dxfId="14214" priority="98">
      <formula>LEN(TRIM(R154))=0</formula>
    </cfRule>
  </conditionalFormatting>
  <conditionalFormatting sqref="S10 S22 S34">
    <cfRule type="notContainsBlanks" dxfId="14213" priority="99">
      <formula>LEN(TRIM(S10))&gt;0</formula>
    </cfRule>
  </conditionalFormatting>
  <conditionalFormatting sqref="S10 S22 S34">
    <cfRule type="containsBlanks" dxfId="14212" priority="100">
      <formula>LEN(TRIM(S10))=0</formula>
    </cfRule>
  </conditionalFormatting>
  <conditionalFormatting sqref="R228:R242 R355:R367 R284:R297 R312:R325">
    <cfRule type="notContainsBlanks" dxfId="14211" priority="101">
      <formula>LEN(TRIM(R228))&gt;0</formula>
    </cfRule>
  </conditionalFormatting>
  <conditionalFormatting sqref="R228:R242 R355:R367 R284:R297 R312:R325">
    <cfRule type="containsBlanks" dxfId="14210" priority="102">
      <formula>LEN(TRIM(R228))=0</formula>
    </cfRule>
  </conditionalFormatting>
  <conditionalFormatting sqref="R228:R242 R355:R367 R284:R297 R312:R325">
    <cfRule type="notContainsBlanks" dxfId="14209" priority="103">
      <formula>LEN(TRIM(R228))&gt;0</formula>
    </cfRule>
  </conditionalFormatting>
  <conditionalFormatting sqref="R228:R242 R355:R367 R284:R297 R312:R325">
    <cfRule type="containsBlanks" dxfId="14208" priority="104">
      <formula>LEN(TRIM(R228))=0</formula>
    </cfRule>
  </conditionalFormatting>
  <conditionalFormatting sqref="R364:R371 R374:R378 R381:R385 R388:R392 R395:R399 R402:R406 R409:R413 R416:R420 R423:R427 R430:R434">
    <cfRule type="notContainsBlanks" dxfId="14207" priority="105">
      <formula>LEN(TRIM(R364))&gt;0</formula>
    </cfRule>
  </conditionalFormatting>
  <conditionalFormatting sqref="R364:R371 R374:R378 R381:R385 R388:R392 R395:R399 R402:R406 R409:R413 R416:R420 R423:R427 R430:R434">
    <cfRule type="containsBlanks" dxfId="14206" priority="106">
      <formula>LEN(TRIM(R364))=0</formula>
    </cfRule>
  </conditionalFormatting>
  <conditionalFormatting sqref="R315:R316">
    <cfRule type="notContainsBlanks" dxfId="14205" priority="107">
      <formula>LEN(TRIM(R315))&gt;0</formula>
    </cfRule>
  </conditionalFormatting>
  <conditionalFormatting sqref="R315:R316">
    <cfRule type="containsBlanks" dxfId="14204" priority="108">
      <formula>LEN(TRIM(R315))=0</formula>
    </cfRule>
  </conditionalFormatting>
  <conditionalFormatting sqref="S371 S378 S385 S392 S399 S406 S413 S420 S427 S434 S374 S381 S388 S395 S402 S409 S416 S423 S430">
    <cfRule type="notContainsBlanks" dxfId="14203" priority="109">
      <formula>LEN(TRIM(S371))&gt;0</formula>
    </cfRule>
  </conditionalFormatting>
  <conditionalFormatting sqref="S371 S378 S385 S392 S399 S406 S413 S420 S427 S434 S374 S381 S388 S395 S402 S409 S416 S423 S430">
    <cfRule type="containsBlanks" dxfId="14202" priority="110">
      <formula>LEN(TRIM(S371))=0</formula>
    </cfRule>
  </conditionalFormatting>
  <conditionalFormatting sqref="S375 S382:S402">
    <cfRule type="notContainsBlanks" dxfId="14201" priority="111">
      <formula>LEN(TRIM(S375))&gt;0</formula>
    </cfRule>
  </conditionalFormatting>
  <conditionalFormatting sqref="S375 S382:S402">
    <cfRule type="containsBlanks" dxfId="14200" priority="112">
      <formula>LEN(TRIM(S375))=0</formula>
    </cfRule>
  </conditionalFormatting>
  <conditionalFormatting sqref="S404">
    <cfRule type="notContainsBlanks" dxfId="14199" priority="113">
      <formula>LEN(TRIM(S404))&gt;0</formula>
    </cfRule>
  </conditionalFormatting>
  <conditionalFormatting sqref="S404">
    <cfRule type="containsBlanks" dxfId="14198" priority="114">
      <formula>LEN(TRIM(S404))=0</formula>
    </cfRule>
  </conditionalFormatting>
  <conditionalFormatting sqref="S185 S187:S196 S198:S207 S209:S212">
    <cfRule type="notContainsBlanks" dxfId="14197" priority="115">
      <formula>LEN(TRIM(S185))&gt;0</formula>
    </cfRule>
  </conditionalFormatting>
  <conditionalFormatting sqref="S185 S187:S196 S198:S207 S209:S212">
    <cfRule type="containsBlanks" dxfId="14196" priority="116">
      <formula>LEN(TRIM(S185))=0</formula>
    </cfRule>
  </conditionalFormatting>
  <conditionalFormatting sqref="R67 R78 R89 R100 R111">
    <cfRule type="notContainsBlanks" dxfId="14195" priority="117">
      <formula>LEN(TRIM(R67))&gt;0</formula>
    </cfRule>
  </conditionalFormatting>
  <conditionalFormatting sqref="R67 R78 R89 R100 R111">
    <cfRule type="containsBlanks" dxfId="14194" priority="118">
      <formula>LEN(TRIM(R67))=0</formula>
    </cfRule>
  </conditionalFormatting>
  <conditionalFormatting sqref="R69 R80 R91 R102 R113">
    <cfRule type="notContainsBlanks" dxfId="14193" priority="119">
      <formula>LEN(TRIM(R69))&gt;0</formula>
    </cfRule>
  </conditionalFormatting>
  <conditionalFormatting sqref="R69 R80 R91 R102 R113">
    <cfRule type="containsBlanks" dxfId="14192" priority="120">
      <formula>LEN(TRIM(R69))=0</formula>
    </cfRule>
  </conditionalFormatting>
  <conditionalFormatting sqref="R66 R77 R88 R99 R110">
    <cfRule type="notContainsBlanks" dxfId="14191" priority="121">
      <formula>LEN(TRIM(R66))&gt;0</formula>
    </cfRule>
  </conditionalFormatting>
  <conditionalFormatting sqref="R66 R77 R88 R99 R110">
    <cfRule type="containsBlanks" dxfId="14190" priority="122">
      <formula>LEN(TRIM(R66))=0</formula>
    </cfRule>
  </conditionalFormatting>
  <conditionalFormatting sqref="R68 R79 R90 R101 R112">
    <cfRule type="notContainsBlanks" dxfId="14189" priority="123">
      <formula>LEN(TRIM(R68))&gt;0</formula>
    </cfRule>
  </conditionalFormatting>
  <conditionalFormatting sqref="R68 R79 R90 R101 R112">
    <cfRule type="containsBlanks" dxfId="14188" priority="124">
      <formula>LEN(TRIM(R68))=0</formula>
    </cfRule>
  </conditionalFormatting>
  <conditionalFormatting sqref="R69 R80 R91 R102 R113">
    <cfRule type="notContainsBlanks" dxfId="14187" priority="125">
      <formula>LEN(TRIM(R69))&gt;0</formula>
    </cfRule>
  </conditionalFormatting>
  <conditionalFormatting sqref="R69 R80 R91 R102 R113">
    <cfRule type="containsBlanks" dxfId="14186" priority="126">
      <formula>LEN(TRIM(R69))=0</formula>
    </cfRule>
  </conditionalFormatting>
  <conditionalFormatting sqref="R70 R81 R92 R103 R114">
    <cfRule type="notContainsBlanks" dxfId="14185" priority="127">
      <formula>LEN(TRIM(R70))&gt;0</formula>
    </cfRule>
  </conditionalFormatting>
  <conditionalFormatting sqref="R70 R81 R92 R103 R114">
    <cfRule type="containsBlanks" dxfId="14184" priority="128">
      <formula>LEN(TRIM(R70))=0</formula>
    </cfRule>
  </conditionalFormatting>
  <conditionalFormatting sqref="R70 R81 R92 R103 R114">
    <cfRule type="notContainsBlanks" dxfId="14183" priority="129">
      <formula>LEN(TRIM(R70))&gt;0</formula>
    </cfRule>
  </conditionalFormatting>
  <conditionalFormatting sqref="R70 R81 R92 R103 R114">
    <cfRule type="containsBlanks" dxfId="14182" priority="130">
      <formula>LEN(TRIM(R70))=0</formula>
    </cfRule>
  </conditionalFormatting>
  <conditionalFormatting sqref="S176:S177 S187:S188 S198:S199 S209:S210 S220:S221">
    <cfRule type="notContainsBlanks" dxfId="14181" priority="131">
      <formula>LEN(TRIM(S176))&gt;0</formula>
    </cfRule>
  </conditionalFormatting>
  <conditionalFormatting sqref="S176:S177 S187:S188 S198:S199 S209:S210 S220:S221">
    <cfRule type="containsBlanks" dxfId="14180" priority="132">
      <formula>LEN(TRIM(S176))=0</formula>
    </cfRule>
  </conditionalFormatting>
  <conditionalFormatting sqref="R70 R81 R92 R103 R114">
    <cfRule type="notContainsBlanks" dxfId="14179" priority="133">
      <formula>LEN(TRIM(R70))&gt;0</formula>
    </cfRule>
  </conditionalFormatting>
  <conditionalFormatting sqref="R70 R81 R92 R103 R114">
    <cfRule type="containsBlanks" dxfId="14178" priority="134">
      <formula>LEN(TRIM(R70))=0</formula>
    </cfRule>
  </conditionalFormatting>
  <conditionalFormatting sqref="S9 S21 S33">
    <cfRule type="notContainsBlanks" dxfId="14177" priority="135">
      <formula>LEN(TRIM(S9))&gt;0</formula>
    </cfRule>
  </conditionalFormatting>
  <conditionalFormatting sqref="S9 S21 S33">
    <cfRule type="containsBlanks" dxfId="14176" priority="136">
      <formula>LEN(TRIM(S9))=0</formula>
    </cfRule>
  </conditionalFormatting>
  <conditionalFormatting sqref="S179 S190 S201 S212 S223">
    <cfRule type="notContainsBlanks" dxfId="14175" priority="137">
      <formula>LEN(TRIM(S179))&gt;0</formula>
    </cfRule>
  </conditionalFormatting>
  <conditionalFormatting sqref="S179 S190 S201 S212 S223">
    <cfRule type="containsBlanks" dxfId="14174" priority="138">
      <formula>LEN(TRIM(S179))=0</formula>
    </cfRule>
  </conditionalFormatting>
  <conditionalFormatting sqref="P123 P145 P156 P167">
    <cfRule type="notContainsBlanks" dxfId="14173" priority="139">
      <formula>LEN(TRIM(P123))&gt;0</formula>
    </cfRule>
  </conditionalFormatting>
  <conditionalFormatting sqref="P123 P145 P156 P167">
    <cfRule type="containsBlanks" dxfId="14172" priority="140">
      <formula>LEN(TRIM(P123))=0</formula>
    </cfRule>
  </conditionalFormatting>
  <conditionalFormatting sqref="S154:S172 S130:S141 S143:S152">
    <cfRule type="notContainsBlanks" dxfId="14171" priority="141">
      <formula>LEN(TRIM(S154))&gt;0</formula>
    </cfRule>
  </conditionalFormatting>
  <conditionalFormatting sqref="S154:S172 S130:S141 S143:S152">
    <cfRule type="containsBlanks" dxfId="14170" priority="142">
      <formula>LEN(TRIM(S154))=0</formula>
    </cfRule>
  </conditionalFormatting>
  <conditionalFormatting sqref="R4:R5 R16:R17 R28:R29 R52">
    <cfRule type="notContainsBlanks" dxfId="14169" priority="143">
      <formula>LEN(TRIM(R4))&gt;0</formula>
    </cfRule>
  </conditionalFormatting>
  <conditionalFormatting sqref="R4:R5 R16:R17 R28:R29 R52">
    <cfRule type="containsBlanks" dxfId="14168" priority="144">
      <formula>LEN(TRIM(R4))=0</formula>
    </cfRule>
  </conditionalFormatting>
  <conditionalFormatting sqref="S174:S175 S185:S186 S196:S197 S207:S208 S218:S219">
    <cfRule type="notContainsBlanks" dxfId="14167" priority="145">
      <formula>LEN(TRIM(S174))&gt;0</formula>
    </cfRule>
  </conditionalFormatting>
  <conditionalFormatting sqref="S174:S175 S185:S186 S196:S197 S207:S208 S218:S219">
    <cfRule type="containsBlanks" dxfId="14166" priority="146">
      <formula>LEN(TRIM(S174))=0</formula>
    </cfRule>
  </conditionalFormatting>
  <conditionalFormatting sqref="S174:S175 S185:S186 S196:S197 S207:S208 S218:S219">
    <cfRule type="notContainsBlanks" dxfId="14165" priority="147">
      <formula>LEN(TRIM(S174))&gt;0</formula>
    </cfRule>
  </conditionalFormatting>
  <conditionalFormatting sqref="S174:S175 S185:S186 S196:S197 S207:S208 S218:S219">
    <cfRule type="containsBlanks" dxfId="14164" priority="148">
      <formula>LEN(TRIM(S174))=0</formula>
    </cfRule>
  </conditionalFormatting>
  <conditionalFormatting sqref="S173 S184 S195 S206 S217">
    <cfRule type="notContainsBlanks" dxfId="14163" priority="149">
      <formula>LEN(TRIM(S173))&gt;0</formula>
    </cfRule>
  </conditionalFormatting>
  <conditionalFormatting sqref="S173 S184 S195 S206 S217">
    <cfRule type="containsBlanks" dxfId="14162" priority="150">
      <formula>LEN(TRIM(S173))=0</formula>
    </cfRule>
  </conditionalFormatting>
  <conditionalFormatting sqref="S178 S189 S200 S211 S222">
    <cfRule type="notContainsBlanks" dxfId="14161" priority="151">
      <formula>LEN(TRIM(S178))&gt;0</formula>
    </cfRule>
  </conditionalFormatting>
  <conditionalFormatting sqref="S178 S189 S200 S211 S222">
    <cfRule type="containsBlanks" dxfId="14160" priority="152">
      <formula>LEN(TRIM(S178))=0</formula>
    </cfRule>
  </conditionalFormatting>
  <conditionalFormatting sqref="S180 S191 S202 S213 S224">
    <cfRule type="notContainsBlanks" dxfId="14159" priority="153">
      <formula>LEN(TRIM(S180))&gt;0</formula>
    </cfRule>
  </conditionalFormatting>
  <conditionalFormatting sqref="S180 S191 S202 S213 S224">
    <cfRule type="containsBlanks" dxfId="14158" priority="154">
      <formula>LEN(TRIM(S180))=0</formula>
    </cfRule>
  </conditionalFormatting>
  <conditionalFormatting sqref="S185 S187:S196 S198:S207 S209:S212">
    <cfRule type="notContainsBlanks" dxfId="14157" priority="155">
      <formula>LEN(TRIM(S185))&gt;0</formula>
    </cfRule>
  </conditionalFormatting>
  <conditionalFormatting sqref="S185 S187:S196 S198:S207 S209:S212">
    <cfRule type="containsBlanks" dxfId="14156" priority="156">
      <formula>LEN(TRIM(S185))=0</formula>
    </cfRule>
  </conditionalFormatting>
  <conditionalFormatting sqref="S70 S81 S92 S103 S114">
    <cfRule type="notContainsBlanks" dxfId="14155" priority="157">
      <formula>LEN(TRIM(S70))&gt;0</formula>
    </cfRule>
  </conditionalFormatting>
  <conditionalFormatting sqref="S70 S81 S92 S103 S114">
    <cfRule type="containsBlanks" dxfId="14154" priority="158">
      <formula>LEN(TRIM(S70))=0</formula>
    </cfRule>
  </conditionalFormatting>
  <conditionalFormatting sqref="S368 S375 S382 S389 S396 S403 S410 S417 S424 S431">
    <cfRule type="notContainsBlanks" dxfId="14153" priority="159">
      <formula>LEN(TRIM(S368))&gt;0</formula>
    </cfRule>
  </conditionalFormatting>
  <conditionalFormatting sqref="S368 S375 S382 S389 S396 S403 S410 S417 S424 S431">
    <cfRule type="containsBlanks" dxfId="14152" priority="160">
      <formula>LEN(TRIM(S368))=0</formula>
    </cfRule>
  </conditionalFormatting>
  <conditionalFormatting sqref="S369 S376 S383 S390 S397 S404 S411 S418 S425 S432">
    <cfRule type="notContainsBlanks" dxfId="14151" priority="161">
      <formula>LEN(TRIM(S369))&gt;0</formula>
    </cfRule>
  </conditionalFormatting>
  <conditionalFormatting sqref="S369 S376 S383 S390 S397 S404 S411 S418 S425 S432">
    <cfRule type="containsBlanks" dxfId="14150" priority="162">
      <formula>LEN(TRIM(S369))=0</formula>
    </cfRule>
  </conditionalFormatting>
  <conditionalFormatting sqref="S370 S377 S384 S391 S398 S405 S412 S419 S426 S433">
    <cfRule type="notContainsBlanks" dxfId="14149" priority="163">
      <formula>LEN(TRIM(S370))&gt;0</formula>
    </cfRule>
  </conditionalFormatting>
  <conditionalFormatting sqref="S370 S377 S384 S391 S398 S405 S412 S419 S426 S433">
    <cfRule type="containsBlanks" dxfId="14148" priority="164">
      <formula>LEN(TRIM(S370))=0</formula>
    </cfRule>
  </conditionalFormatting>
  <conditionalFormatting sqref="S4:S5 S16:S17 S28:S29 S52">
    <cfRule type="notContainsBlanks" dxfId="14147" priority="165">
      <formula>LEN(TRIM(S4))&gt;0</formula>
    </cfRule>
  </conditionalFormatting>
  <conditionalFormatting sqref="S4:S5 S16:S17 S28:S29 S52">
    <cfRule type="containsBlanks" dxfId="14146" priority="166">
      <formula>LEN(TRIM(S4))=0</formula>
    </cfRule>
  </conditionalFormatting>
  <conditionalFormatting sqref="J191:J194">
    <cfRule type="notContainsBlanks" dxfId="14145" priority="167">
      <formula>LEN(TRIM(J191))&gt;0</formula>
    </cfRule>
  </conditionalFormatting>
  <conditionalFormatting sqref="J191:J194">
    <cfRule type="containsBlanks" dxfId="14144" priority="168">
      <formula>LEN(TRIM(J191))=0</formula>
    </cfRule>
  </conditionalFormatting>
  <conditionalFormatting sqref="S3 S27 S51 S15:S20">
    <cfRule type="notContainsBlanks" dxfId="14143" priority="169">
      <formula>LEN(TRIM(S3))&gt;0</formula>
    </cfRule>
  </conditionalFormatting>
  <conditionalFormatting sqref="S3 S27 S51 S15:S20">
    <cfRule type="containsBlanks" dxfId="14142" priority="170">
      <formula>LEN(TRIM(S3))=0</formula>
    </cfRule>
  </conditionalFormatting>
  <conditionalFormatting sqref="S7 S31 S15 S19">
    <cfRule type="notContainsBlanks" dxfId="14141" priority="171">
      <formula>LEN(TRIM(S7))&gt;0</formula>
    </cfRule>
  </conditionalFormatting>
  <conditionalFormatting sqref="S7 S31 S15 S19">
    <cfRule type="containsBlanks" dxfId="14140" priority="172">
      <formula>LEN(TRIM(S7))=0</formula>
    </cfRule>
  </conditionalFormatting>
  <conditionalFormatting sqref="T184:T185 T187:T196 T198:T207 T209:T218 T220:T224 T228:T242 T284:T325">
    <cfRule type="notContainsBlanks" dxfId="14139" priority="173">
      <formula>LEN(TRIM(T184))&gt;0</formula>
    </cfRule>
  </conditionalFormatting>
  <conditionalFormatting sqref="T184:T185 T187:T196 T198:T207 T209:T218 T220:T224 T228:T242 T284:T325">
    <cfRule type="containsBlanks" dxfId="14138" priority="174">
      <formula>LEN(TRIM(T184))=0</formula>
    </cfRule>
  </conditionalFormatting>
  <conditionalFormatting sqref="S67 S78 S89 S100 S111">
    <cfRule type="notContainsBlanks" dxfId="14137" priority="175">
      <formula>LEN(TRIM(S67))&gt;0</formula>
    </cfRule>
  </conditionalFormatting>
  <conditionalFormatting sqref="S67 S78 S89 S100 S111">
    <cfRule type="containsBlanks" dxfId="14136" priority="176">
      <formula>LEN(TRIM(S67))=0</formula>
    </cfRule>
  </conditionalFormatting>
  <conditionalFormatting sqref="S229:S242 S285:S297 S312:S325">
    <cfRule type="notContainsBlanks" dxfId="14135" priority="177">
      <formula>LEN(TRIM(S229))&gt;0</formula>
    </cfRule>
  </conditionalFormatting>
  <conditionalFormatting sqref="S229:S242 S285:S297 S312:S325">
    <cfRule type="containsBlanks" dxfId="14134" priority="178">
      <formula>LEN(TRIM(S229))=0</formula>
    </cfRule>
  </conditionalFormatting>
  <conditionalFormatting sqref="S66 S77 S88 S99 S110">
    <cfRule type="notContainsBlanks" dxfId="14133" priority="179">
      <formula>LEN(TRIM(S66))&gt;0</formula>
    </cfRule>
  </conditionalFormatting>
  <conditionalFormatting sqref="S66 S77 S88 S99 S110">
    <cfRule type="containsBlanks" dxfId="14132" priority="180">
      <formula>LEN(TRIM(S66))=0</formula>
    </cfRule>
  </conditionalFormatting>
  <conditionalFormatting sqref="S67 S78 S89 S100 S111">
    <cfRule type="notContainsBlanks" dxfId="14131" priority="181">
      <formula>LEN(TRIM(S67))&gt;0</formula>
    </cfRule>
  </conditionalFormatting>
  <conditionalFormatting sqref="S67 S78 S89 S100 S111">
    <cfRule type="containsBlanks" dxfId="14130" priority="182">
      <formula>LEN(TRIM(S67))=0</formula>
    </cfRule>
  </conditionalFormatting>
  <conditionalFormatting sqref="S70 S81 S92 S103 S114">
    <cfRule type="notContainsBlanks" dxfId="14129" priority="183">
      <formula>LEN(TRIM(S70))&gt;0</formula>
    </cfRule>
  </conditionalFormatting>
  <conditionalFormatting sqref="S70 S81 S92 S103 S114">
    <cfRule type="containsBlanks" dxfId="14128" priority="184">
      <formula>LEN(TRIM(S70))=0</formula>
    </cfRule>
  </conditionalFormatting>
  <conditionalFormatting sqref="S70 S81 S92 S103 S114">
    <cfRule type="notContainsBlanks" dxfId="14127" priority="185">
      <formula>LEN(TRIM(S70))&gt;0</formula>
    </cfRule>
  </conditionalFormatting>
  <conditionalFormatting sqref="S70 S81 S92 S103 S114">
    <cfRule type="containsBlanks" dxfId="14126" priority="186">
      <formula>LEN(TRIM(S70))=0</formula>
    </cfRule>
  </conditionalFormatting>
  <conditionalFormatting sqref="S70 S81 S92 S103 S114">
    <cfRule type="notContainsBlanks" dxfId="14125" priority="187">
      <formula>LEN(TRIM(S70))&gt;0</formula>
    </cfRule>
  </conditionalFormatting>
  <conditionalFormatting sqref="S70 S81 S92 S103 S114">
    <cfRule type="containsBlanks" dxfId="14124" priority="188">
      <formula>LEN(TRIM(S70))=0</formula>
    </cfRule>
  </conditionalFormatting>
  <conditionalFormatting sqref="S68 S79 S90 S101 S112">
    <cfRule type="notContainsBlanks" dxfId="14123" priority="189">
      <formula>LEN(TRIM(S68))&gt;0</formula>
    </cfRule>
  </conditionalFormatting>
  <conditionalFormatting sqref="S68 S79 S90 S101 S112">
    <cfRule type="containsBlanks" dxfId="14122" priority="190">
      <formula>LEN(TRIM(S68))=0</formula>
    </cfRule>
  </conditionalFormatting>
  <conditionalFormatting sqref="S68 S79 S90 S101 S112">
    <cfRule type="notContainsBlanks" dxfId="14121" priority="191">
      <formula>LEN(TRIM(S68))&gt;0</formula>
    </cfRule>
  </conditionalFormatting>
  <conditionalFormatting sqref="S68 S79 S90 S101 S112">
    <cfRule type="containsBlanks" dxfId="14120" priority="192">
      <formula>LEN(TRIM(S68))=0</formula>
    </cfRule>
  </conditionalFormatting>
  <conditionalFormatting sqref="S69 S80 S91 S102 S113">
    <cfRule type="notContainsBlanks" dxfId="14119" priority="193">
      <formula>LEN(TRIM(S69))&gt;0</formula>
    </cfRule>
  </conditionalFormatting>
  <conditionalFormatting sqref="S69 S80 S91 S102 S113">
    <cfRule type="containsBlanks" dxfId="14118" priority="194">
      <formula>LEN(TRIM(S69))=0</formula>
    </cfRule>
  </conditionalFormatting>
  <conditionalFormatting sqref="S69 S80 S91 S102 S113">
    <cfRule type="notContainsBlanks" dxfId="14117" priority="195">
      <formula>LEN(TRIM(S69))&gt;0</formula>
    </cfRule>
  </conditionalFormatting>
  <conditionalFormatting sqref="S69 S80 S91 S102 S113">
    <cfRule type="containsBlanks" dxfId="14116" priority="196">
      <formula>LEN(TRIM(S69))=0</formula>
    </cfRule>
  </conditionalFormatting>
  <conditionalFormatting sqref="X3 X15 X27">
    <cfRule type="notContainsBlanks" dxfId="14115" priority="197">
      <formula>LEN(TRIM(X3))&gt;0</formula>
    </cfRule>
  </conditionalFormatting>
  <conditionalFormatting sqref="X3 X15 X27">
    <cfRule type="containsBlanks" dxfId="14114" priority="198">
      <formula>LEN(TRIM(X3))=0</formula>
    </cfRule>
  </conditionalFormatting>
  <conditionalFormatting sqref="X8 X20 X32">
    <cfRule type="notContainsBlanks" dxfId="14113" priority="199">
      <formula>LEN(TRIM(X8))&gt;0</formula>
    </cfRule>
  </conditionalFormatting>
  <conditionalFormatting sqref="X8 X20 X32">
    <cfRule type="containsBlanks" dxfId="14112" priority="200">
      <formula>LEN(TRIM(X8))=0</formula>
    </cfRule>
  </conditionalFormatting>
  <conditionalFormatting sqref="U3 U15 U27 U39">
    <cfRule type="notContainsBlanks" dxfId="14111" priority="201">
      <formula>LEN(TRIM(U3))&gt;0</formula>
    </cfRule>
  </conditionalFormatting>
  <conditionalFormatting sqref="U3 U15 U27 U39">
    <cfRule type="containsBlanks" dxfId="14110" priority="202">
      <formula>LEN(TRIM(U3))=0</formula>
    </cfRule>
  </conditionalFormatting>
  <conditionalFormatting sqref="T154:T177 T129:T141 T143:T152">
    <cfRule type="notContainsBlanks" dxfId="14109" priority="203">
      <formula>LEN(TRIM(T154))&gt;0</formula>
    </cfRule>
  </conditionalFormatting>
  <conditionalFormatting sqref="T154:T177 T129:T141 T143:T152">
    <cfRule type="containsBlanks" dxfId="14108" priority="204">
      <formula>LEN(TRIM(T154))=0</formula>
    </cfRule>
  </conditionalFormatting>
  <conditionalFormatting sqref="T154:T177 T129:T141 T143:T152">
    <cfRule type="notContainsBlanks" dxfId="14107" priority="205">
      <formula>LEN(TRIM(T154))&gt;0</formula>
    </cfRule>
  </conditionalFormatting>
  <conditionalFormatting sqref="T154:T177 T129:T141 T143:T152">
    <cfRule type="containsBlanks" dxfId="14106" priority="206">
      <formula>LEN(TRIM(T154))=0</formula>
    </cfRule>
  </conditionalFormatting>
  <conditionalFormatting sqref="U200:U207 U209:U216 U228 U242 U284 U312">
    <cfRule type="notContainsBlanks" dxfId="14105" priority="207">
      <formula>LEN(TRIM(U200))&gt;0</formula>
    </cfRule>
  </conditionalFormatting>
  <conditionalFormatting sqref="U200:U207 U209:U216 U228 U242 U284 U312">
    <cfRule type="containsBlanks" dxfId="14104" priority="208">
      <formula>LEN(TRIM(U200))=0</formula>
    </cfRule>
  </conditionalFormatting>
  <conditionalFormatting sqref="W3 W15 W27 W51">
    <cfRule type="notContainsBlanks" dxfId="14103" priority="209">
      <formula>LEN(TRIM(W3))&gt;0</formula>
    </cfRule>
  </conditionalFormatting>
  <conditionalFormatting sqref="W3 W15 W27 W51">
    <cfRule type="containsBlanks" dxfId="14102" priority="210">
      <formula>LEN(TRIM(W3))=0</formula>
    </cfRule>
  </conditionalFormatting>
  <conditionalFormatting sqref="V3 V15 V27 V51">
    <cfRule type="notContainsBlanks" dxfId="14101" priority="211">
      <formula>LEN(TRIM(V3))&gt;0</formula>
    </cfRule>
  </conditionalFormatting>
  <conditionalFormatting sqref="V3 V15 V27 V51">
    <cfRule type="containsBlanks" dxfId="14100" priority="212">
      <formula>LEN(TRIM(V3))=0</formula>
    </cfRule>
  </conditionalFormatting>
  <conditionalFormatting sqref="X174:X175 X185:X186 X196:X197 X207:X208 X218:X219">
    <cfRule type="notContainsBlanks" dxfId="14099" priority="213">
      <formula>LEN(TRIM(X174))&gt;0</formula>
    </cfRule>
  </conditionalFormatting>
  <conditionalFormatting sqref="X174:X175 X185:X186 X196:X197 X207:X208 X218:X219">
    <cfRule type="containsBlanks" dxfId="14098" priority="214">
      <formula>LEN(TRIM(X174))=0</formula>
    </cfRule>
  </conditionalFormatting>
  <conditionalFormatting sqref="X174:X175 X185:X186 X196:X197 X207:X208 X218:X219">
    <cfRule type="notContainsBlanks" dxfId="14097" priority="215">
      <formula>LEN(TRIM(X174))&gt;0</formula>
    </cfRule>
  </conditionalFormatting>
  <conditionalFormatting sqref="X174:X175 X185:X186 X196:X197 X207:X208 X218:X219">
    <cfRule type="containsBlanks" dxfId="14096" priority="216">
      <formula>LEN(TRIM(X174))=0</formula>
    </cfRule>
  </conditionalFormatting>
  <conditionalFormatting sqref="S403">
    <cfRule type="notContainsBlanks" dxfId="14095" priority="217">
      <formula>LEN(TRIM(S403))&gt;0</formula>
    </cfRule>
  </conditionalFormatting>
  <conditionalFormatting sqref="S403">
    <cfRule type="containsBlanks" dxfId="14094" priority="218">
      <formula>LEN(TRIM(S403))=0</formula>
    </cfRule>
  </conditionalFormatting>
  <conditionalFormatting sqref="S129">
    <cfRule type="notContainsBlanks" dxfId="14093" priority="219">
      <formula>LEN(TRIM(S129))&gt;0</formula>
    </cfRule>
  </conditionalFormatting>
  <conditionalFormatting sqref="S129">
    <cfRule type="containsBlanks" dxfId="14092" priority="220">
      <formula>LEN(TRIM(S129))=0</formula>
    </cfRule>
  </conditionalFormatting>
  <conditionalFormatting sqref="S129">
    <cfRule type="notContainsBlanks" dxfId="14091" priority="221">
      <formula>LEN(TRIM(S129))&gt;0</formula>
    </cfRule>
  </conditionalFormatting>
  <conditionalFormatting sqref="S129">
    <cfRule type="containsBlanks" dxfId="14090" priority="222">
      <formula>LEN(TRIM(S129))=0</formula>
    </cfRule>
  </conditionalFormatting>
  <conditionalFormatting sqref="S154:S172 S130:S141 S143:S152">
    <cfRule type="notContainsBlanks" dxfId="14089" priority="223">
      <formula>LEN(TRIM(S154))&gt;0</formula>
    </cfRule>
  </conditionalFormatting>
  <conditionalFormatting sqref="S154:S172 S130:S141 S143:S152">
    <cfRule type="containsBlanks" dxfId="14088" priority="224">
      <formula>LEN(TRIM(S154))=0</formula>
    </cfRule>
  </conditionalFormatting>
  <conditionalFormatting sqref="S229:S242 S285:S297 S312:S325">
    <cfRule type="notContainsBlanks" dxfId="14087" priority="225">
      <formula>LEN(TRIM(S229))&gt;0</formula>
    </cfRule>
  </conditionalFormatting>
  <conditionalFormatting sqref="S229:S242 S285:S297 S312:S325">
    <cfRule type="containsBlanks" dxfId="14086" priority="226">
      <formula>LEN(TRIM(S229))=0</formula>
    </cfRule>
  </conditionalFormatting>
  <conditionalFormatting sqref="X7 X19 X31">
    <cfRule type="notContainsBlanks" dxfId="14085" priority="227">
      <formula>LEN(TRIM(X7))&gt;0</formula>
    </cfRule>
  </conditionalFormatting>
  <conditionalFormatting sqref="X7 X19 X31">
    <cfRule type="containsBlanks" dxfId="14084" priority="228">
      <formula>LEN(TRIM(X7))=0</formula>
    </cfRule>
  </conditionalFormatting>
  <conditionalFormatting sqref="X9 X21 X33">
    <cfRule type="notContainsBlanks" dxfId="14083" priority="229">
      <formula>LEN(TRIM(X9))&gt;0</formula>
    </cfRule>
  </conditionalFormatting>
  <conditionalFormatting sqref="X9 X21 X33">
    <cfRule type="containsBlanks" dxfId="14082" priority="230">
      <formula>LEN(TRIM(X9))=0</formula>
    </cfRule>
  </conditionalFormatting>
  <conditionalFormatting sqref="X10 X22 X34">
    <cfRule type="notContainsBlanks" dxfId="14081" priority="231">
      <formula>LEN(TRIM(X10))&gt;0</formula>
    </cfRule>
  </conditionalFormatting>
  <conditionalFormatting sqref="X10 X22 X34">
    <cfRule type="containsBlanks" dxfId="14080" priority="232">
      <formula>LEN(TRIM(X10))=0</formula>
    </cfRule>
  </conditionalFormatting>
  <conditionalFormatting sqref="T184:T185 T187:T196 T198:T207 T209:T218 T220:T224 T228:T242 T284:T325">
    <cfRule type="notContainsBlanks" dxfId="14079" priority="233">
      <formula>LEN(TRIM(T184))&gt;0</formula>
    </cfRule>
  </conditionalFormatting>
  <conditionalFormatting sqref="T184:T185 T187:T196 T198:T207 T209:T218 T220:T224 T228:T242 T284:T325">
    <cfRule type="containsBlanks" dxfId="14078" priority="234">
      <formula>LEN(TRIM(T184))=0</formula>
    </cfRule>
  </conditionalFormatting>
  <conditionalFormatting sqref="T3 T15 T27 T51">
    <cfRule type="notContainsBlanks" dxfId="14077" priority="235">
      <formula>LEN(TRIM(T3))&gt;0</formula>
    </cfRule>
  </conditionalFormatting>
  <conditionalFormatting sqref="T3 T15 T27 T51">
    <cfRule type="containsBlanks" dxfId="14076" priority="236">
      <formula>LEN(TRIM(T3))=0</formula>
    </cfRule>
  </conditionalFormatting>
  <conditionalFormatting sqref="T4:T5 T16:T17 T28:T29 T52">
    <cfRule type="notContainsBlanks" dxfId="14075" priority="237">
      <formula>LEN(TRIM(T4))&gt;0</formula>
    </cfRule>
  </conditionalFormatting>
  <conditionalFormatting sqref="T4:T5 T16:T17 T28:T29 T52">
    <cfRule type="containsBlanks" dxfId="14074" priority="238">
      <formula>LEN(TRIM(T4))=0</formula>
    </cfRule>
  </conditionalFormatting>
  <conditionalFormatting sqref="T7 T19 T55:T60 T31:T35">
    <cfRule type="notContainsBlanks" dxfId="14073" priority="239">
      <formula>LEN(TRIM(T7))&gt;0</formula>
    </cfRule>
  </conditionalFormatting>
  <conditionalFormatting sqref="T7 T19 T55:T60 T31:T35">
    <cfRule type="containsBlanks" dxfId="14072" priority="240">
      <formula>LEN(TRIM(T7))=0</formula>
    </cfRule>
  </conditionalFormatting>
  <conditionalFormatting sqref="T9 T21 T33">
    <cfRule type="notContainsBlanks" dxfId="14071" priority="241">
      <formula>LEN(TRIM(T9))&gt;0</formula>
    </cfRule>
  </conditionalFormatting>
  <conditionalFormatting sqref="T9 T21 T33">
    <cfRule type="containsBlanks" dxfId="14070" priority="242">
      <formula>LEN(TRIM(T9))=0</formula>
    </cfRule>
  </conditionalFormatting>
  <conditionalFormatting sqref="T122 T133 T144 T155:T177">
    <cfRule type="notContainsBlanks" dxfId="14069" priority="243">
      <formula>LEN(TRIM(T122))&gt;0</formula>
    </cfRule>
  </conditionalFormatting>
  <conditionalFormatting sqref="T122 T133 T144 T155:T177">
    <cfRule type="containsBlanks" dxfId="14068" priority="244">
      <formula>LEN(TRIM(T122))=0</formula>
    </cfRule>
  </conditionalFormatting>
  <conditionalFormatting sqref="T121 T132 T143 T154 T165">
    <cfRule type="notContainsBlanks" dxfId="14067" priority="245">
      <formula>LEN(TRIM(T121))&gt;0</formula>
    </cfRule>
  </conditionalFormatting>
  <conditionalFormatting sqref="T121 T132 T143 T154 T165">
    <cfRule type="containsBlanks" dxfId="14066" priority="246">
      <formula>LEN(TRIM(T121))=0</formula>
    </cfRule>
  </conditionalFormatting>
  <conditionalFormatting sqref="T124 T135 T146 T157 T168">
    <cfRule type="notContainsBlanks" dxfId="14065" priority="247">
      <formula>LEN(TRIM(T124))&gt;0</formula>
    </cfRule>
  </conditionalFormatting>
  <conditionalFormatting sqref="T124 T135 T146 T157 T168">
    <cfRule type="containsBlanks" dxfId="14064" priority="248">
      <formula>LEN(TRIM(T124))=0</formula>
    </cfRule>
  </conditionalFormatting>
  <conditionalFormatting sqref="T124 T135 T146 T157 T168">
    <cfRule type="notContainsBlanks" dxfId="14063" priority="249">
      <formula>LEN(TRIM(T124))&gt;0</formula>
    </cfRule>
  </conditionalFormatting>
  <conditionalFormatting sqref="T124 T135 T146 T157 T168">
    <cfRule type="containsBlanks" dxfId="14062" priority="250">
      <formula>LEN(TRIM(T124))=0</formula>
    </cfRule>
  </conditionalFormatting>
  <conditionalFormatting sqref="T125 T136 T147 T158 T169 T128 T139 T150 T161 T172">
    <cfRule type="notContainsBlanks" dxfId="14061" priority="251">
      <formula>LEN(TRIM(T125))&gt;0</formula>
    </cfRule>
  </conditionalFormatting>
  <conditionalFormatting sqref="T125 T136 T147 T158 T169 T128 T139 T150 T161 T172">
    <cfRule type="containsBlanks" dxfId="14060" priority="252">
      <formula>LEN(TRIM(T125))=0</formula>
    </cfRule>
  </conditionalFormatting>
  <conditionalFormatting sqref="T125 T136 T147 T158 T169 T128 T139 T150 T161 T172">
    <cfRule type="notContainsBlanks" dxfId="14059" priority="253">
      <formula>LEN(TRIM(T125))&gt;0</formula>
    </cfRule>
  </conditionalFormatting>
  <conditionalFormatting sqref="T125 T136 T147 T158 T169 T128 T139 T150 T161 T172">
    <cfRule type="containsBlanks" dxfId="14058" priority="254">
      <formula>LEN(TRIM(T125))=0</formula>
    </cfRule>
  </conditionalFormatting>
  <conditionalFormatting sqref="T174:T175 T185:T186 T196:T197 T207:T208 T218:T219">
    <cfRule type="notContainsBlanks" dxfId="14057" priority="255">
      <formula>LEN(TRIM(T174))&gt;0</formula>
    </cfRule>
  </conditionalFormatting>
  <conditionalFormatting sqref="T174:T175 T185:T186 T196:T197 T207:T208 T218:T219">
    <cfRule type="containsBlanks" dxfId="14056" priority="256">
      <formula>LEN(TRIM(T174))=0</formula>
    </cfRule>
  </conditionalFormatting>
  <conditionalFormatting sqref="T179 T190 T201 T212 T223">
    <cfRule type="notContainsBlanks" dxfId="14055" priority="257">
      <formula>LEN(TRIM(T179))&gt;0</formula>
    </cfRule>
  </conditionalFormatting>
  <conditionalFormatting sqref="T179 T190 T201 T212 T223">
    <cfRule type="containsBlanks" dxfId="14054" priority="258">
      <formula>LEN(TRIM(T179))=0</formula>
    </cfRule>
  </conditionalFormatting>
  <conditionalFormatting sqref="T180:T183 T191:T194 T202:T205 T213:T216 T224:T227">
    <cfRule type="notContainsBlanks" dxfId="14053" priority="259">
      <formula>LEN(TRIM(T180))&gt;0</formula>
    </cfRule>
  </conditionalFormatting>
  <conditionalFormatting sqref="T180:T183 T191:T194 T202:T205 T213:T216 T224:T227">
    <cfRule type="containsBlanks" dxfId="14052" priority="260">
      <formula>LEN(TRIM(T180))=0</formula>
    </cfRule>
  </conditionalFormatting>
  <conditionalFormatting sqref="V370 V377 V384 V391 V398 V405 V412 V419 V426 V433">
    <cfRule type="notContainsBlanks" dxfId="14051" priority="261">
      <formula>LEN(TRIM(V370))&gt;0</formula>
    </cfRule>
  </conditionalFormatting>
  <conditionalFormatting sqref="V370 V377 V384 V391 V398 V405 V412 V419 V426 V433">
    <cfRule type="containsBlanks" dxfId="14050" priority="262">
      <formula>LEN(TRIM(V370))=0</formula>
    </cfRule>
  </conditionalFormatting>
  <conditionalFormatting sqref="V9 V21 V33">
    <cfRule type="notContainsBlanks" dxfId="14049" priority="263">
      <formula>LEN(TRIM(V9))&gt;0</formula>
    </cfRule>
  </conditionalFormatting>
  <conditionalFormatting sqref="V9 V21 V33">
    <cfRule type="containsBlanks" dxfId="14048" priority="264">
      <formula>LEN(TRIM(V9))=0</formula>
    </cfRule>
  </conditionalFormatting>
  <conditionalFormatting sqref="V10 V22 V34">
    <cfRule type="notContainsBlanks" dxfId="14047" priority="265">
      <formula>LEN(TRIM(V10))&gt;0</formula>
    </cfRule>
  </conditionalFormatting>
  <conditionalFormatting sqref="V10 V22 V34">
    <cfRule type="containsBlanks" dxfId="14046" priority="266">
      <formula>LEN(TRIM(V10))=0</formula>
    </cfRule>
  </conditionalFormatting>
  <conditionalFormatting sqref="T368 T375 T382 T389 T396 T403 T410 T417 T424 T431">
    <cfRule type="notContainsBlanks" dxfId="14045" priority="267">
      <formula>LEN(TRIM(T368))&gt;0</formula>
    </cfRule>
  </conditionalFormatting>
  <conditionalFormatting sqref="T368 T375 T382 T389 T396 T403 T410 T417 T424 T431">
    <cfRule type="containsBlanks" dxfId="14044" priority="268">
      <formula>LEN(TRIM(T368))=0</formula>
    </cfRule>
  </conditionalFormatting>
  <conditionalFormatting sqref="T368 T375 T382 T389 T396 T403 T410 T417 T424 T431">
    <cfRule type="notContainsBlanks" dxfId="14043" priority="269">
      <formula>LEN(TRIM(T368))&gt;0</formula>
    </cfRule>
  </conditionalFormatting>
  <conditionalFormatting sqref="T368 T375 T382 T389 T396 T403 T410 T417 T424 T431">
    <cfRule type="containsBlanks" dxfId="14042" priority="270">
      <formula>LEN(TRIM(T368))=0</formula>
    </cfRule>
  </conditionalFormatting>
  <conditionalFormatting sqref="T369 T376 T383 T390 T397 T404 T411 T418 T425 T432">
    <cfRule type="notContainsBlanks" dxfId="14041" priority="271">
      <formula>LEN(TRIM(T369))&gt;0</formula>
    </cfRule>
  </conditionalFormatting>
  <conditionalFormatting sqref="T369 T376 T383 T390 T397 T404 T411 T418 T425 T432">
    <cfRule type="containsBlanks" dxfId="14040" priority="272">
      <formula>LEN(TRIM(T369))=0</formula>
    </cfRule>
  </conditionalFormatting>
  <conditionalFormatting sqref="T369 T376 T383 T390 T397 T404 T411 T418 T425 T432">
    <cfRule type="notContainsBlanks" dxfId="14039" priority="273">
      <formula>LEN(TRIM(T369))&gt;0</formula>
    </cfRule>
  </conditionalFormatting>
  <conditionalFormatting sqref="T369 T376 T383 T390 T397 T404 T411 T418 T425 T432">
    <cfRule type="containsBlanks" dxfId="14038" priority="274">
      <formula>LEN(TRIM(T369))=0</formula>
    </cfRule>
  </conditionalFormatting>
  <conditionalFormatting sqref="T370 T377 T384 T391 T398 T405 T412 T419 T426 T433">
    <cfRule type="notContainsBlanks" dxfId="14037" priority="275">
      <formula>LEN(TRIM(T370))&gt;0</formula>
    </cfRule>
  </conditionalFormatting>
  <conditionalFormatting sqref="T370 T377 T384 T391 T398 T405 T412 T419 T426 T433">
    <cfRule type="containsBlanks" dxfId="14036" priority="276">
      <formula>LEN(TRIM(T370))=0</formula>
    </cfRule>
  </conditionalFormatting>
  <conditionalFormatting sqref="T370 T377 T384 T391 T398 T405 T412 T419 T426 T433">
    <cfRule type="notContainsBlanks" dxfId="14035" priority="277">
      <formula>LEN(TRIM(T370))&gt;0</formula>
    </cfRule>
  </conditionalFormatting>
  <conditionalFormatting sqref="T370 T377 T384 T391 T398 T405 T412 T419 T426 T433">
    <cfRule type="containsBlanks" dxfId="14034" priority="278">
      <formula>LEN(TRIM(T370))=0</formula>
    </cfRule>
  </conditionalFormatting>
  <conditionalFormatting sqref="V228 V242 V284 V312">
    <cfRule type="notContainsBlanks" dxfId="14033" priority="279">
      <formula>LEN(TRIM(V228))&gt;0</formula>
    </cfRule>
  </conditionalFormatting>
  <conditionalFormatting sqref="V228 V242 V284 V312">
    <cfRule type="containsBlanks" dxfId="14032" priority="280">
      <formula>LEN(TRIM(V228))=0</formula>
    </cfRule>
  </conditionalFormatting>
  <conditionalFormatting sqref="T371 T378 T385 T392 T399 T406 T413 T420 T427 T434 T374 T381 T388 T395 T402 T409 T416 T423 T430">
    <cfRule type="notContainsBlanks" dxfId="14031" priority="281">
      <formula>LEN(TRIM(T371))&gt;0</formula>
    </cfRule>
  </conditionalFormatting>
  <conditionalFormatting sqref="T371 T378 T385 T392 T399 T406 T413 T420 T427 T434 T374 T381 T388 T395 T402 T409 T416 T423 T430">
    <cfRule type="containsBlanks" dxfId="14030" priority="282">
      <formula>LEN(TRIM(T371))=0</formula>
    </cfRule>
  </conditionalFormatting>
  <conditionalFormatting sqref="U129:U130 U132:U141 U143:U152 V191:V194 V202:V205 V213:V216 V224:V227 U154:U178 V176">
    <cfRule type="notContainsBlanks" dxfId="14029" priority="283">
      <formula>LEN(TRIM(U129))&gt;0</formula>
    </cfRule>
  </conditionalFormatting>
  <conditionalFormatting sqref="U129:U130 U132:U141 U143:U152 V191:V194 V202:V205 V213:V216 V224:V227 U154:U178 V176">
    <cfRule type="containsBlanks" dxfId="14028" priority="284">
      <formula>LEN(TRIM(U129))=0</formula>
    </cfRule>
  </conditionalFormatting>
  <conditionalFormatting sqref="U129:U130 U132:U141 U143:U152 V191:V194 V202:V205 V213:V216 V224:V227 U154:U178 V176">
    <cfRule type="notContainsBlanks" dxfId="14027" priority="285">
      <formula>LEN(TRIM(U129))&gt;0</formula>
    </cfRule>
  </conditionalFormatting>
  <conditionalFormatting sqref="U129:U130 U132:U141 U143:U152 V191:V194 V202:V205 V213:V216 V224:V227 U154:U178 V176">
    <cfRule type="containsBlanks" dxfId="14026" priority="286">
      <formula>LEN(TRIM(U129))=0</formula>
    </cfRule>
  </conditionalFormatting>
  <conditionalFormatting sqref="T403">
    <cfRule type="notContainsBlanks" dxfId="14025" priority="287">
      <formula>LEN(TRIM(T403))&gt;0</formula>
    </cfRule>
  </conditionalFormatting>
  <conditionalFormatting sqref="T403">
    <cfRule type="containsBlanks" dxfId="14024" priority="288">
      <formula>LEN(TRIM(T403))=0</formula>
    </cfRule>
  </conditionalFormatting>
  <conditionalFormatting sqref="T404">
    <cfRule type="notContainsBlanks" dxfId="14023" priority="289">
      <formula>LEN(TRIM(T404))&gt;0</formula>
    </cfRule>
  </conditionalFormatting>
  <conditionalFormatting sqref="T404">
    <cfRule type="containsBlanks" dxfId="14022" priority="290">
      <formula>LEN(TRIM(T404))=0</formula>
    </cfRule>
  </conditionalFormatting>
  <conditionalFormatting sqref="U27">
    <cfRule type="notContainsBlanks" dxfId="14021" priority="291">
      <formula>LEN(TRIM(U27))&gt;0</formula>
    </cfRule>
  </conditionalFormatting>
  <conditionalFormatting sqref="U27">
    <cfRule type="containsBlanks" dxfId="14020" priority="292">
      <formula>LEN(TRIM(U27))=0</formula>
    </cfRule>
  </conditionalFormatting>
  <conditionalFormatting sqref="U9 U21 U33">
    <cfRule type="notContainsBlanks" dxfId="14019" priority="293">
      <formula>LEN(TRIM(U9))&gt;0</formula>
    </cfRule>
  </conditionalFormatting>
  <conditionalFormatting sqref="U9 U21 U33">
    <cfRule type="containsBlanks" dxfId="14018" priority="294">
      <formula>LEN(TRIM(U9))=0</formula>
    </cfRule>
  </conditionalFormatting>
  <conditionalFormatting sqref="U10 U22 U34">
    <cfRule type="notContainsBlanks" dxfId="14017" priority="295">
      <formula>LEN(TRIM(U10))&gt;0</formula>
    </cfRule>
  </conditionalFormatting>
  <conditionalFormatting sqref="U10 U22 U34">
    <cfRule type="containsBlanks" dxfId="14016" priority="296">
      <formula>LEN(TRIM(U10))=0</formula>
    </cfRule>
  </conditionalFormatting>
  <conditionalFormatting sqref="U28:U29">
    <cfRule type="notContainsBlanks" dxfId="14015" priority="297">
      <formula>LEN(TRIM(U28))&gt;0</formula>
    </cfRule>
  </conditionalFormatting>
  <conditionalFormatting sqref="U28:U29">
    <cfRule type="containsBlanks" dxfId="14014" priority="298">
      <formula>LEN(TRIM(U28))=0</formula>
    </cfRule>
  </conditionalFormatting>
  <conditionalFormatting sqref="U33">
    <cfRule type="notContainsBlanks" dxfId="14013" priority="299">
      <formula>LEN(TRIM(U33))&gt;0</formula>
    </cfRule>
  </conditionalFormatting>
  <conditionalFormatting sqref="U33">
    <cfRule type="containsBlanks" dxfId="14012" priority="300">
      <formula>LEN(TRIM(U33))=0</formula>
    </cfRule>
  </conditionalFormatting>
  <conditionalFormatting sqref="U200:U207 U209:U216 U228 U242 U284 U312">
    <cfRule type="notContainsBlanks" dxfId="14011" priority="301">
      <formula>LEN(TRIM(U200))&gt;0</formula>
    </cfRule>
  </conditionalFormatting>
  <conditionalFormatting sqref="U200:U207 U209:U216 U228 U242 U284 U312">
    <cfRule type="containsBlanks" dxfId="14010" priority="302">
      <formula>LEN(TRIM(U200))=0</formula>
    </cfRule>
  </conditionalFormatting>
  <conditionalFormatting sqref="U30:U32">
    <cfRule type="notContainsBlanks" dxfId="14009" priority="303">
      <formula>LEN(TRIM(U30))&gt;0</formula>
    </cfRule>
  </conditionalFormatting>
  <conditionalFormatting sqref="U30:U32">
    <cfRule type="containsBlanks" dxfId="14008" priority="304">
      <formula>LEN(TRIM(U30))=0</formula>
    </cfRule>
  </conditionalFormatting>
  <conditionalFormatting sqref="U34">
    <cfRule type="notContainsBlanks" dxfId="14007" priority="305">
      <formula>LEN(TRIM(U34))&gt;0</formula>
    </cfRule>
  </conditionalFormatting>
  <conditionalFormatting sqref="U34">
    <cfRule type="containsBlanks" dxfId="14006" priority="306">
      <formula>LEN(TRIM(U34))=0</formula>
    </cfRule>
  </conditionalFormatting>
  <conditionalFormatting sqref="V4:V8 V52 V28:V32 W29:X29 V54:V60 W30:W36 V16:V23">
    <cfRule type="notContainsBlanks" dxfId="14005" priority="307">
      <formula>LEN(TRIM(V4))&gt;0</formula>
    </cfRule>
  </conditionalFormatting>
  <conditionalFormatting sqref="V4:V8 V52 V28:V32 W29:X29 V54:V60 W30:W36 V16:V23">
    <cfRule type="containsBlanks" dxfId="14004" priority="308">
      <formula>LEN(TRIM(V4))=0</formula>
    </cfRule>
  </conditionalFormatting>
  <conditionalFormatting sqref="U178 U189 U200 U211 U222">
    <cfRule type="notContainsBlanks" dxfId="14003" priority="309">
      <formula>LEN(TRIM(U178))&gt;0</formula>
    </cfRule>
  </conditionalFormatting>
  <conditionalFormatting sqref="U178 U189 U200 U211 U222">
    <cfRule type="containsBlanks" dxfId="14002" priority="310">
      <formula>LEN(TRIM(U178))=0</formula>
    </cfRule>
  </conditionalFormatting>
  <conditionalFormatting sqref="V191:V194 V202:V205 V213:V216 V224:V227">
    <cfRule type="notContainsBlanks" dxfId="14001" priority="311">
      <formula>LEN(TRIM(V191))&gt;0</formula>
    </cfRule>
  </conditionalFormatting>
  <conditionalFormatting sqref="V191:V194 V202:V205 V213:V216 V224:V227">
    <cfRule type="containsBlanks" dxfId="14000" priority="312">
      <formula>LEN(TRIM(V191))=0</formula>
    </cfRule>
  </conditionalFormatting>
  <conditionalFormatting sqref="V191:V194 V202:V205 V213:V216 V224:V227">
    <cfRule type="notContainsBlanks" dxfId="13999" priority="313">
      <formula>LEN(TRIM(V191))&gt;0</formula>
    </cfRule>
  </conditionalFormatting>
  <conditionalFormatting sqref="V191:V194 V202:V205 V213:V216 V224:V227">
    <cfRule type="containsBlanks" dxfId="13998" priority="314">
      <formula>LEN(TRIM(V191))=0</formula>
    </cfRule>
  </conditionalFormatting>
  <conditionalFormatting sqref="U173 U195 U206 U217 U184:V184">
    <cfRule type="notContainsBlanks" dxfId="13997" priority="315">
      <formula>LEN(TRIM(U173))&gt;0</formula>
    </cfRule>
  </conditionalFormatting>
  <conditionalFormatting sqref="U173 U195 U206 U217 U184:V184">
    <cfRule type="containsBlanks" dxfId="13996" priority="316">
      <formula>LEN(TRIM(U173))=0</formula>
    </cfRule>
  </conditionalFormatting>
  <conditionalFormatting sqref="U173 U195 U206 U217 U184:V184">
    <cfRule type="notContainsBlanks" dxfId="13995" priority="317">
      <formula>LEN(TRIM(U173))&gt;0</formula>
    </cfRule>
  </conditionalFormatting>
  <conditionalFormatting sqref="U173 U195 U206 U217 U184:V184">
    <cfRule type="containsBlanks" dxfId="13994" priority="318">
      <formula>LEN(TRIM(U173))=0</formula>
    </cfRule>
  </conditionalFormatting>
  <conditionalFormatting sqref="U184:U185 U187:U196 U198:U199 V184">
    <cfRule type="notContainsBlanks" dxfId="13993" priority="319">
      <formula>LEN(TRIM(U184))&gt;0</formula>
    </cfRule>
  </conditionalFormatting>
  <conditionalFormatting sqref="U184:U185 U187:U196 U198:U199 V184">
    <cfRule type="containsBlanks" dxfId="13992" priority="320">
      <formula>LEN(TRIM(U184))=0</formula>
    </cfRule>
  </conditionalFormatting>
  <conditionalFormatting sqref="U184:U185 U187:U196 U198:U199 V184">
    <cfRule type="notContainsBlanks" dxfId="13991" priority="321">
      <formula>LEN(TRIM(U184))&gt;0</formula>
    </cfRule>
  </conditionalFormatting>
  <conditionalFormatting sqref="U184:U185 U187:U196 U198:U199 V184">
    <cfRule type="containsBlanks" dxfId="13990" priority="322">
      <formula>LEN(TRIM(U184))=0</formula>
    </cfRule>
  </conditionalFormatting>
  <conditionalFormatting sqref="U178 U189 U200 U211 U222">
    <cfRule type="notContainsBlanks" dxfId="13989" priority="323">
      <formula>LEN(TRIM(U178))&gt;0</formula>
    </cfRule>
  </conditionalFormatting>
  <conditionalFormatting sqref="U178 U189 U200 U211 U222">
    <cfRule type="containsBlanks" dxfId="13988" priority="324">
      <formula>LEN(TRIM(U178))=0</formula>
    </cfRule>
  </conditionalFormatting>
  <conditionalFormatting sqref="U191:V194 U202:V205 U213:V216 U224:V227 U179:U184 U190 U201 U212 U223 V184">
    <cfRule type="notContainsBlanks" dxfId="13987" priority="325">
      <formula>LEN(TRIM(U191))&gt;0</formula>
    </cfRule>
  </conditionalFormatting>
  <conditionalFormatting sqref="U191:V194 U202:V205 U213:V216 U224:V227 U179:U184 U190 U201 U212 U223 V184">
    <cfRule type="containsBlanks" dxfId="13986" priority="326">
      <formula>LEN(TRIM(U191))=0</formula>
    </cfRule>
  </conditionalFormatting>
  <conditionalFormatting sqref="U191:V194 U202:V205 U213:V216 U224:V227 U179:U184 U190 U201 U212 U223 V184">
    <cfRule type="notContainsBlanks" dxfId="13985" priority="327">
      <formula>LEN(TRIM(U191))&gt;0</formula>
    </cfRule>
  </conditionalFormatting>
  <conditionalFormatting sqref="U191:V194 U202:V205 U213:V216 U224:V227 U179:U184 U190 U201 U212 U223 V184">
    <cfRule type="containsBlanks" dxfId="13984" priority="328">
      <formula>LEN(TRIM(U191))=0</formula>
    </cfRule>
  </conditionalFormatting>
  <conditionalFormatting sqref="U180:U183 U191:U194 U202:U205 U213:U216 U224:U227">
    <cfRule type="notContainsBlanks" dxfId="13983" priority="329">
      <formula>LEN(TRIM(U180))&gt;0</formula>
    </cfRule>
  </conditionalFormatting>
  <conditionalFormatting sqref="U180:U183 U191:U194 U202:U205 U213:U216 U224:U227">
    <cfRule type="containsBlanks" dxfId="13982" priority="330">
      <formula>LEN(TRIM(U180))=0</formula>
    </cfRule>
  </conditionalFormatting>
  <conditionalFormatting sqref="U180:U183 U191:U194 U202:U205 U213:U216 U224:U227">
    <cfRule type="notContainsBlanks" dxfId="13981" priority="331">
      <formula>LEN(TRIM(U180))&gt;0</formula>
    </cfRule>
  </conditionalFormatting>
  <conditionalFormatting sqref="U180:U183 U191:U194 U202:U205 U213:U216 U224:U227">
    <cfRule type="containsBlanks" dxfId="13980" priority="332">
      <formula>LEN(TRIM(U180))=0</formula>
    </cfRule>
  </conditionalFormatting>
  <conditionalFormatting sqref="U404">
    <cfRule type="notContainsBlanks" dxfId="13979" priority="333">
      <formula>LEN(TRIM(U404))&gt;0</formula>
    </cfRule>
  </conditionalFormatting>
  <conditionalFormatting sqref="U404">
    <cfRule type="containsBlanks" dxfId="13978" priority="334">
      <formula>LEN(TRIM(U404))=0</formula>
    </cfRule>
  </conditionalFormatting>
  <conditionalFormatting sqref="U369 U376 U383 U390 U397 U404 U411 U418 U425 U432">
    <cfRule type="notContainsBlanks" dxfId="13977" priority="335">
      <formula>LEN(TRIM(U369))&gt;0</formula>
    </cfRule>
  </conditionalFormatting>
  <conditionalFormatting sqref="U369 U376 U383 U390 U397 U404 U411 U418 U425 U432">
    <cfRule type="containsBlanks" dxfId="13976" priority="336">
      <formula>LEN(TRIM(U369))=0</formula>
    </cfRule>
  </conditionalFormatting>
  <conditionalFormatting sqref="V371:V372 V377:V381 V385:V386 V389:V395 V399:V400 V406:V407 V413:V414 V420:V421 V427:V428 V434:V435">
    <cfRule type="notContainsBlanks" dxfId="13975" priority="337">
      <formula>LEN(TRIM(V371))&gt;0</formula>
    </cfRule>
  </conditionalFormatting>
  <conditionalFormatting sqref="V371:V372 V377:V381 V385:V386 V389:V395 V399:V400 V406:V407 V413:V414 V420:V421 V427:V428 V434:V435">
    <cfRule type="containsBlanks" dxfId="13974" priority="338">
      <formula>LEN(TRIM(V371))=0</formula>
    </cfRule>
  </conditionalFormatting>
  <conditionalFormatting sqref="V368 V375 V382 V389 V396 V403 V410 V417 V424 V431">
    <cfRule type="notContainsBlanks" dxfId="13973" priority="339">
      <formula>LEN(TRIM(V368))&gt;0</formula>
    </cfRule>
  </conditionalFormatting>
  <conditionalFormatting sqref="V368 V375 V382 V389 V396 V403 V410 V417 V424 V431">
    <cfRule type="containsBlanks" dxfId="13972" priority="340">
      <formula>LEN(TRIM(V368))=0</formula>
    </cfRule>
  </conditionalFormatting>
  <conditionalFormatting sqref="V15">
    <cfRule type="notContainsBlanks" dxfId="13971" priority="341">
      <formula>LEN(TRIM(V15))&gt;0</formula>
    </cfRule>
  </conditionalFormatting>
  <conditionalFormatting sqref="V15">
    <cfRule type="containsBlanks" dxfId="13970" priority="342">
      <formula>LEN(TRIM(V15))=0</formula>
    </cfRule>
  </conditionalFormatting>
  <conditionalFormatting sqref="U368 U375 U382 U389 U396 U403 U410 U417 U424 U431">
    <cfRule type="notContainsBlanks" dxfId="13969" priority="343">
      <formula>LEN(TRIM(U368))&gt;0</formula>
    </cfRule>
  </conditionalFormatting>
  <conditionalFormatting sqref="U368 U375 U382 U389 U396 U403 U410 U417 U424 U431">
    <cfRule type="containsBlanks" dxfId="13968" priority="344">
      <formula>LEN(TRIM(U368))=0</formula>
    </cfRule>
  </conditionalFormatting>
  <conditionalFormatting sqref="U368 U375 U382 U389 U396 U403 U410 U417 U424 U431">
    <cfRule type="notContainsBlanks" dxfId="13967" priority="345">
      <formula>LEN(TRIM(U368))&gt;0</formula>
    </cfRule>
  </conditionalFormatting>
  <conditionalFormatting sqref="U368 U375 U382 U389 U396 U403 U410 U417 U424 U431">
    <cfRule type="containsBlanks" dxfId="13966" priority="346">
      <formula>LEN(TRIM(U368))=0</formula>
    </cfRule>
  </conditionalFormatting>
  <conditionalFormatting sqref="U370 U377 U384 U391 U398 U405 U412 U419 U426 U433">
    <cfRule type="notContainsBlanks" dxfId="13965" priority="347">
      <formula>LEN(TRIM(U370))&gt;0</formula>
    </cfRule>
  </conditionalFormatting>
  <conditionalFormatting sqref="U370 U377 U384 U391 U398 U405 U412 U419 U426 U433">
    <cfRule type="containsBlanks" dxfId="13964" priority="348">
      <formula>LEN(TRIM(U370))=0</formula>
    </cfRule>
  </conditionalFormatting>
  <conditionalFormatting sqref="U370 U377 U384 U391 U398 U405 U412 U419 U426 U433">
    <cfRule type="notContainsBlanks" dxfId="13963" priority="349">
      <formula>LEN(TRIM(U370))&gt;0</formula>
    </cfRule>
  </conditionalFormatting>
  <conditionalFormatting sqref="U370 U377 U384 U391 U398 U405 U412 U419 U426 U433">
    <cfRule type="containsBlanks" dxfId="13962" priority="350">
      <formula>LEN(TRIM(U370))=0</formula>
    </cfRule>
  </conditionalFormatting>
  <conditionalFormatting sqref="U369 U376 U383 U390 U397 U404 U411 U418 U425 U432">
    <cfRule type="notContainsBlanks" dxfId="13961" priority="351">
      <formula>LEN(TRIM(U369))&gt;0</formula>
    </cfRule>
  </conditionalFormatting>
  <conditionalFormatting sqref="U369 U376 U383 U390 U397 U404 U411 U418 U425 U432">
    <cfRule type="containsBlanks" dxfId="13960" priority="352">
      <formula>LEN(TRIM(U369))=0</formula>
    </cfRule>
  </conditionalFormatting>
  <conditionalFormatting sqref="U371 U378 U392 U398:U399 U406 U413 U420 U427 U434 U374:U375 U381:U385 U388 U395 U401:U402 U409 U416 U423 U430">
    <cfRule type="notContainsBlanks" dxfId="13959" priority="353">
      <formula>LEN(TRIM(U371))&gt;0</formula>
    </cfRule>
  </conditionalFormatting>
  <conditionalFormatting sqref="U371 U378 U392 U398:U399 U406 U413 U420 U427 U434 U374:U375 U381:U385 U388 U395 U401:U402 U409 U416 U423 U430">
    <cfRule type="containsBlanks" dxfId="13958" priority="354">
      <formula>LEN(TRIM(U371))=0</formula>
    </cfRule>
  </conditionalFormatting>
  <conditionalFormatting sqref="U403">
    <cfRule type="notContainsBlanks" dxfId="13957" priority="355">
      <formula>LEN(TRIM(U403))&gt;0</formula>
    </cfRule>
  </conditionalFormatting>
  <conditionalFormatting sqref="U403">
    <cfRule type="containsBlanks" dxfId="13956" priority="356">
      <formula>LEN(TRIM(U403))=0</formula>
    </cfRule>
  </conditionalFormatting>
  <conditionalFormatting sqref="V27:V38 W29:X29 W30:W36">
    <cfRule type="notContainsBlanks" dxfId="13955" priority="357">
      <formula>LEN(TRIM(V27))&gt;0</formula>
    </cfRule>
  </conditionalFormatting>
  <conditionalFormatting sqref="V27:V38 W29:X29 W30:W36">
    <cfRule type="containsBlanks" dxfId="13954" priority="358">
      <formula>LEN(TRIM(V27))=0</formula>
    </cfRule>
  </conditionalFormatting>
  <conditionalFormatting sqref="V368 V375 V382 V389 V396 V403 V410 V417 V424 V431">
    <cfRule type="notContainsBlanks" dxfId="13953" priority="359">
      <formula>LEN(TRIM(V368))&gt;0</formula>
    </cfRule>
  </conditionalFormatting>
  <conditionalFormatting sqref="V368 V375 V382 V389 V396 V403 V410 V417 V424 V431">
    <cfRule type="containsBlanks" dxfId="13952" priority="360">
      <formula>LEN(TRIM(V368))=0</formula>
    </cfRule>
  </conditionalFormatting>
  <conditionalFormatting sqref="W10 W22 W34">
    <cfRule type="notContainsBlanks" dxfId="13951" priority="361">
      <formula>LEN(TRIM(W10))&gt;0</formula>
    </cfRule>
  </conditionalFormatting>
  <conditionalFormatting sqref="W10 W22 W34">
    <cfRule type="containsBlanks" dxfId="13950" priority="362">
      <formula>LEN(TRIM(W10))=0</formula>
    </cfRule>
  </conditionalFormatting>
  <conditionalFormatting sqref="V370 V377 V384 V391 V398 V405 V412 V419 V426 V433">
    <cfRule type="notContainsBlanks" dxfId="13949" priority="363">
      <formula>LEN(TRIM(V370))&gt;0</formula>
    </cfRule>
  </conditionalFormatting>
  <conditionalFormatting sqref="V370 V377 V384 V391 V398 V405 V412 V419 V426 V433">
    <cfRule type="containsBlanks" dxfId="13948" priority="364">
      <formula>LEN(TRIM(V370))=0</formula>
    </cfRule>
  </conditionalFormatting>
  <conditionalFormatting sqref="V369 V376 V383 V390 V397 V404 V411 V418 V425 V432">
    <cfRule type="notContainsBlanks" dxfId="13947" priority="365">
      <formula>LEN(TRIM(V369))&gt;0</formula>
    </cfRule>
  </conditionalFormatting>
  <conditionalFormatting sqref="V369 V376 V383 V390 V397 V404 V411 V418 V425 V432">
    <cfRule type="containsBlanks" dxfId="13946" priority="366">
      <formula>LEN(TRIM(V369))=0</formula>
    </cfRule>
  </conditionalFormatting>
  <conditionalFormatting sqref="V369 V376 V383 V390 V397 V404 V411 V418 V425 V432">
    <cfRule type="notContainsBlanks" dxfId="13945" priority="367">
      <formula>LEN(TRIM(V369))&gt;0</formula>
    </cfRule>
  </conditionalFormatting>
  <conditionalFormatting sqref="V369 V376 V383 V390 V397 V404 V411 V418 V425 V432">
    <cfRule type="containsBlanks" dxfId="13944" priority="368">
      <formula>LEN(TRIM(V369))=0</formula>
    </cfRule>
  </conditionalFormatting>
  <conditionalFormatting sqref="V191:V194 V202:V205 V213:V216 V224:V227">
    <cfRule type="notContainsBlanks" dxfId="13943" priority="369">
      <formula>LEN(TRIM(V191))&gt;0</formula>
    </cfRule>
  </conditionalFormatting>
  <conditionalFormatting sqref="V191:V194 V202:V205 V213:V216 V224:V227">
    <cfRule type="containsBlanks" dxfId="13942" priority="370">
      <formula>LEN(TRIM(V191))=0</formula>
    </cfRule>
  </conditionalFormatting>
  <conditionalFormatting sqref="V191:V194 V202:V205 V213:V216 V224:V227">
    <cfRule type="notContainsBlanks" dxfId="13941" priority="371">
      <formula>LEN(TRIM(V191))&gt;0</formula>
    </cfRule>
  </conditionalFormatting>
  <conditionalFormatting sqref="V191:V194 V202:V205 V213:V216 V224:V227">
    <cfRule type="containsBlanks" dxfId="13940" priority="372">
      <formula>LEN(TRIM(V191))=0</formula>
    </cfRule>
  </conditionalFormatting>
  <conditionalFormatting sqref="V185 V187:V196 V198:V207 V209:V218 V220:V222">
    <cfRule type="notContainsBlanks" dxfId="13939" priority="373">
      <formula>LEN(TRIM(V185))&gt;0</formula>
    </cfRule>
  </conditionalFormatting>
  <conditionalFormatting sqref="V185 V187:V196 V198:V207 V209:V218 V220:V222">
    <cfRule type="containsBlanks" dxfId="13938" priority="374">
      <formula>LEN(TRIM(V185))=0</formula>
    </cfRule>
  </conditionalFormatting>
  <conditionalFormatting sqref="V185 V187:V196 V198:V207 V209:V218 V220:V222">
    <cfRule type="notContainsBlanks" dxfId="13937" priority="375">
      <formula>LEN(TRIM(V185))&gt;0</formula>
    </cfRule>
  </conditionalFormatting>
  <conditionalFormatting sqref="V185 V187:V196 V198:V207 V209:V218 V220:V222">
    <cfRule type="containsBlanks" dxfId="13936" priority="376">
      <formula>LEN(TRIM(V185))=0</formula>
    </cfRule>
  </conditionalFormatting>
  <conditionalFormatting sqref="V233:V242 V317:V325 V289:V311">
    <cfRule type="notContainsBlanks" dxfId="13935" priority="377">
      <formula>LEN(TRIM(V233))&gt;0</formula>
    </cfRule>
  </conditionalFormatting>
  <conditionalFormatting sqref="V233:V242 V317:V325 V289:V311">
    <cfRule type="containsBlanks" dxfId="13934" priority="378">
      <formula>LEN(TRIM(V233))=0</formula>
    </cfRule>
  </conditionalFormatting>
  <conditionalFormatting sqref="W418">
    <cfRule type="notContainsBlanks" dxfId="13933" priority="379">
      <formula>LEN(TRIM(W418))&gt;0</formula>
    </cfRule>
  </conditionalFormatting>
  <conditionalFormatting sqref="W418">
    <cfRule type="containsBlanks" dxfId="13932" priority="380">
      <formula>LEN(TRIM(W418))=0</formula>
    </cfRule>
  </conditionalFormatting>
  <conditionalFormatting sqref="W417">
    <cfRule type="notContainsBlanks" dxfId="13931" priority="381">
      <formula>LEN(TRIM(W417))&gt;0</formula>
    </cfRule>
  </conditionalFormatting>
  <conditionalFormatting sqref="W417">
    <cfRule type="containsBlanks" dxfId="13930" priority="382">
      <formula>LEN(TRIM(W417))=0</formula>
    </cfRule>
  </conditionalFormatting>
  <conditionalFormatting sqref="V410">
    <cfRule type="notContainsBlanks" dxfId="13929" priority="383">
      <formula>LEN(TRIM(V410))&gt;0</formula>
    </cfRule>
  </conditionalFormatting>
  <conditionalFormatting sqref="V410">
    <cfRule type="containsBlanks" dxfId="13928" priority="384">
      <formula>LEN(TRIM(V410))=0</formula>
    </cfRule>
  </conditionalFormatting>
  <conditionalFormatting sqref="V403">
    <cfRule type="notContainsBlanks" dxfId="13927" priority="385">
      <formula>LEN(TRIM(V403))&gt;0</formula>
    </cfRule>
  </conditionalFormatting>
  <conditionalFormatting sqref="V403">
    <cfRule type="containsBlanks" dxfId="13926" priority="386">
      <formula>LEN(TRIM(V403))=0</formula>
    </cfRule>
  </conditionalFormatting>
  <conditionalFormatting sqref="V404">
    <cfRule type="notContainsBlanks" dxfId="13925" priority="387">
      <formula>LEN(TRIM(V404))&gt;0</formula>
    </cfRule>
  </conditionalFormatting>
  <conditionalFormatting sqref="V404">
    <cfRule type="containsBlanks" dxfId="13924" priority="388">
      <formula>LEN(TRIM(V404))=0</formula>
    </cfRule>
  </conditionalFormatting>
  <conditionalFormatting sqref="V412">
    <cfRule type="notContainsBlanks" dxfId="13923" priority="389">
      <formula>LEN(TRIM(V412))&gt;0</formula>
    </cfRule>
  </conditionalFormatting>
  <conditionalFormatting sqref="V412">
    <cfRule type="containsBlanks" dxfId="13922" priority="390">
      <formula>LEN(TRIM(V412))=0</formula>
    </cfRule>
  </conditionalFormatting>
  <conditionalFormatting sqref="W411">
    <cfRule type="notContainsBlanks" dxfId="13921" priority="391">
      <formula>LEN(TRIM(W411))&gt;0</formula>
    </cfRule>
  </conditionalFormatting>
  <conditionalFormatting sqref="W411">
    <cfRule type="containsBlanks" dxfId="13920" priority="392">
      <formula>LEN(TRIM(W411))=0</formula>
    </cfRule>
  </conditionalFormatting>
  <conditionalFormatting sqref="W404">
    <cfRule type="notContainsBlanks" dxfId="13919" priority="393">
      <formula>LEN(TRIM(W404))&gt;0</formula>
    </cfRule>
  </conditionalFormatting>
  <conditionalFormatting sqref="W404">
    <cfRule type="containsBlanks" dxfId="13918" priority="394">
      <formula>LEN(TRIM(W404))=0</formula>
    </cfRule>
  </conditionalFormatting>
  <conditionalFormatting sqref="W9 W21 W33">
    <cfRule type="notContainsBlanks" dxfId="13917" priority="395">
      <formula>LEN(TRIM(W9))&gt;0</formula>
    </cfRule>
  </conditionalFormatting>
  <conditionalFormatting sqref="W9 W21 W33">
    <cfRule type="containsBlanks" dxfId="13916" priority="396">
      <formula>LEN(TRIM(W9))=0</formula>
    </cfRule>
  </conditionalFormatting>
  <conditionalFormatting sqref="V411">
    <cfRule type="notContainsBlanks" dxfId="13915" priority="397">
      <formula>LEN(TRIM(V411))&gt;0</formula>
    </cfRule>
  </conditionalFormatting>
  <conditionalFormatting sqref="V411">
    <cfRule type="containsBlanks" dxfId="13914" priority="398">
      <formula>LEN(TRIM(V411))=0</formula>
    </cfRule>
  </conditionalFormatting>
  <conditionalFormatting sqref="W121 W132 W143 W154 W165">
    <cfRule type="notContainsBlanks" dxfId="13913" priority="399">
      <formula>LEN(TRIM(W121))&gt;0</formula>
    </cfRule>
  </conditionalFormatting>
  <conditionalFormatting sqref="W121 W132 W143 W154 W165">
    <cfRule type="containsBlanks" dxfId="13912" priority="400">
      <formula>LEN(TRIM(W121))=0</formula>
    </cfRule>
  </conditionalFormatting>
  <conditionalFormatting sqref="X179 X190 X201 X212 X223">
    <cfRule type="notContainsBlanks" dxfId="13911" priority="401">
      <formula>LEN(TRIM(X179))&gt;0</formula>
    </cfRule>
  </conditionalFormatting>
  <conditionalFormatting sqref="X179 X190 X201 X212 X223">
    <cfRule type="containsBlanks" dxfId="13910" priority="402">
      <formula>LEN(TRIM(X179))=0</formula>
    </cfRule>
  </conditionalFormatting>
  <conditionalFormatting sqref="W4:W5 W52 W16:W18 W28:W36">
    <cfRule type="notContainsBlanks" dxfId="13909" priority="403">
      <formula>LEN(TRIM(W4))&gt;0</formula>
    </cfRule>
  </conditionalFormatting>
  <conditionalFormatting sqref="W4:W5 W52 W16:W18 W28:W36">
    <cfRule type="containsBlanks" dxfId="13908" priority="404">
      <formula>LEN(TRIM(W4))=0</formula>
    </cfRule>
  </conditionalFormatting>
  <conditionalFormatting sqref="U174:U175 U185:U186 U196:U197 U207:U208 U218:U219">
    <cfRule type="notContainsBlanks" dxfId="13907" priority="405">
      <formula>LEN(TRIM(U174))&gt;0</formula>
    </cfRule>
  </conditionalFormatting>
  <conditionalFormatting sqref="U174:U175 U185:U186 U196:U197 U207:U208 U218:U219">
    <cfRule type="containsBlanks" dxfId="13906" priority="406">
      <formula>LEN(TRIM(U174))=0</formula>
    </cfRule>
  </conditionalFormatting>
  <conditionalFormatting sqref="X340:X352">
    <cfRule type="notContainsBlanks" dxfId="13905" priority="407">
      <formula>LEN(TRIM(X340))&gt;0</formula>
    </cfRule>
  </conditionalFormatting>
  <conditionalFormatting sqref="X340:X352">
    <cfRule type="containsBlanks" dxfId="13904" priority="408">
      <formula>LEN(TRIM(X340))=0</formula>
    </cfRule>
  </conditionalFormatting>
  <conditionalFormatting sqref="X178 X189 X200 X211 X222">
    <cfRule type="notContainsBlanks" dxfId="13903" priority="409">
      <formula>LEN(TRIM(X178))&gt;0</formula>
    </cfRule>
  </conditionalFormatting>
  <conditionalFormatting sqref="X178 X189 X200 X211 X222">
    <cfRule type="containsBlanks" dxfId="13902" priority="410">
      <formula>LEN(TRIM(X178))=0</formula>
    </cfRule>
  </conditionalFormatting>
  <conditionalFormatting sqref="M298">
    <cfRule type="notContainsBlanks" dxfId="13901" priority="411">
      <formula>LEN(TRIM(M298))&gt;0</formula>
    </cfRule>
  </conditionalFormatting>
  <conditionalFormatting sqref="M298">
    <cfRule type="containsBlanks" dxfId="13900" priority="412">
      <formula>LEN(TRIM(M298))=0</formula>
    </cfRule>
  </conditionalFormatting>
  <conditionalFormatting sqref="X179 X190 X201 X212 X223">
    <cfRule type="notContainsBlanks" dxfId="13899" priority="413">
      <formula>LEN(TRIM(X179))&gt;0</formula>
    </cfRule>
  </conditionalFormatting>
  <conditionalFormatting sqref="X179 X190 X201 X212 X223">
    <cfRule type="containsBlanks" dxfId="13898" priority="414">
      <formula>LEN(TRIM(X179))=0</formula>
    </cfRule>
  </conditionalFormatting>
  <conditionalFormatting sqref="X180:X185 X187:X196 X198:X207 X209:X218 X340:X352 X220:X242 X284:X297 X312:X325">
    <cfRule type="notContainsBlanks" dxfId="13897" priority="415">
      <formula>LEN(TRIM(X180))&gt;0</formula>
    </cfRule>
  </conditionalFormatting>
  <conditionalFormatting sqref="X180:X185 X187:X196 X198:X207 X209:X218 X340:X352 X220:X242 X284:X297 X312:X325">
    <cfRule type="containsBlanks" dxfId="13896" priority="416">
      <formula>LEN(TRIM(X180))=0</formula>
    </cfRule>
  </conditionalFormatting>
  <conditionalFormatting sqref="X180:X185 X187:X196 X198:X207 X209:X218 X340:X352 X220:X242 X284:X297 X312:X325">
    <cfRule type="notContainsBlanks" dxfId="13895" priority="417">
      <formula>LEN(TRIM(X180))&gt;0</formula>
    </cfRule>
  </conditionalFormatting>
  <conditionalFormatting sqref="X180:X185 X187:X196 X198:X207 X209:X218 X340:X352 X220:X242 X284:X297 X312:X325">
    <cfRule type="containsBlanks" dxfId="13894" priority="418">
      <formula>LEN(TRIM(X180))=0</formula>
    </cfRule>
  </conditionalFormatting>
  <conditionalFormatting sqref="M418">
    <cfRule type="notContainsBlanks" dxfId="13893" priority="419">
      <formula>LEN(TRIM(M418))&gt;0</formula>
    </cfRule>
  </conditionalFormatting>
  <conditionalFormatting sqref="M418">
    <cfRule type="containsBlanks" dxfId="13892" priority="420">
      <formula>LEN(TRIM(M418))=0</formula>
    </cfRule>
  </conditionalFormatting>
  <conditionalFormatting sqref="O369 O376 O383 O390 O397 O404 O411 O418 O425 O432">
    <cfRule type="notContainsBlanks" dxfId="13891" priority="421">
      <formula>LEN(TRIM(O369))&gt;0</formula>
    </cfRule>
  </conditionalFormatting>
  <conditionalFormatting sqref="O369 O376 O383 O390 O397 O404 O411 O418 O425 O432">
    <cfRule type="containsBlanks" dxfId="13890" priority="422">
      <formula>LEN(TRIM(O369))=0</formula>
    </cfRule>
  </conditionalFormatting>
  <conditionalFormatting sqref="N369 N376 N383 N390 N397 N404 N411 N418 N425 N432">
    <cfRule type="notContainsBlanks" dxfId="13889" priority="423">
      <formula>LEN(TRIM(N369))&gt;0</formula>
    </cfRule>
  </conditionalFormatting>
  <conditionalFormatting sqref="N369 N376 N383 N390 N397 N404 N411 N418 N425 N432">
    <cfRule type="containsBlanks" dxfId="13888" priority="424">
      <formula>LEN(TRIM(N369))=0</formula>
    </cfRule>
  </conditionalFormatting>
  <conditionalFormatting sqref="X340:X352">
    <cfRule type="notContainsBlanks" dxfId="13887" priority="425">
      <formula>LEN(TRIM(X340))&gt;0</formula>
    </cfRule>
  </conditionalFormatting>
  <conditionalFormatting sqref="X340:X352">
    <cfRule type="containsBlanks" dxfId="13886" priority="426">
      <formula>LEN(TRIM(X340))=0</formula>
    </cfRule>
  </conditionalFormatting>
  <conditionalFormatting sqref="N403">
    <cfRule type="notContainsBlanks" dxfId="13885" priority="427">
      <formula>LEN(TRIM(N403))&gt;0</formula>
    </cfRule>
  </conditionalFormatting>
  <conditionalFormatting sqref="N403">
    <cfRule type="containsBlanks" dxfId="13884" priority="428">
      <formula>LEN(TRIM(N403))=0</formula>
    </cfRule>
  </conditionalFormatting>
  <conditionalFormatting sqref="X391:X402">
    <cfRule type="notContainsBlanks" dxfId="13883" priority="429">
      <formula>LEN(TRIM(X391))&gt;0</formula>
    </cfRule>
  </conditionalFormatting>
  <conditionalFormatting sqref="X391:X402">
    <cfRule type="containsBlanks" dxfId="13882" priority="430">
      <formula>LEN(TRIM(X391))=0</formula>
    </cfRule>
  </conditionalFormatting>
  <conditionalFormatting sqref="X391:X402">
    <cfRule type="notContainsBlanks" dxfId="13881" priority="431">
      <formula>LEN(TRIM(X391))&gt;0</formula>
    </cfRule>
  </conditionalFormatting>
  <conditionalFormatting sqref="X391:X402">
    <cfRule type="containsBlanks" dxfId="13880" priority="432">
      <formula>LEN(TRIM(X391))=0</formula>
    </cfRule>
  </conditionalFormatting>
  <conditionalFormatting sqref="X403">
    <cfRule type="notContainsBlanks" dxfId="13879" priority="433">
      <formula>LEN(TRIM(X403))&gt;0</formula>
    </cfRule>
  </conditionalFormatting>
  <conditionalFormatting sqref="X403">
    <cfRule type="containsBlanks" dxfId="13878" priority="434">
      <formula>LEN(TRIM(X403))=0</formula>
    </cfRule>
  </conditionalFormatting>
  <conditionalFormatting sqref="X404">
    <cfRule type="notContainsBlanks" dxfId="13877" priority="435">
      <formula>LEN(TRIM(X404))&gt;0</formula>
    </cfRule>
  </conditionalFormatting>
  <conditionalFormatting sqref="X404">
    <cfRule type="containsBlanks" dxfId="13876" priority="436">
      <formula>LEN(TRIM(X404))=0</formula>
    </cfRule>
  </conditionalFormatting>
  <conditionalFormatting sqref="X405">
    <cfRule type="notContainsBlanks" dxfId="13875" priority="437">
      <formula>LEN(TRIM(X405))&gt;0</formula>
    </cfRule>
  </conditionalFormatting>
  <conditionalFormatting sqref="X405">
    <cfRule type="containsBlanks" dxfId="13874" priority="438">
      <formula>LEN(TRIM(X405))=0</formula>
    </cfRule>
  </conditionalFormatting>
  <conditionalFormatting sqref="X411">
    <cfRule type="notContainsBlanks" dxfId="13873" priority="439">
      <formula>LEN(TRIM(X411))&gt;0</formula>
    </cfRule>
  </conditionalFormatting>
  <conditionalFormatting sqref="X411">
    <cfRule type="containsBlanks" dxfId="13872" priority="440">
      <formula>LEN(TRIM(X411))=0</formula>
    </cfRule>
  </conditionalFormatting>
  <conditionalFormatting sqref="M4:M5 M16:M17 M28:M29">
    <cfRule type="notContainsBlanks" dxfId="13871" priority="441">
      <formula>LEN(TRIM(M4))&gt;0</formula>
    </cfRule>
  </conditionalFormatting>
  <conditionalFormatting sqref="M4:M5 M16:M17 M28:M29">
    <cfRule type="containsBlanks" dxfId="13870" priority="442">
      <formula>LEN(TRIM(M4))=0</formula>
    </cfRule>
  </conditionalFormatting>
  <conditionalFormatting sqref="O8 O20 O32">
    <cfRule type="notContainsBlanks" dxfId="13869" priority="443">
      <formula>LEN(TRIM(O8))&gt;0</formula>
    </cfRule>
  </conditionalFormatting>
  <conditionalFormatting sqref="O8 O20 O32">
    <cfRule type="containsBlanks" dxfId="13868" priority="444">
      <formula>LEN(TRIM(O8))=0</formula>
    </cfRule>
  </conditionalFormatting>
  <conditionalFormatting sqref="M10 M22 M34">
    <cfRule type="notContainsBlanks" dxfId="13867" priority="445">
      <formula>LEN(TRIM(M10))&gt;0</formula>
    </cfRule>
  </conditionalFormatting>
  <conditionalFormatting sqref="M10 M22 M34">
    <cfRule type="containsBlanks" dxfId="13866" priority="446">
      <formula>LEN(TRIM(M10))=0</formula>
    </cfRule>
  </conditionalFormatting>
  <conditionalFormatting sqref="M404">
    <cfRule type="notContainsBlanks" dxfId="13865" priority="447">
      <formula>LEN(TRIM(M404))&gt;0</formula>
    </cfRule>
  </conditionalFormatting>
  <conditionalFormatting sqref="M404">
    <cfRule type="containsBlanks" dxfId="13864" priority="448">
      <formula>LEN(TRIM(M404))=0</formula>
    </cfRule>
  </conditionalFormatting>
  <conditionalFormatting sqref="M376">
    <cfRule type="notContainsBlanks" dxfId="13863" priority="449">
      <formula>LEN(TRIM(M376))&gt;0</formula>
    </cfRule>
  </conditionalFormatting>
  <conditionalFormatting sqref="M376">
    <cfRule type="containsBlanks" dxfId="13862" priority="450">
      <formula>LEN(TRIM(M376))=0</formula>
    </cfRule>
  </conditionalFormatting>
  <conditionalFormatting sqref="M403">
    <cfRule type="notContainsBlanks" dxfId="13861" priority="451">
      <formula>LEN(TRIM(M403))&gt;0</formula>
    </cfRule>
  </conditionalFormatting>
  <conditionalFormatting sqref="M403">
    <cfRule type="containsBlanks" dxfId="13860" priority="452">
      <formula>LEN(TRIM(M403))=0</formula>
    </cfRule>
  </conditionalFormatting>
  <conditionalFormatting sqref="I368 I375 I382 I389 I396 I403 I410 I417 I424 I431">
    <cfRule type="notContainsBlanks" dxfId="13859" priority="453">
      <formula>LEN(TRIM(I368))&gt;0</formula>
    </cfRule>
  </conditionalFormatting>
  <conditionalFormatting sqref="I368 I375 I382 I389 I396 I403 I410 I417 I424 I431">
    <cfRule type="containsBlanks" dxfId="13858" priority="454">
      <formula>LEN(TRIM(I368))=0</formula>
    </cfRule>
  </conditionalFormatting>
  <conditionalFormatting sqref="O403">
    <cfRule type="notContainsBlanks" dxfId="13857" priority="455">
      <formula>LEN(TRIM(O403))&gt;0</formula>
    </cfRule>
  </conditionalFormatting>
  <conditionalFormatting sqref="O403">
    <cfRule type="containsBlanks" dxfId="13856" priority="456">
      <formula>LEN(TRIM(O403))=0</formula>
    </cfRule>
  </conditionalFormatting>
  <conditionalFormatting sqref="M368 M375 M382 M389 M396 M403 M410 M417 M424 M431">
    <cfRule type="notContainsBlanks" dxfId="13855" priority="457">
      <formula>LEN(TRIM(M368))&gt;0</formula>
    </cfRule>
  </conditionalFormatting>
  <conditionalFormatting sqref="M368 M375 M382 M389 M396 M403 M410 M417 M424 M431">
    <cfRule type="containsBlanks" dxfId="13854" priority="458">
      <formula>LEN(TRIM(M368))=0</formula>
    </cfRule>
  </conditionalFormatting>
  <conditionalFormatting sqref="M369 M376 M383 M390 M397 M404 M411 M418 M425 M432">
    <cfRule type="notContainsBlanks" dxfId="13853" priority="459">
      <formula>LEN(TRIM(M369))&gt;0</formula>
    </cfRule>
  </conditionalFormatting>
  <conditionalFormatting sqref="M369 M376 M383 M390 M397 M404 M411 M418 M425 M432">
    <cfRule type="containsBlanks" dxfId="13852" priority="460">
      <formula>LEN(TRIM(M369))=0</formula>
    </cfRule>
  </conditionalFormatting>
  <conditionalFormatting sqref="M370 M377 M384 M391 M398 M405 M412 M419 M426 M433">
    <cfRule type="notContainsBlanks" dxfId="13851" priority="461">
      <formula>LEN(TRIM(M370))&gt;0</formula>
    </cfRule>
  </conditionalFormatting>
  <conditionalFormatting sqref="M370 M377 M384 M391 M398 M405 M412 M419 M426 M433">
    <cfRule type="containsBlanks" dxfId="13850" priority="462">
      <formula>LEN(TRIM(M370))=0</formula>
    </cfRule>
  </conditionalFormatting>
  <conditionalFormatting sqref="O7 O19 O31">
    <cfRule type="notContainsBlanks" dxfId="13849" priority="463">
      <formula>LEN(TRIM(O7))&gt;0</formula>
    </cfRule>
  </conditionalFormatting>
  <conditionalFormatting sqref="O7 O19 O31">
    <cfRule type="containsBlanks" dxfId="13848" priority="464">
      <formula>LEN(TRIM(O7))=0</formula>
    </cfRule>
  </conditionalFormatting>
  <conditionalFormatting sqref="O376">
    <cfRule type="notContainsBlanks" dxfId="13847" priority="465">
      <formula>LEN(TRIM(O376))&gt;0</formula>
    </cfRule>
  </conditionalFormatting>
  <conditionalFormatting sqref="O376">
    <cfRule type="containsBlanks" dxfId="13846" priority="466">
      <formula>LEN(TRIM(O376))=0</formula>
    </cfRule>
  </conditionalFormatting>
  <conditionalFormatting sqref="M320">
    <cfRule type="notContainsBlanks" dxfId="13845" priority="467">
      <formula>LEN(TRIM(M320))&gt;0</formula>
    </cfRule>
  </conditionalFormatting>
  <conditionalFormatting sqref="M320">
    <cfRule type="containsBlanks" dxfId="13844" priority="468">
      <formula>LEN(TRIM(M320))=0</formula>
    </cfRule>
  </conditionalFormatting>
  <conditionalFormatting sqref="N3 N15 N27">
    <cfRule type="notContainsBlanks" dxfId="13843" priority="469">
      <formula>LEN(TRIM(N3))&gt;0</formula>
    </cfRule>
  </conditionalFormatting>
  <conditionalFormatting sqref="N3 N15 N27">
    <cfRule type="containsBlanks" dxfId="13842" priority="470">
      <formula>LEN(TRIM(N3))=0</formula>
    </cfRule>
  </conditionalFormatting>
  <conditionalFormatting sqref="N4:N5 N28:N29 O29:T29 N16:N19">
    <cfRule type="notContainsBlanks" dxfId="13841" priority="471">
      <formula>LEN(TRIM(N4))&gt;0</formula>
    </cfRule>
  </conditionalFormatting>
  <conditionalFormatting sqref="N4:N5 N28:N29 O29:T29 N16:N19">
    <cfRule type="containsBlanks" dxfId="13840" priority="472">
      <formula>LEN(TRIM(N4))=0</formula>
    </cfRule>
  </conditionalFormatting>
  <conditionalFormatting sqref="N7 N19 N31">
    <cfRule type="notContainsBlanks" dxfId="13839" priority="473">
      <formula>LEN(TRIM(N7))&gt;0</formula>
    </cfRule>
  </conditionalFormatting>
  <conditionalFormatting sqref="N7 N19 N31">
    <cfRule type="containsBlanks" dxfId="13838" priority="474">
      <formula>LEN(TRIM(N7))=0</formula>
    </cfRule>
  </conditionalFormatting>
  <conditionalFormatting sqref="N8 N20 N32">
    <cfRule type="notContainsBlanks" dxfId="13837" priority="475">
      <formula>LEN(TRIM(N8))&gt;0</formula>
    </cfRule>
  </conditionalFormatting>
  <conditionalFormatting sqref="N8 N20 N32">
    <cfRule type="containsBlanks" dxfId="13836" priority="476">
      <formula>LEN(TRIM(N8))=0</formula>
    </cfRule>
  </conditionalFormatting>
  <conditionalFormatting sqref="O368 O375 O382 O389 O396 O403 O410 O417 O424 O431">
    <cfRule type="notContainsBlanks" dxfId="13835" priority="477">
      <formula>LEN(TRIM(O368))&gt;0</formula>
    </cfRule>
  </conditionalFormatting>
  <conditionalFormatting sqref="O368 O375 O382 O389 O396 O403 O410 O417 O424 O431">
    <cfRule type="containsBlanks" dxfId="13834" priority="478">
      <formula>LEN(TRIM(O368))=0</formula>
    </cfRule>
  </conditionalFormatting>
  <conditionalFormatting sqref="N10 N22 N34">
    <cfRule type="notContainsBlanks" dxfId="13833" priority="479">
      <formula>LEN(TRIM(N10))&gt;0</formula>
    </cfRule>
  </conditionalFormatting>
  <conditionalFormatting sqref="N10 N22 N34">
    <cfRule type="containsBlanks" dxfId="13832" priority="480">
      <formula>LEN(TRIM(N10))=0</formula>
    </cfRule>
  </conditionalFormatting>
  <conditionalFormatting sqref="O70 O81 O92:O117">
    <cfRule type="notContainsBlanks" dxfId="13831" priority="481">
      <formula>LEN(TRIM(O70))&gt;0</formula>
    </cfRule>
  </conditionalFormatting>
  <conditionalFormatting sqref="O70 O81 O92:O117">
    <cfRule type="containsBlanks" dxfId="13830" priority="482">
      <formula>LEN(TRIM(O70))=0</formula>
    </cfRule>
  </conditionalFormatting>
  <conditionalFormatting sqref="Q302:Q303">
    <cfRule type="notContainsBlanks" dxfId="13829" priority="483">
      <formula>LEN(TRIM(Q302))&gt;0</formula>
    </cfRule>
  </conditionalFormatting>
  <conditionalFormatting sqref="Q302:Q303">
    <cfRule type="containsBlanks" dxfId="13828" priority="484">
      <formula>LEN(TRIM(Q302))=0</formula>
    </cfRule>
  </conditionalFormatting>
  <conditionalFormatting sqref="O69 O80 O91 O102 O113">
    <cfRule type="notContainsBlanks" dxfId="13827" priority="485">
      <formula>LEN(TRIM(O69))&gt;0</formula>
    </cfRule>
  </conditionalFormatting>
  <conditionalFormatting sqref="O69 O80 O91 O102 O113">
    <cfRule type="containsBlanks" dxfId="13826" priority="486">
      <formula>LEN(TRIM(O69))=0</formula>
    </cfRule>
  </conditionalFormatting>
  <conditionalFormatting sqref="N368 N375 N382 N389 N396 N403 N410 N417 N424 N431">
    <cfRule type="notContainsBlanks" dxfId="13825" priority="487">
      <formula>LEN(TRIM(N368))&gt;0</formula>
    </cfRule>
  </conditionalFormatting>
  <conditionalFormatting sqref="N368 N375 N382 N389 N396 N403 N410 N417 N424 N431">
    <cfRule type="containsBlanks" dxfId="13824" priority="488">
      <formula>LEN(TRIM(N368))=0</formula>
    </cfRule>
  </conditionalFormatting>
  <conditionalFormatting sqref="M299:M300">
    <cfRule type="notContainsBlanks" dxfId="13823" priority="489">
      <formula>LEN(TRIM(M299))&gt;0</formula>
    </cfRule>
  </conditionalFormatting>
  <conditionalFormatting sqref="M299:M300">
    <cfRule type="containsBlanks" dxfId="13822" priority="490">
      <formula>LEN(TRIM(M299))=0</formula>
    </cfRule>
  </conditionalFormatting>
  <conditionalFormatting sqref="N370 N377 N384 N391 N398 N405 N412 N419 N426 N433">
    <cfRule type="notContainsBlanks" dxfId="13821" priority="491">
      <formula>LEN(TRIM(N370))&gt;0</formula>
    </cfRule>
  </conditionalFormatting>
  <conditionalFormatting sqref="N370 N377 N384 N391 N398 N405 N412 N419 N426 N433">
    <cfRule type="containsBlanks" dxfId="13820" priority="492">
      <formula>LEN(TRIM(N370))=0</formula>
    </cfRule>
  </conditionalFormatting>
  <conditionalFormatting sqref="O375">
    <cfRule type="notContainsBlanks" dxfId="13819" priority="493">
      <formula>LEN(TRIM(O375))&gt;0</formula>
    </cfRule>
  </conditionalFormatting>
  <conditionalFormatting sqref="O375">
    <cfRule type="containsBlanks" dxfId="13818" priority="494">
      <formula>LEN(TRIM(O375))=0</formula>
    </cfRule>
  </conditionalFormatting>
  <conditionalFormatting sqref="W129 W140 W151 W162 W118:X118">
    <cfRule type="notContainsBlanks" dxfId="13817" priority="495">
      <formula>LEN(TRIM(W129))&gt;0</formula>
    </cfRule>
  </conditionalFormatting>
  <conditionalFormatting sqref="W129 W140 W151 W162 W118:X118">
    <cfRule type="containsBlanks" dxfId="13816" priority="496">
      <formula>LEN(TRIM(W129))=0</formula>
    </cfRule>
  </conditionalFormatting>
  <conditionalFormatting sqref="V70 V81 V64:V68 V86:V90 V73:V79 V84 V92:V117">
    <cfRule type="notContainsBlanks" dxfId="13815" priority="497">
      <formula>LEN(TRIM(V70))&gt;0</formula>
    </cfRule>
  </conditionalFormatting>
  <conditionalFormatting sqref="V70 V81 V64:V68 V86:V90 V73:V79 V84 V92:V117">
    <cfRule type="containsBlanks" dxfId="13814" priority="498">
      <formula>LEN(TRIM(V70))=0</formula>
    </cfRule>
  </conditionalFormatting>
  <conditionalFormatting sqref="O4:O5 O28:O29 O16:O19">
    <cfRule type="notContainsBlanks" dxfId="13813" priority="499">
      <formula>LEN(TRIM(O4))&gt;0</formula>
    </cfRule>
  </conditionalFormatting>
  <conditionalFormatting sqref="O4:O5 O28:O29 O16:O19">
    <cfRule type="containsBlanks" dxfId="13812" priority="500">
      <formula>LEN(TRIM(O4))=0</formula>
    </cfRule>
  </conditionalFormatting>
  <conditionalFormatting sqref="V376">
    <cfRule type="notContainsBlanks" dxfId="13811" priority="501">
      <formula>LEN(TRIM(V376))&gt;0</formula>
    </cfRule>
  </conditionalFormatting>
  <conditionalFormatting sqref="V376">
    <cfRule type="containsBlanks" dxfId="13810" priority="502">
      <formula>LEN(TRIM(V376))=0</formula>
    </cfRule>
  </conditionalFormatting>
  <conditionalFormatting sqref="N9 N21 N33">
    <cfRule type="notContainsBlanks" dxfId="13809" priority="503">
      <formula>LEN(TRIM(N9))&gt;0</formula>
    </cfRule>
  </conditionalFormatting>
  <conditionalFormatting sqref="N9 N21 N33">
    <cfRule type="containsBlanks" dxfId="13808" priority="504">
      <formula>LEN(TRIM(N9))=0</formula>
    </cfRule>
  </conditionalFormatting>
  <conditionalFormatting sqref="O9 O21 O33">
    <cfRule type="notContainsBlanks" dxfId="13807" priority="505">
      <formula>LEN(TRIM(O9))&gt;0</formula>
    </cfRule>
  </conditionalFormatting>
  <conditionalFormatting sqref="O9 O21 O33">
    <cfRule type="containsBlanks" dxfId="13806" priority="506">
      <formula>LEN(TRIM(O9))=0</formula>
    </cfRule>
  </conditionalFormatting>
  <conditionalFormatting sqref="O10 O22 O34">
    <cfRule type="notContainsBlanks" dxfId="13805" priority="507">
      <formula>LEN(TRIM(O10))&gt;0</formula>
    </cfRule>
  </conditionalFormatting>
  <conditionalFormatting sqref="O10 O22 O34">
    <cfRule type="containsBlanks" dxfId="13804" priority="508">
      <formula>LEN(TRIM(O10))=0</formula>
    </cfRule>
  </conditionalFormatting>
  <conditionalFormatting sqref="T118 T129 T140 T151 T162">
    <cfRule type="notContainsBlanks" dxfId="13803" priority="509">
      <formula>LEN(TRIM(T118))&gt;0</formula>
    </cfRule>
  </conditionalFormatting>
  <conditionalFormatting sqref="T118 T129 T140 T151 T162">
    <cfRule type="containsBlanks" dxfId="13802" priority="510">
      <formula>LEN(TRIM(T118))=0</formula>
    </cfRule>
  </conditionalFormatting>
  <conditionalFormatting sqref="O27:O38">
    <cfRule type="notContainsBlanks" dxfId="13801" priority="511">
      <formula>LEN(TRIM(O27))&gt;0</formula>
    </cfRule>
  </conditionalFormatting>
  <conditionalFormatting sqref="O27:O38">
    <cfRule type="containsBlanks" dxfId="13800" priority="512">
      <formula>LEN(TRIM(O27))=0</formula>
    </cfRule>
  </conditionalFormatting>
  <conditionalFormatting sqref="O27:O38">
    <cfRule type="notContainsBlanks" dxfId="13799" priority="513">
      <formula>LEN(TRIM(O27))&gt;0</formula>
    </cfRule>
  </conditionalFormatting>
  <conditionalFormatting sqref="O27:O38">
    <cfRule type="containsBlanks" dxfId="13798" priority="514">
      <formula>LEN(TRIM(O27))=0</formula>
    </cfRule>
  </conditionalFormatting>
  <conditionalFormatting sqref="Q308">
    <cfRule type="notContainsBlanks" dxfId="13797" priority="515">
      <formula>LEN(TRIM(Q308))&gt;0</formula>
    </cfRule>
  </conditionalFormatting>
  <conditionalFormatting sqref="Q308">
    <cfRule type="containsBlanks" dxfId="13796" priority="516">
      <formula>LEN(TRIM(Q308))=0</formula>
    </cfRule>
  </conditionalFormatting>
  <conditionalFormatting sqref="H390:X395">
    <cfRule type="notContainsBlanks" dxfId="13795" priority="517">
      <formula>LEN(TRIM(H390))&gt;0</formula>
    </cfRule>
  </conditionalFormatting>
  <conditionalFormatting sqref="H390:X395">
    <cfRule type="containsBlanks" dxfId="13794" priority="518">
      <formula>LEN(TRIM(H390))=0</formula>
    </cfRule>
  </conditionalFormatting>
  <conditionalFormatting sqref="R383">
    <cfRule type="notContainsBlanks" dxfId="13793" priority="519">
      <formula>LEN(TRIM(R383))&gt;0</formula>
    </cfRule>
  </conditionalFormatting>
  <conditionalFormatting sqref="R383">
    <cfRule type="containsBlanks" dxfId="13792" priority="520">
      <formula>LEN(TRIM(R383))=0</formula>
    </cfRule>
  </conditionalFormatting>
  <conditionalFormatting sqref="O370 O377 O384 O391 O398 O405 O412 O419 O426 O433">
    <cfRule type="notContainsBlanks" dxfId="13791" priority="521">
      <formula>LEN(TRIM(O370))&gt;0</formula>
    </cfRule>
  </conditionalFormatting>
  <conditionalFormatting sqref="O370 O377 O384 O391 O398 O405 O412 O419 O426 O433">
    <cfRule type="containsBlanks" dxfId="13790" priority="522">
      <formula>LEN(TRIM(O370))=0</formula>
    </cfRule>
  </conditionalFormatting>
  <conditionalFormatting sqref="O377">
    <cfRule type="notContainsBlanks" dxfId="13789" priority="523">
      <formula>LEN(TRIM(O377))&gt;0</formula>
    </cfRule>
  </conditionalFormatting>
  <conditionalFormatting sqref="O377">
    <cfRule type="containsBlanks" dxfId="13788" priority="524">
      <formula>LEN(TRIM(O377))=0</formula>
    </cfRule>
  </conditionalFormatting>
  <conditionalFormatting sqref="O410">
    <cfRule type="notContainsBlanks" dxfId="13787" priority="525">
      <formula>LEN(TRIM(O410))&gt;0</formula>
    </cfRule>
  </conditionalFormatting>
  <conditionalFormatting sqref="O410">
    <cfRule type="containsBlanks" dxfId="13786" priority="526">
      <formula>LEN(TRIM(O410))=0</formula>
    </cfRule>
  </conditionalFormatting>
  <conditionalFormatting sqref="O411">
    <cfRule type="notContainsBlanks" dxfId="13785" priority="527">
      <formula>LEN(TRIM(O411))&gt;0</formula>
    </cfRule>
  </conditionalFormatting>
  <conditionalFormatting sqref="O411">
    <cfRule type="containsBlanks" dxfId="13784" priority="528">
      <formula>LEN(TRIM(O411))=0</formula>
    </cfRule>
  </conditionalFormatting>
  <conditionalFormatting sqref="H305 K307:M307 K305:M305 H307 T305 T307 P305:Q307">
    <cfRule type="notContainsBlanks" dxfId="13783" priority="529">
      <formula>LEN(TRIM(H305))&gt;0</formula>
    </cfRule>
  </conditionalFormatting>
  <conditionalFormatting sqref="H305 K307:M307 K305:M305 H307 T305 T307 P305:Q307">
    <cfRule type="containsBlanks" dxfId="13782" priority="530">
      <formula>LEN(TRIM(H305))=0</formula>
    </cfRule>
  </conditionalFormatting>
  <conditionalFormatting sqref="H305 K307:M307 K305:M305 H307 T305 T307 P305:Q307">
    <cfRule type="notContainsBlanks" dxfId="13781" priority="531">
      <formula>LEN(TRIM(H305))&gt;0</formula>
    </cfRule>
  </conditionalFormatting>
  <conditionalFormatting sqref="H305 K307:M307 K305:M305 H307 T305 T307 P305:Q307">
    <cfRule type="containsBlanks" dxfId="13780" priority="532">
      <formula>LEN(TRIM(H305))=0</formula>
    </cfRule>
  </conditionalFormatting>
  <conditionalFormatting sqref="H305 K307:M307 K305:M305 H307 T305 T307 P305:Q307">
    <cfRule type="notContainsBlanks" dxfId="13779" priority="533">
      <formula>LEN(TRIM(H305))&gt;0</formula>
    </cfRule>
  </conditionalFormatting>
  <conditionalFormatting sqref="H305 K307:M307 K305:M305 H307 T305 T307 P305:Q307">
    <cfRule type="containsBlanks" dxfId="13778" priority="534">
      <formula>LEN(TRIM(H305))=0</formula>
    </cfRule>
  </conditionalFormatting>
  <conditionalFormatting sqref="K298">
    <cfRule type="notContainsBlanks" dxfId="13777" priority="535">
      <formula>LEN(TRIM(K298))&gt;0</formula>
    </cfRule>
  </conditionalFormatting>
  <conditionalFormatting sqref="K298">
    <cfRule type="containsBlanks" dxfId="13776" priority="536">
      <formula>LEN(TRIM(K298))=0</formula>
    </cfRule>
  </conditionalFormatting>
  <conditionalFormatting sqref="W69:X69 W80:X80 W91:X91 W102:X102 W113:X113">
    <cfRule type="notContainsBlanks" dxfId="13775" priority="537">
      <formula>LEN(TRIM(W69))&gt;0</formula>
    </cfRule>
  </conditionalFormatting>
  <conditionalFormatting sqref="W69:X69 W80:X80 W91:X91 W102:X102 W113:X113">
    <cfRule type="containsBlanks" dxfId="13774" priority="538">
      <formula>LEN(TRIM(W69))=0</formula>
    </cfRule>
  </conditionalFormatting>
  <conditionalFormatting sqref="H252:H255 J252:L255 N252:P255">
    <cfRule type="notContainsBlanks" dxfId="13773" priority="539">
      <formula>LEN(TRIM(H252))&gt;0</formula>
    </cfRule>
  </conditionalFormatting>
  <conditionalFormatting sqref="H252:H255 J252:L255 N252:P255">
    <cfRule type="containsBlanks" dxfId="13772" priority="540">
      <formula>LEN(TRIM(H252))=0</formula>
    </cfRule>
  </conditionalFormatting>
  <conditionalFormatting sqref="H299:H300 T299:T300 P299:Q300 K299:M300">
    <cfRule type="notContainsBlanks" dxfId="13771" priority="541">
      <formula>LEN(TRIM(H299))&gt;0</formula>
    </cfRule>
  </conditionalFormatting>
  <conditionalFormatting sqref="H299:H300 T299:T300 P299:Q300 K299:M300">
    <cfRule type="containsBlanks" dxfId="13770" priority="542">
      <formula>LEN(TRIM(H299))=0</formula>
    </cfRule>
  </conditionalFormatting>
  <conditionalFormatting sqref="J397:J402 H389:X389">
    <cfRule type="notContainsBlanks" dxfId="13769" priority="543">
      <formula>LEN(TRIM(J397))&gt;0</formula>
    </cfRule>
  </conditionalFormatting>
  <conditionalFormatting sqref="J397:J402 H389:X389">
    <cfRule type="containsBlanks" dxfId="13768" priority="544">
      <formula>LEN(TRIM(J397))=0</formula>
    </cfRule>
  </conditionalFormatting>
  <conditionalFormatting sqref="X177 X188 X199 X210 X221">
    <cfRule type="notContainsBlanks" dxfId="13767" priority="545">
      <formula>LEN(TRIM(X177))&gt;0</formula>
    </cfRule>
  </conditionalFormatting>
  <conditionalFormatting sqref="X177 X188 X199 X210 X221">
    <cfRule type="containsBlanks" dxfId="13766" priority="546">
      <formula>LEN(TRIM(X177))=0</formula>
    </cfRule>
  </conditionalFormatting>
  <conditionalFormatting sqref="I3 I15 I51">
    <cfRule type="notContainsBlanks" dxfId="13765" priority="547">
      <formula>LEN(TRIM(I3))&gt;0</formula>
    </cfRule>
  </conditionalFormatting>
  <conditionalFormatting sqref="I3 I15 I51">
    <cfRule type="containsBlanks" dxfId="13764" priority="548">
      <formula>LEN(TRIM(I3))=0</formula>
    </cfRule>
  </conditionalFormatting>
  <conditionalFormatting sqref="L368 L375 L382 L389 L396 L403 L410 L417 L424 L431">
    <cfRule type="notContainsBlanks" dxfId="13763" priority="549">
      <formula>LEN(TRIM(L368))&gt;0</formula>
    </cfRule>
  </conditionalFormatting>
  <conditionalFormatting sqref="L368 L375 L382 L389 L396 L403 L410 L417 L424 L431">
    <cfRule type="containsBlanks" dxfId="13762" priority="550">
      <formula>LEN(TRIM(L368))=0</formula>
    </cfRule>
  </conditionalFormatting>
  <conditionalFormatting sqref="O66 O77 O88 O99 O110">
    <cfRule type="notContainsBlanks" dxfId="13761" priority="551">
      <formula>LEN(TRIM(O66))&gt;0</formula>
    </cfRule>
  </conditionalFormatting>
  <conditionalFormatting sqref="O66 O77 O88 O99 O110">
    <cfRule type="containsBlanks" dxfId="13760" priority="552">
      <formula>LEN(TRIM(O66))=0</formula>
    </cfRule>
  </conditionalFormatting>
  <conditionalFormatting sqref="K303">
    <cfRule type="notContainsBlanks" dxfId="13759" priority="553">
      <formula>LEN(TRIM(K303))&gt;0</formula>
    </cfRule>
  </conditionalFormatting>
  <conditionalFormatting sqref="K303">
    <cfRule type="containsBlanks" dxfId="13758" priority="554">
      <formula>LEN(TRIM(K303))=0</formula>
    </cfRule>
  </conditionalFormatting>
  <conditionalFormatting sqref="T8 T20 T32">
    <cfRule type="notContainsBlanks" dxfId="13757" priority="555">
      <formula>LEN(TRIM(T8))&gt;0</formula>
    </cfRule>
  </conditionalFormatting>
  <conditionalFormatting sqref="T8 T20 T32">
    <cfRule type="containsBlanks" dxfId="13756" priority="556">
      <formula>LEN(TRIM(T8))=0</formula>
    </cfRule>
  </conditionalFormatting>
  <conditionalFormatting sqref="K299:K300">
    <cfRule type="notContainsBlanks" dxfId="13755" priority="557">
      <formula>LEN(TRIM(K299))&gt;0</formula>
    </cfRule>
  </conditionalFormatting>
  <conditionalFormatting sqref="K299:K300">
    <cfRule type="containsBlanks" dxfId="13754" priority="558">
      <formula>LEN(TRIM(K299))=0</formula>
    </cfRule>
  </conditionalFormatting>
  <conditionalFormatting sqref="I369:I374 I376:I381 I383:I388 I390:I395 I397:I402 I404:I409 I411:I416 I418:I423 I425:I430 I432:I436">
    <cfRule type="notContainsBlanks" dxfId="13753" priority="559">
      <formula>LEN(TRIM(I369))&gt;0</formula>
    </cfRule>
  </conditionalFormatting>
  <conditionalFormatting sqref="I369:I374 I376:I381 I383:I388 I390:I395 I397:I402 I404:I409 I411:I416 I418:I423 I425:I430 I432:I436">
    <cfRule type="containsBlanks" dxfId="13752" priority="560">
      <formula>LEN(TRIM(I369))=0</formula>
    </cfRule>
  </conditionalFormatting>
  <conditionalFormatting sqref="U177 U188 U199 U210 U221">
    <cfRule type="notContainsBlanks" dxfId="13751" priority="561">
      <formula>LEN(TRIM(U177))&gt;0</formula>
    </cfRule>
  </conditionalFormatting>
  <conditionalFormatting sqref="U177 U188 U199 U210 U221">
    <cfRule type="containsBlanks" dxfId="13750" priority="562">
      <formula>LEN(TRIM(U177))=0</formula>
    </cfRule>
  </conditionalFormatting>
  <conditionalFormatting sqref="U118 U129 U140 U151 U162">
    <cfRule type="notContainsBlanks" dxfId="13749" priority="563">
      <formula>LEN(TRIM(U118))&gt;0</formula>
    </cfRule>
  </conditionalFormatting>
  <conditionalFormatting sqref="U118 U129 U140 U151 U162">
    <cfRule type="containsBlanks" dxfId="13748" priority="564">
      <formula>LEN(TRIM(U118))=0</formula>
    </cfRule>
  </conditionalFormatting>
  <conditionalFormatting sqref="O180:O183 O191:O194 O202:O205 O213:O216 O224:O227">
    <cfRule type="notContainsBlanks" dxfId="13747" priority="565">
      <formula>LEN(TRIM(O180))&gt;0</formula>
    </cfRule>
  </conditionalFormatting>
  <conditionalFormatting sqref="O180:O183 O191:O194 O202:O205 O213:O216 O224:O227">
    <cfRule type="containsBlanks" dxfId="13746" priority="566">
      <formula>LEN(TRIM(O180))=0</formula>
    </cfRule>
  </conditionalFormatting>
  <conditionalFormatting sqref="V118 V129 V140 V151 V162">
    <cfRule type="notContainsBlanks" dxfId="13745" priority="567">
      <formula>LEN(TRIM(V118))&gt;0</formula>
    </cfRule>
  </conditionalFormatting>
  <conditionalFormatting sqref="V118 V129 V140 V151 V162">
    <cfRule type="containsBlanks" dxfId="13744" priority="568">
      <formula>LEN(TRIM(V118))=0</formula>
    </cfRule>
  </conditionalFormatting>
  <conditionalFormatting sqref="L369 L376 L383 L390 L397 L404 L411 L418 L425 L432">
    <cfRule type="notContainsBlanks" dxfId="13743" priority="569">
      <formula>LEN(TRIM(L369))&gt;0</formula>
    </cfRule>
  </conditionalFormatting>
  <conditionalFormatting sqref="L369 L376 L383 L390 L397 L404 L411 L418 L425 L432">
    <cfRule type="containsBlanks" dxfId="13742" priority="570">
      <formula>LEN(TRIM(L369))=0</formula>
    </cfRule>
  </conditionalFormatting>
  <conditionalFormatting sqref="L370 L377 L384 L391 L398 L405 L412 L419 L426 L433">
    <cfRule type="notContainsBlanks" dxfId="13741" priority="571">
      <formula>LEN(TRIM(L370))&gt;0</formula>
    </cfRule>
  </conditionalFormatting>
  <conditionalFormatting sqref="L370 L377 L384 L391 L398 L405 L412 L419 L426 L433">
    <cfRule type="containsBlanks" dxfId="13740" priority="572">
      <formula>LEN(TRIM(L370))=0</formula>
    </cfRule>
  </conditionalFormatting>
  <conditionalFormatting sqref="M302">
    <cfRule type="notContainsBlanks" dxfId="13739" priority="573">
      <formula>LEN(TRIM(M302))&gt;0</formula>
    </cfRule>
  </conditionalFormatting>
  <conditionalFormatting sqref="M302">
    <cfRule type="containsBlanks" dxfId="13738" priority="574">
      <formula>LEN(TRIM(M302))=0</formula>
    </cfRule>
  </conditionalFormatting>
  <conditionalFormatting sqref="R15">
    <cfRule type="notContainsBlanks" dxfId="13737" priority="575">
      <formula>LEN(TRIM(R15))&gt;0</formula>
    </cfRule>
  </conditionalFormatting>
  <conditionalFormatting sqref="R15">
    <cfRule type="containsBlanks" dxfId="13736" priority="576">
      <formula>LEN(TRIM(R15))=0</formula>
    </cfRule>
  </conditionalFormatting>
  <conditionalFormatting sqref="T118 T129 T140 T151 T162">
    <cfRule type="notContainsBlanks" dxfId="13735" priority="577">
      <formula>LEN(TRIM(T118))&gt;0</formula>
    </cfRule>
  </conditionalFormatting>
  <conditionalFormatting sqref="T118 T129 T140 T151 T162">
    <cfRule type="containsBlanks" dxfId="13734" priority="578">
      <formula>LEN(TRIM(T118))=0</formula>
    </cfRule>
  </conditionalFormatting>
  <conditionalFormatting sqref="U124 U135 U146 U157 U168">
    <cfRule type="notContainsBlanks" dxfId="13733" priority="579">
      <formula>LEN(TRIM(U124))&gt;0</formula>
    </cfRule>
  </conditionalFormatting>
  <conditionalFormatting sqref="U124 U135 U146 U157 U168">
    <cfRule type="containsBlanks" dxfId="13732" priority="580">
      <formula>LEN(TRIM(U124))=0</formula>
    </cfRule>
  </conditionalFormatting>
  <conditionalFormatting sqref="U118 U129 U140 U151 U162">
    <cfRule type="notContainsBlanks" dxfId="13731" priority="581">
      <formula>LEN(TRIM(U118))&gt;0</formula>
    </cfRule>
  </conditionalFormatting>
  <conditionalFormatting sqref="U118 U129 U140 U151 U162">
    <cfRule type="containsBlanks" dxfId="13730" priority="582">
      <formula>LEN(TRIM(U118))=0</formula>
    </cfRule>
  </conditionalFormatting>
  <conditionalFormatting sqref="Q304:Q305 Q299:Q300 Q308">
    <cfRule type="notContainsBlanks" dxfId="13729" priority="583">
      <formula>LEN(TRIM(Q304))&gt;0</formula>
    </cfRule>
  </conditionalFormatting>
  <conditionalFormatting sqref="Q304:Q305 Q299:Q300 Q308">
    <cfRule type="containsBlanks" dxfId="13728" priority="584">
      <formula>LEN(TRIM(Q304))=0</formula>
    </cfRule>
  </conditionalFormatting>
  <conditionalFormatting sqref="V118 V129 V140 V151 V162">
    <cfRule type="notContainsBlanks" dxfId="13727" priority="585">
      <formula>LEN(TRIM(V118))&gt;0</formula>
    </cfRule>
  </conditionalFormatting>
  <conditionalFormatting sqref="V118 V129 V140 V151 V162">
    <cfRule type="containsBlanks" dxfId="13726" priority="586">
      <formula>LEN(TRIM(V118))=0</formula>
    </cfRule>
  </conditionalFormatting>
  <conditionalFormatting sqref="W129 W140 W151 W162 W118:X118">
    <cfRule type="notContainsBlanks" dxfId="13725" priority="587">
      <formula>LEN(TRIM(W129))&gt;0</formula>
    </cfRule>
  </conditionalFormatting>
  <conditionalFormatting sqref="W129 W140 W151 W162 W118:X118">
    <cfRule type="containsBlanks" dxfId="13724" priority="588">
      <formula>LEN(TRIM(W129))=0</formula>
    </cfRule>
  </conditionalFormatting>
  <conditionalFormatting sqref="K123 K134 K145 K156 K167">
    <cfRule type="notContainsBlanks" dxfId="13723" priority="589">
      <formula>LEN(TRIM(K123))&gt;0</formula>
    </cfRule>
  </conditionalFormatting>
  <conditionalFormatting sqref="K123 K134 K145 K156 K167">
    <cfRule type="containsBlanks" dxfId="13722" priority="590">
      <formula>LEN(TRIM(K123))=0</formula>
    </cfRule>
  </conditionalFormatting>
  <conditionalFormatting sqref="K123 K134 K145 K156 K167">
    <cfRule type="notContainsBlanks" dxfId="13721" priority="591">
      <formula>LEN(TRIM(K123))&gt;0</formula>
    </cfRule>
  </conditionalFormatting>
  <conditionalFormatting sqref="K123 K134 K145 K156 K167">
    <cfRule type="containsBlanks" dxfId="13720" priority="592">
      <formula>LEN(TRIM(K123))=0</formula>
    </cfRule>
  </conditionalFormatting>
  <conditionalFormatting sqref="U376">
    <cfRule type="notContainsBlanks" dxfId="13719" priority="593">
      <formula>LEN(TRIM(U376))&gt;0</formula>
    </cfRule>
  </conditionalFormatting>
  <conditionalFormatting sqref="U376">
    <cfRule type="containsBlanks" dxfId="13718" priority="594">
      <formula>LEN(TRIM(U376))=0</formula>
    </cfRule>
  </conditionalFormatting>
  <conditionalFormatting sqref="K302">
    <cfRule type="notContainsBlanks" dxfId="13717" priority="595">
      <formula>LEN(TRIM(K302))&gt;0</formula>
    </cfRule>
  </conditionalFormatting>
  <conditionalFormatting sqref="K302">
    <cfRule type="containsBlanks" dxfId="13716" priority="596">
      <formula>LEN(TRIM(K302))=0</formula>
    </cfRule>
  </conditionalFormatting>
  <conditionalFormatting sqref="K302">
    <cfRule type="notContainsBlanks" dxfId="13715" priority="597">
      <formula>LEN(TRIM(K302))&gt;0</formula>
    </cfRule>
  </conditionalFormatting>
  <conditionalFormatting sqref="K302">
    <cfRule type="containsBlanks" dxfId="13714" priority="598">
      <formula>LEN(TRIM(K302))=0</formula>
    </cfRule>
  </conditionalFormatting>
  <conditionalFormatting sqref="K302">
    <cfRule type="notContainsBlanks" dxfId="13713" priority="599">
      <formula>LEN(TRIM(K302))&gt;0</formula>
    </cfRule>
  </conditionalFormatting>
  <conditionalFormatting sqref="K302">
    <cfRule type="containsBlanks" dxfId="13712" priority="600">
      <formula>LEN(TRIM(K302))=0</formula>
    </cfRule>
  </conditionalFormatting>
  <conditionalFormatting sqref="K303">
    <cfRule type="notContainsBlanks" dxfId="13711" priority="601">
      <formula>LEN(TRIM(K303))&gt;0</formula>
    </cfRule>
  </conditionalFormatting>
  <conditionalFormatting sqref="K303">
    <cfRule type="containsBlanks" dxfId="13710" priority="602">
      <formula>LEN(TRIM(K303))=0</formula>
    </cfRule>
  </conditionalFormatting>
  <conditionalFormatting sqref="K303">
    <cfRule type="notContainsBlanks" dxfId="13709" priority="603">
      <formula>LEN(TRIM(K303))&gt;0</formula>
    </cfRule>
  </conditionalFormatting>
  <conditionalFormatting sqref="K303">
    <cfRule type="containsBlanks" dxfId="13708" priority="604">
      <formula>LEN(TRIM(K303))=0</formula>
    </cfRule>
  </conditionalFormatting>
  <conditionalFormatting sqref="K304">
    <cfRule type="notContainsBlanks" dxfId="13707" priority="605">
      <formula>LEN(TRIM(K304))&gt;0</formula>
    </cfRule>
  </conditionalFormatting>
  <conditionalFormatting sqref="K304">
    <cfRule type="containsBlanks" dxfId="13706" priority="606">
      <formula>LEN(TRIM(K304))=0</formula>
    </cfRule>
  </conditionalFormatting>
  <conditionalFormatting sqref="U30:U32">
    <cfRule type="notContainsBlanks" dxfId="13705" priority="607">
      <formula>LEN(TRIM(U30))&gt;0</formula>
    </cfRule>
  </conditionalFormatting>
  <conditionalFormatting sqref="U30:U32">
    <cfRule type="containsBlanks" dxfId="13704" priority="608">
      <formula>LEN(TRIM(U30))=0</formula>
    </cfRule>
  </conditionalFormatting>
  <conditionalFormatting sqref="K308:K311">
    <cfRule type="notContainsBlanks" dxfId="13703" priority="609">
      <formula>LEN(TRIM(K308))&gt;0</formula>
    </cfRule>
  </conditionalFormatting>
  <conditionalFormatting sqref="K308:K311">
    <cfRule type="containsBlanks" dxfId="13702" priority="610">
      <formula>LEN(TRIM(K308))=0</formula>
    </cfRule>
  </conditionalFormatting>
  <conditionalFormatting sqref="T176 T187 T198 T209 T220">
    <cfRule type="notContainsBlanks" dxfId="13701" priority="611">
      <formula>LEN(TRIM(T176))&gt;0</formula>
    </cfRule>
  </conditionalFormatting>
  <conditionalFormatting sqref="T176 T187 T198 T209 T220">
    <cfRule type="containsBlanks" dxfId="13700" priority="612">
      <formula>LEN(TRIM(T176))=0</formula>
    </cfRule>
  </conditionalFormatting>
  <conditionalFormatting sqref="T177 T188 T199 T210 T221">
    <cfRule type="notContainsBlanks" dxfId="13699" priority="613">
      <formula>LEN(TRIM(T177))&gt;0</formula>
    </cfRule>
  </conditionalFormatting>
  <conditionalFormatting sqref="T177 T188 T199 T210 T221">
    <cfRule type="containsBlanks" dxfId="13698" priority="614">
      <formula>LEN(TRIM(T177))=0</formula>
    </cfRule>
  </conditionalFormatting>
  <conditionalFormatting sqref="U176:U185 U187:U196 U198:U206 U209:U216 U220:U227 V184 V176">
    <cfRule type="notContainsBlanks" dxfId="13697" priority="615">
      <formula>LEN(TRIM(U176))&gt;0</formula>
    </cfRule>
  </conditionalFormatting>
  <conditionalFormatting sqref="U176:U185 U187:U196 U198:U206 U209:U216 U220:U227 V184 V176">
    <cfRule type="containsBlanks" dxfId="13696" priority="616">
      <formula>LEN(TRIM(U176))=0</formula>
    </cfRule>
  </conditionalFormatting>
  <conditionalFormatting sqref="R377 R382">
    <cfRule type="notContainsBlanks" dxfId="13695" priority="617">
      <formula>LEN(TRIM(R377))&gt;0</formula>
    </cfRule>
  </conditionalFormatting>
  <conditionalFormatting sqref="R377 R382">
    <cfRule type="containsBlanks" dxfId="13694" priority="618">
      <formula>LEN(TRIM(R377))=0</formula>
    </cfRule>
  </conditionalFormatting>
  <conditionalFormatting sqref="X176:X179 X187:X190 X198:X201 X209:X212 X220:X223">
    <cfRule type="notContainsBlanks" dxfId="13693" priority="619">
      <formula>LEN(TRIM(X176))&gt;0</formula>
    </cfRule>
  </conditionalFormatting>
  <conditionalFormatting sqref="X176:X179 X187:X190 X198:X201 X209:X212 X220:X223">
    <cfRule type="containsBlanks" dxfId="13692" priority="620">
      <formula>LEN(TRIM(X176))=0</formula>
    </cfRule>
  </conditionalFormatting>
  <conditionalFormatting sqref="M303">
    <cfRule type="notContainsBlanks" dxfId="13691" priority="621">
      <formula>LEN(TRIM(M303))&gt;0</formula>
    </cfRule>
  </conditionalFormatting>
  <conditionalFormatting sqref="M303">
    <cfRule type="containsBlanks" dxfId="13690" priority="622">
      <formula>LEN(TRIM(M303))=0</formula>
    </cfRule>
  </conditionalFormatting>
  <conditionalFormatting sqref="M304">
    <cfRule type="notContainsBlanks" dxfId="13689" priority="623">
      <formula>LEN(TRIM(M304))&gt;0</formula>
    </cfRule>
  </conditionalFormatting>
  <conditionalFormatting sqref="M304">
    <cfRule type="containsBlanks" dxfId="13688" priority="624">
      <formula>LEN(TRIM(M304))=0</formula>
    </cfRule>
  </conditionalFormatting>
  <conditionalFormatting sqref="O67 O78 O89 O100 O111">
    <cfRule type="notContainsBlanks" dxfId="13687" priority="625">
      <formula>LEN(TRIM(O67))&gt;0</formula>
    </cfRule>
  </conditionalFormatting>
  <conditionalFormatting sqref="O67 O78 O89 O100 O111">
    <cfRule type="containsBlanks" dxfId="13686" priority="626">
      <formula>LEN(TRIM(O67))=0</formula>
    </cfRule>
  </conditionalFormatting>
  <conditionalFormatting sqref="O68 O79 O90 O101 O112">
    <cfRule type="notContainsBlanks" dxfId="13685" priority="627">
      <formula>LEN(TRIM(O68))&gt;0</formula>
    </cfRule>
  </conditionalFormatting>
  <conditionalFormatting sqref="O68 O79 O90 O101 O112">
    <cfRule type="containsBlanks" dxfId="13684" priority="628">
      <formula>LEN(TRIM(O68))=0</formula>
    </cfRule>
  </conditionalFormatting>
  <conditionalFormatting sqref="U39:U49 U51:U52">
    <cfRule type="notContainsBlanks" dxfId="13683" priority="629">
      <formula>LEN(TRIM(U39))&gt;0</formula>
    </cfRule>
  </conditionalFormatting>
  <conditionalFormatting sqref="U39:U49 U51:U52">
    <cfRule type="containsBlanks" dxfId="13682" priority="630">
      <formula>LEN(TRIM(U39))=0</formula>
    </cfRule>
  </conditionalFormatting>
  <conditionalFormatting sqref="O405:O406 O408:O409">
    <cfRule type="notContainsBlanks" dxfId="13681" priority="631">
      <formula>LEN(TRIM(O405))&gt;0</formula>
    </cfRule>
  </conditionalFormatting>
  <conditionalFormatting sqref="O405:O406 O408:O409">
    <cfRule type="containsBlanks" dxfId="13680" priority="632">
      <formula>LEN(TRIM(O405))=0</formula>
    </cfRule>
  </conditionalFormatting>
  <conditionalFormatting sqref="O6 O18 O30">
    <cfRule type="notContainsBlanks" dxfId="13679" priority="633">
      <formula>LEN(TRIM(O6))&gt;0</formula>
    </cfRule>
  </conditionalFormatting>
  <conditionalFormatting sqref="O6 O18 O30">
    <cfRule type="containsBlanks" dxfId="13678" priority="634">
      <formula>LEN(TRIM(O6))=0</formula>
    </cfRule>
  </conditionalFormatting>
  <conditionalFormatting sqref="P302:P303">
    <cfRule type="notContainsBlanks" dxfId="13677" priority="635">
      <formula>LEN(TRIM(P302))&gt;0</formula>
    </cfRule>
  </conditionalFormatting>
  <conditionalFormatting sqref="P302:P303">
    <cfRule type="containsBlanks" dxfId="13676" priority="636">
      <formula>LEN(TRIM(P302))=0</formula>
    </cfRule>
  </conditionalFormatting>
  <conditionalFormatting sqref="P304:P305">
    <cfRule type="notContainsBlanks" dxfId="13675" priority="637">
      <formula>LEN(TRIM(P304))&gt;0</formula>
    </cfRule>
  </conditionalFormatting>
  <conditionalFormatting sqref="P304:P305">
    <cfRule type="containsBlanks" dxfId="13674" priority="638">
      <formula>LEN(TRIM(P304))=0</formula>
    </cfRule>
  </conditionalFormatting>
  <conditionalFormatting sqref="P305">
    <cfRule type="notContainsBlanks" dxfId="13673" priority="639">
      <formula>LEN(TRIM(P305))&gt;0</formula>
    </cfRule>
  </conditionalFormatting>
  <conditionalFormatting sqref="P305">
    <cfRule type="containsBlanks" dxfId="13672" priority="640">
      <formula>LEN(TRIM(P305))=0</formula>
    </cfRule>
  </conditionalFormatting>
  <conditionalFormatting sqref="P306:P308 P298">
    <cfRule type="notContainsBlanks" dxfId="13671" priority="641">
      <formula>LEN(TRIM(P306))&gt;0</formula>
    </cfRule>
  </conditionalFormatting>
  <conditionalFormatting sqref="P306:P308 P298">
    <cfRule type="containsBlanks" dxfId="13670" priority="642">
      <formula>LEN(TRIM(P306))=0</formula>
    </cfRule>
  </conditionalFormatting>
  <conditionalFormatting sqref="P278:P279 P298 P363:P367 P260:P261">
    <cfRule type="notContainsBlanks" dxfId="13669" priority="643">
      <formula>LEN(TRIM(P278))&gt;0</formula>
    </cfRule>
  </conditionalFormatting>
  <conditionalFormatting sqref="P278:P279 P298 P363:P367 P260:P261">
    <cfRule type="containsBlanks" dxfId="13668" priority="644">
      <formula>LEN(TRIM(P278))=0</formula>
    </cfRule>
  </conditionalFormatting>
  <conditionalFormatting sqref="P304:P305">
    <cfRule type="notContainsBlanks" dxfId="13667" priority="645">
      <formula>LEN(TRIM(P304))&gt;0</formula>
    </cfRule>
  </conditionalFormatting>
  <conditionalFormatting sqref="P304:P305">
    <cfRule type="containsBlanks" dxfId="13666" priority="646">
      <formula>LEN(TRIM(P304))=0</formula>
    </cfRule>
  </conditionalFormatting>
  <conditionalFormatting sqref="P304:P305">
    <cfRule type="notContainsBlanks" dxfId="13665" priority="647">
      <formula>LEN(TRIM(P304))&gt;0</formula>
    </cfRule>
  </conditionalFormatting>
  <conditionalFormatting sqref="P304:P305">
    <cfRule type="containsBlanks" dxfId="13664" priority="648">
      <formula>LEN(TRIM(P304))=0</formula>
    </cfRule>
  </conditionalFormatting>
  <conditionalFormatting sqref="P305">
    <cfRule type="notContainsBlanks" dxfId="13663" priority="649">
      <formula>LEN(TRIM(P305))&gt;0</formula>
    </cfRule>
  </conditionalFormatting>
  <conditionalFormatting sqref="P305">
    <cfRule type="containsBlanks" dxfId="13662" priority="650">
      <formula>LEN(TRIM(P305))=0</formula>
    </cfRule>
  </conditionalFormatting>
  <conditionalFormatting sqref="P305">
    <cfRule type="notContainsBlanks" dxfId="13661" priority="651">
      <formula>LEN(TRIM(P305))&gt;0</formula>
    </cfRule>
  </conditionalFormatting>
  <conditionalFormatting sqref="P305">
    <cfRule type="containsBlanks" dxfId="13660" priority="652">
      <formula>LEN(TRIM(P305))=0</formula>
    </cfRule>
  </conditionalFormatting>
  <conditionalFormatting sqref="W370 W377 W384 W391 W398 W405 W412 W419 W426 W433">
    <cfRule type="notContainsBlanks" dxfId="13659" priority="653">
      <formula>LEN(TRIM(W370))&gt;0</formula>
    </cfRule>
  </conditionalFormatting>
  <conditionalFormatting sqref="W370 W377 W384 W391 W398 W405 W412 W419 W426 W433">
    <cfRule type="containsBlanks" dxfId="13658" priority="654">
      <formula>LEN(TRIM(W370))=0</formula>
    </cfRule>
  </conditionalFormatting>
  <conditionalFormatting sqref="Q298">
    <cfRule type="notContainsBlanks" dxfId="13657" priority="655">
      <formula>LEN(TRIM(Q298))&gt;0</formula>
    </cfRule>
  </conditionalFormatting>
  <conditionalFormatting sqref="Q298">
    <cfRule type="containsBlanks" dxfId="13656" priority="656">
      <formula>LEN(TRIM(Q298))=0</formula>
    </cfRule>
  </conditionalFormatting>
  <conditionalFormatting sqref="Q302:Q303">
    <cfRule type="notContainsBlanks" dxfId="13655" priority="657">
      <formula>LEN(TRIM(Q302))&gt;0</formula>
    </cfRule>
  </conditionalFormatting>
  <conditionalFormatting sqref="Q302:Q303">
    <cfRule type="containsBlanks" dxfId="13654" priority="658">
      <formula>LEN(TRIM(Q302))=0</formula>
    </cfRule>
  </conditionalFormatting>
  <conditionalFormatting sqref="Q303">
    <cfRule type="notContainsBlanks" dxfId="13653" priority="659">
      <formula>LEN(TRIM(Q303))&gt;0</formula>
    </cfRule>
  </conditionalFormatting>
  <conditionalFormatting sqref="Q303">
    <cfRule type="containsBlanks" dxfId="13652" priority="660">
      <formula>LEN(TRIM(Q303))=0</formula>
    </cfRule>
  </conditionalFormatting>
  <conditionalFormatting sqref="R125:R128 R147:R150 R158:R161 R169:R172">
    <cfRule type="notContainsBlanks" dxfId="13651" priority="661">
      <formula>LEN(TRIM(R125))&gt;0</formula>
    </cfRule>
  </conditionalFormatting>
  <conditionalFormatting sqref="R125:R128 R147:R150 R158:R161 R169:R172">
    <cfRule type="containsBlanks" dxfId="13650" priority="662">
      <formula>LEN(TRIM(R125))=0</formula>
    </cfRule>
  </conditionalFormatting>
  <conditionalFormatting sqref="L260:L261 L302:L303">
    <cfRule type="notContainsBlanks" dxfId="13649" priority="663">
      <formula>LEN(TRIM(L260))&gt;0</formula>
    </cfRule>
  </conditionalFormatting>
  <conditionalFormatting sqref="L260:L261 L302:L303">
    <cfRule type="containsBlanks" dxfId="13648" priority="664">
      <formula>LEN(TRIM(L260))=0</formula>
    </cfRule>
  </conditionalFormatting>
  <conditionalFormatting sqref="S376:S378 S381">
    <cfRule type="notContainsBlanks" dxfId="13647" priority="665">
      <formula>LEN(TRIM(S376))&gt;0</formula>
    </cfRule>
  </conditionalFormatting>
  <conditionalFormatting sqref="S376:S378 S381">
    <cfRule type="containsBlanks" dxfId="13646" priority="666">
      <formula>LEN(TRIM(S376))=0</formula>
    </cfRule>
  </conditionalFormatting>
  <conditionalFormatting sqref="R378 R381">
    <cfRule type="notContainsBlanks" dxfId="13645" priority="667">
      <formula>LEN(TRIM(R378))&gt;0</formula>
    </cfRule>
  </conditionalFormatting>
  <conditionalFormatting sqref="R378 R381">
    <cfRule type="containsBlanks" dxfId="13644" priority="668">
      <formula>LEN(TRIM(R378))=0</formula>
    </cfRule>
  </conditionalFormatting>
  <conditionalFormatting sqref="R396">
    <cfRule type="notContainsBlanks" dxfId="13643" priority="669">
      <formula>LEN(TRIM(R396))&gt;0</formula>
    </cfRule>
  </conditionalFormatting>
  <conditionalFormatting sqref="R396">
    <cfRule type="containsBlanks" dxfId="13642" priority="670">
      <formula>LEN(TRIM(R396))=0</formula>
    </cfRule>
  </conditionalFormatting>
  <conditionalFormatting sqref="R397">
    <cfRule type="notContainsBlanks" dxfId="13641" priority="671">
      <formula>LEN(TRIM(R397))&gt;0</formula>
    </cfRule>
  </conditionalFormatting>
  <conditionalFormatting sqref="R397">
    <cfRule type="containsBlanks" dxfId="13640" priority="672">
      <formula>LEN(TRIM(R397))=0</formula>
    </cfRule>
  </conditionalFormatting>
  <conditionalFormatting sqref="R398:R402">
    <cfRule type="notContainsBlanks" dxfId="13639" priority="673">
      <formula>LEN(TRIM(R398))&gt;0</formula>
    </cfRule>
  </conditionalFormatting>
  <conditionalFormatting sqref="R398:R402">
    <cfRule type="containsBlanks" dxfId="13638" priority="674">
      <formula>LEN(TRIM(R398))=0</formula>
    </cfRule>
  </conditionalFormatting>
  <conditionalFormatting sqref="R399:R402">
    <cfRule type="notContainsBlanks" dxfId="13637" priority="675">
      <formula>LEN(TRIM(R399))&gt;0</formula>
    </cfRule>
  </conditionalFormatting>
  <conditionalFormatting sqref="R399:R402">
    <cfRule type="containsBlanks" dxfId="13636" priority="676">
      <formula>LEN(TRIM(R399))=0</formula>
    </cfRule>
  </conditionalFormatting>
  <conditionalFormatting sqref="R376">
    <cfRule type="notContainsBlanks" dxfId="13635" priority="677">
      <formula>LEN(TRIM(R376))&gt;0</formula>
    </cfRule>
  </conditionalFormatting>
  <conditionalFormatting sqref="R376">
    <cfRule type="containsBlanks" dxfId="13634" priority="678">
      <formula>LEN(TRIM(R376))=0</formula>
    </cfRule>
  </conditionalFormatting>
  <conditionalFormatting sqref="R125:R128 R147:R150 R158:R161 R169:R172">
    <cfRule type="notContainsBlanks" dxfId="13633" priority="679">
      <formula>LEN(TRIM(R125))&gt;0</formula>
    </cfRule>
  </conditionalFormatting>
  <conditionalFormatting sqref="R125:R128 R147:R150 R158:R161 R169:R172">
    <cfRule type="containsBlanks" dxfId="13632" priority="680">
      <formula>LEN(TRIM(R125))=0</formula>
    </cfRule>
  </conditionalFormatting>
  <conditionalFormatting sqref="R392 R395">
    <cfRule type="notContainsBlanks" dxfId="13631" priority="681">
      <formula>LEN(TRIM(R392))&gt;0</formula>
    </cfRule>
  </conditionalFormatting>
  <conditionalFormatting sqref="R392 R395">
    <cfRule type="containsBlanks" dxfId="13630" priority="682">
      <formula>LEN(TRIM(R392))=0</formula>
    </cfRule>
  </conditionalFormatting>
  <conditionalFormatting sqref="R384">
    <cfRule type="notContainsBlanks" dxfId="13629" priority="683">
      <formula>LEN(TRIM(R384))&gt;0</formula>
    </cfRule>
  </conditionalFormatting>
  <conditionalFormatting sqref="R384">
    <cfRule type="containsBlanks" dxfId="13628" priority="684">
      <formula>LEN(TRIM(R384))=0</formula>
    </cfRule>
  </conditionalFormatting>
  <conditionalFormatting sqref="R391">
    <cfRule type="notContainsBlanks" dxfId="13627" priority="685">
      <formula>LEN(TRIM(R391))&gt;0</formula>
    </cfRule>
  </conditionalFormatting>
  <conditionalFormatting sqref="R391">
    <cfRule type="containsBlanks" dxfId="13626" priority="686">
      <formula>LEN(TRIM(R391))=0</formula>
    </cfRule>
  </conditionalFormatting>
  <conditionalFormatting sqref="T10 T22 T34">
    <cfRule type="notContainsBlanks" dxfId="13625" priority="687">
      <formula>LEN(TRIM(T10))&gt;0</formula>
    </cfRule>
  </conditionalFormatting>
  <conditionalFormatting sqref="T10 T22 T34">
    <cfRule type="containsBlanks" dxfId="13624" priority="688">
      <formula>LEN(TRIM(T10))=0</formula>
    </cfRule>
  </conditionalFormatting>
  <conditionalFormatting sqref="Q70:Q71 Q81:Q82 Q92:Q93 Q103:Q104 Q114:Q115">
    <cfRule type="notContainsBlanks" dxfId="13623" priority="689">
      <formula>LEN(TRIM(Q70))&gt;0</formula>
    </cfRule>
  </conditionalFormatting>
  <conditionalFormatting sqref="Q70:Q71 Q81:Q82 Q92:Q93 Q103:Q104 Q114:Q115">
    <cfRule type="containsBlanks" dxfId="13622" priority="690">
      <formula>LEN(TRIM(Q70))=0</formula>
    </cfRule>
  </conditionalFormatting>
  <conditionalFormatting sqref="U35">
    <cfRule type="notContainsBlanks" dxfId="13621" priority="691">
      <formula>LEN(TRIM(U35))&gt;0</formula>
    </cfRule>
  </conditionalFormatting>
  <conditionalFormatting sqref="U35">
    <cfRule type="containsBlanks" dxfId="13620" priority="692">
      <formula>LEN(TRIM(U35))=0</formula>
    </cfRule>
  </conditionalFormatting>
  <conditionalFormatting sqref="V223">
    <cfRule type="notContainsBlanks" dxfId="13619" priority="693">
      <formula>LEN(TRIM(V223))&gt;0</formula>
    </cfRule>
  </conditionalFormatting>
  <conditionalFormatting sqref="V223">
    <cfRule type="containsBlanks" dxfId="13618" priority="694">
      <formula>LEN(TRIM(V223))=0</formula>
    </cfRule>
  </conditionalFormatting>
  <conditionalFormatting sqref="V224">
    <cfRule type="notContainsBlanks" dxfId="13617" priority="695">
      <formula>LEN(TRIM(V224))&gt;0</formula>
    </cfRule>
  </conditionalFormatting>
  <conditionalFormatting sqref="V224">
    <cfRule type="containsBlanks" dxfId="13616" priority="696">
      <formula>LEN(TRIM(V224))=0</formula>
    </cfRule>
  </conditionalFormatting>
  <conditionalFormatting sqref="Q67 Q78 Q89 Q100 Q111">
    <cfRule type="notContainsBlanks" dxfId="13615" priority="697">
      <formula>LEN(TRIM(Q67))&gt;0</formula>
    </cfRule>
  </conditionalFormatting>
  <conditionalFormatting sqref="Q67 Q78 Q89 Q100 Q111">
    <cfRule type="containsBlanks" dxfId="13614" priority="698">
      <formula>LEN(TRIM(Q67))=0</formula>
    </cfRule>
  </conditionalFormatting>
  <conditionalFormatting sqref="V125:V128 V136:V139 V147:V150 V158:V161 V169:V172">
    <cfRule type="notContainsBlanks" dxfId="13613" priority="699">
      <formula>LEN(TRIM(V125))&gt;0</formula>
    </cfRule>
  </conditionalFormatting>
  <conditionalFormatting sqref="V125:V128 V136:V139 V147:V150 V158:V161 V169:V172">
    <cfRule type="containsBlanks" dxfId="13612" priority="700">
      <formula>LEN(TRIM(V125))=0</formula>
    </cfRule>
  </conditionalFormatting>
  <conditionalFormatting sqref="X118 X129 X140 X151 X162">
    <cfRule type="notContainsBlanks" dxfId="13611" priority="701">
      <formula>LEN(TRIM(X118))&gt;0</formula>
    </cfRule>
  </conditionalFormatting>
  <conditionalFormatting sqref="X118 X129 X140 X151 X162">
    <cfRule type="containsBlanks" dxfId="13610" priority="702">
      <formula>LEN(TRIM(X118))=0</formula>
    </cfRule>
  </conditionalFormatting>
  <conditionalFormatting sqref="X118 X129 X140 X151 X162">
    <cfRule type="notContainsBlanks" dxfId="13609" priority="703">
      <formula>LEN(TRIM(X118))&gt;0</formula>
    </cfRule>
  </conditionalFormatting>
  <conditionalFormatting sqref="X118 X129 X140 X151 X162">
    <cfRule type="containsBlanks" dxfId="13608" priority="704">
      <formula>LEN(TRIM(X118))=0</formula>
    </cfRule>
  </conditionalFormatting>
  <conditionalFormatting sqref="V223">
    <cfRule type="notContainsBlanks" dxfId="13607" priority="705">
      <formula>LEN(TRIM(V223))&gt;0</formula>
    </cfRule>
  </conditionalFormatting>
  <conditionalFormatting sqref="V223">
    <cfRule type="containsBlanks" dxfId="13606" priority="706">
      <formula>LEN(TRIM(V223))=0</formula>
    </cfRule>
  </conditionalFormatting>
  <conditionalFormatting sqref="Q69 Q80 Q91 Q102 Q113">
    <cfRule type="notContainsBlanks" dxfId="13605" priority="707">
      <formula>LEN(TRIM(Q69))&gt;0</formula>
    </cfRule>
  </conditionalFormatting>
  <conditionalFormatting sqref="Q69 Q80 Q91 Q102 Q113">
    <cfRule type="containsBlanks" dxfId="13604" priority="708">
      <formula>LEN(TRIM(Q69))=0</formula>
    </cfRule>
  </conditionalFormatting>
  <conditionalFormatting sqref="V224">
    <cfRule type="notContainsBlanks" dxfId="13603" priority="709">
      <formula>LEN(TRIM(V224))&gt;0</formula>
    </cfRule>
  </conditionalFormatting>
  <conditionalFormatting sqref="V224">
    <cfRule type="containsBlanks" dxfId="13602" priority="710">
      <formula>LEN(TRIM(V224))=0</formula>
    </cfRule>
  </conditionalFormatting>
  <conditionalFormatting sqref="Q70:Q71 Q81:Q82 Q92:Q93 Q103:Q104 Q114:Q115">
    <cfRule type="notContainsBlanks" dxfId="13601" priority="711">
      <formula>LEN(TRIM(Q70))&gt;0</formula>
    </cfRule>
  </conditionalFormatting>
  <conditionalFormatting sqref="Q70:Q71 Q81:Q82 Q92:Q93 Q103:Q104 Q114:Q115">
    <cfRule type="containsBlanks" dxfId="13600" priority="712">
      <formula>LEN(TRIM(Q70))=0</formula>
    </cfRule>
  </conditionalFormatting>
  <conditionalFormatting sqref="Q70:Q71 Q81:Q82 Q92:Q93 Q103:Q104 Q114:Q115">
    <cfRule type="notContainsBlanks" dxfId="13599" priority="713">
      <formula>LEN(TRIM(Q70))&gt;0</formula>
    </cfRule>
  </conditionalFormatting>
  <conditionalFormatting sqref="Q70:Q71 Q81:Q82 Q92:Q93 Q103:Q104 Q114:Q115">
    <cfRule type="containsBlanks" dxfId="13598" priority="714">
      <formula>LEN(TRIM(Q70))=0</formula>
    </cfRule>
  </conditionalFormatting>
  <conditionalFormatting sqref="X169:X172">
    <cfRule type="notContainsBlanks" dxfId="13597" priority="715">
      <formula>LEN(TRIM(X169))&gt;0</formula>
    </cfRule>
  </conditionalFormatting>
  <conditionalFormatting sqref="X169:X172">
    <cfRule type="containsBlanks" dxfId="13596" priority="716">
      <formula>LEN(TRIM(X169))=0</formula>
    </cfRule>
  </conditionalFormatting>
  <conditionalFormatting sqref="X169:X172">
    <cfRule type="notContainsBlanks" dxfId="13595" priority="717">
      <formula>LEN(TRIM(X169))&gt;0</formula>
    </cfRule>
  </conditionalFormatting>
  <conditionalFormatting sqref="X169:X172">
    <cfRule type="containsBlanks" dxfId="13594" priority="718">
      <formula>LEN(TRIM(X169))=0</formula>
    </cfRule>
  </conditionalFormatting>
  <conditionalFormatting sqref="R124 R146 R157 R168">
    <cfRule type="notContainsBlanks" dxfId="13593" priority="719">
      <formula>LEN(TRIM(R124))&gt;0</formula>
    </cfRule>
  </conditionalFormatting>
  <conditionalFormatting sqref="R124 R146 R157 R168">
    <cfRule type="containsBlanks" dxfId="13592" priority="720">
      <formula>LEN(TRIM(R124))=0</formula>
    </cfRule>
  </conditionalFormatting>
  <conditionalFormatting sqref="R124 R146 R157 R168">
    <cfRule type="notContainsBlanks" dxfId="13591" priority="721">
      <formula>LEN(TRIM(R124))&gt;0</formula>
    </cfRule>
  </conditionalFormatting>
  <conditionalFormatting sqref="R124 R146 R157 R168">
    <cfRule type="containsBlanks" dxfId="13590" priority="722">
      <formula>LEN(TRIM(R124))=0</formula>
    </cfRule>
  </conditionalFormatting>
  <conditionalFormatting sqref="V375">
    <cfRule type="notContainsBlanks" dxfId="13589" priority="723">
      <formula>LEN(TRIM(V375))&gt;0</formula>
    </cfRule>
  </conditionalFormatting>
  <conditionalFormatting sqref="V375">
    <cfRule type="containsBlanks" dxfId="13588" priority="724">
      <formula>LEN(TRIM(V375))=0</formula>
    </cfRule>
  </conditionalFormatting>
  <conditionalFormatting sqref="V375">
    <cfRule type="notContainsBlanks" dxfId="13587" priority="725">
      <formula>LEN(TRIM(V375))&gt;0</formula>
    </cfRule>
  </conditionalFormatting>
  <conditionalFormatting sqref="V375">
    <cfRule type="containsBlanks" dxfId="13586" priority="726">
      <formula>LEN(TRIM(V375))=0</formula>
    </cfRule>
  </conditionalFormatting>
  <conditionalFormatting sqref="I259">
    <cfRule type="notContainsBlanks" dxfId="13585" priority="727">
      <formula>LEN(TRIM(I259))&gt;0</formula>
    </cfRule>
  </conditionalFormatting>
  <conditionalFormatting sqref="I259">
    <cfRule type="containsBlanks" dxfId="13584" priority="728">
      <formula>LEN(TRIM(I259))=0</formula>
    </cfRule>
  </conditionalFormatting>
  <conditionalFormatting sqref="V376">
    <cfRule type="notContainsBlanks" dxfId="13583" priority="729">
      <formula>LEN(TRIM(V376))&gt;0</formula>
    </cfRule>
  </conditionalFormatting>
  <conditionalFormatting sqref="V376">
    <cfRule type="containsBlanks" dxfId="13582" priority="730">
      <formula>LEN(TRIM(V376))=0</formula>
    </cfRule>
  </conditionalFormatting>
  <conditionalFormatting sqref="R389">
    <cfRule type="notContainsBlanks" dxfId="13581" priority="731">
      <formula>LEN(TRIM(R389))&gt;0</formula>
    </cfRule>
  </conditionalFormatting>
  <conditionalFormatting sqref="R389">
    <cfRule type="containsBlanks" dxfId="13580" priority="732">
      <formula>LEN(TRIM(R389))=0</formula>
    </cfRule>
  </conditionalFormatting>
  <conditionalFormatting sqref="Q124 Q146 Q157 Q168">
    <cfRule type="notContainsBlanks" dxfId="13579" priority="733">
      <formula>LEN(TRIM(Q124))&gt;0</formula>
    </cfRule>
  </conditionalFormatting>
  <conditionalFormatting sqref="Q124 Q146 Q157 Q168">
    <cfRule type="containsBlanks" dxfId="13578" priority="734">
      <formula>LEN(TRIM(Q124))=0</formula>
    </cfRule>
  </conditionalFormatting>
  <conditionalFormatting sqref="Q119:Q120 Q141:Q142 Q152:Q153 Q163:Q164">
    <cfRule type="notContainsBlanks" dxfId="13577" priority="735">
      <formula>LEN(TRIM(Q119))&gt;0</formula>
    </cfRule>
  </conditionalFormatting>
  <conditionalFormatting sqref="Q119:Q120 Q141:Q142 Q152:Q153 Q163:Q164">
    <cfRule type="containsBlanks" dxfId="13576" priority="736">
      <formula>LEN(TRIM(Q119))=0</formula>
    </cfRule>
  </conditionalFormatting>
  <conditionalFormatting sqref="Q69 Q80 Q91 Q102 Q113">
    <cfRule type="notContainsBlanks" dxfId="13575" priority="737">
      <formula>LEN(TRIM(Q69))&gt;0</formula>
    </cfRule>
  </conditionalFormatting>
  <conditionalFormatting sqref="Q69 Q80 Q91 Q102 Q113">
    <cfRule type="containsBlanks" dxfId="13574" priority="738">
      <formula>LEN(TRIM(Q69))=0</formula>
    </cfRule>
  </conditionalFormatting>
  <conditionalFormatting sqref="W125:W128 W136:W139 W147:W150 W158:W177">
    <cfRule type="notContainsBlanks" dxfId="13573" priority="739">
      <formula>LEN(TRIM(W125))&gt;0</formula>
    </cfRule>
  </conditionalFormatting>
  <conditionalFormatting sqref="W125:W128 W136:W139 W147:W150 W158:W177">
    <cfRule type="containsBlanks" dxfId="13572" priority="740">
      <formula>LEN(TRIM(W125))=0</formula>
    </cfRule>
  </conditionalFormatting>
  <conditionalFormatting sqref="Q69 Q80 Q91 Q102 Q113">
    <cfRule type="notContainsBlanks" dxfId="13571" priority="741">
      <formula>LEN(TRIM(Q69))&gt;0</formula>
    </cfRule>
  </conditionalFormatting>
  <conditionalFormatting sqref="Q69 Q80 Q91 Q102 Q113">
    <cfRule type="containsBlanks" dxfId="13570" priority="742">
      <formula>LEN(TRIM(Q69))=0</formula>
    </cfRule>
  </conditionalFormatting>
  <conditionalFormatting sqref="R385 R388">
    <cfRule type="notContainsBlanks" dxfId="13569" priority="743">
      <formula>LEN(TRIM(R385))&gt;0</formula>
    </cfRule>
  </conditionalFormatting>
  <conditionalFormatting sqref="R385 R388">
    <cfRule type="containsBlanks" dxfId="13568" priority="744">
      <formula>LEN(TRIM(R385))=0</formula>
    </cfRule>
  </conditionalFormatting>
  <conditionalFormatting sqref="X147:X150 X158:X161 X169:X172 X125:X139">
    <cfRule type="notContainsBlanks" dxfId="13567" priority="745">
      <formula>LEN(TRIM(X147))&gt;0</formula>
    </cfRule>
  </conditionalFormatting>
  <conditionalFormatting sqref="X147:X150 X158:X161 X169:X172 X125:X139">
    <cfRule type="containsBlanks" dxfId="13566" priority="746">
      <formula>LEN(TRIM(X147))=0</formula>
    </cfRule>
  </conditionalFormatting>
  <conditionalFormatting sqref="X124 X135 X146 X157 X168">
    <cfRule type="notContainsBlanks" dxfId="13565" priority="747">
      <formula>LEN(TRIM(X124))&gt;0</formula>
    </cfRule>
  </conditionalFormatting>
  <conditionalFormatting sqref="X124 X135 X146 X157 X168">
    <cfRule type="containsBlanks" dxfId="13564" priority="748">
      <formula>LEN(TRIM(X124))=0</formula>
    </cfRule>
  </conditionalFormatting>
  <conditionalFormatting sqref="Q306">
    <cfRule type="notContainsBlanks" dxfId="13563" priority="749">
      <formula>LEN(TRIM(Q306))&gt;0</formula>
    </cfRule>
  </conditionalFormatting>
  <conditionalFormatting sqref="Q306">
    <cfRule type="containsBlanks" dxfId="13562" priority="750">
      <formula>LEN(TRIM(Q306))=0</formula>
    </cfRule>
  </conditionalFormatting>
  <conditionalFormatting sqref="Q307">
    <cfRule type="notContainsBlanks" dxfId="13561" priority="751">
      <formula>LEN(TRIM(Q307))&gt;0</formula>
    </cfRule>
  </conditionalFormatting>
  <conditionalFormatting sqref="Q307">
    <cfRule type="containsBlanks" dxfId="13560" priority="752">
      <formula>LEN(TRIM(Q307))=0</formula>
    </cfRule>
  </conditionalFormatting>
  <conditionalFormatting sqref="U125:U128 U136:U139 U147:U150 U158:U161 U169:U172">
    <cfRule type="notContainsBlanks" dxfId="13559" priority="753">
      <formula>LEN(TRIM(U125))&gt;0</formula>
    </cfRule>
  </conditionalFormatting>
  <conditionalFormatting sqref="U125:U128 U136:U139 U147:U150 U158:U161 U169:U172">
    <cfRule type="containsBlanks" dxfId="13558" priority="754">
      <formula>LEN(TRIM(U125))=0</formula>
    </cfRule>
  </conditionalFormatting>
  <conditionalFormatting sqref="V124 V135 V146 V157 V168">
    <cfRule type="notContainsBlanks" dxfId="13557" priority="755">
      <formula>LEN(TRIM(V124))&gt;0</formula>
    </cfRule>
  </conditionalFormatting>
  <conditionalFormatting sqref="V124 V135 V146 V157 V168">
    <cfRule type="containsBlanks" dxfId="13556" priority="756">
      <formula>LEN(TRIM(V124))=0</formula>
    </cfRule>
  </conditionalFormatting>
  <conditionalFormatting sqref="V124 V135 V146 V157 V168">
    <cfRule type="notContainsBlanks" dxfId="13555" priority="757">
      <formula>LEN(TRIM(V124))&gt;0</formula>
    </cfRule>
  </conditionalFormatting>
  <conditionalFormatting sqref="V124 V135 V146 V157 V168">
    <cfRule type="containsBlanks" dxfId="13554" priority="758">
      <formula>LEN(TRIM(V124))=0</formula>
    </cfRule>
  </conditionalFormatting>
  <conditionalFormatting sqref="R375">
    <cfRule type="notContainsBlanks" dxfId="13553" priority="759">
      <formula>LEN(TRIM(R375))&gt;0</formula>
    </cfRule>
  </conditionalFormatting>
  <conditionalFormatting sqref="R375">
    <cfRule type="containsBlanks" dxfId="13552" priority="760">
      <formula>LEN(TRIM(R375))=0</formula>
    </cfRule>
  </conditionalFormatting>
  <conditionalFormatting sqref="T66:T67 T77:T78 T88:T89 T99:T100 T110:T111">
    <cfRule type="notContainsBlanks" dxfId="13551" priority="761">
      <formula>LEN(TRIM(T66))&gt;0</formula>
    </cfRule>
  </conditionalFormatting>
  <conditionalFormatting sqref="T66:T67 T77:T78 T88:T89 T99:T100 T110:T111">
    <cfRule type="containsBlanks" dxfId="13550" priority="762">
      <formula>LEN(TRIM(T66))=0</formula>
    </cfRule>
  </conditionalFormatting>
  <conditionalFormatting sqref="T178 T189 T200 T211 T222">
    <cfRule type="notContainsBlanks" dxfId="13549" priority="763">
      <formula>LEN(TRIM(T178))&gt;0</formula>
    </cfRule>
  </conditionalFormatting>
  <conditionalFormatting sqref="T178 T189 T200 T211 T222">
    <cfRule type="containsBlanks" dxfId="13548" priority="764">
      <formula>LEN(TRIM(T178))=0</formula>
    </cfRule>
  </conditionalFormatting>
  <conditionalFormatting sqref="K125:K128 K147:K150 K158:K161 K169:K172 K136:K139">
    <cfRule type="notContainsBlanks" dxfId="13547" priority="765">
      <formula>LEN(TRIM(K125))&gt;0</formula>
    </cfRule>
  </conditionalFormatting>
  <conditionalFormatting sqref="K125:K128 K147:K150 K158:K161 K169:K172 K136:K139">
    <cfRule type="containsBlanks" dxfId="13546" priority="766">
      <formula>LEN(TRIM(K125))=0</formula>
    </cfRule>
  </conditionalFormatting>
  <conditionalFormatting sqref="K125:K128 K147:K150 K158:K161 K169:K172 K136:K139">
    <cfRule type="notContainsBlanks" dxfId="13545" priority="767">
      <formula>LEN(TRIM(K125))&gt;0</formula>
    </cfRule>
  </conditionalFormatting>
  <conditionalFormatting sqref="K125:K128 K147:K150 K158:K161 K169:K172 K136:K139">
    <cfRule type="containsBlanks" dxfId="13544" priority="768">
      <formula>LEN(TRIM(K125))=0</formula>
    </cfRule>
  </conditionalFormatting>
  <conditionalFormatting sqref="L122 L133 L144 L155 L166">
    <cfRule type="notContainsBlanks" dxfId="13543" priority="769">
      <formula>LEN(TRIM(L122))&gt;0</formula>
    </cfRule>
  </conditionalFormatting>
  <conditionalFormatting sqref="L122 L133 L144 L155 L166">
    <cfRule type="containsBlanks" dxfId="13542" priority="770">
      <formula>LEN(TRIM(L122))=0</formula>
    </cfRule>
  </conditionalFormatting>
  <conditionalFormatting sqref="O123 O134 O156 O167 O145:O149">
    <cfRule type="notContainsBlanks" dxfId="13541" priority="771">
      <formula>LEN(TRIM(O123))&gt;0</formula>
    </cfRule>
  </conditionalFormatting>
  <conditionalFormatting sqref="O123 O134 O156 O167 O145:O149">
    <cfRule type="containsBlanks" dxfId="13540" priority="772">
      <formula>LEN(TRIM(O123))=0</formula>
    </cfRule>
  </conditionalFormatting>
  <conditionalFormatting sqref="N125:N130 N132:N140 N147:N150 N158:N161 N169:N172">
    <cfRule type="notContainsBlanks" dxfId="13539" priority="773">
      <formula>LEN(TRIM(N125))&gt;0</formula>
    </cfRule>
  </conditionalFormatting>
  <conditionalFormatting sqref="N125:N130 N132:N140 N147:N150 N158:N161 N169:N172">
    <cfRule type="containsBlanks" dxfId="13538" priority="774">
      <formula>LEN(TRIM(N125))=0</formula>
    </cfRule>
  </conditionalFormatting>
  <conditionalFormatting sqref="P155 P166 P144:P149 P122:R122">
    <cfRule type="notContainsBlanks" dxfId="13537" priority="775">
      <formula>LEN(TRIM(P155))&gt;0</formula>
    </cfRule>
  </conditionalFormatting>
  <conditionalFormatting sqref="P155 P166 P144:P149 P122:R122">
    <cfRule type="containsBlanks" dxfId="13536" priority="776">
      <formula>LEN(TRIM(P155))=0</formula>
    </cfRule>
  </conditionalFormatting>
  <conditionalFormatting sqref="P124 P146 P157:P179">
    <cfRule type="notContainsBlanks" dxfId="13535" priority="777">
      <formula>LEN(TRIM(P124))&gt;0</formula>
    </cfRule>
  </conditionalFormatting>
  <conditionalFormatting sqref="P124 P146 P157:P179">
    <cfRule type="containsBlanks" dxfId="13534" priority="778">
      <formula>LEN(TRIM(P124))=0</formula>
    </cfRule>
  </conditionalFormatting>
  <conditionalFormatting sqref="P125:P128 P147:P150 P158:P161 P169:P172">
    <cfRule type="notContainsBlanks" dxfId="13533" priority="779">
      <formula>LEN(TRIM(P125))&gt;0</formula>
    </cfRule>
  </conditionalFormatting>
  <conditionalFormatting sqref="P125:P128 P147:P150 P158:P161 P169:P172">
    <cfRule type="containsBlanks" dxfId="13532" priority="780">
      <formula>LEN(TRIM(P125))=0</formula>
    </cfRule>
  </conditionalFormatting>
  <conditionalFormatting sqref="Q123 Q156:Q178 Q145:Q149">
    <cfRule type="notContainsBlanks" dxfId="13531" priority="781">
      <formula>LEN(TRIM(Q123))&gt;0</formula>
    </cfRule>
  </conditionalFormatting>
  <conditionalFormatting sqref="Q123 Q156:Q178 Q145:Q149">
    <cfRule type="containsBlanks" dxfId="13530" priority="782">
      <formula>LEN(TRIM(Q123))=0</formula>
    </cfRule>
  </conditionalFormatting>
  <conditionalFormatting sqref="Q125:Q128 Q147:Q150 Q158:Q161 Q169:Q172">
    <cfRule type="notContainsBlanks" dxfId="13529" priority="783">
      <formula>LEN(TRIM(Q125))&gt;0</formula>
    </cfRule>
  </conditionalFormatting>
  <conditionalFormatting sqref="Q125:Q128 Q147:Q150 Q158:Q161 Q169:Q172">
    <cfRule type="containsBlanks" dxfId="13528" priority="784">
      <formula>LEN(TRIM(Q125))=0</formula>
    </cfRule>
  </conditionalFormatting>
  <conditionalFormatting sqref="Q125:Q128 Q147:Q150 Q158:Q161 Q169:Q172">
    <cfRule type="notContainsBlanks" dxfId="13527" priority="785">
      <formula>LEN(TRIM(Q125))&gt;0</formula>
    </cfRule>
  </conditionalFormatting>
  <conditionalFormatting sqref="Q125:Q128 Q147:Q150 Q158:Q161 Q169:Q172">
    <cfRule type="containsBlanks" dxfId="13526" priority="786">
      <formula>LEN(TRIM(Q125))=0</formula>
    </cfRule>
  </conditionalFormatting>
  <conditionalFormatting sqref="Q124 Q146 Q157 Q168">
    <cfRule type="notContainsBlanks" dxfId="13525" priority="787">
      <formula>LEN(TRIM(Q124))&gt;0</formula>
    </cfRule>
  </conditionalFormatting>
  <conditionalFormatting sqref="Q124 Q146 Q157 Q168">
    <cfRule type="containsBlanks" dxfId="13524" priority="788">
      <formula>LEN(TRIM(Q124))=0</formula>
    </cfRule>
  </conditionalFormatting>
  <conditionalFormatting sqref="R121 R143 R154 R165">
    <cfRule type="notContainsBlanks" dxfId="13523" priority="789">
      <formula>LEN(TRIM(R121))&gt;0</formula>
    </cfRule>
  </conditionalFormatting>
  <conditionalFormatting sqref="R121 R143 R154 R165">
    <cfRule type="containsBlanks" dxfId="13522" priority="790">
      <formula>LEN(TRIM(R121))=0</formula>
    </cfRule>
  </conditionalFormatting>
  <conditionalFormatting sqref="R122 R155 R166 R144:R149">
    <cfRule type="notContainsBlanks" dxfId="13521" priority="791">
      <formula>LEN(TRIM(R122))&gt;0</formula>
    </cfRule>
  </conditionalFormatting>
  <conditionalFormatting sqref="R122 R155 R166 R144:R149">
    <cfRule type="containsBlanks" dxfId="13520" priority="792">
      <formula>LEN(TRIM(R122))=0</formula>
    </cfRule>
  </conditionalFormatting>
  <conditionalFormatting sqref="R123 R145 R156:R176">
    <cfRule type="notContainsBlanks" dxfId="13519" priority="793">
      <formula>LEN(TRIM(R123))&gt;0</formula>
    </cfRule>
  </conditionalFormatting>
  <conditionalFormatting sqref="R123 R145 R156:R176">
    <cfRule type="containsBlanks" dxfId="13518" priority="794">
      <formula>LEN(TRIM(R123))=0</formula>
    </cfRule>
  </conditionalFormatting>
  <conditionalFormatting sqref="U124 U135 U146 U157 U168">
    <cfRule type="notContainsBlanks" dxfId="13517" priority="795">
      <formula>LEN(TRIM(U124))&gt;0</formula>
    </cfRule>
  </conditionalFormatting>
  <conditionalFormatting sqref="U124 U135 U146 U157 U168">
    <cfRule type="containsBlanks" dxfId="13516" priority="796">
      <formula>LEN(TRIM(U124))=0</formula>
    </cfRule>
  </conditionalFormatting>
  <conditionalFormatting sqref="I390:I392">
    <cfRule type="notContainsBlanks" dxfId="13515" priority="797">
      <formula>LEN(TRIM(I390))&gt;0</formula>
    </cfRule>
  </conditionalFormatting>
  <conditionalFormatting sqref="I390:I392">
    <cfRule type="containsBlanks" dxfId="13514" priority="798">
      <formula>LEN(TRIM(I390))=0</formula>
    </cfRule>
  </conditionalFormatting>
  <conditionalFormatting sqref="W125:W128 W136:W139 W147:W150 W158:W177">
    <cfRule type="notContainsBlanks" dxfId="13513" priority="799">
      <formula>LEN(TRIM(W125))&gt;0</formula>
    </cfRule>
  </conditionalFormatting>
  <conditionalFormatting sqref="W125:W128 W136:W139 W147:W150 W158:W177">
    <cfRule type="containsBlanks" dxfId="13512" priority="800">
      <formula>LEN(TRIM(W125))=0</formula>
    </cfRule>
  </conditionalFormatting>
  <conditionalFormatting sqref="U125:U128 U136:U139 U147:U150 U158:U161 U169:U172">
    <cfRule type="notContainsBlanks" dxfId="13511" priority="801">
      <formula>LEN(TRIM(U125))&gt;0</formula>
    </cfRule>
  </conditionalFormatting>
  <conditionalFormatting sqref="U125:U128 U136:U139 U147:U150 U158:U161 U169:U172">
    <cfRule type="containsBlanks" dxfId="13510" priority="802">
      <formula>LEN(TRIM(U125))=0</formula>
    </cfRule>
  </conditionalFormatting>
  <conditionalFormatting sqref="X124 X135 X146 X157 X168">
    <cfRule type="notContainsBlanks" dxfId="13509" priority="803">
      <formula>LEN(TRIM(X124))&gt;0</formula>
    </cfRule>
  </conditionalFormatting>
  <conditionalFormatting sqref="X124 X135 X146 X157 X168">
    <cfRule type="containsBlanks" dxfId="13508" priority="804">
      <formula>LEN(TRIM(X124))=0</formula>
    </cfRule>
  </conditionalFormatting>
  <conditionalFormatting sqref="V125:V128 V136:V139 V147:V150 V158:V161 V169:V172">
    <cfRule type="notContainsBlanks" dxfId="13507" priority="805">
      <formula>LEN(TRIM(V125))&gt;0</formula>
    </cfRule>
  </conditionalFormatting>
  <conditionalFormatting sqref="V125:V128 V136:V139 V147:V150 V158:V161 V169:V172">
    <cfRule type="containsBlanks" dxfId="13506" priority="806">
      <formula>LEN(TRIM(V125))=0</formula>
    </cfRule>
  </conditionalFormatting>
  <conditionalFormatting sqref="W124 W135 W146 W157 W168">
    <cfRule type="notContainsBlanks" dxfId="13505" priority="807">
      <formula>LEN(TRIM(W124))&gt;0</formula>
    </cfRule>
  </conditionalFormatting>
  <conditionalFormatting sqref="W124 W135 W146 W157 W168">
    <cfRule type="containsBlanks" dxfId="13504" priority="808">
      <formula>LEN(TRIM(W124))=0</formula>
    </cfRule>
  </conditionalFormatting>
  <conditionalFormatting sqref="W124 W135 W146 W157 W168">
    <cfRule type="notContainsBlanks" dxfId="13503" priority="809">
      <formula>LEN(TRIM(W124))&gt;0</formula>
    </cfRule>
  </conditionalFormatting>
  <conditionalFormatting sqref="W124 W135 W146 W157 W168">
    <cfRule type="containsBlanks" dxfId="13502" priority="810">
      <formula>LEN(TRIM(W124))=0</formula>
    </cfRule>
  </conditionalFormatting>
  <conditionalFormatting sqref="X147:X150 X158:X161 X169:X172 X125:X139">
    <cfRule type="notContainsBlanks" dxfId="13501" priority="811">
      <formula>LEN(TRIM(X147))&gt;0</formula>
    </cfRule>
  </conditionalFormatting>
  <conditionalFormatting sqref="X147:X150 X158:X161 X169:X172 X125:X139">
    <cfRule type="containsBlanks" dxfId="13500" priority="812">
      <formula>LEN(TRIM(X147))=0</formula>
    </cfRule>
  </conditionalFormatting>
  <conditionalFormatting sqref="M31">
    <cfRule type="notContainsBlanks" dxfId="13499" priority="813">
      <formula>LEN(TRIM(M31))&gt;0</formula>
    </cfRule>
  </conditionalFormatting>
  <conditionalFormatting sqref="M31">
    <cfRule type="containsBlanks" dxfId="13498" priority="814">
      <formula>LEN(TRIM(M31))=0</formula>
    </cfRule>
  </conditionalFormatting>
  <conditionalFormatting sqref="T376">
    <cfRule type="notContainsBlanks" dxfId="13497" priority="815">
      <formula>LEN(TRIM(T376))&gt;0</formula>
    </cfRule>
  </conditionalFormatting>
  <conditionalFormatting sqref="T376">
    <cfRule type="containsBlanks" dxfId="13496" priority="816">
      <formula>LEN(TRIM(T376))=0</formula>
    </cfRule>
  </conditionalFormatting>
  <conditionalFormatting sqref="T123 T134 T156 T167 T145:T150">
    <cfRule type="notContainsBlanks" dxfId="13495" priority="817">
      <formula>LEN(TRIM(T123))&gt;0</formula>
    </cfRule>
  </conditionalFormatting>
  <conditionalFormatting sqref="T123 T134 T156 T167 T145:T150">
    <cfRule type="containsBlanks" dxfId="13494" priority="818">
      <formula>LEN(TRIM(T123))=0</formula>
    </cfRule>
  </conditionalFormatting>
  <conditionalFormatting sqref="U28:U29">
    <cfRule type="notContainsBlanks" dxfId="13493" priority="819">
      <formula>LEN(TRIM(U28))&gt;0</formula>
    </cfRule>
  </conditionalFormatting>
  <conditionalFormatting sqref="U28:U29">
    <cfRule type="containsBlanks" dxfId="13492" priority="820">
      <formula>LEN(TRIM(U28))=0</formula>
    </cfRule>
  </conditionalFormatting>
  <conditionalFormatting sqref="U33">
    <cfRule type="notContainsBlanks" dxfId="13491" priority="821">
      <formula>LEN(TRIM(U33))&gt;0</formula>
    </cfRule>
  </conditionalFormatting>
  <conditionalFormatting sqref="U33">
    <cfRule type="containsBlanks" dxfId="13490" priority="822">
      <formula>LEN(TRIM(U33))=0</formula>
    </cfRule>
  </conditionalFormatting>
  <conditionalFormatting sqref="U34">
    <cfRule type="notContainsBlanks" dxfId="13489" priority="823">
      <formula>LEN(TRIM(U34))&gt;0</formula>
    </cfRule>
  </conditionalFormatting>
  <conditionalFormatting sqref="U34">
    <cfRule type="containsBlanks" dxfId="13488" priority="824">
      <formula>LEN(TRIM(U34))=0</formula>
    </cfRule>
  </conditionalFormatting>
  <conditionalFormatting sqref="M33">
    <cfRule type="notContainsBlanks" dxfId="13487" priority="825">
      <formula>LEN(TRIM(M33))&gt;0</formula>
    </cfRule>
  </conditionalFormatting>
  <conditionalFormatting sqref="M33">
    <cfRule type="containsBlanks" dxfId="13486" priority="826">
      <formula>LEN(TRIM(M33))=0</formula>
    </cfRule>
  </conditionalFormatting>
  <conditionalFormatting sqref="M34">
    <cfRule type="notContainsBlanks" dxfId="13485" priority="827">
      <formula>LEN(TRIM(M34))&gt;0</formula>
    </cfRule>
  </conditionalFormatting>
  <conditionalFormatting sqref="M34">
    <cfRule type="containsBlanks" dxfId="13484" priority="828">
      <formula>LEN(TRIM(M34))=0</formula>
    </cfRule>
  </conditionalFormatting>
  <conditionalFormatting sqref="U376">
    <cfRule type="notContainsBlanks" dxfId="13483" priority="829">
      <formula>LEN(TRIM(U376))&gt;0</formula>
    </cfRule>
  </conditionalFormatting>
  <conditionalFormatting sqref="U376">
    <cfRule type="containsBlanks" dxfId="13482" priority="830">
      <formula>LEN(TRIM(U376))=0</formula>
    </cfRule>
  </conditionalFormatting>
  <conditionalFormatting sqref="U377">
    <cfRule type="notContainsBlanks" dxfId="13481" priority="831">
      <formula>LEN(TRIM(U377))&gt;0</formula>
    </cfRule>
  </conditionalFormatting>
  <conditionalFormatting sqref="U377">
    <cfRule type="containsBlanks" dxfId="13480" priority="832">
      <formula>LEN(TRIM(U377))=0</formula>
    </cfRule>
  </conditionalFormatting>
  <conditionalFormatting sqref="V231 V287 V315">
    <cfRule type="notContainsBlanks" dxfId="13479" priority="833">
      <formula>LEN(TRIM(V231))&gt;0</formula>
    </cfRule>
  </conditionalFormatting>
  <conditionalFormatting sqref="V231 V287 V315">
    <cfRule type="containsBlanks" dxfId="13478" priority="834">
      <formula>LEN(TRIM(V231))=0</formula>
    </cfRule>
  </conditionalFormatting>
  <conditionalFormatting sqref="U377">
    <cfRule type="notContainsBlanks" dxfId="13477" priority="835">
      <formula>LEN(TRIM(U377))&gt;0</formula>
    </cfRule>
  </conditionalFormatting>
  <conditionalFormatting sqref="U377">
    <cfRule type="containsBlanks" dxfId="13476" priority="836">
      <formula>LEN(TRIM(U377))=0</formula>
    </cfRule>
  </conditionalFormatting>
  <conditionalFormatting sqref="V4:V5 V52 V28:V29 W29:X29 W30:W36 V16:V23">
    <cfRule type="notContainsBlanks" dxfId="13475" priority="837">
      <formula>LEN(TRIM(V4))&gt;0</formula>
    </cfRule>
  </conditionalFormatting>
  <conditionalFormatting sqref="V4:V5 V52 V28:V29 W29:X29 W30:W36 V16:V23">
    <cfRule type="containsBlanks" dxfId="13474" priority="838">
      <formula>LEN(TRIM(V4))=0</formula>
    </cfRule>
  </conditionalFormatting>
  <conditionalFormatting sqref="V3 V15 V27 V51">
    <cfRule type="notContainsBlanks" dxfId="13473" priority="839">
      <formula>LEN(TRIM(V3))&gt;0</formula>
    </cfRule>
  </conditionalFormatting>
  <conditionalFormatting sqref="V3 V15 V27 V51">
    <cfRule type="containsBlanks" dxfId="13472" priority="840">
      <formula>LEN(TRIM(V3))=0</formula>
    </cfRule>
  </conditionalFormatting>
  <conditionalFormatting sqref="V7 V19 V31 V55:V60">
    <cfRule type="notContainsBlanks" dxfId="13471" priority="841">
      <formula>LEN(TRIM(V7))&gt;0</formula>
    </cfRule>
  </conditionalFormatting>
  <conditionalFormatting sqref="V7 V19 V31 V55:V60">
    <cfRule type="containsBlanks" dxfId="13470" priority="842">
      <formula>LEN(TRIM(V7))=0</formula>
    </cfRule>
  </conditionalFormatting>
  <conditionalFormatting sqref="V8 V20 V32">
    <cfRule type="notContainsBlanks" dxfId="13469" priority="843">
      <formula>LEN(TRIM(V8))&gt;0</formula>
    </cfRule>
  </conditionalFormatting>
  <conditionalFormatting sqref="V8 V20 V32">
    <cfRule type="containsBlanks" dxfId="13468" priority="844">
      <formula>LEN(TRIM(V8))=0</formula>
    </cfRule>
  </conditionalFormatting>
  <conditionalFormatting sqref="V9 V21 V33">
    <cfRule type="notContainsBlanks" dxfId="13467" priority="845">
      <formula>LEN(TRIM(V9))&gt;0</formula>
    </cfRule>
  </conditionalFormatting>
  <conditionalFormatting sqref="V9 V21 V33">
    <cfRule type="containsBlanks" dxfId="13466" priority="846">
      <formula>LEN(TRIM(V9))=0</formula>
    </cfRule>
  </conditionalFormatting>
  <conditionalFormatting sqref="V10 V22 V34">
    <cfRule type="notContainsBlanks" dxfId="13465" priority="847">
      <formula>LEN(TRIM(V10))&gt;0</formula>
    </cfRule>
  </conditionalFormatting>
  <conditionalFormatting sqref="V10 V22 V34">
    <cfRule type="containsBlanks" dxfId="13464" priority="848">
      <formula>LEN(TRIM(V10))=0</formula>
    </cfRule>
  </conditionalFormatting>
  <conditionalFormatting sqref="U385">
    <cfRule type="notContainsBlanks" dxfId="13463" priority="849">
      <formula>LEN(TRIM(U385))&gt;0</formula>
    </cfRule>
  </conditionalFormatting>
  <conditionalFormatting sqref="U385">
    <cfRule type="containsBlanks" dxfId="13462" priority="850">
      <formula>LEN(TRIM(U385))=0</formula>
    </cfRule>
  </conditionalFormatting>
  <conditionalFormatting sqref="J357">
    <cfRule type="notContainsBlanks" dxfId="13461" priority="851">
      <formula>LEN(TRIM(J357))&gt;0</formula>
    </cfRule>
  </conditionalFormatting>
  <conditionalFormatting sqref="J357">
    <cfRule type="containsBlanks" dxfId="13460" priority="852">
      <formula>LEN(TRIM(J357))=0</formula>
    </cfRule>
  </conditionalFormatting>
  <conditionalFormatting sqref="U3 U15 U27 U39">
    <cfRule type="notContainsBlanks" dxfId="13459" priority="853">
      <formula>LEN(TRIM(U3))&gt;0</formula>
    </cfRule>
  </conditionalFormatting>
  <conditionalFormatting sqref="U3 U15 U27 U39">
    <cfRule type="containsBlanks" dxfId="13458" priority="854">
      <formula>LEN(TRIM(U3))=0</formula>
    </cfRule>
  </conditionalFormatting>
  <conditionalFormatting sqref="X68 X79 X90 X101 X112">
    <cfRule type="notContainsBlanks" dxfId="13457" priority="855">
      <formula>LEN(TRIM(X68))&gt;0</formula>
    </cfRule>
  </conditionalFormatting>
  <conditionalFormatting sqref="X68 X79 X90 X101 X112">
    <cfRule type="containsBlanks" dxfId="13456" priority="856">
      <formula>LEN(TRIM(X68))=0</formula>
    </cfRule>
  </conditionalFormatting>
  <conditionalFormatting sqref="U27">
    <cfRule type="notContainsBlanks" dxfId="13455" priority="857">
      <formula>LEN(TRIM(U27))&gt;0</formula>
    </cfRule>
  </conditionalFormatting>
  <conditionalFormatting sqref="U27">
    <cfRule type="containsBlanks" dxfId="13454" priority="858">
      <formula>LEN(TRIM(U27))=0</formula>
    </cfRule>
  </conditionalFormatting>
  <conditionalFormatting sqref="U384">
    <cfRule type="notContainsBlanks" dxfId="13453" priority="859">
      <formula>LEN(TRIM(U384))&gt;0</formula>
    </cfRule>
  </conditionalFormatting>
  <conditionalFormatting sqref="U384">
    <cfRule type="containsBlanks" dxfId="13452" priority="860">
      <formula>LEN(TRIM(U384))=0</formula>
    </cfRule>
  </conditionalFormatting>
  <conditionalFormatting sqref="U384">
    <cfRule type="notContainsBlanks" dxfId="13451" priority="861">
      <formula>LEN(TRIM(U384))&gt;0</formula>
    </cfRule>
  </conditionalFormatting>
  <conditionalFormatting sqref="U384">
    <cfRule type="containsBlanks" dxfId="13450" priority="862">
      <formula>LEN(TRIM(U384))=0</formula>
    </cfRule>
  </conditionalFormatting>
  <conditionalFormatting sqref="U383">
    <cfRule type="notContainsBlanks" dxfId="13449" priority="863">
      <formula>LEN(TRIM(U383))&gt;0</formula>
    </cfRule>
  </conditionalFormatting>
  <conditionalFormatting sqref="U383">
    <cfRule type="containsBlanks" dxfId="13448" priority="864">
      <formula>LEN(TRIM(U383))=0</formula>
    </cfRule>
  </conditionalFormatting>
  <conditionalFormatting sqref="V132:V133 V143:V144 V154:V155 V165:V166">
    <cfRule type="notContainsBlanks" dxfId="13447" priority="865">
      <formula>LEN(TRIM(V132))&gt;0</formula>
    </cfRule>
  </conditionalFormatting>
  <conditionalFormatting sqref="V132:V133 V143:V144 V154:V155 V165:V166">
    <cfRule type="containsBlanks" dxfId="13446" priority="866">
      <formula>LEN(TRIM(V132))=0</formula>
    </cfRule>
  </conditionalFormatting>
  <conditionalFormatting sqref="V133 V144 V155 V166">
    <cfRule type="notContainsBlanks" dxfId="13445" priority="867">
      <formula>LEN(TRIM(V133))&gt;0</formula>
    </cfRule>
  </conditionalFormatting>
  <conditionalFormatting sqref="V133 V144 V155 V166">
    <cfRule type="containsBlanks" dxfId="13444" priority="868">
      <formula>LEN(TRIM(V133))=0</formula>
    </cfRule>
  </conditionalFormatting>
  <conditionalFormatting sqref="U6 U42 U54 U18 U30">
    <cfRule type="notContainsBlanks" dxfId="13443" priority="869">
      <formula>LEN(TRIM(U6))&gt;0</formula>
    </cfRule>
  </conditionalFormatting>
  <conditionalFormatting sqref="U6 U42 U54 U18 U30">
    <cfRule type="containsBlanks" dxfId="13442" priority="870">
      <formula>LEN(TRIM(U6))=0</formula>
    </cfRule>
  </conditionalFormatting>
  <conditionalFormatting sqref="U10 U22 U34">
    <cfRule type="notContainsBlanks" dxfId="13441" priority="871">
      <formula>LEN(TRIM(U10))&gt;0</formula>
    </cfRule>
  </conditionalFormatting>
  <conditionalFormatting sqref="U10 U22 U34">
    <cfRule type="containsBlanks" dxfId="13440" priority="872">
      <formula>LEN(TRIM(U10))=0</formula>
    </cfRule>
  </conditionalFormatting>
  <conditionalFormatting sqref="U4:U5 U16:U17 U28:U29 U40:U41">
    <cfRule type="notContainsBlanks" dxfId="13439" priority="873">
      <formula>LEN(TRIM(U4))&gt;0</formula>
    </cfRule>
  </conditionalFormatting>
  <conditionalFormatting sqref="U4:U5 U16:U17 U28:U29 U40:U41">
    <cfRule type="containsBlanks" dxfId="13438" priority="874">
      <formula>LEN(TRIM(U4))=0</formula>
    </cfRule>
  </conditionalFormatting>
  <conditionalFormatting sqref="U7 U19 U31 U43:U49 U51:U52 U55:U62">
    <cfRule type="notContainsBlanks" dxfId="13437" priority="875">
      <formula>LEN(TRIM(U7))&gt;0</formula>
    </cfRule>
  </conditionalFormatting>
  <conditionalFormatting sqref="U7 U19 U31 U43:U49 U51:U52 U55:U62">
    <cfRule type="containsBlanks" dxfId="13436" priority="876">
      <formula>LEN(TRIM(U7))=0</formula>
    </cfRule>
  </conditionalFormatting>
  <conditionalFormatting sqref="U8 U20 U32">
    <cfRule type="notContainsBlanks" dxfId="13435" priority="877">
      <formula>LEN(TRIM(U8))&gt;0</formula>
    </cfRule>
  </conditionalFormatting>
  <conditionalFormatting sqref="U8 U20 U32">
    <cfRule type="containsBlanks" dxfId="13434" priority="878">
      <formula>LEN(TRIM(U8))=0</formula>
    </cfRule>
  </conditionalFormatting>
  <conditionalFormatting sqref="U9 U21 U33">
    <cfRule type="notContainsBlanks" dxfId="13433" priority="879">
      <formula>LEN(TRIM(U9))&gt;0</formula>
    </cfRule>
  </conditionalFormatting>
  <conditionalFormatting sqref="U9 U21 U33">
    <cfRule type="containsBlanks" dxfId="13432" priority="880">
      <formula>LEN(TRIM(U9))=0</formula>
    </cfRule>
  </conditionalFormatting>
  <conditionalFormatting sqref="W403">
    <cfRule type="notContainsBlanks" dxfId="13431" priority="881">
      <formula>LEN(TRIM(W403))&gt;0</formula>
    </cfRule>
  </conditionalFormatting>
  <conditionalFormatting sqref="W403">
    <cfRule type="containsBlanks" dxfId="13430" priority="882">
      <formula>LEN(TRIM(W403))=0</formula>
    </cfRule>
  </conditionalFormatting>
  <conditionalFormatting sqref="T383">
    <cfRule type="notContainsBlanks" dxfId="13429" priority="883">
      <formula>LEN(TRIM(T383))&gt;0</formula>
    </cfRule>
  </conditionalFormatting>
  <conditionalFormatting sqref="T383">
    <cfRule type="containsBlanks" dxfId="13428" priority="884">
      <formula>LEN(TRIM(T383))=0</formula>
    </cfRule>
  </conditionalFormatting>
  <conditionalFormatting sqref="U35">
    <cfRule type="notContainsBlanks" dxfId="13427" priority="885">
      <formula>LEN(TRIM(U35))&gt;0</formula>
    </cfRule>
  </conditionalFormatting>
  <conditionalFormatting sqref="U35">
    <cfRule type="containsBlanks" dxfId="13426" priority="886">
      <formula>LEN(TRIM(U35))=0</formula>
    </cfRule>
  </conditionalFormatting>
  <conditionalFormatting sqref="V67 V78 V89 V100 V111">
    <cfRule type="notContainsBlanks" dxfId="13425" priority="887">
      <formula>LEN(TRIM(V67))&gt;0</formula>
    </cfRule>
  </conditionalFormatting>
  <conditionalFormatting sqref="V67 V78 V89 V100 V111">
    <cfRule type="containsBlanks" dxfId="13424" priority="888">
      <formula>LEN(TRIM(V67))=0</formula>
    </cfRule>
  </conditionalFormatting>
  <conditionalFormatting sqref="U121 U132 U143 U154 U165">
    <cfRule type="notContainsBlanks" dxfId="13423" priority="889">
      <formula>LEN(TRIM(U121))&gt;0</formula>
    </cfRule>
  </conditionalFormatting>
  <conditionalFormatting sqref="U121 U132 U143 U154 U165">
    <cfRule type="containsBlanks" dxfId="13422" priority="890">
      <formula>LEN(TRIM(U121))=0</formula>
    </cfRule>
  </conditionalFormatting>
  <conditionalFormatting sqref="U122 U133 U144 U155:U178 V176">
    <cfRule type="notContainsBlanks" dxfId="13421" priority="891">
      <formula>LEN(TRIM(U122))&gt;0</formula>
    </cfRule>
  </conditionalFormatting>
  <conditionalFormatting sqref="U122 U133 U144 U155:U178 V176">
    <cfRule type="containsBlanks" dxfId="13420" priority="892">
      <formula>LEN(TRIM(U122))=0</formula>
    </cfRule>
  </conditionalFormatting>
  <conditionalFormatting sqref="X68 X79 X90 X101 X112">
    <cfRule type="notContainsBlanks" dxfId="13419" priority="893">
      <formula>LEN(TRIM(X68))&gt;0</formula>
    </cfRule>
  </conditionalFormatting>
  <conditionalFormatting sqref="X68 X79 X90 X101 X112">
    <cfRule type="containsBlanks" dxfId="13418" priority="894">
      <formula>LEN(TRIM(X68))=0</formula>
    </cfRule>
  </conditionalFormatting>
  <conditionalFormatting sqref="X68 X79 X90 X101 X112">
    <cfRule type="notContainsBlanks" dxfId="13417" priority="895">
      <formula>LEN(TRIM(X68))&gt;0</formula>
    </cfRule>
  </conditionalFormatting>
  <conditionalFormatting sqref="X68 X79 X90 X101 X112">
    <cfRule type="containsBlanks" dxfId="13416" priority="896">
      <formula>LEN(TRIM(X68))=0</formula>
    </cfRule>
  </conditionalFormatting>
  <conditionalFormatting sqref="T389">
    <cfRule type="notContainsBlanks" dxfId="13415" priority="897">
      <formula>LEN(TRIM(T389))&gt;0</formula>
    </cfRule>
  </conditionalFormatting>
  <conditionalFormatting sqref="T389">
    <cfRule type="containsBlanks" dxfId="13414" priority="898">
      <formula>LEN(TRIM(T389))=0</formula>
    </cfRule>
  </conditionalFormatting>
  <conditionalFormatting sqref="X67 X78 X89 X100 X111">
    <cfRule type="notContainsBlanks" dxfId="13413" priority="899">
      <formula>LEN(TRIM(X67))&gt;0</formula>
    </cfRule>
  </conditionalFormatting>
  <conditionalFormatting sqref="X67 X78 X89 X100 X111">
    <cfRule type="containsBlanks" dxfId="13412" priority="900">
      <formula>LEN(TRIM(X67))=0</formula>
    </cfRule>
  </conditionalFormatting>
  <conditionalFormatting sqref="U383">
    <cfRule type="notContainsBlanks" dxfId="13411" priority="901">
      <formula>LEN(TRIM(U383))&gt;0</formula>
    </cfRule>
  </conditionalFormatting>
  <conditionalFormatting sqref="U383">
    <cfRule type="containsBlanks" dxfId="13410" priority="902">
      <formula>LEN(TRIM(U383))=0</formula>
    </cfRule>
  </conditionalFormatting>
  <conditionalFormatting sqref="W410">
    <cfRule type="notContainsBlanks" dxfId="13409" priority="903">
      <formula>LEN(TRIM(W410))&gt;0</formula>
    </cfRule>
  </conditionalFormatting>
  <conditionalFormatting sqref="W410">
    <cfRule type="containsBlanks" dxfId="13408" priority="904">
      <formula>LEN(TRIM(W410))=0</formula>
    </cfRule>
  </conditionalFormatting>
  <conditionalFormatting sqref="S122 S133 S155 S166 S144:S150">
    <cfRule type="notContainsBlanks" dxfId="13407" priority="905">
      <formula>LEN(TRIM(S122))&gt;0</formula>
    </cfRule>
  </conditionalFormatting>
  <conditionalFormatting sqref="S122 S133 S155 S166 S144:S150">
    <cfRule type="containsBlanks" dxfId="13406" priority="906">
      <formula>LEN(TRIM(S122))=0</formula>
    </cfRule>
  </conditionalFormatting>
  <conditionalFormatting sqref="U392">
    <cfRule type="notContainsBlanks" dxfId="13405" priority="907">
      <formula>LEN(TRIM(U392))&gt;0</formula>
    </cfRule>
  </conditionalFormatting>
  <conditionalFormatting sqref="U392">
    <cfRule type="containsBlanks" dxfId="13404" priority="908">
      <formula>LEN(TRIM(U392))=0</formula>
    </cfRule>
  </conditionalFormatting>
  <conditionalFormatting sqref="U392">
    <cfRule type="notContainsBlanks" dxfId="13403" priority="909">
      <formula>LEN(TRIM(U392))&gt;0</formula>
    </cfRule>
  </conditionalFormatting>
  <conditionalFormatting sqref="U392">
    <cfRule type="containsBlanks" dxfId="13402" priority="910">
      <formula>LEN(TRIM(U392))=0</formula>
    </cfRule>
  </conditionalFormatting>
  <conditionalFormatting sqref="T397">
    <cfRule type="notContainsBlanks" dxfId="13401" priority="911">
      <formula>LEN(TRIM(T397))&gt;0</formula>
    </cfRule>
  </conditionalFormatting>
  <conditionalFormatting sqref="T397">
    <cfRule type="containsBlanks" dxfId="13400" priority="912">
      <formula>LEN(TRIM(T397))=0</formula>
    </cfRule>
  </conditionalFormatting>
  <conditionalFormatting sqref="T398">
    <cfRule type="notContainsBlanks" dxfId="13399" priority="913">
      <formula>LEN(TRIM(T398))&gt;0</formula>
    </cfRule>
  </conditionalFormatting>
  <conditionalFormatting sqref="T398">
    <cfRule type="containsBlanks" dxfId="13398" priority="914">
      <formula>LEN(TRIM(T398))=0</formula>
    </cfRule>
  </conditionalFormatting>
  <conditionalFormatting sqref="T375">
    <cfRule type="notContainsBlanks" dxfId="13397" priority="915">
      <formula>LEN(TRIM(T375))&gt;0</formula>
    </cfRule>
  </conditionalFormatting>
  <conditionalFormatting sqref="T375">
    <cfRule type="containsBlanks" dxfId="13396" priority="916">
      <formula>LEN(TRIM(T375))=0</formula>
    </cfRule>
  </conditionalFormatting>
  <conditionalFormatting sqref="I390:I392">
    <cfRule type="notContainsBlanks" dxfId="13395" priority="917">
      <formula>LEN(TRIM(I390))&gt;0</formula>
    </cfRule>
  </conditionalFormatting>
  <conditionalFormatting sqref="I390:I392">
    <cfRule type="containsBlanks" dxfId="13394" priority="918">
      <formula>LEN(TRIM(I390))=0</formula>
    </cfRule>
  </conditionalFormatting>
  <conditionalFormatting sqref="I389">
    <cfRule type="notContainsBlanks" dxfId="13393" priority="919">
      <formula>LEN(TRIM(I389))&gt;0</formula>
    </cfRule>
  </conditionalFormatting>
  <conditionalFormatting sqref="I389">
    <cfRule type="containsBlanks" dxfId="13392" priority="920">
      <formula>LEN(TRIM(I389))=0</formula>
    </cfRule>
  </conditionalFormatting>
  <conditionalFormatting sqref="H236:H237 H264:P264 H278:H279 H292:H293 H306:H307 H320:H321 H334:H335 H362:H363 J265:J269 X348:X349 J334:J335 J320:X321 J292:X292 H265 J265:P265 K293:T293 V293:X297 J286:X286 I354:I367 K355:K367 M355:M367 O355:O367 J362:P363 J278:J279 L278:P279 I315:I339 I265:I296 H250:H251 K306:M307 T306:T307 R362:R363 P306:Q307 K236:X237 J250:L251 N250:P251 J293:J296 J298:J310 I312:J313 V298:V311">
    <cfRule type="notContainsBlanks" dxfId="13391" priority="921">
      <formula>LEN(TRIM(H236))&gt;0</formula>
    </cfRule>
  </conditionalFormatting>
  <conditionalFormatting sqref="H236:H237 H264:P264 H278:H279 H292:H293 H306:H307 H320:H321 H334:H335 H362:H363 J265:J269 X348:X349 J334:J335 J320:X321 J292:X292 H265 J265:P265 K293:T293 V293:X297 J286:X286 I354:I367 K355:K367 M355:M367 O355:O367 J362:P363 J278:J279 L278:P279 I315:I339 I265:I296 H250:H251 K306:M307 T306:T307 R362:R363 P306:Q307 K236:X237 J250:L251 N250:P251 J293:J296 J298:J310 I312:J313 V298:V311">
    <cfRule type="containsBlanks" dxfId="13390" priority="922">
      <formula>LEN(TRIM(H236))=0</formula>
    </cfRule>
  </conditionalFormatting>
  <conditionalFormatting sqref="I389">
    <cfRule type="notContainsBlanks" dxfId="13389" priority="923">
      <formula>LEN(TRIM(I389))&gt;0</formula>
    </cfRule>
  </conditionalFormatting>
  <conditionalFormatting sqref="I389">
    <cfRule type="containsBlanks" dxfId="13388" priority="924">
      <formula>LEN(TRIM(I389))=0</formula>
    </cfRule>
  </conditionalFormatting>
  <conditionalFormatting sqref="L357">
    <cfRule type="notContainsBlanks" dxfId="13387" priority="925">
      <formula>LEN(TRIM(L357))&gt;0</formula>
    </cfRule>
  </conditionalFormatting>
  <conditionalFormatting sqref="L357">
    <cfRule type="containsBlanks" dxfId="13386" priority="926">
      <formula>LEN(TRIM(L357))=0</formula>
    </cfRule>
  </conditionalFormatting>
  <conditionalFormatting sqref="T385">
    <cfRule type="notContainsBlanks" dxfId="13385" priority="927">
      <formula>LEN(TRIM(T385))&gt;0</formula>
    </cfRule>
  </conditionalFormatting>
  <conditionalFormatting sqref="T385">
    <cfRule type="containsBlanks" dxfId="13384" priority="928">
      <formula>LEN(TRIM(T385))=0</formula>
    </cfRule>
  </conditionalFormatting>
  <conditionalFormatting sqref="T382">
    <cfRule type="notContainsBlanks" dxfId="13383" priority="929">
      <formula>LEN(TRIM(T382))&gt;0</formula>
    </cfRule>
  </conditionalFormatting>
  <conditionalFormatting sqref="T382">
    <cfRule type="containsBlanks" dxfId="13382" priority="930">
      <formula>LEN(TRIM(T382))=0</formula>
    </cfRule>
  </conditionalFormatting>
  <conditionalFormatting sqref="M357">
    <cfRule type="notContainsBlanks" dxfId="13381" priority="931">
      <formula>LEN(TRIM(M357))&gt;0</formula>
    </cfRule>
  </conditionalFormatting>
  <conditionalFormatting sqref="M357">
    <cfRule type="containsBlanks" dxfId="13380" priority="932">
      <formula>LEN(TRIM(M357))=0</formula>
    </cfRule>
  </conditionalFormatting>
  <conditionalFormatting sqref="U382">
    <cfRule type="notContainsBlanks" dxfId="13379" priority="933">
      <formula>LEN(TRIM(U382))&gt;0</formula>
    </cfRule>
  </conditionalFormatting>
  <conditionalFormatting sqref="U382">
    <cfRule type="containsBlanks" dxfId="13378" priority="934">
      <formula>LEN(TRIM(U382))=0</formula>
    </cfRule>
  </conditionalFormatting>
  <conditionalFormatting sqref="U382">
    <cfRule type="notContainsBlanks" dxfId="13377" priority="935">
      <formula>LEN(TRIM(U382))&gt;0</formula>
    </cfRule>
  </conditionalFormatting>
  <conditionalFormatting sqref="U382">
    <cfRule type="containsBlanks" dxfId="13376" priority="936">
      <formula>LEN(TRIM(U382))=0</formula>
    </cfRule>
  </conditionalFormatting>
  <conditionalFormatting sqref="H301">
    <cfRule type="notContainsBlanks" dxfId="13375" priority="937">
      <formula>LEN(TRIM(H301))&gt;0</formula>
    </cfRule>
  </conditionalFormatting>
  <conditionalFormatting sqref="H301">
    <cfRule type="containsBlanks" dxfId="13374" priority="938">
      <formula>LEN(TRIM(H301))=0</formula>
    </cfRule>
  </conditionalFormatting>
  <conditionalFormatting sqref="X389">
    <cfRule type="notContainsBlanks" dxfId="13373" priority="939">
      <formula>LEN(TRIM(X389))&gt;0</formula>
    </cfRule>
  </conditionalFormatting>
  <conditionalFormatting sqref="X389">
    <cfRule type="containsBlanks" dxfId="13372" priority="940">
      <formula>LEN(TRIM(X389))=0</formula>
    </cfRule>
  </conditionalFormatting>
  <conditionalFormatting sqref="X174:X175 X185:X186 X196:X197 X207:X208 X218:X219">
    <cfRule type="notContainsBlanks" dxfId="13371" priority="941">
      <formula>LEN(TRIM(X174))&gt;0</formula>
    </cfRule>
  </conditionalFormatting>
  <conditionalFormatting sqref="X174:X175 X185:X186 X196:X197 X207:X208 X218:X219">
    <cfRule type="containsBlanks" dxfId="13370" priority="942">
      <formula>LEN(TRIM(X174))=0</formula>
    </cfRule>
  </conditionalFormatting>
  <conditionalFormatting sqref="V69 V80 V91 V102 V113">
    <cfRule type="notContainsBlanks" dxfId="13369" priority="943">
      <formula>LEN(TRIM(V69))&gt;0</formula>
    </cfRule>
  </conditionalFormatting>
  <conditionalFormatting sqref="V69 V80 V91 V102 V113">
    <cfRule type="containsBlanks" dxfId="13368" priority="944">
      <formula>LEN(TRIM(V69))=0</formula>
    </cfRule>
  </conditionalFormatting>
  <conditionalFormatting sqref="T382:T385">
    <cfRule type="notContainsBlanks" dxfId="13367" priority="945">
      <formula>LEN(TRIM(T382))&gt;0</formula>
    </cfRule>
  </conditionalFormatting>
  <conditionalFormatting sqref="T382:T385">
    <cfRule type="containsBlanks" dxfId="13366" priority="946">
      <formula>LEN(TRIM(T382))=0</formula>
    </cfRule>
  </conditionalFormatting>
  <conditionalFormatting sqref="V232 V288 V316">
    <cfRule type="notContainsBlanks" dxfId="13365" priority="947">
      <formula>LEN(TRIM(V232))&gt;0</formula>
    </cfRule>
  </conditionalFormatting>
  <conditionalFormatting sqref="V232 V288 V316">
    <cfRule type="containsBlanks" dxfId="13364" priority="948">
      <formula>LEN(TRIM(V232))=0</formula>
    </cfRule>
  </conditionalFormatting>
  <conditionalFormatting sqref="V232 V288 V316">
    <cfRule type="notContainsBlanks" dxfId="13363" priority="949">
      <formula>LEN(TRIM(V232))&gt;0</formula>
    </cfRule>
  </conditionalFormatting>
  <conditionalFormatting sqref="V232 V288 V316">
    <cfRule type="containsBlanks" dxfId="13362" priority="950">
      <formula>LEN(TRIM(V232))=0</formula>
    </cfRule>
  </conditionalFormatting>
  <conditionalFormatting sqref="T396">
    <cfRule type="notContainsBlanks" dxfId="13361" priority="951">
      <formula>LEN(TRIM(T396))&gt;0</formula>
    </cfRule>
  </conditionalFormatting>
  <conditionalFormatting sqref="T396">
    <cfRule type="containsBlanks" dxfId="13360" priority="952">
      <formula>LEN(TRIM(T396))=0</formula>
    </cfRule>
  </conditionalFormatting>
  <conditionalFormatting sqref="T397">
    <cfRule type="notContainsBlanks" dxfId="13359" priority="953">
      <formula>LEN(TRIM(T397))&gt;0</formula>
    </cfRule>
  </conditionalFormatting>
  <conditionalFormatting sqref="T397">
    <cfRule type="containsBlanks" dxfId="13358" priority="954">
      <formula>LEN(TRIM(T397))=0</formula>
    </cfRule>
  </conditionalFormatting>
  <conditionalFormatting sqref="T398">
    <cfRule type="notContainsBlanks" dxfId="13357" priority="955">
      <formula>LEN(TRIM(T398))&gt;0</formula>
    </cfRule>
  </conditionalFormatting>
  <conditionalFormatting sqref="T398">
    <cfRule type="containsBlanks" dxfId="13356" priority="956">
      <formula>LEN(TRIM(T398))=0</formula>
    </cfRule>
  </conditionalFormatting>
  <conditionalFormatting sqref="H273 J273 L273:P273">
    <cfRule type="notContainsBlanks" dxfId="13355" priority="957">
      <formula>LEN(TRIM(H273))&gt;0</formula>
    </cfRule>
  </conditionalFormatting>
  <conditionalFormatting sqref="H273 J273 L273:P273">
    <cfRule type="containsBlanks" dxfId="13354" priority="958">
      <formula>LEN(TRIM(H273))=0</formula>
    </cfRule>
  </conditionalFormatting>
  <conditionalFormatting sqref="H273 J273 L273:P273">
    <cfRule type="notContainsBlanks" dxfId="13353" priority="959">
      <formula>LEN(TRIM(H273))&gt;0</formula>
    </cfRule>
  </conditionalFormatting>
  <conditionalFormatting sqref="H273 J273 L273:P273">
    <cfRule type="containsBlanks" dxfId="13352" priority="960">
      <formula>LEN(TRIM(H273))=0</formula>
    </cfRule>
  </conditionalFormatting>
  <conditionalFormatting sqref="H273 J273 L273:P273">
    <cfRule type="notContainsBlanks" dxfId="13351" priority="961">
      <formula>LEN(TRIM(H273))&gt;0</formula>
    </cfRule>
  </conditionalFormatting>
  <conditionalFormatting sqref="H273 J273 L273:P273">
    <cfRule type="containsBlanks" dxfId="13350" priority="962">
      <formula>LEN(TRIM(H273))=0</formula>
    </cfRule>
  </conditionalFormatting>
  <conditionalFormatting sqref="S124 S135 S146 S157 S168">
    <cfRule type="notContainsBlanks" dxfId="13349" priority="963">
      <formula>LEN(TRIM(S124))&gt;0</formula>
    </cfRule>
  </conditionalFormatting>
  <conditionalFormatting sqref="S124 S135 S146 S157 S168">
    <cfRule type="containsBlanks" dxfId="13348" priority="964">
      <formula>LEN(TRIM(S124))=0</formula>
    </cfRule>
  </conditionalFormatting>
  <conditionalFormatting sqref="S224">
    <cfRule type="notContainsBlanks" dxfId="13347" priority="965">
      <formula>LEN(TRIM(S224))&gt;0</formula>
    </cfRule>
  </conditionalFormatting>
  <conditionalFormatting sqref="S224">
    <cfRule type="containsBlanks" dxfId="13346" priority="966">
      <formula>LEN(TRIM(S224))=0</formula>
    </cfRule>
  </conditionalFormatting>
  <conditionalFormatting sqref="S124 S135 S146 S157 S168">
    <cfRule type="notContainsBlanks" dxfId="13345" priority="967">
      <formula>LEN(TRIM(S124))&gt;0</formula>
    </cfRule>
  </conditionalFormatting>
  <conditionalFormatting sqref="S124 S135 S146 S157 S168">
    <cfRule type="containsBlanks" dxfId="13344" priority="968">
      <formula>LEN(TRIM(S124))=0</formula>
    </cfRule>
  </conditionalFormatting>
  <conditionalFormatting sqref="P259">
    <cfRule type="notContainsBlanks" dxfId="13343" priority="969">
      <formula>LEN(TRIM(P259))&gt;0</formula>
    </cfRule>
  </conditionalFormatting>
  <conditionalFormatting sqref="P259">
    <cfRule type="containsBlanks" dxfId="13342" priority="970">
      <formula>LEN(TRIM(P259))=0</formula>
    </cfRule>
  </conditionalFormatting>
  <conditionalFormatting sqref="P259">
    <cfRule type="notContainsBlanks" dxfId="13341" priority="971">
      <formula>LEN(TRIM(P259))&gt;0</formula>
    </cfRule>
  </conditionalFormatting>
  <conditionalFormatting sqref="P259">
    <cfRule type="containsBlanks" dxfId="13340" priority="972">
      <formula>LEN(TRIM(P259))=0</formula>
    </cfRule>
  </conditionalFormatting>
  <conditionalFormatting sqref="P259">
    <cfRule type="notContainsBlanks" dxfId="13339" priority="973">
      <formula>LEN(TRIM(P259))&gt;0</formula>
    </cfRule>
  </conditionalFormatting>
  <conditionalFormatting sqref="P259">
    <cfRule type="containsBlanks" dxfId="13338" priority="974">
      <formula>LEN(TRIM(P259))=0</formula>
    </cfRule>
  </conditionalFormatting>
  <conditionalFormatting sqref="U385">
    <cfRule type="notContainsBlanks" dxfId="13337" priority="975">
      <formula>LEN(TRIM(U385))&gt;0</formula>
    </cfRule>
  </conditionalFormatting>
  <conditionalFormatting sqref="U385">
    <cfRule type="containsBlanks" dxfId="13336" priority="976">
      <formula>LEN(TRIM(U385))=0</formula>
    </cfRule>
  </conditionalFormatting>
  <conditionalFormatting sqref="T384">
    <cfRule type="notContainsBlanks" dxfId="13335" priority="977">
      <formula>LEN(TRIM(T384))&gt;0</formula>
    </cfRule>
  </conditionalFormatting>
  <conditionalFormatting sqref="T384">
    <cfRule type="containsBlanks" dxfId="13334" priority="978">
      <formula>LEN(TRIM(T384))=0</formula>
    </cfRule>
  </conditionalFormatting>
  <conditionalFormatting sqref="T385">
    <cfRule type="notContainsBlanks" dxfId="13333" priority="979">
      <formula>LEN(TRIM(T385))&gt;0</formula>
    </cfRule>
  </conditionalFormatting>
  <conditionalFormatting sqref="T385">
    <cfRule type="containsBlanks" dxfId="13332" priority="980">
      <formula>LEN(TRIM(T385))=0</formula>
    </cfRule>
  </conditionalFormatting>
  <conditionalFormatting sqref="T384">
    <cfRule type="notContainsBlanks" dxfId="13331" priority="981">
      <formula>LEN(TRIM(T384))&gt;0</formula>
    </cfRule>
  </conditionalFormatting>
  <conditionalFormatting sqref="T384">
    <cfRule type="containsBlanks" dxfId="13330" priority="982">
      <formula>LEN(TRIM(T384))=0</formula>
    </cfRule>
  </conditionalFormatting>
  <conditionalFormatting sqref="V234:V242 V318:V325 V290:V311">
    <cfRule type="notContainsBlanks" dxfId="13329" priority="983">
      <formula>LEN(TRIM(V234))&gt;0</formula>
    </cfRule>
  </conditionalFormatting>
  <conditionalFormatting sqref="V234:V242 V318:V325 V290:V311">
    <cfRule type="containsBlanks" dxfId="13328" priority="984">
      <formula>LEN(TRIM(V234))=0</formula>
    </cfRule>
  </conditionalFormatting>
  <conditionalFormatting sqref="T383">
    <cfRule type="notContainsBlanks" dxfId="13327" priority="985">
      <formula>LEN(TRIM(T383))&gt;0</formula>
    </cfRule>
  </conditionalFormatting>
  <conditionalFormatting sqref="T383">
    <cfRule type="containsBlanks" dxfId="13326" priority="986">
      <formula>LEN(TRIM(T383))=0</formula>
    </cfRule>
  </conditionalFormatting>
  <conditionalFormatting sqref="M259">
    <cfRule type="notContainsBlanks" dxfId="13325" priority="987">
      <formula>LEN(TRIM(M259))&gt;0</formula>
    </cfRule>
  </conditionalFormatting>
  <conditionalFormatting sqref="M259">
    <cfRule type="containsBlanks" dxfId="13324" priority="988">
      <formula>LEN(TRIM(M259))=0</formula>
    </cfRule>
  </conditionalFormatting>
  <conditionalFormatting sqref="M259">
    <cfRule type="notContainsBlanks" dxfId="13323" priority="989">
      <formula>LEN(TRIM(M259))&gt;0</formula>
    </cfRule>
  </conditionalFormatting>
  <conditionalFormatting sqref="M259">
    <cfRule type="containsBlanks" dxfId="13322" priority="990">
      <formula>LEN(TRIM(M259))=0</formula>
    </cfRule>
  </conditionalFormatting>
  <conditionalFormatting sqref="X68 X79 X90 X101 X112">
    <cfRule type="notContainsBlanks" dxfId="13321" priority="991">
      <formula>LEN(TRIM(X68))&gt;0</formula>
    </cfRule>
  </conditionalFormatting>
  <conditionalFormatting sqref="X68 X79 X90 X101 X112">
    <cfRule type="containsBlanks" dxfId="13320" priority="992">
      <formula>LEN(TRIM(X68))=0</formula>
    </cfRule>
  </conditionalFormatting>
  <conditionalFormatting sqref="T390">
    <cfRule type="notContainsBlanks" dxfId="13319" priority="993">
      <formula>LEN(TRIM(T390))&gt;0</formula>
    </cfRule>
  </conditionalFormatting>
  <conditionalFormatting sqref="T390">
    <cfRule type="containsBlanks" dxfId="13318" priority="994">
      <formula>LEN(TRIM(T390))=0</formula>
    </cfRule>
  </conditionalFormatting>
  <conditionalFormatting sqref="T391">
    <cfRule type="notContainsBlanks" dxfId="13317" priority="995">
      <formula>LEN(TRIM(T391))&gt;0</formula>
    </cfRule>
  </conditionalFormatting>
  <conditionalFormatting sqref="T391">
    <cfRule type="containsBlanks" dxfId="13316" priority="996">
      <formula>LEN(TRIM(T391))=0</formula>
    </cfRule>
  </conditionalFormatting>
  <conditionalFormatting sqref="T392">
    <cfRule type="notContainsBlanks" dxfId="13315" priority="997">
      <formula>LEN(TRIM(T392))&gt;0</formula>
    </cfRule>
  </conditionalFormatting>
  <conditionalFormatting sqref="T392">
    <cfRule type="containsBlanks" dxfId="13314" priority="998">
      <formula>LEN(TRIM(T392))=0</formula>
    </cfRule>
  </conditionalFormatting>
  <conditionalFormatting sqref="U67 U78 U89 U100 U111">
    <cfRule type="notContainsBlanks" dxfId="13313" priority="999">
      <formula>LEN(TRIM(U67))&gt;0</formula>
    </cfRule>
  </conditionalFormatting>
  <conditionalFormatting sqref="U67 U78 U89 U100 U111">
    <cfRule type="containsBlanks" dxfId="13312" priority="1000">
      <formula>LEN(TRIM(U67))=0</formula>
    </cfRule>
  </conditionalFormatting>
  <conditionalFormatting sqref="U67 U78 U89 U100 U111">
    <cfRule type="notContainsBlanks" dxfId="13311" priority="1001">
      <formula>LEN(TRIM(U67))&gt;0</formula>
    </cfRule>
  </conditionalFormatting>
  <conditionalFormatting sqref="U67 U78 U89 U100 U111">
    <cfRule type="containsBlanks" dxfId="13310" priority="1002">
      <formula>LEN(TRIM(U67))=0</formula>
    </cfRule>
  </conditionalFormatting>
  <conditionalFormatting sqref="M259">
    <cfRule type="notContainsBlanks" dxfId="13309" priority="1003">
      <formula>LEN(TRIM(M259))&gt;0</formula>
    </cfRule>
  </conditionalFormatting>
  <conditionalFormatting sqref="M259">
    <cfRule type="containsBlanks" dxfId="13308" priority="1004">
      <formula>LEN(TRIM(M259))=0</formula>
    </cfRule>
  </conditionalFormatting>
  <conditionalFormatting sqref="S125:S128 S136:S139 S147:S150 S158:S161 S169:S172">
    <cfRule type="notContainsBlanks" dxfId="13307" priority="1005">
      <formula>LEN(TRIM(S125))&gt;0</formula>
    </cfRule>
  </conditionalFormatting>
  <conditionalFormatting sqref="S125:S128 S136:S139 S147:S150 S158:S161 S169:S172">
    <cfRule type="containsBlanks" dxfId="13306" priority="1006">
      <formula>LEN(TRIM(S125))=0</formula>
    </cfRule>
  </conditionalFormatting>
  <conditionalFormatting sqref="S125:S128 S136:S139 S147:S150 S158:S161 S169:S172">
    <cfRule type="notContainsBlanks" dxfId="13305" priority="1007">
      <formula>LEN(TRIM(S125))&gt;0</formula>
    </cfRule>
  </conditionalFormatting>
  <conditionalFormatting sqref="S125:S128 S136:S139 S147:S150 S158:S161 S169:S172">
    <cfRule type="containsBlanks" dxfId="13304" priority="1008">
      <formula>LEN(TRIM(S125))=0</formula>
    </cfRule>
  </conditionalFormatting>
  <conditionalFormatting sqref="R123 R145 R156:R176">
    <cfRule type="notContainsBlanks" dxfId="13303" priority="1009">
      <formula>LEN(TRIM(R123))&gt;0</formula>
    </cfRule>
  </conditionalFormatting>
  <conditionalFormatting sqref="R123 R145 R156:R176">
    <cfRule type="containsBlanks" dxfId="13302" priority="1010">
      <formula>LEN(TRIM(R123))=0</formula>
    </cfRule>
  </conditionalFormatting>
  <conditionalFormatting sqref="V67 V78 V89 V100 V111">
    <cfRule type="notContainsBlanks" dxfId="13301" priority="1011">
      <formula>LEN(TRIM(V67))&gt;0</formula>
    </cfRule>
  </conditionalFormatting>
  <conditionalFormatting sqref="V67 V78 V89 V100 V111">
    <cfRule type="containsBlanks" dxfId="13300" priority="1012">
      <formula>LEN(TRIM(V67))=0</formula>
    </cfRule>
  </conditionalFormatting>
  <conditionalFormatting sqref="U391">
    <cfRule type="notContainsBlanks" dxfId="13299" priority="1013">
      <formula>LEN(TRIM(U391))&gt;0</formula>
    </cfRule>
  </conditionalFormatting>
  <conditionalFormatting sqref="U391">
    <cfRule type="containsBlanks" dxfId="13298" priority="1014">
      <formula>LEN(TRIM(U391))=0</formula>
    </cfRule>
  </conditionalFormatting>
  <conditionalFormatting sqref="U389">
    <cfRule type="notContainsBlanks" dxfId="13297" priority="1015">
      <formula>LEN(TRIM(U389))&gt;0</formula>
    </cfRule>
  </conditionalFormatting>
  <conditionalFormatting sqref="U389">
    <cfRule type="containsBlanks" dxfId="13296" priority="1016">
      <formula>LEN(TRIM(U389))=0</formula>
    </cfRule>
  </conditionalFormatting>
  <conditionalFormatting sqref="U389">
    <cfRule type="notContainsBlanks" dxfId="13295" priority="1017">
      <formula>LEN(TRIM(U389))&gt;0</formula>
    </cfRule>
  </conditionalFormatting>
  <conditionalFormatting sqref="U389">
    <cfRule type="containsBlanks" dxfId="13294" priority="1018">
      <formula>LEN(TRIM(U389))=0</formula>
    </cfRule>
  </conditionalFormatting>
  <conditionalFormatting sqref="U390">
    <cfRule type="notContainsBlanks" dxfId="13293" priority="1019">
      <formula>LEN(TRIM(U390))&gt;0</formula>
    </cfRule>
  </conditionalFormatting>
  <conditionalFormatting sqref="U390">
    <cfRule type="containsBlanks" dxfId="13292" priority="1020">
      <formula>LEN(TRIM(U390))=0</formula>
    </cfRule>
  </conditionalFormatting>
  <conditionalFormatting sqref="U390">
    <cfRule type="notContainsBlanks" dxfId="13291" priority="1021">
      <formula>LEN(TRIM(U390))&gt;0</formula>
    </cfRule>
  </conditionalFormatting>
  <conditionalFormatting sqref="U390">
    <cfRule type="containsBlanks" dxfId="13290" priority="1022">
      <formula>LEN(TRIM(U390))=0</formula>
    </cfRule>
  </conditionalFormatting>
  <conditionalFormatting sqref="U391">
    <cfRule type="notContainsBlanks" dxfId="13289" priority="1023">
      <formula>LEN(TRIM(U391))&gt;0</formula>
    </cfRule>
  </conditionalFormatting>
  <conditionalFormatting sqref="U391">
    <cfRule type="containsBlanks" dxfId="13288" priority="1024">
      <formula>LEN(TRIM(U391))=0</formula>
    </cfRule>
  </conditionalFormatting>
  <conditionalFormatting sqref="T396">
    <cfRule type="notContainsBlanks" dxfId="13287" priority="1025">
      <formula>LEN(TRIM(T396))&gt;0</formula>
    </cfRule>
  </conditionalFormatting>
  <conditionalFormatting sqref="T396">
    <cfRule type="containsBlanks" dxfId="13286" priority="1026">
      <formula>LEN(TRIM(T396))=0</formula>
    </cfRule>
  </conditionalFormatting>
  <conditionalFormatting sqref="T399">
    <cfRule type="notContainsBlanks" dxfId="13285" priority="1027">
      <formula>LEN(TRIM(T399))&gt;0</formula>
    </cfRule>
  </conditionalFormatting>
  <conditionalFormatting sqref="T399">
    <cfRule type="containsBlanks" dxfId="13284" priority="1028">
      <formula>LEN(TRIM(T399))=0</formula>
    </cfRule>
  </conditionalFormatting>
  <conditionalFormatting sqref="T399">
    <cfRule type="notContainsBlanks" dxfId="13283" priority="1029">
      <formula>LEN(TRIM(T399))&gt;0</formula>
    </cfRule>
  </conditionalFormatting>
  <conditionalFormatting sqref="T399">
    <cfRule type="containsBlanks" dxfId="13282" priority="1030">
      <formula>LEN(TRIM(T399))=0</formula>
    </cfRule>
  </conditionalFormatting>
  <conditionalFormatting sqref="W369 W376 W383 W390 W397 W404 W411 W418 W425 W432">
    <cfRule type="notContainsBlanks" dxfId="13281" priority="1031">
      <formula>LEN(TRIM(W369))&gt;0</formula>
    </cfRule>
  </conditionalFormatting>
  <conditionalFormatting sqref="W369 W376 W383 W390 W397 W404 W411 W418 W425 W432">
    <cfRule type="containsBlanks" dxfId="13280" priority="1032">
      <formula>LEN(TRIM(W369))=0</formula>
    </cfRule>
  </conditionalFormatting>
  <conditionalFormatting sqref="W370 W377 W384 W391 W398 W405 W412 W419 W426 W433">
    <cfRule type="notContainsBlanks" dxfId="13279" priority="1033">
      <formula>LEN(TRIM(W370))&gt;0</formula>
    </cfRule>
  </conditionalFormatting>
  <conditionalFormatting sqref="W370 W377 W384 W391 W398 W405 W412 W419 W426 W433">
    <cfRule type="containsBlanks" dxfId="13278" priority="1034">
      <formula>LEN(TRIM(W370))=0</formula>
    </cfRule>
  </conditionalFormatting>
  <conditionalFormatting sqref="W368 W375 W382 W389 W396 W403 W410 W417 W424 W431">
    <cfRule type="notContainsBlanks" dxfId="13277" priority="1035">
      <formula>LEN(TRIM(W368))&gt;0</formula>
    </cfRule>
  </conditionalFormatting>
  <conditionalFormatting sqref="W368 W375 W382 W389 W396 W403 W410 W417 W424 W431">
    <cfRule type="containsBlanks" dxfId="13276" priority="1036">
      <formula>LEN(TRIM(W368))=0</formula>
    </cfRule>
  </conditionalFormatting>
  <conditionalFormatting sqref="W368 W375 W382 W389 W396 W403 W410 W417 W424 W431">
    <cfRule type="notContainsBlanks" dxfId="13275" priority="1037">
      <formula>LEN(TRIM(W368))&gt;0</formula>
    </cfRule>
  </conditionalFormatting>
  <conditionalFormatting sqref="W368 W375 W382 W389 W396 W403 W410 W417 W424 W431">
    <cfRule type="containsBlanks" dxfId="13274" priority="1038">
      <formula>LEN(TRIM(W368))=0</formula>
    </cfRule>
  </conditionalFormatting>
  <conditionalFormatting sqref="S124 S135 S146 S157 S168">
    <cfRule type="notContainsBlanks" dxfId="13273" priority="1039">
      <formula>LEN(TRIM(S124))&gt;0</formula>
    </cfRule>
  </conditionalFormatting>
  <conditionalFormatting sqref="S124 S135 S146 S157 S168">
    <cfRule type="containsBlanks" dxfId="13272" priority="1040">
      <formula>LEN(TRIM(S124))=0</formula>
    </cfRule>
  </conditionalFormatting>
  <conditionalFormatting sqref="S124 S135 S146 S157 S168">
    <cfRule type="notContainsBlanks" dxfId="13271" priority="1041">
      <formula>LEN(TRIM(S124))&gt;0</formula>
    </cfRule>
  </conditionalFormatting>
  <conditionalFormatting sqref="S124 S135 S146 S157 S168">
    <cfRule type="containsBlanks" dxfId="13270" priority="1042">
      <formula>LEN(TRIM(S124))=0</formula>
    </cfRule>
  </conditionalFormatting>
  <conditionalFormatting sqref="W376">
    <cfRule type="notContainsBlanks" dxfId="13269" priority="1043">
      <formula>LEN(TRIM(W376))&gt;0</formula>
    </cfRule>
  </conditionalFormatting>
  <conditionalFormatting sqref="W376">
    <cfRule type="containsBlanks" dxfId="13268" priority="1044">
      <formula>LEN(TRIM(W376))=0</formula>
    </cfRule>
  </conditionalFormatting>
  <conditionalFormatting sqref="W376">
    <cfRule type="notContainsBlanks" dxfId="13267" priority="1045">
      <formula>LEN(TRIM(W376))&gt;0</formula>
    </cfRule>
  </conditionalFormatting>
  <conditionalFormatting sqref="W376">
    <cfRule type="containsBlanks" dxfId="13266" priority="1046">
      <formula>LEN(TRIM(W376))=0</formula>
    </cfRule>
  </conditionalFormatting>
  <conditionalFormatting sqref="W377">
    <cfRule type="notContainsBlanks" dxfId="13265" priority="1047">
      <formula>LEN(TRIM(W377))&gt;0</formula>
    </cfRule>
  </conditionalFormatting>
  <conditionalFormatting sqref="W377">
    <cfRule type="containsBlanks" dxfId="13264" priority="1048">
      <formula>LEN(TRIM(W377))=0</formula>
    </cfRule>
  </conditionalFormatting>
  <conditionalFormatting sqref="W377">
    <cfRule type="notContainsBlanks" dxfId="13263" priority="1049">
      <formula>LEN(TRIM(W377))&gt;0</formula>
    </cfRule>
  </conditionalFormatting>
  <conditionalFormatting sqref="W377">
    <cfRule type="containsBlanks" dxfId="13262" priority="1050">
      <formula>LEN(TRIM(W377))=0</formula>
    </cfRule>
  </conditionalFormatting>
  <conditionalFormatting sqref="X389">
    <cfRule type="notContainsBlanks" dxfId="13261" priority="1051">
      <formula>LEN(TRIM(X389))&gt;0</formula>
    </cfRule>
  </conditionalFormatting>
  <conditionalFormatting sqref="X389">
    <cfRule type="containsBlanks" dxfId="13260" priority="1052">
      <formula>LEN(TRIM(X389))=0</formula>
    </cfRule>
  </conditionalFormatting>
  <conditionalFormatting sqref="X369:X370 X376:X377 X383:X384 X390:X391 X397:X398 X404:X405 X411:X412 X418:X419 X425:X426 X432:X433">
    <cfRule type="notContainsBlanks" dxfId="13259" priority="1053">
      <formula>LEN(TRIM(X369))&gt;0</formula>
    </cfRule>
  </conditionalFormatting>
  <conditionalFormatting sqref="X369:X370 X376:X377 X383:X384 X390:X391 X397:X398 X404:X405 X411:X412 X418:X419 X425:X426 X432:X433">
    <cfRule type="containsBlanks" dxfId="13258" priority="1054">
      <formula>LEN(TRIM(X369))=0</formula>
    </cfRule>
  </conditionalFormatting>
  <conditionalFormatting sqref="X369:X370 X376:X377 X383:X384 X390:X391 X397:X398 X404:X405 X411:X412 X418:X419 X425:X426 X432:X433">
    <cfRule type="notContainsBlanks" dxfId="13257" priority="1055">
      <formula>LEN(TRIM(X369))&gt;0</formula>
    </cfRule>
  </conditionalFormatting>
  <conditionalFormatting sqref="X369:X370 X376:X377 X383:X384 X390:X391 X397:X398 X404:X405 X411:X412 X418:X419 X425:X426 X432:X433">
    <cfRule type="containsBlanks" dxfId="13256" priority="1056">
      <formula>LEN(TRIM(X369))=0</formula>
    </cfRule>
  </conditionalFormatting>
  <conditionalFormatting sqref="X368 X375 X382 X389 X396 X403 X410 X417 X424 X431">
    <cfRule type="notContainsBlanks" dxfId="13255" priority="1057">
      <formula>LEN(TRIM(X368))&gt;0</formula>
    </cfRule>
  </conditionalFormatting>
  <conditionalFormatting sqref="X368 X375 X382 X389 X396 X403 X410 X417 X424 X431">
    <cfRule type="containsBlanks" dxfId="13254" priority="1058">
      <formula>LEN(TRIM(X368))=0</formula>
    </cfRule>
  </conditionalFormatting>
  <conditionalFormatting sqref="X368 X375 X382 X389 X396 X403 X410 X417 X424 X431">
    <cfRule type="notContainsBlanks" dxfId="13253" priority="1059">
      <formula>LEN(TRIM(X368))&gt;0</formula>
    </cfRule>
  </conditionalFormatting>
  <conditionalFormatting sqref="X368 X375 X382 X389 X396 X403 X410 X417 X424 X431">
    <cfRule type="containsBlanks" dxfId="13252" priority="1060">
      <formula>LEN(TRIM(X368))=0</formula>
    </cfRule>
  </conditionalFormatting>
  <conditionalFormatting sqref="S121 S132 S143 S154:S172">
    <cfRule type="notContainsBlanks" dxfId="13251" priority="1061">
      <formula>LEN(TRIM(S121))&gt;0</formula>
    </cfRule>
  </conditionalFormatting>
  <conditionalFormatting sqref="S121 S132 S143 S154:S172">
    <cfRule type="containsBlanks" dxfId="13250" priority="1062">
      <formula>LEN(TRIM(S121))=0</formula>
    </cfRule>
  </conditionalFormatting>
  <conditionalFormatting sqref="I121 I132 I143 I154 I165">
    <cfRule type="notContainsBlanks" dxfId="13249" priority="1063">
      <formula>LEN(TRIM(I121))&gt;0</formula>
    </cfRule>
  </conditionalFormatting>
  <conditionalFormatting sqref="I121 I132 I143 I154 I165">
    <cfRule type="containsBlanks" dxfId="13248" priority="1064">
      <formula>LEN(TRIM(I121))=0</formula>
    </cfRule>
  </conditionalFormatting>
  <conditionalFormatting sqref="I122 I133 I144 I155 I166">
    <cfRule type="notContainsBlanks" dxfId="13247" priority="1065">
      <formula>LEN(TRIM(I122))&gt;0</formula>
    </cfRule>
  </conditionalFormatting>
  <conditionalFormatting sqref="I122 I133 I144 I155 I166">
    <cfRule type="containsBlanks" dxfId="13246" priority="1066">
      <formula>LEN(TRIM(I122))=0</formula>
    </cfRule>
  </conditionalFormatting>
  <conditionalFormatting sqref="I123 I134 I145 I156 I167">
    <cfRule type="notContainsBlanks" dxfId="13245" priority="1067">
      <formula>LEN(TRIM(I123))&gt;0</formula>
    </cfRule>
  </conditionalFormatting>
  <conditionalFormatting sqref="I123 I134 I145 I156 I167">
    <cfRule type="containsBlanks" dxfId="13244" priority="1068">
      <formula>LEN(TRIM(I123))=0</formula>
    </cfRule>
  </conditionalFormatting>
  <conditionalFormatting sqref="I124 I135 I146 I157 I168">
    <cfRule type="notContainsBlanks" dxfId="13243" priority="1069">
      <formula>LEN(TRIM(I124))&gt;0</formula>
    </cfRule>
  </conditionalFormatting>
  <conditionalFormatting sqref="I124 I135 I146 I157 I168">
    <cfRule type="containsBlanks" dxfId="13242" priority="1070">
      <formula>LEN(TRIM(I124))=0</formula>
    </cfRule>
  </conditionalFormatting>
  <conditionalFormatting sqref="I125:I130 I147:I150 I132:I141 I158:I177 I143:I144">
    <cfRule type="notContainsBlanks" dxfId="13241" priority="1071">
      <formula>LEN(TRIM(I125))&gt;0</formula>
    </cfRule>
  </conditionalFormatting>
  <conditionalFormatting sqref="I125:I130 I147:I150 I132:I141 I158:I177 I143:I144">
    <cfRule type="containsBlanks" dxfId="13240" priority="1072">
      <formula>LEN(TRIM(I125))=0</formula>
    </cfRule>
  </conditionalFormatting>
  <conditionalFormatting sqref="X231:X242 X315:X325 X343:X352 X287:X297">
    <cfRule type="notContainsBlanks" dxfId="13239" priority="1073">
      <formula>LEN(TRIM(X231))&gt;0</formula>
    </cfRule>
  </conditionalFormatting>
  <conditionalFormatting sqref="X231:X242 X315:X325 X343:X352 X287:X297">
    <cfRule type="containsBlanks" dxfId="13238" priority="1074">
      <formula>LEN(TRIM(X231))=0</formula>
    </cfRule>
  </conditionalFormatting>
  <conditionalFormatting sqref="X231:X242 X315:X325 X343:X352 X287:X297">
    <cfRule type="notContainsBlanks" dxfId="13237" priority="1075">
      <formula>LEN(TRIM(X231))&gt;0</formula>
    </cfRule>
  </conditionalFormatting>
  <conditionalFormatting sqref="X231:X242 X315:X325 X343:X352 X287:X297">
    <cfRule type="containsBlanks" dxfId="13236" priority="1076">
      <formula>LEN(TRIM(X231))=0</formula>
    </cfRule>
  </conditionalFormatting>
  <conditionalFormatting sqref="H259:P259 N260:N269">
    <cfRule type="notContainsBlanks" dxfId="13235" priority="1077">
      <formula>LEN(TRIM(H259))&gt;0</formula>
    </cfRule>
  </conditionalFormatting>
  <conditionalFormatting sqref="H259:P259 N260:N269">
    <cfRule type="containsBlanks" dxfId="13234" priority="1078">
      <formula>LEN(TRIM(H259))=0</formula>
    </cfRule>
  </conditionalFormatting>
  <conditionalFormatting sqref="H259:P259 N260:N269">
    <cfRule type="notContainsBlanks" dxfId="13233" priority="1079">
      <formula>LEN(TRIM(H259))&gt;0</formula>
    </cfRule>
  </conditionalFormatting>
  <conditionalFormatting sqref="H259:P259 N260:N269">
    <cfRule type="containsBlanks" dxfId="13232" priority="1080">
      <formula>LEN(TRIM(H259))=0</formula>
    </cfRule>
  </conditionalFormatting>
  <conditionalFormatting sqref="H259:P259 N260:N269">
    <cfRule type="notContainsBlanks" dxfId="13231" priority="1081">
      <formula>LEN(TRIM(H259))&gt;0</formula>
    </cfRule>
  </conditionalFormatting>
  <conditionalFormatting sqref="H259:P259 N260:N269">
    <cfRule type="containsBlanks" dxfId="13230" priority="1082">
      <formula>LEN(TRIM(H259))=0</formula>
    </cfRule>
  </conditionalFormatting>
  <conditionalFormatting sqref="I259">
    <cfRule type="notContainsBlanks" dxfId="13229" priority="1083">
      <formula>LEN(TRIM(I259))&gt;0</formula>
    </cfRule>
  </conditionalFormatting>
  <conditionalFormatting sqref="I259">
    <cfRule type="containsBlanks" dxfId="13228" priority="1084">
      <formula>LEN(TRIM(I259))=0</formula>
    </cfRule>
  </conditionalFormatting>
  <conditionalFormatting sqref="I259">
    <cfRule type="notContainsBlanks" dxfId="13227" priority="1085">
      <formula>LEN(TRIM(I259))&gt;0</formula>
    </cfRule>
  </conditionalFormatting>
  <conditionalFormatting sqref="I259">
    <cfRule type="containsBlanks" dxfId="13226" priority="1086">
      <formula>LEN(TRIM(I259))=0</formula>
    </cfRule>
  </conditionalFormatting>
  <conditionalFormatting sqref="K259">
    <cfRule type="notContainsBlanks" dxfId="13225" priority="1087">
      <formula>LEN(TRIM(K259))&gt;0</formula>
    </cfRule>
  </conditionalFormatting>
  <conditionalFormatting sqref="K259">
    <cfRule type="containsBlanks" dxfId="13224" priority="1088">
      <formula>LEN(TRIM(K259))=0</formula>
    </cfRule>
  </conditionalFormatting>
  <conditionalFormatting sqref="K259">
    <cfRule type="notContainsBlanks" dxfId="13223" priority="1089">
      <formula>LEN(TRIM(K259))&gt;0</formula>
    </cfRule>
  </conditionalFormatting>
  <conditionalFormatting sqref="K259">
    <cfRule type="containsBlanks" dxfId="13222" priority="1090">
      <formula>LEN(TRIM(K259))=0</formula>
    </cfRule>
  </conditionalFormatting>
  <conditionalFormatting sqref="K259">
    <cfRule type="notContainsBlanks" dxfId="13221" priority="1091">
      <formula>LEN(TRIM(K259))&gt;0</formula>
    </cfRule>
  </conditionalFormatting>
  <conditionalFormatting sqref="K259">
    <cfRule type="containsBlanks" dxfId="13220" priority="1092">
      <formula>LEN(TRIM(K259))=0</formula>
    </cfRule>
  </conditionalFormatting>
  <conditionalFormatting sqref="S218 S220:S223">
    <cfRule type="notContainsBlanks" dxfId="13219" priority="1093">
      <formula>LEN(TRIM(S218))&gt;0</formula>
    </cfRule>
  </conditionalFormatting>
  <conditionalFormatting sqref="S218 S220:S223">
    <cfRule type="containsBlanks" dxfId="13218" priority="1094">
      <formula>LEN(TRIM(S218))=0</formula>
    </cfRule>
  </conditionalFormatting>
  <conditionalFormatting sqref="S218 S220:S223">
    <cfRule type="notContainsBlanks" dxfId="13217" priority="1095">
      <formula>LEN(TRIM(S218))&gt;0</formula>
    </cfRule>
  </conditionalFormatting>
  <conditionalFormatting sqref="S218 S220:S223">
    <cfRule type="containsBlanks" dxfId="13216" priority="1096">
      <formula>LEN(TRIM(S218))=0</formula>
    </cfRule>
  </conditionalFormatting>
  <conditionalFormatting sqref="S218 S220:S223">
    <cfRule type="notContainsBlanks" dxfId="13215" priority="1097">
      <formula>LEN(TRIM(S218))&gt;0</formula>
    </cfRule>
  </conditionalFormatting>
  <conditionalFormatting sqref="S218 S220:S223">
    <cfRule type="containsBlanks" dxfId="13214" priority="1098">
      <formula>LEN(TRIM(S218))=0</formula>
    </cfRule>
  </conditionalFormatting>
  <conditionalFormatting sqref="O357">
    <cfRule type="notContainsBlanks" dxfId="13213" priority="1099">
      <formula>LEN(TRIM(O357))&gt;0</formula>
    </cfRule>
  </conditionalFormatting>
  <conditionalFormatting sqref="O357">
    <cfRule type="containsBlanks" dxfId="13212" priority="1100">
      <formula>LEN(TRIM(O357))=0</formula>
    </cfRule>
  </conditionalFormatting>
  <conditionalFormatting sqref="P357">
    <cfRule type="notContainsBlanks" dxfId="13211" priority="1101">
      <formula>LEN(TRIM(P357))&gt;0</formula>
    </cfRule>
  </conditionalFormatting>
  <conditionalFormatting sqref="P357">
    <cfRule type="containsBlanks" dxfId="13210" priority="1102">
      <formula>LEN(TRIM(P357))=0</formula>
    </cfRule>
  </conditionalFormatting>
  <conditionalFormatting sqref="T383">
    <cfRule type="notContainsBlanks" dxfId="13209" priority="1103">
      <formula>LEN(TRIM(T383))&gt;0</formula>
    </cfRule>
  </conditionalFormatting>
  <conditionalFormatting sqref="T383">
    <cfRule type="containsBlanks" dxfId="13208" priority="1104">
      <formula>LEN(TRIM(T383))=0</formula>
    </cfRule>
  </conditionalFormatting>
  <conditionalFormatting sqref="T375">
    <cfRule type="notContainsBlanks" dxfId="13207" priority="1105">
      <formula>LEN(TRIM(T375))&gt;0</formula>
    </cfRule>
  </conditionalFormatting>
  <conditionalFormatting sqref="T375">
    <cfRule type="containsBlanks" dxfId="13206" priority="1106">
      <formula>LEN(TRIM(T375))=0</formula>
    </cfRule>
  </conditionalFormatting>
  <conditionalFormatting sqref="N384">
    <cfRule type="notContainsBlanks" dxfId="13205" priority="1107">
      <formula>LEN(TRIM(N384))&gt;0</formula>
    </cfRule>
  </conditionalFormatting>
  <conditionalFormatting sqref="N384">
    <cfRule type="containsBlanks" dxfId="13204" priority="1108">
      <formula>LEN(TRIM(N384))=0</formula>
    </cfRule>
  </conditionalFormatting>
  <conditionalFormatting sqref="T375">
    <cfRule type="notContainsBlanks" dxfId="13203" priority="1109">
      <formula>LEN(TRIM(T375))&gt;0</formula>
    </cfRule>
  </conditionalFormatting>
  <conditionalFormatting sqref="T375">
    <cfRule type="containsBlanks" dxfId="13202" priority="1110">
      <formula>LEN(TRIM(T375))=0</formula>
    </cfRule>
  </conditionalFormatting>
  <conditionalFormatting sqref="T377">
    <cfRule type="notContainsBlanks" dxfId="13201" priority="1111">
      <formula>LEN(TRIM(T377))&gt;0</formula>
    </cfRule>
  </conditionalFormatting>
  <conditionalFormatting sqref="T377">
    <cfRule type="containsBlanks" dxfId="13200" priority="1112">
      <formula>LEN(TRIM(T377))=0</formula>
    </cfRule>
  </conditionalFormatting>
  <conditionalFormatting sqref="V312:V325">
    <cfRule type="notContainsBlanks" dxfId="13199" priority="1113">
      <formula>LEN(TRIM(V312))&gt;0</formula>
    </cfRule>
  </conditionalFormatting>
  <conditionalFormatting sqref="V312:V325">
    <cfRule type="containsBlanks" dxfId="13198" priority="1114">
      <formula>LEN(TRIM(V312))=0</formula>
    </cfRule>
  </conditionalFormatting>
  <conditionalFormatting sqref="H236:H237 H264:P264 H278:H279 H292:H293 H306:H307 H320:H321 H334:H335 H362:H363 J265:J269 X348:X349 J334:J335 J320:X321 J292:X292 H265 J265:P265 K293:T293 V293:X297 J286:X286 I354:I367 K355:K367 M355:M367 O355:O367 J362:P363 J278:J279 L278:P279 I315:I339 I265:I296 H250:H251 K306:M307 T306:T307 R362:R363 P306:Q307 K236:X237 J250:L251 N250:P251 J293:J296 J298:J310 I312:J313 V298:V311">
    <cfRule type="notContainsBlanks" dxfId="13197" priority="1115">
      <formula>LEN(TRIM(H236))&gt;0</formula>
    </cfRule>
  </conditionalFormatting>
  <conditionalFormatting sqref="H236:H237 H264:P264 H278:H279 H292:H293 H306:H307 H320:H321 H334:H335 H362:H363 J265:J269 X348:X349 J334:J335 J320:X321 J292:X292 H265 J265:P265 K293:T293 V293:X297 J286:X286 I354:I367 K355:K367 M355:M367 O355:O367 J362:P363 J278:J279 L278:P279 I315:I339 I265:I296 H250:H251 K306:M307 T306:T307 R362:R363 P306:Q307 K236:X237 J250:L251 N250:P251 J293:J296 J298:J310 I312:J313 V298:V311">
    <cfRule type="containsBlanks" dxfId="13196" priority="1116">
      <formula>LEN(TRIM(H236))=0</formula>
    </cfRule>
  </conditionalFormatting>
  <conditionalFormatting sqref="K235 K249 K291 K305 K319 K361 K263:K269">
    <cfRule type="notContainsBlanks" dxfId="13195" priority="1117">
      <formula>LEN(TRIM(K235))&gt;0</formula>
    </cfRule>
  </conditionalFormatting>
  <conditionalFormatting sqref="K235 K249 K291 K305 K319 K361 K263:K269">
    <cfRule type="containsBlanks" dxfId="13194" priority="1118">
      <formula>LEN(TRIM(K235))=0</formula>
    </cfRule>
  </conditionalFormatting>
  <conditionalFormatting sqref="I390:I391">
    <cfRule type="notContainsBlanks" dxfId="13193" priority="1119">
      <formula>LEN(TRIM(I390))&gt;0</formula>
    </cfRule>
  </conditionalFormatting>
  <conditionalFormatting sqref="I390:I391">
    <cfRule type="containsBlanks" dxfId="13192" priority="1120">
      <formula>LEN(TRIM(I390))=0</formula>
    </cfRule>
  </conditionalFormatting>
  <conditionalFormatting sqref="I390:I391">
    <cfRule type="notContainsBlanks" dxfId="13191" priority="1121">
      <formula>LEN(TRIM(I390))&gt;0</formula>
    </cfRule>
  </conditionalFormatting>
  <conditionalFormatting sqref="I390:I391">
    <cfRule type="containsBlanks" dxfId="13190" priority="1122">
      <formula>LEN(TRIM(I390))=0</formula>
    </cfRule>
  </conditionalFormatting>
  <conditionalFormatting sqref="I390:I391">
    <cfRule type="notContainsBlanks" dxfId="13189" priority="1123">
      <formula>LEN(TRIM(I390))&gt;0</formula>
    </cfRule>
  </conditionalFormatting>
  <conditionalFormatting sqref="I390:I391">
    <cfRule type="containsBlanks" dxfId="13188" priority="1124">
      <formula>LEN(TRIM(I390))=0</formula>
    </cfRule>
  </conditionalFormatting>
  <conditionalFormatting sqref="T376:T378 T381">
    <cfRule type="notContainsBlanks" dxfId="13187" priority="1125">
      <formula>LEN(TRIM(T376))&gt;0</formula>
    </cfRule>
  </conditionalFormatting>
  <conditionalFormatting sqref="T376:T378 T381">
    <cfRule type="containsBlanks" dxfId="13186" priority="1126">
      <formula>LEN(TRIM(T376))=0</formula>
    </cfRule>
  </conditionalFormatting>
  <conditionalFormatting sqref="T378 T381">
    <cfRule type="notContainsBlanks" dxfId="13185" priority="1127">
      <formula>LEN(TRIM(T378))&gt;0</formula>
    </cfRule>
  </conditionalFormatting>
  <conditionalFormatting sqref="T378 T381">
    <cfRule type="containsBlanks" dxfId="13184" priority="1128">
      <formula>LEN(TRIM(T378))=0</formula>
    </cfRule>
  </conditionalFormatting>
  <conditionalFormatting sqref="T378 T381">
    <cfRule type="notContainsBlanks" dxfId="13183" priority="1129">
      <formula>LEN(TRIM(T378))&gt;0</formula>
    </cfRule>
  </conditionalFormatting>
  <conditionalFormatting sqref="T378 T381">
    <cfRule type="containsBlanks" dxfId="13182" priority="1130">
      <formula>LEN(TRIM(T378))=0</formula>
    </cfRule>
  </conditionalFormatting>
  <conditionalFormatting sqref="N385">
    <cfRule type="notContainsBlanks" dxfId="13181" priority="1131">
      <formula>LEN(TRIM(N385))&gt;0</formula>
    </cfRule>
  </conditionalFormatting>
  <conditionalFormatting sqref="N385">
    <cfRule type="containsBlanks" dxfId="13180" priority="1132">
      <formula>LEN(TRIM(N385))=0</formula>
    </cfRule>
  </conditionalFormatting>
  <conditionalFormatting sqref="T376">
    <cfRule type="notContainsBlanks" dxfId="13179" priority="1133">
      <formula>LEN(TRIM(T376))&gt;0</formula>
    </cfRule>
  </conditionalFormatting>
  <conditionalFormatting sqref="T376">
    <cfRule type="containsBlanks" dxfId="13178" priority="1134">
      <formula>LEN(TRIM(T376))=0</formula>
    </cfRule>
  </conditionalFormatting>
  <conditionalFormatting sqref="T377">
    <cfRule type="notContainsBlanks" dxfId="13177" priority="1135">
      <formula>LEN(TRIM(T377))&gt;0</formula>
    </cfRule>
  </conditionalFormatting>
  <conditionalFormatting sqref="T377">
    <cfRule type="containsBlanks" dxfId="13176" priority="1136">
      <formula>LEN(TRIM(T377))=0</formula>
    </cfRule>
  </conditionalFormatting>
  <conditionalFormatting sqref="W66 W77 W88 W99 W110">
    <cfRule type="notContainsBlanks" dxfId="13175" priority="1137">
      <formula>LEN(TRIM(W66))&gt;0</formula>
    </cfRule>
  </conditionalFormatting>
  <conditionalFormatting sqref="W66 W77 W88 W99 W110">
    <cfRule type="containsBlanks" dxfId="13174" priority="1138">
      <formula>LEN(TRIM(W66))=0</formula>
    </cfRule>
  </conditionalFormatting>
  <conditionalFormatting sqref="V229:V230 V285:V286 V313:V318">
    <cfRule type="notContainsBlanks" dxfId="13173" priority="1139">
      <formula>LEN(TRIM(V229))&gt;0</formula>
    </cfRule>
  </conditionalFormatting>
  <conditionalFormatting sqref="V229:V230 V285:V286 V313:V318">
    <cfRule type="containsBlanks" dxfId="13172" priority="1140">
      <formula>LEN(TRIM(V229))=0</formula>
    </cfRule>
  </conditionalFormatting>
  <conditionalFormatting sqref="V228 V242 V284 V312">
    <cfRule type="notContainsBlanks" dxfId="13171" priority="1141">
      <formula>LEN(TRIM(V228))&gt;0</formula>
    </cfRule>
  </conditionalFormatting>
  <conditionalFormatting sqref="V228 V242 V284 V312">
    <cfRule type="containsBlanks" dxfId="13170" priority="1142">
      <formula>LEN(TRIM(V228))=0</formula>
    </cfRule>
  </conditionalFormatting>
  <conditionalFormatting sqref="V228 V242 V284 V312">
    <cfRule type="notContainsBlanks" dxfId="13169" priority="1143">
      <formula>LEN(TRIM(V228))&gt;0</formula>
    </cfRule>
  </conditionalFormatting>
  <conditionalFormatting sqref="V228 V242 V284 V312">
    <cfRule type="containsBlanks" dxfId="13168" priority="1144">
      <formula>LEN(TRIM(V228))=0</formula>
    </cfRule>
  </conditionalFormatting>
  <conditionalFormatting sqref="V229:V230 V285:V286 V313:V318">
    <cfRule type="notContainsBlanks" dxfId="13167" priority="1145">
      <formula>LEN(TRIM(V229))&gt;0</formula>
    </cfRule>
  </conditionalFormatting>
  <conditionalFormatting sqref="V229:V230 V285:V286 V313:V318">
    <cfRule type="containsBlanks" dxfId="13166" priority="1146">
      <formula>LEN(TRIM(V229))=0</formula>
    </cfRule>
  </conditionalFormatting>
  <conditionalFormatting sqref="V229:V230 V285:V286 V313:V318">
    <cfRule type="notContainsBlanks" dxfId="13165" priority="1147">
      <formula>LEN(TRIM(V229))&gt;0</formula>
    </cfRule>
  </conditionalFormatting>
  <conditionalFormatting sqref="V229:V230 V285:V286 V313:V318">
    <cfRule type="containsBlanks" dxfId="13164" priority="1148">
      <formula>LEN(TRIM(V229))=0</formula>
    </cfRule>
  </conditionalFormatting>
  <conditionalFormatting sqref="V231 V287 V315">
    <cfRule type="notContainsBlanks" dxfId="13163" priority="1149">
      <formula>LEN(TRIM(V231))&gt;0</formula>
    </cfRule>
  </conditionalFormatting>
  <conditionalFormatting sqref="V231 V287 V315">
    <cfRule type="containsBlanks" dxfId="13162" priority="1150">
      <formula>LEN(TRIM(V231))=0</formula>
    </cfRule>
  </conditionalFormatting>
  <conditionalFormatting sqref="J242 J250:J255 J278:J283 J320:J325 J334:J339 J362:J367 J264:J269 J292:J296 J298:J310 J312:J313">
    <cfRule type="notContainsBlanks" dxfId="13161" priority="1151">
      <formula>LEN(TRIM(J242))&gt;0</formula>
    </cfRule>
  </conditionalFormatting>
  <conditionalFormatting sqref="J242 J250:J255 J278:J283 J320:J325 J334:J339 J362:J367 J264:J269 J292:J296 J298:J310 J312:J313">
    <cfRule type="containsBlanks" dxfId="13160" priority="1152">
      <formula>LEN(TRIM(J242))=0</formula>
    </cfRule>
  </conditionalFormatting>
  <conditionalFormatting sqref="J242 J250:J255 J278:J283 J320:J325 J334:J339 J362:J367 J264:J269 J292:J296 J298:J310 J312:J313">
    <cfRule type="notContainsBlanks" dxfId="13159" priority="1153">
      <formula>LEN(TRIM(J242))&gt;0</formula>
    </cfRule>
  </conditionalFormatting>
  <conditionalFormatting sqref="J242 J250:J255 J278:J283 J320:J325 J334:J339 J362:J367 J264:J269 J292:J296 J298:J310 J312:J313">
    <cfRule type="containsBlanks" dxfId="13158" priority="1154">
      <formula>LEN(TRIM(J242))=0</formula>
    </cfRule>
  </conditionalFormatting>
  <conditionalFormatting sqref="V233 V289 V317">
    <cfRule type="notContainsBlanks" dxfId="13157" priority="1155">
      <formula>LEN(TRIM(V233))&gt;0</formula>
    </cfRule>
  </conditionalFormatting>
  <conditionalFormatting sqref="V233 V289 V317">
    <cfRule type="containsBlanks" dxfId="13156" priority="1156">
      <formula>LEN(TRIM(V233))=0</formula>
    </cfRule>
  </conditionalFormatting>
  <conditionalFormatting sqref="V233 V289 V317">
    <cfRule type="notContainsBlanks" dxfId="13155" priority="1157">
      <formula>LEN(TRIM(V233))&gt;0</formula>
    </cfRule>
  </conditionalFormatting>
  <conditionalFormatting sqref="V233 V289 V317">
    <cfRule type="containsBlanks" dxfId="13154" priority="1158">
      <formula>LEN(TRIM(V233))=0</formula>
    </cfRule>
  </conditionalFormatting>
  <conditionalFormatting sqref="V234:V242 V318:V325 V290:V311">
    <cfRule type="notContainsBlanks" dxfId="13153" priority="1159">
      <formula>LEN(TRIM(V234))&gt;0</formula>
    </cfRule>
  </conditionalFormatting>
  <conditionalFormatting sqref="V234:V242 V318:V325 V290:V311">
    <cfRule type="containsBlanks" dxfId="13152" priority="1160">
      <formula>LEN(TRIM(V234))=0</formula>
    </cfRule>
  </conditionalFormatting>
  <conditionalFormatting sqref="K357">
    <cfRule type="notContainsBlanks" dxfId="13151" priority="1161">
      <formula>LEN(TRIM(K357))&gt;0</formula>
    </cfRule>
  </conditionalFormatting>
  <conditionalFormatting sqref="K357">
    <cfRule type="containsBlanks" dxfId="13150" priority="1162">
      <formula>LEN(TRIM(K357))=0</formula>
    </cfRule>
  </conditionalFormatting>
  <conditionalFormatting sqref="Q302:Q303">
    <cfRule type="notContainsBlanks" dxfId="13149" priority="1163">
      <formula>LEN(TRIM(Q302))&gt;0</formula>
    </cfRule>
  </conditionalFormatting>
  <conditionalFormatting sqref="Q302:Q303">
    <cfRule type="containsBlanks" dxfId="13148" priority="1164">
      <formula>LEN(TRIM(Q302))=0</formula>
    </cfRule>
  </conditionalFormatting>
  <conditionalFormatting sqref="V385">
    <cfRule type="notContainsBlanks" dxfId="13147" priority="1165">
      <formula>LEN(TRIM(V385))&gt;0</formula>
    </cfRule>
  </conditionalFormatting>
  <conditionalFormatting sqref="V385">
    <cfRule type="containsBlanks" dxfId="13146" priority="1166">
      <formula>LEN(TRIM(V385))=0</formula>
    </cfRule>
  </conditionalFormatting>
  <conditionalFormatting sqref="O314:S314 N312:N325">
    <cfRule type="notContainsBlanks" dxfId="13145" priority="1167">
      <formula>LEN(TRIM(O314))&gt;0</formula>
    </cfRule>
  </conditionalFormatting>
  <conditionalFormatting sqref="O314:S314 N312:N325">
    <cfRule type="containsBlanks" dxfId="13144" priority="1168">
      <formula>LEN(TRIM(O314))=0</formula>
    </cfRule>
  </conditionalFormatting>
  <conditionalFormatting sqref="N375">
    <cfRule type="notContainsBlanks" dxfId="13143" priority="1169">
      <formula>LEN(TRIM(N375))&gt;0</formula>
    </cfRule>
  </conditionalFormatting>
  <conditionalFormatting sqref="N375">
    <cfRule type="containsBlanks" dxfId="13142" priority="1170">
      <formula>LEN(TRIM(N375))=0</formula>
    </cfRule>
  </conditionalFormatting>
  <conditionalFormatting sqref="R357">
    <cfRule type="notContainsBlanks" dxfId="13141" priority="1171">
      <formula>LEN(TRIM(R357))&gt;0</formula>
    </cfRule>
  </conditionalFormatting>
  <conditionalFormatting sqref="R357">
    <cfRule type="containsBlanks" dxfId="13140" priority="1172">
      <formula>LEN(TRIM(R357))=0</formula>
    </cfRule>
  </conditionalFormatting>
  <conditionalFormatting sqref="S118 S129 S140 S151 S162">
    <cfRule type="notContainsBlanks" dxfId="13139" priority="1173">
      <formula>LEN(TRIM(S118))&gt;0</formula>
    </cfRule>
  </conditionalFormatting>
  <conditionalFormatting sqref="S118 S129 S140 S151 S162">
    <cfRule type="containsBlanks" dxfId="13138" priority="1174">
      <formula>LEN(TRIM(S118))=0</formula>
    </cfRule>
  </conditionalFormatting>
  <conditionalFormatting sqref="P301">
    <cfRule type="notContainsBlanks" dxfId="13137" priority="1175">
      <formula>LEN(TRIM(P301))&gt;0</formula>
    </cfRule>
  </conditionalFormatting>
  <conditionalFormatting sqref="P301">
    <cfRule type="containsBlanks" dxfId="13136" priority="1176">
      <formula>LEN(TRIM(P301))=0</formula>
    </cfRule>
  </conditionalFormatting>
  <conditionalFormatting sqref="K124 K135 K146 K157 K168">
    <cfRule type="notContainsBlanks" dxfId="13135" priority="1177">
      <formula>LEN(TRIM(K124))&gt;0</formula>
    </cfRule>
  </conditionalFormatting>
  <conditionalFormatting sqref="K124 K135 K146 K157 K168">
    <cfRule type="containsBlanks" dxfId="13134" priority="1178">
      <formula>LEN(TRIM(K124))=0</formula>
    </cfRule>
  </conditionalFormatting>
  <conditionalFormatting sqref="W66 W77 W88 W99 W110">
    <cfRule type="notContainsBlanks" dxfId="13133" priority="1179">
      <formula>LEN(TRIM(W66))&gt;0</formula>
    </cfRule>
  </conditionalFormatting>
  <conditionalFormatting sqref="W66 W77 W88 W99 W110">
    <cfRule type="containsBlanks" dxfId="13132" priority="1180">
      <formula>LEN(TRIM(W66))=0</formula>
    </cfRule>
  </conditionalFormatting>
  <conditionalFormatting sqref="W66 W77 W88 W99 W110">
    <cfRule type="notContainsBlanks" dxfId="13131" priority="1181">
      <formula>LEN(TRIM(W66))&gt;0</formula>
    </cfRule>
  </conditionalFormatting>
  <conditionalFormatting sqref="W66 W77 W88 W99 W110">
    <cfRule type="containsBlanks" dxfId="13130" priority="1182">
      <formula>LEN(TRIM(W66))=0</formula>
    </cfRule>
  </conditionalFormatting>
  <conditionalFormatting sqref="N385">
    <cfRule type="notContainsBlanks" dxfId="13129" priority="1183">
      <formula>LEN(TRIM(N385))&gt;0</formula>
    </cfRule>
  </conditionalFormatting>
  <conditionalFormatting sqref="N385">
    <cfRule type="containsBlanks" dxfId="13128" priority="1184">
      <formula>LEN(TRIM(N385))=0</formula>
    </cfRule>
  </conditionalFormatting>
  <conditionalFormatting sqref="S123 S134 S145 S156 S167">
    <cfRule type="notContainsBlanks" dxfId="13127" priority="1185">
      <formula>LEN(TRIM(S123))&gt;0</formula>
    </cfRule>
  </conditionalFormatting>
  <conditionalFormatting sqref="S123 S134 S145 S156 S167">
    <cfRule type="containsBlanks" dxfId="13126" priority="1186">
      <formula>LEN(TRIM(S123))=0</formula>
    </cfRule>
  </conditionalFormatting>
  <conditionalFormatting sqref="S123 S134 S145 S156 S167">
    <cfRule type="notContainsBlanks" dxfId="13125" priority="1187">
      <formula>LEN(TRIM(S123))&gt;0</formula>
    </cfRule>
  </conditionalFormatting>
  <conditionalFormatting sqref="S123 S134 S145 S156 S167">
    <cfRule type="containsBlanks" dxfId="13124" priority="1188">
      <formula>LEN(TRIM(S123))=0</formula>
    </cfRule>
  </conditionalFormatting>
  <conditionalFormatting sqref="S125:S128 S136:S139 S147:S150 S158:S161 S169:S172">
    <cfRule type="notContainsBlanks" dxfId="13123" priority="1189">
      <formula>LEN(TRIM(S125))&gt;0</formula>
    </cfRule>
  </conditionalFormatting>
  <conditionalFormatting sqref="S125:S128 S136:S139 S147:S150 S158:S161 S169:S172">
    <cfRule type="containsBlanks" dxfId="13122" priority="1190">
      <formula>LEN(TRIM(S125))=0</formula>
    </cfRule>
  </conditionalFormatting>
  <conditionalFormatting sqref="S125:S128 S136:S139 S147:S150 S158:S161 S169:S172">
    <cfRule type="notContainsBlanks" dxfId="13121" priority="1191">
      <formula>LEN(TRIM(S125))&gt;0</formula>
    </cfRule>
  </conditionalFormatting>
  <conditionalFormatting sqref="S125:S128 S136:S139 S147:S150 S158:S161 S169:S172">
    <cfRule type="containsBlanks" dxfId="13120" priority="1192">
      <formula>LEN(TRIM(S125))=0</formula>
    </cfRule>
  </conditionalFormatting>
  <conditionalFormatting sqref="S217">
    <cfRule type="notContainsBlanks" dxfId="13119" priority="1193">
      <formula>LEN(TRIM(S217))&gt;0</formula>
    </cfRule>
  </conditionalFormatting>
  <conditionalFormatting sqref="S217">
    <cfRule type="containsBlanks" dxfId="13118" priority="1194">
      <formula>LEN(TRIM(S217))=0</formula>
    </cfRule>
  </conditionalFormatting>
  <conditionalFormatting sqref="S224">
    <cfRule type="notContainsBlanks" dxfId="13117" priority="1195">
      <formula>LEN(TRIM(S224))&gt;0</formula>
    </cfRule>
  </conditionalFormatting>
  <conditionalFormatting sqref="S224">
    <cfRule type="containsBlanks" dxfId="13116" priority="1196">
      <formula>LEN(TRIM(S224))=0</formula>
    </cfRule>
  </conditionalFormatting>
  <conditionalFormatting sqref="I256">
    <cfRule type="notContainsBlanks" dxfId="13115" priority="1197">
      <formula>LEN(TRIM(I256))&gt;0</formula>
    </cfRule>
  </conditionalFormatting>
  <conditionalFormatting sqref="I256">
    <cfRule type="containsBlanks" dxfId="13114" priority="1198">
      <formula>LEN(TRIM(I256))=0</formula>
    </cfRule>
  </conditionalFormatting>
  <conditionalFormatting sqref="S377">
    <cfRule type="notContainsBlanks" dxfId="13113" priority="1199">
      <formula>LEN(TRIM(S377))&gt;0</formula>
    </cfRule>
  </conditionalFormatting>
  <conditionalFormatting sqref="S377">
    <cfRule type="containsBlanks" dxfId="13112" priority="1200">
      <formula>LEN(TRIM(S377))=0</formula>
    </cfRule>
  </conditionalFormatting>
  <conditionalFormatting sqref="S213:S217">
    <cfRule type="notContainsBlanks" dxfId="13111" priority="1201">
      <formula>LEN(TRIM(S213))&gt;0</formula>
    </cfRule>
  </conditionalFormatting>
  <conditionalFormatting sqref="S213:S217">
    <cfRule type="containsBlanks" dxfId="13110" priority="1202">
      <formula>LEN(TRIM(S213))=0</formula>
    </cfRule>
  </conditionalFormatting>
  <conditionalFormatting sqref="S228 S242 S284 S312">
    <cfRule type="notContainsBlanks" dxfId="13109" priority="1203">
      <formula>LEN(TRIM(S228))&gt;0</formula>
    </cfRule>
  </conditionalFormatting>
  <conditionalFormatting sqref="S228 S242 S284 S312">
    <cfRule type="containsBlanks" dxfId="13108" priority="1204">
      <formula>LEN(TRIM(S228))=0</formula>
    </cfRule>
  </conditionalFormatting>
  <conditionalFormatting sqref="W70 W81 W92 W103 W114">
    <cfRule type="notContainsBlanks" dxfId="13107" priority="1205">
      <formula>LEN(TRIM(W70))&gt;0</formula>
    </cfRule>
  </conditionalFormatting>
  <conditionalFormatting sqref="W70 W81 W92 W103 W114">
    <cfRule type="containsBlanks" dxfId="13106" priority="1206">
      <formula>LEN(TRIM(W70))=0</formula>
    </cfRule>
  </conditionalFormatting>
  <conditionalFormatting sqref="S224 S228 S242 S284 S312">
    <cfRule type="notContainsBlanks" dxfId="13105" priority="1207">
      <formula>LEN(TRIM(S224))&gt;0</formula>
    </cfRule>
  </conditionalFormatting>
  <conditionalFormatting sqref="S224 S228 S242 S284 S312">
    <cfRule type="containsBlanks" dxfId="13104" priority="1208">
      <formula>LEN(TRIM(S224))=0</formula>
    </cfRule>
  </conditionalFormatting>
  <conditionalFormatting sqref="S228 S242 S284 S312">
    <cfRule type="notContainsBlanks" dxfId="13103" priority="1209">
      <formula>LEN(TRIM(S228))&gt;0</formula>
    </cfRule>
  </conditionalFormatting>
  <conditionalFormatting sqref="S228 S242 S284 S312">
    <cfRule type="containsBlanks" dxfId="13102" priority="1210">
      <formula>LEN(TRIM(S228))=0</formula>
    </cfRule>
  </conditionalFormatting>
  <conditionalFormatting sqref="V294:X297 M294:T297 V298:V311">
    <cfRule type="notContainsBlanks" dxfId="13101" priority="1211">
      <formula>LEN(TRIM(V294))&gt;0</formula>
    </cfRule>
  </conditionalFormatting>
  <conditionalFormatting sqref="V294:X297 M294:T297 V298:V311">
    <cfRule type="containsBlanks" dxfId="13100" priority="1212">
      <formula>LEN(TRIM(V294))=0</formula>
    </cfRule>
  </conditionalFormatting>
  <conditionalFormatting sqref="T294:T297">
    <cfRule type="notContainsBlanks" dxfId="13099" priority="1213">
      <formula>LEN(TRIM(T294))&gt;0</formula>
    </cfRule>
  </conditionalFormatting>
  <conditionalFormatting sqref="T294:T297">
    <cfRule type="containsBlanks" dxfId="13098" priority="1214">
      <formula>LEN(TRIM(T294))=0</formula>
    </cfRule>
  </conditionalFormatting>
  <conditionalFormatting sqref="U285:U292 U229:U242 U313:U325">
    <cfRule type="notContainsBlanks" dxfId="13097" priority="1215">
      <formula>LEN(TRIM(U285))&gt;0</formula>
    </cfRule>
  </conditionalFormatting>
  <conditionalFormatting sqref="U285:U292 U229:U242 U313:U325">
    <cfRule type="containsBlanks" dxfId="13096" priority="1216">
      <formula>LEN(TRIM(U285))=0</formula>
    </cfRule>
  </conditionalFormatting>
  <conditionalFormatting sqref="S121:S122 S132:S133 S154:S172 S143:S150">
    <cfRule type="notContainsBlanks" dxfId="13095" priority="1217">
      <formula>LEN(TRIM(S121))&gt;0</formula>
    </cfRule>
  </conditionalFormatting>
  <conditionalFormatting sqref="S121:S122 S132:S133 S154:S172 S143:S150">
    <cfRule type="containsBlanks" dxfId="13094" priority="1218">
      <formula>LEN(TRIM(S121))=0</formula>
    </cfRule>
  </conditionalFormatting>
  <conditionalFormatting sqref="O315:O325 O294:O297 O312:O313">
    <cfRule type="notContainsBlanks" dxfId="13093" priority="1219">
      <formula>LEN(TRIM(O315))&gt;0</formula>
    </cfRule>
  </conditionalFormatting>
  <conditionalFormatting sqref="O315:O325 O294:O297 O312:O313">
    <cfRule type="containsBlanks" dxfId="13092" priority="1220">
      <formula>LEN(TRIM(O315))=0</formula>
    </cfRule>
  </conditionalFormatting>
  <conditionalFormatting sqref="X118 X129 X140 X151 X162">
    <cfRule type="notContainsBlanks" dxfId="13091" priority="1221">
      <formula>LEN(TRIM(X118))&gt;0</formula>
    </cfRule>
  </conditionalFormatting>
  <conditionalFormatting sqref="X118 X129 X140 X151 X162">
    <cfRule type="containsBlanks" dxfId="13090" priority="1222">
      <formula>LEN(TRIM(X118))=0</formula>
    </cfRule>
  </conditionalFormatting>
  <conditionalFormatting sqref="X118 X129 X140 X151 X162">
    <cfRule type="notContainsBlanks" dxfId="13089" priority="1223">
      <formula>LEN(TRIM(X118))&gt;0</formula>
    </cfRule>
  </conditionalFormatting>
  <conditionalFormatting sqref="X118 X129 X140 X151 X162">
    <cfRule type="containsBlanks" dxfId="13088" priority="1224">
      <formula>LEN(TRIM(X118))=0</formula>
    </cfRule>
  </conditionalFormatting>
  <conditionalFormatting sqref="X118 X129 X140 X151 X162">
    <cfRule type="notContainsBlanks" dxfId="13087" priority="1225">
      <formula>LEN(TRIM(X118))&gt;0</formula>
    </cfRule>
  </conditionalFormatting>
  <conditionalFormatting sqref="X118 X129 X140 X151 X162">
    <cfRule type="containsBlanks" dxfId="13086" priority="1226">
      <formula>LEN(TRIM(X118))=0</formula>
    </cfRule>
  </conditionalFormatting>
  <conditionalFormatting sqref="X118 X129 X140 X151 X162">
    <cfRule type="notContainsBlanks" dxfId="13085" priority="1227">
      <formula>LEN(TRIM(X118))&gt;0</formula>
    </cfRule>
  </conditionalFormatting>
  <conditionalFormatting sqref="X118 X129 X140 X151 X162">
    <cfRule type="containsBlanks" dxfId="13084" priority="1228">
      <formula>LEN(TRIM(X118))=0</formula>
    </cfRule>
  </conditionalFormatting>
  <conditionalFormatting sqref="V383">
    <cfRule type="notContainsBlanks" dxfId="13083" priority="1229">
      <formula>LEN(TRIM(V383))&gt;0</formula>
    </cfRule>
  </conditionalFormatting>
  <conditionalFormatting sqref="V383">
    <cfRule type="containsBlanks" dxfId="13082" priority="1230">
      <formula>LEN(TRIM(V383))=0</formula>
    </cfRule>
  </conditionalFormatting>
  <conditionalFormatting sqref="V384">
    <cfRule type="notContainsBlanks" dxfId="13081" priority="1231">
      <formula>LEN(TRIM(V384))&gt;0</formula>
    </cfRule>
  </conditionalFormatting>
  <conditionalFormatting sqref="V384">
    <cfRule type="containsBlanks" dxfId="13080" priority="1232">
      <formula>LEN(TRIM(V384))=0</formula>
    </cfRule>
  </conditionalFormatting>
  <conditionalFormatting sqref="V384">
    <cfRule type="notContainsBlanks" dxfId="13079" priority="1233">
      <formula>LEN(TRIM(V384))&gt;0</formula>
    </cfRule>
  </conditionalFormatting>
  <conditionalFormatting sqref="V384">
    <cfRule type="containsBlanks" dxfId="13078" priority="1234">
      <formula>LEN(TRIM(V384))=0</formula>
    </cfRule>
  </conditionalFormatting>
  <conditionalFormatting sqref="V382">
    <cfRule type="notContainsBlanks" dxfId="13077" priority="1235">
      <formula>LEN(TRIM(V382))&gt;0</formula>
    </cfRule>
  </conditionalFormatting>
  <conditionalFormatting sqref="V382">
    <cfRule type="containsBlanks" dxfId="13076" priority="1236">
      <formula>LEN(TRIM(V382))=0</formula>
    </cfRule>
  </conditionalFormatting>
  <conditionalFormatting sqref="V382">
    <cfRule type="notContainsBlanks" dxfId="13075" priority="1237">
      <formula>LEN(TRIM(V382))&gt;0</formula>
    </cfRule>
  </conditionalFormatting>
  <conditionalFormatting sqref="V382">
    <cfRule type="containsBlanks" dxfId="13074" priority="1238">
      <formula>LEN(TRIM(V382))=0</formula>
    </cfRule>
  </conditionalFormatting>
  <conditionalFormatting sqref="V383">
    <cfRule type="notContainsBlanks" dxfId="13073" priority="1239">
      <formula>LEN(TRIM(V383))&gt;0</formula>
    </cfRule>
  </conditionalFormatting>
  <conditionalFormatting sqref="V383">
    <cfRule type="containsBlanks" dxfId="13072" priority="1240">
      <formula>LEN(TRIM(V383))=0</formula>
    </cfRule>
  </conditionalFormatting>
  <conditionalFormatting sqref="T306">
    <cfRule type="notContainsBlanks" dxfId="13071" priority="1241">
      <formula>LEN(TRIM(T306))&gt;0</formula>
    </cfRule>
  </conditionalFormatting>
  <conditionalFormatting sqref="T306">
    <cfRule type="containsBlanks" dxfId="13070" priority="1242">
      <formula>LEN(TRIM(T306))=0</formula>
    </cfRule>
  </conditionalFormatting>
  <conditionalFormatting sqref="S213:S216">
    <cfRule type="notContainsBlanks" dxfId="13069" priority="1243">
      <formula>LEN(TRIM(S213))&gt;0</formula>
    </cfRule>
  </conditionalFormatting>
  <conditionalFormatting sqref="S213:S216">
    <cfRule type="containsBlanks" dxfId="13068" priority="1244">
      <formula>LEN(TRIM(S213))=0</formula>
    </cfRule>
  </conditionalFormatting>
  <conditionalFormatting sqref="S217">
    <cfRule type="notContainsBlanks" dxfId="13067" priority="1245">
      <formula>LEN(TRIM(S217))&gt;0</formula>
    </cfRule>
  </conditionalFormatting>
  <conditionalFormatting sqref="S217">
    <cfRule type="containsBlanks" dxfId="13066" priority="1246">
      <formula>LEN(TRIM(S217))=0</formula>
    </cfRule>
  </conditionalFormatting>
  <conditionalFormatting sqref="K235 K249 K291 K305 K319 K361 K263:K269">
    <cfRule type="notContainsBlanks" dxfId="13065" priority="1247">
      <formula>LEN(TRIM(K235))&gt;0</formula>
    </cfRule>
  </conditionalFormatting>
  <conditionalFormatting sqref="K235 K249 K291 K305 K319 K361 K263:K269">
    <cfRule type="containsBlanks" dxfId="13064" priority="1248">
      <formula>LEN(TRIM(K235))=0</formula>
    </cfRule>
  </conditionalFormatting>
  <conditionalFormatting sqref="U396">
    <cfRule type="notContainsBlanks" dxfId="13063" priority="1249">
      <formula>LEN(TRIM(U396))&gt;0</formula>
    </cfRule>
  </conditionalFormatting>
  <conditionalFormatting sqref="U396">
    <cfRule type="containsBlanks" dxfId="13062" priority="1250">
      <formula>LEN(TRIM(U396))=0</formula>
    </cfRule>
  </conditionalFormatting>
  <conditionalFormatting sqref="U396">
    <cfRule type="notContainsBlanks" dxfId="13061" priority="1251">
      <formula>LEN(TRIM(U396))&gt;0</formula>
    </cfRule>
  </conditionalFormatting>
  <conditionalFormatting sqref="U396">
    <cfRule type="containsBlanks" dxfId="13060" priority="1252">
      <formula>LEN(TRIM(U396))=0</formula>
    </cfRule>
  </conditionalFormatting>
  <conditionalFormatting sqref="X174:X175 X185:X186 X196:X197 X207:X208 X218:X219">
    <cfRule type="notContainsBlanks" dxfId="13059" priority="1253">
      <formula>LEN(TRIM(X174))&gt;0</formula>
    </cfRule>
  </conditionalFormatting>
  <conditionalFormatting sqref="X174:X175 X185:X186 X196:X197 X207:X208 X218:X219">
    <cfRule type="containsBlanks" dxfId="13058" priority="1254">
      <formula>LEN(TRIM(X174))=0</formula>
    </cfRule>
  </conditionalFormatting>
  <conditionalFormatting sqref="X174:X175 X185:X186 X196:X197 X207:X208 X218:X219">
    <cfRule type="notContainsBlanks" dxfId="13057" priority="1255">
      <formula>LEN(TRIM(X174))&gt;0</formula>
    </cfRule>
  </conditionalFormatting>
  <conditionalFormatting sqref="X174:X175 X185:X186 X196:X197 X207:X208 X218:X219">
    <cfRule type="containsBlanks" dxfId="13056" priority="1256">
      <formula>LEN(TRIM(X174))=0</formula>
    </cfRule>
  </conditionalFormatting>
  <conditionalFormatting sqref="X176:X179 X187:X190 X198:X201 X209:X212 X220:X223">
    <cfRule type="notContainsBlanks" dxfId="13055" priority="1257">
      <formula>LEN(TRIM(X176))&gt;0</formula>
    </cfRule>
  </conditionalFormatting>
  <conditionalFormatting sqref="X176:X179 X187:X190 X198:X201 X209:X212 X220:X223">
    <cfRule type="containsBlanks" dxfId="13054" priority="1258">
      <formula>LEN(TRIM(X176))=0</formula>
    </cfRule>
  </conditionalFormatting>
  <conditionalFormatting sqref="X177 X188 X199 X210 X221">
    <cfRule type="notContainsBlanks" dxfId="13053" priority="1259">
      <formula>LEN(TRIM(X177))&gt;0</formula>
    </cfRule>
  </conditionalFormatting>
  <conditionalFormatting sqref="X177 X188 X199 X210 X221">
    <cfRule type="containsBlanks" dxfId="13052" priority="1260">
      <formula>LEN(TRIM(X177))=0</formula>
    </cfRule>
  </conditionalFormatting>
  <conditionalFormatting sqref="V385">
    <cfRule type="notContainsBlanks" dxfId="13051" priority="1261">
      <formula>LEN(TRIM(V385))&gt;0</formula>
    </cfRule>
  </conditionalFormatting>
  <conditionalFormatting sqref="V385">
    <cfRule type="containsBlanks" dxfId="13050" priority="1262">
      <formula>LEN(TRIM(V385))=0</formula>
    </cfRule>
  </conditionalFormatting>
  <conditionalFormatting sqref="W385 W388:W402">
    <cfRule type="notContainsBlanks" dxfId="13049" priority="1263">
      <formula>LEN(TRIM(W385))&gt;0</formula>
    </cfRule>
  </conditionalFormatting>
  <conditionalFormatting sqref="W385 W388:W402">
    <cfRule type="containsBlanks" dxfId="13048" priority="1264">
      <formula>LEN(TRIM(W385))=0</formula>
    </cfRule>
  </conditionalFormatting>
  <conditionalFormatting sqref="W385 W388:W402">
    <cfRule type="notContainsBlanks" dxfId="13047" priority="1265">
      <formula>LEN(TRIM(W385))&gt;0</formula>
    </cfRule>
  </conditionalFormatting>
  <conditionalFormatting sqref="W385 W388:W402">
    <cfRule type="containsBlanks" dxfId="13046" priority="1266">
      <formula>LEN(TRIM(W385))=0</formula>
    </cfRule>
  </conditionalFormatting>
  <conditionalFormatting sqref="W382:W384">
    <cfRule type="notContainsBlanks" dxfId="13045" priority="1267">
      <formula>LEN(TRIM(W382))&gt;0</formula>
    </cfRule>
  </conditionalFormatting>
  <conditionalFormatting sqref="W382:W384">
    <cfRule type="containsBlanks" dxfId="13044" priority="1268">
      <formula>LEN(TRIM(W382))=0</formula>
    </cfRule>
  </conditionalFormatting>
  <conditionalFormatting sqref="W383">
    <cfRule type="notContainsBlanks" dxfId="13043" priority="1269">
      <formula>LEN(TRIM(W383))&gt;0</formula>
    </cfRule>
  </conditionalFormatting>
  <conditionalFormatting sqref="W383">
    <cfRule type="containsBlanks" dxfId="13042" priority="1270">
      <formula>LEN(TRIM(W383))=0</formula>
    </cfRule>
  </conditionalFormatting>
  <conditionalFormatting sqref="W382">
    <cfRule type="notContainsBlanks" dxfId="13041" priority="1271">
      <formula>LEN(TRIM(W382))&gt;0</formula>
    </cfRule>
  </conditionalFormatting>
  <conditionalFormatting sqref="W382">
    <cfRule type="containsBlanks" dxfId="13040" priority="1272">
      <formula>LEN(TRIM(W382))=0</formula>
    </cfRule>
  </conditionalFormatting>
  <conditionalFormatting sqref="W382">
    <cfRule type="notContainsBlanks" dxfId="13039" priority="1273">
      <formula>LEN(TRIM(W382))&gt;0</formula>
    </cfRule>
  </conditionalFormatting>
  <conditionalFormatting sqref="W382">
    <cfRule type="containsBlanks" dxfId="13038" priority="1274">
      <formula>LEN(TRIM(W382))=0</formula>
    </cfRule>
  </conditionalFormatting>
  <conditionalFormatting sqref="W383">
    <cfRule type="notContainsBlanks" dxfId="13037" priority="1275">
      <formula>LEN(TRIM(W383))&gt;0</formula>
    </cfRule>
  </conditionalFormatting>
  <conditionalFormatting sqref="W383">
    <cfRule type="containsBlanks" dxfId="13036" priority="1276">
      <formula>LEN(TRIM(W383))=0</formula>
    </cfRule>
  </conditionalFormatting>
  <conditionalFormatting sqref="W384">
    <cfRule type="notContainsBlanks" dxfId="13035" priority="1277">
      <formula>LEN(TRIM(W384))&gt;0</formula>
    </cfRule>
  </conditionalFormatting>
  <conditionalFormatting sqref="W384">
    <cfRule type="containsBlanks" dxfId="13034" priority="1278">
      <formula>LEN(TRIM(W384))=0</formula>
    </cfRule>
  </conditionalFormatting>
  <conditionalFormatting sqref="W384">
    <cfRule type="notContainsBlanks" dxfId="13033" priority="1279">
      <formula>LEN(TRIM(W384))&gt;0</formula>
    </cfRule>
  </conditionalFormatting>
  <conditionalFormatting sqref="W384">
    <cfRule type="containsBlanks" dxfId="13032" priority="1280">
      <formula>LEN(TRIM(W384))=0</formula>
    </cfRule>
  </conditionalFormatting>
  <conditionalFormatting sqref="W384">
    <cfRule type="notContainsBlanks" dxfId="13031" priority="1281">
      <formula>LEN(TRIM(W384))&gt;0</formula>
    </cfRule>
  </conditionalFormatting>
  <conditionalFormatting sqref="W384">
    <cfRule type="containsBlanks" dxfId="13030" priority="1282">
      <formula>LEN(TRIM(W384))=0</formula>
    </cfRule>
  </conditionalFormatting>
  <conditionalFormatting sqref="W383">
    <cfRule type="notContainsBlanks" dxfId="13029" priority="1283">
      <formula>LEN(TRIM(W383))&gt;0</formula>
    </cfRule>
  </conditionalFormatting>
  <conditionalFormatting sqref="W383">
    <cfRule type="containsBlanks" dxfId="13028" priority="1284">
      <formula>LEN(TRIM(W383))=0</formula>
    </cfRule>
  </conditionalFormatting>
  <conditionalFormatting sqref="W384">
    <cfRule type="notContainsBlanks" dxfId="13027" priority="1285">
      <formula>LEN(TRIM(W384))&gt;0</formula>
    </cfRule>
  </conditionalFormatting>
  <conditionalFormatting sqref="W384">
    <cfRule type="containsBlanks" dxfId="13026" priority="1286">
      <formula>LEN(TRIM(W384))=0</formula>
    </cfRule>
  </conditionalFormatting>
  <conditionalFormatting sqref="W383">
    <cfRule type="notContainsBlanks" dxfId="13025" priority="1287">
      <formula>LEN(TRIM(W383))&gt;0</formula>
    </cfRule>
  </conditionalFormatting>
  <conditionalFormatting sqref="W383">
    <cfRule type="containsBlanks" dxfId="13024" priority="1288">
      <formula>LEN(TRIM(W383))=0</formula>
    </cfRule>
  </conditionalFormatting>
  <conditionalFormatting sqref="W383">
    <cfRule type="notContainsBlanks" dxfId="13023" priority="1289">
      <formula>LEN(TRIM(W383))&gt;0</formula>
    </cfRule>
  </conditionalFormatting>
  <conditionalFormatting sqref="W383">
    <cfRule type="containsBlanks" dxfId="13022" priority="1290">
      <formula>LEN(TRIM(W383))=0</formula>
    </cfRule>
  </conditionalFormatting>
  <conditionalFormatting sqref="W384">
    <cfRule type="notContainsBlanks" dxfId="13021" priority="1291">
      <formula>LEN(TRIM(W384))&gt;0</formula>
    </cfRule>
  </conditionalFormatting>
  <conditionalFormatting sqref="W384">
    <cfRule type="containsBlanks" dxfId="13020" priority="1292">
      <formula>LEN(TRIM(W384))=0</formula>
    </cfRule>
  </conditionalFormatting>
  <conditionalFormatting sqref="W384">
    <cfRule type="notContainsBlanks" dxfId="13019" priority="1293">
      <formula>LEN(TRIM(W384))&gt;0</formula>
    </cfRule>
  </conditionalFormatting>
  <conditionalFormatting sqref="W384">
    <cfRule type="containsBlanks" dxfId="13018" priority="1294">
      <formula>LEN(TRIM(W384))=0</formula>
    </cfRule>
  </conditionalFormatting>
  <conditionalFormatting sqref="H248:H249 J248:L249 N248:P249">
    <cfRule type="notContainsBlanks" dxfId="13017" priority="1295">
      <formula>LEN(TRIM(H248))&gt;0</formula>
    </cfRule>
  </conditionalFormatting>
  <conditionalFormatting sqref="H248:H249 J248:L249 N248:P249">
    <cfRule type="containsBlanks" dxfId="13016" priority="1296">
      <formula>LEN(TRIM(H248))=0</formula>
    </cfRule>
  </conditionalFormatting>
  <conditionalFormatting sqref="H248:H249 J248:L249 N248:P249">
    <cfRule type="notContainsBlanks" dxfId="13015" priority="1297">
      <formula>LEN(TRIM(H248))&gt;0</formula>
    </cfRule>
  </conditionalFormatting>
  <conditionalFormatting sqref="H248:H249 J248:L249 N248:P249">
    <cfRule type="containsBlanks" dxfId="13014" priority="1298">
      <formula>LEN(TRIM(H248))=0</formula>
    </cfRule>
  </conditionalFormatting>
  <conditionalFormatting sqref="H246 J246:L246 N246:P246">
    <cfRule type="notContainsBlanks" dxfId="13013" priority="1299">
      <formula>LEN(TRIM(H246))&gt;0</formula>
    </cfRule>
  </conditionalFormatting>
  <conditionalFormatting sqref="H246 J246:L246 N246:P246">
    <cfRule type="containsBlanks" dxfId="13012" priority="1300">
      <formula>LEN(TRIM(H246))=0</formula>
    </cfRule>
  </conditionalFormatting>
  <conditionalFormatting sqref="H246 J246:L246 N246:P246">
    <cfRule type="notContainsBlanks" dxfId="13011" priority="1301">
      <formula>LEN(TRIM(H246))&gt;0</formula>
    </cfRule>
  </conditionalFormatting>
  <conditionalFormatting sqref="H246 J246:L246 N246:P246">
    <cfRule type="containsBlanks" dxfId="13010" priority="1302">
      <formula>LEN(TRIM(H246))=0</formula>
    </cfRule>
  </conditionalFormatting>
  <conditionalFormatting sqref="H246 J246:L246 N246:P246">
    <cfRule type="notContainsBlanks" dxfId="13009" priority="1303">
      <formula>LEN(TRIM(H246))&gt;0</formula>
    </cfRule>
  </conditionalFormatting>
  <conditionalFormatting sqref="H246 J246:L246 N246:P246">
    <cfRule type="containsBlanks" dxfId="13008" priority="1304">
      <formula>LEN(TRIM(H246))=0</formula>
    </cfRule>
  </conditionalFormatting>
  <conditionalFormatting sqref="H246 J246:L246 N246:P246">
    <cfRule type="notContainsBlanks" dxfId="13007" priority="1305">
      <formula>LEN(TRIM(H246))&gt;0</formula>
    </cfRule>
  </conditionalFormatting>
  <conditionalFormatting sqref="H246 J246:L246 N246:P246">
    <cfRule type="containsBlanks" dxfId="13006" priority="1306">
      <formula>LEN(TRIM(H246))=0</formula>
    </cfRule>
  </conditionalFormatting>
  <conditionalFormatting sqref="H247 J247:L247 N247:P247">
    <cfRule type="notContainsBlanks" dxfId="13005" priority="1307">
      <formula>LEN(TRIM(H247))&gt;0</formula>
    </cfRule>
  </conditionalFormatting>
  <conditionalFormatting sqref="H247 J247:L247 N247:P247">
    <cfRule type="containsBlanks" dxfId="13004" priority="1308">
      <formula>LEN(TRIM(H247))=0</formula>
    </cfRule>
  </conditionalFormatting>
  <conditionalFormatting sqref="H247 J247:L247 N247:P247">
    <cfRule type="notContainsBlanks" dxfId="13003" priority="1309">
      <formula>LEN(TRIM(H247))&gt;0</formula>
    </cfRule>
  </conditionalFormatting>
  <conditionalFormatting sqref="H247 J247:L247 N247:P247">
    <cfRule type="containsBlanks" dxfId="13002" priority="1310">
      <formula>LEN(TRIM(H247))=0</formula>
    </cfRule>
  </conditionalFormatting>
  <conditionalFormatting sqref="P299:P300">
    <cfRule type="notContainsBlanks" dxfId="13001" priority="1311">
      <formula>LEN(TRIM(P299))&gt;0</formula>
    </cfRule>
  </conditionalFormatting>
  <conditionalFormatting sqref="P299:P300">
    <cfRule type="containsBlanks" dxfId="13000" priority="1312">
      <formula>LEN(TRIM(P299))=0</formula>
    </cfRule>
  </conditionalFormatting>
  <conditionalFormatting sqref="K124 K135 K146 K157 K168">
    <cfRule type="notContainsBlanks" dxfId="12999" priority="1313">
      <formula>LEN(TRIM(K124))&gt;0</formula>
    </cfRule>
  </conditionalFormatting>
  <conditionalFormatting sqref="K124 K135 K146 K157 K168">
    <cfRule type="containsBlanks" dxfId="12998" priority="1314">
      <formula>LEN(TRIM(K124))=0</formula>
    </cfRule>
  </conditionalFormatting>
  <conditionalFormatting sqref="N384">
    <cfRule type="notContainsBlanks" dxfId="12997" priority="1315">
      <formula>LEN(TRIM(N384))&gt;0</formula>
    </cfRule>
  </conditionalFormatting>
  <conditionalFormatting sqref="N384">
    <cfRule type="containsBlanks" dxfId="12996" priority="1316">
      <formula>LEN(TRIM(N384))=0</formula>
    </cfRule>
  </conditionalFormatting>
  <conditionalFormatting sqref="K236:K237 K250:K251 K264:K265 K292:K293 K306:K307 K320:K321 K362:K363">
    <cfRule type="notContainsBlanks" dxfId="12995" priority="1317">
      <formula>LEN(TRIM(K236))&gt;0</formula>
    </cfRule>
  </conditionalFormatting>
  <conditionalFormatting sqref="K236:K237 K250:K251 K264:K265 K292:K293 K306:K307 K320:K321 K362:K363">
    <cfRule type="containsBlanks" dxfId="12994" priority="1318">
      <formula>LEN(TRIM(K236))=0</formula>
    </cfRule>
  </conditionalFormatting>
  <conditionalFormatting sqref="K236:K237 K250:K251 K264:K265 K292:K293 K306:K307 K320:K321 K362:K363">
    <cfRule type="notContainsBlanks" dxfId="12993" priority="1319">
      <formula>LEN(TRIM(K236))&gt;0</formula>
    </cfRule>
  </conditionalFormatting>
  <conditionalFormatting sqref="K236:K237 K250:K251 K264:K265 K292:K293 K306:K307 K320:K321 K362:K363">
    <cfRule type="containsBlanks" dxfId="12992" priority="1320">
      <formula>LEN(TRIM(K236))=0</formula>
    </cfRule>
  </conditionalFormatting>
  <conditionalFormatting sqref="I257:I260">
    <cfRule type="notContainsBlanks" dxfId="12991" priority="1321">
      <formula>LEN(TRIM(I257))&gt;0</formula>
    </cfRule>
  </conditionalFormatting>
  <conditionalFormatting sqref="I257:I260">
    <cfRule type="containsBlanks" dxfId="12990" priority="1322">
      <formula>LEN(TRIM(I257))=0</formula>
    </cfRule>
  </conditionalFormatting>
  <conditionalFormatting sqref="U217:U218 U220:U224">
    <cfRule type="notContainsBlanks" dxfId="12989" priority="1323">
      <formula>LEN(TRIM(U217))&gt;0</formula>
    </cfRule>
  </conditionalFormatting>
  <conditionalFormatting sqref="U217:U218 U220:U224">
    <cfRule type="containsBlanks" dxfId="12988" priority="1324">
      <formula>LEN(TRIM(U217))=0</formula>
    </cfRule>
  </conditionalFormatting>
  <conditionalFormatting sqref="U220:U223">
    <cfRule type="notContainsBlanks" dxfId="12987" priority="1325">
      <formula>LEN(TRIM(U220))&gt;0</formula>
    </cfRule>
  </conditionalFormatting>
  <conditionalFormatting sqref="U220:U223">
    <cfRule type="containsBlanks" dxfId="12986" priority="1326">
      <formula>LEN(TRIM(U220))=0</formula>
    </cfRule>
  </conditionalFormatting>
  <conditionalFormatting sqref="U217:U218 U220:U224">
    <cfRule type="notContainsBlanks" dxfId="12985" priority="1327">
      <formula>LEN(TRIM(U217))&gt;0</formula>
    </cfRule>
  </conditionalFormatting>
  <conditionalFormatting sqref="U217:U218 U220:U224">
    <cfRule type="containsBlanks" dxfId="12984" priority="1328">
      <formula>LEN(TRIM(U217))=0</formula>
    </cfRule>
  </conditionalFormatting>
  <conditionalFormatting sqref="U217:U218 U220:U224">
    <cfRule type="notContainsBlanks" dxfId="12983" priority="1329">
      <formula>LEN(TRIM(U217))&gt;0</formula>
    </cfRule>
  </conditionalFormatting>
  <conditionalFormatting sqref="U217:U218 U220:U224">
    <cfRule type="containsBlanks" dxfId="12982" priority="1330">
      <formula>LEN(TRIM(U217))=0</formula>
    </cfRule>
  </conditionalFormatting>
  <conditionalFormatting sqref="U218">
    <cfRule type="notContainsBlanks" dxfId="12981" priority="1331">
      <formula>LEN(TRIM(U218))&gt;0</formula>
    </cfRule>
  </conditionalFormatting>
  <conditionalFormatting sqref="U218">
    <cfRule type="containsBlanks" dxfId="12980" priority="1332">
      <formula>LEN(TRIM(U218))=0</formula>
    </cfRule>
  </conditionalFormatting>
  <conditionalFormatting sqref="U218">
    <cfRule type="notContainsBlanks" dxfId="12979" priority="1333">
      <formula>LEN(TRIM(U218))&gt;0</formula>
    </cfRule>
  </conditionalFormatting>
  <conditionalFormatting sqref="U218">
    <cfRule type="containsBlanks" dxfId="12978" priority="1334">
      <formula>LEN(TRIM(U218))=0</formula>
    </cfRule>
  </conditionalFormatting>
  <conditionalFormatting sqref="U285:U292 U229:U242 U313:U325">
    <cfRule type="notContainsBlanks" dxfId="12977" priority="1335">
      <formula>LEN(TRIM(U285))&gt;0</formula>
    </cfRule>
  </conditionalFormatting>
  <conditionalFormatting sqref="U285:U292 U229:U242 U313:U325">
    <cfRule type="containsBlanks" dxfId="12976" priority="1336">
      <formula>LEN(TRIM(U285))=0</formula>
    </cfRule>
  </conditionalFormatting>
  <conditionalFormatting sqref="U232:U242 U288:U292 U316:U325">
    <cfRule type="notContainsBlanks" dxfId="12975" priority="1337">
      <formula>LEN(TRIM(U232))&gt;0</formula>
    </cfRule>
  </conditionalFormatting>
  <conditionalFormatting sqref="U232:U242 U288:U292 U316:U325">
    <cfRule type="containsBlanks" dxfId="12974" priority="1338">
      <formula>LEN(TRIM(U232))=0</formula>
    </cfRule>
  </conditionalFormatting>
  <conditionalFormatting sqref="U285:U292 U229:U242 U313:U325">
    <cfRule type="notContainsBlanks" dxfId="12973" priority="1339">
      <formula>LEN(TRIM(U285))&gt;0</formula>
    </cfRule>
  </conditionalFormatting>
  <conditionalFormatting sqref="U285:U292 U229:U242 U313:U325">
    <cfRule type="containsBlanks" dxfId="12972" priority="1340">
      <formula>LEN(TRIM(U285))=0</formula>
    </cfRule>
  </conditionalFormatting>
  <conditionalFormatting sqref="N70 N81 N92 N103 N114 N73:N74 N84 N95 N106 N117">
    <cfRule type="notContainsBlanks" dxfId="12971" priority="1341">
      <formula>LEN(TRIM(N70))&gt;0</formula>
    </cfRule>
  </conditionalFormatting>
  <conditionalFormatting sqref="N70 N81 N92 N103 N114 N73:N74 N84 N95 N106 N117">
    <cfRule type="containsBlanks" dxfId="12970" priority="1342">
      <formula>LEN(TRIM(N70))=0</formula>
    </cfRule>
  </conditionalFormatting>
  <conditionalFormatting sqref="T308">
    <cfRule type="notContainsBlanks" dxfId="12969" priority="1343">
      <formula>LEN(TRIM(T308))&gt;0</formula>
    </cfRule>
  </conditionalFormatting>
  <conditionalFormatting sqref="T308">
    <cfRule type="containsBlanks" dxfId="12968" priority="1344">
      <formula>LEN(TRIM(T308))=0</formula>
    </cfRule>
  </conditionalFormatting>
  <conditionalFormatting sqref="T301">
    <cfRule type="notContainsBlanks" dxfId="12967" priority="1345">
      <formula>LEN(TRIM(T301))&gt;0</formula>
    </cfRule>
  </conditionalFormatting>
  <conditionalFormatting sqref="T301">
    <cfRule type="containsBlanks" dxfId="12966" priority="1346">
      <formula>LEN(TRIM(T301))=0</formula>
    </cfRule>
  </conditionalFormatting>
  <conditionalFormatting sqref="T308">
    <cfRule type="notContainsBlanks" dxfId="12965" priority="1347">
      <formula>LEN(TRIM(T308))&gt;0</formula>
    </cfRule>
  </conditionalFormatting>
  <conditionalFormatting sqref="T308">
    <cfRule type="containsBlanks" dxfId="12964" priority="1348">
      <formula>LEN(TRIM(T308))=0</formula>
    </cfRule>
  </conditionalFormatting>
  <conditionalFormatting sqref="T301">
    <cfRule type="notContainsBlanks" dxfId="12963" priority="1349">
      <formula>LEN(TRIM(T301))&gt;0</formula>
    </cfRule>
  </conditionalFormatting>
  <conditionalFormatting sqref="T301">
    <cfRule type="containsBlanks" dxfId="12962" priority="1350">
      <formula>LEN(TRIM(T301))=0</formula>
    </cfRule>
  </conditionalFormatting>
  <conditionalFormatting sqref="T301">
    <cfRule type="notContainsBlanks" dxfId="12961" priority="1351">
      <formula>LEN(TRIM(T301))&gt;0</formula>
    </cfRule>
  </conditionalFormatting>
  <conditionalFormatting sqref="T301">
    <cfRule type="containsBlanks" dxfId="12960" priority="1352">
      <formula>LEN(TRIM(T301))=0</formula>
    </cfRule>
  </conditionalFormatting>
  <conditionalFormatting sqref="T306">
    <cfRule type="notContainsBlanks" dxfId="12959" priority="1353">
      <formula>LEN(TRIM(T306))&gt;0</formula>
    </cfRule>
  </conditionalFormatting>
  <conditionalFormatting sqref="T306">
    <cfRule type="containsBlanks" dxfId="12958" priority="1354">
      <formula>LEN(TRIM(T306))=0</formula>
    </cfRule>
  </conditionalFormatting>
  <conditionalFormatting sqref="T306">
    <cfRule type="notContainsBlanks" dxfId="12957" priority="1355">
      <formula>LEN(TRIM(T306))&gt;0</formula>
    </cfRule>
  </conditionalFormatting>
  <conditionalFormatting sqref="T306">
    <cfRule type="containsBlanks" dxfId="12956" priority="1356">
      <formula>LEN(TRIM(T306))=0</formula>
    </cfRule>
  </conditionalFormatting>
  <conditionalFormatting sqref="T321">
    <cfRule type="notContainsBlanks" dxfId="12955" priority="1357">
      <formula>LEN(TRIM(T321))&gt;0</formula>
    </cfRule>
  </conditionalFormatting>
  <conditionalFormatting sqref="T321">
    <cfRule type="containsBlanks" dxfId="12954" priority="1358">
      <formula>LEN(TRIM(T321))=0</formula>
    </cfRule>
  </conditionalFormatting>
  <conditionalFormatting sqref="M316:M317">
    <cfRule type="notContainsBlanks" dxfId="12953" priority="1359">
      <formula>LEN(TRIM(M316))&gt;0</formula>
    </cfRule>
  </conditionalFormatting>
  <conditionalFormatting sqref="M316:M317">
    <cfRule type="containsBlanks" dxfId="12952" priority="1360">
      <formula>LEN(TRIM(M316))=0</formula>
    </cfRule>
  </conditionalFormatting>
  <conditionalFormatting sqref="M312:M313 M315">
    <cfRule type="notContainsBlanks" dxfId="12951" priority="1361">
      <formula>LEN(TRIM(M312))&gt;0</formula>
    </cfRule>
  </conditionalFormatting>
  <conditionalFormatting sqref="M312:M313 M315">
    <cfRule type="containsBlanks" dxfId="12950" priority="1362">
      <formula>LEN(TRIM(M312))=0</formula>
    </cfRule>
  </conditionalFormatting>
  <conditionalFormatting sqref="S221:S223">
    <cfRule type="notContainsBlanks" dxfId="12949" priority="1363">
      <formula>LEN(TRIM(S221))&gt;0</formula>
    </cfRule>
  </conditionalFormatting>
  <conditionalFormatting sqref="S221:S223">
    <cfRule type="containsBlanks" dxfId="12948" priority="1364">
      <formula>LEN(TRIM(S221))=0</formula>
    </cfRule>
  </conditionalFormatting>
  <conditionalFormatting sqref="S213:S216">
    <cfRule type="notContainsBlanks" dxfId="12947" priority="1365">
      <formula>LEN(TRIM(S213))&gt;0</formula>
    </cfRule>
  </conditionalFormatting>
  <conditionalFormatting sqref="S213:S216">
    <cfRule type="containsBlanks" dxfId="12946" priority="1366">
      <formula>LEN(TRIM(S213))=0</formula>
    </cfRule>
  </conditionalFormatting>
  <conditionalFormatting sqref="Q305">
    <cfRule type="notContainsBlanks" dxfId="12945" priority="1367">
      <formula>LEN(TRIM(Q305))&gt;0</formula>
    </cfRule>
  </conditionalFormatting>
  <conditionalFormatting sqref="Q305">
    <cfRule type="containsBlanks" dxfId="12944" priority="1368">
      <formula>LEN(TRIM(Q305))=0</formula>
    </cfRule>
  </conditionalFormatting>
  <conditionalFormatting sqref="T306">
    <cfRule type="notContainsBlanks" dxfId="12943" priority="1369">
      <formula>LEN(TRIM(T306))&gt;0</formula>
    </cfRule>
  </conditionalFormatting>
  <conditionalFormatting sqref="T306">
    <cfRule type="containsBlanks" dxfId="12942" priority="1370">
      <formula>LEN(TRIM(T306))=0</formula>
    </cfRule>
  </conditionalFormatting>
  <conditionalFormatting sqref="H253 J253:L253 N253:P253">
    <cfRule type="notContainsBlanks" dxfId="12941" priority="1371">
      <formula>LEN(TRIM(H253))&gt;0</formula>
    </cfRule>
  </conditionalFormatting>
  <conditionalFormatting sqref="H253 J253:L253 N253:P253">
    <cfRule type="containsBlanks" dxfId="12940" priority="1372">
      <formula>LEN(TRIM(H253))=0</formula>
    </cfRule>
  </conditionalFormatting>
  <conditionalFormatting sqref="T302">
    <cfRule type="notContainsBlanks" dxfId="12939" priority="1373">
      <formula>LEN(TRIM(T302))&gt;0</formula>
    </cfRule>
  </conditionalFormatting>
  <conditionalFormatting sqref="T302">
    <cfRule type="containsBlanks" dxfId="12938" priority="1374">
      <formula>LEN(TRIM(T302))=0</formula>
    </cfRule>
  </conditionalFormatting>
  <conditionalFormatting sqref="T307">
    <cfRule type="notContainsBlanks" dxfId="12937" priority="1375">
      <formula>LEN(TRIM(T307))&gt;0</formula>
    </cfRule>
  </conditionalFormatting>
  <conditionalFormatting sqref="T307">
    <cfRule type="containsBlanks" dxfId="12936" priority="1376">
      <formula>LEN(TRIM(T307))=0</formula>
    </cfRule>
  </conditionalFormatting>
  <conditionalFormatting sqref="T320">
    <cfRule type="notContainsBlanks" dxfId="12935" priority="1377">
      <formula>LEN(TRIM(T320))&gt;0</formula>
    </cfRule>
  </conditionalFormatting>
  <conditionalFormatting sqref="T320">
    <cfRule type="containsBlanks" dxfId="12934" priority="1378">
      <formula>LEN(TRIM(T320))=0</formula>
    </cfRule>
  </conditionalFormatting>
  <conditionalFormatting sqref="T312:T313 T315">
    <cfRule type="notContainsBlanks" dxfId="12933" priority="1379">
      <formula>LEN(TRIM(T312))&gt;0</formula>
    </cfRule>
  </conditionalFormatting>
  <conditionalFormatting sqref="T312:T313 T315">
    <cfRule type="containsBlanks" dxfId="12932" priority="1380">
      <formula>LEN(TRIM(T312))=0</formula>
    </cfRule>
  </conditionalFormatting>
  <conditionalFormatting sqref="T317">
    <cfRule type="notContainsBlanks" dxfId="12931" priority="1381">
      <formula>LEN(TRIM(T317))&gt;0</formula>
    </cfRule>
  </conditionalFormatting>
  <conditionalFormatting sqref="T317">
    <cfRule type="containsBlanks" dxfId="12930" priority="1382">
      <formula>LEN(TRIM(T317))=0</formula>
    </cfRule>
  </conditionalFormatting>
  <conditionalFormatting sqref="V294:V311">
    <cfRule type="notContainsBlanks" dxfId="12929" priority="1383">
      <formula>LEN(TRIM(V294))&gt;0</formula>
    </cfRule>
  </conditionalFormatting>
  <conditionalFormatting sqref="V294:V311">
    <cfRule type="containsBlanks" dxfId="12928" priority="1384">
      <formula>LEN(TRIM(V294))=0</formula>
    </cfRule>
  </conditionalFormatting>
  <conditionalFormatting sqref="T318">
    <cfRule type="notContainsBlanks" dxfId="12927" priority="1385">
      <formula>LEN(TRIM(T318))&gt;0</formula>
    </cfRule>
  </conditionalFormatting>
  <conditionalFormatting sqref="T318">
    <cfRule type="containsBlanks" dxfId="12926" priority="1386">
      <formula>LEN(TRIM(T318))=0</formula>
    </cfRule>
  </conditionalFormatting>
  <conditionalFormatting sqref="T319">
    <cfRule type="notContainsBlanks" dxfId="12925" priority="1387">
      <formula>LEN(TRIM(T319))&gt;0</formula>
    </cfRule>
  </conditionalFormatting>
  <conditionalFormatting sqref="T319">
    <cfRule type="containsBlanks" dxfId="12924" priority="1388">
      <formula>LEN(TRIM(T319))=0</formula>
    </cfRule>
  </conditionalFormatting>
  <conditionalFormatting sqref="T321">
    <cfRule type="notContainsBlanks" dxfId="12923" priority="1389">
      <formula>LEN(TRIM(T321))&gt;0</formula>
    </cfRule>
  </conditionalFormatting>
  <conditionalFormatting sqref="T321">
    <cfRule type="containsBlanks" dxfId="12922" priority="1390">
      <formula>LEN(TRIM(T321))=0</formula>
    </cfRule>
  </conditionalFormatting>
  <conditionalFormatting sqref="T321">
    <cfRule type="notContainsBlanks" dxfId="12921" priority="1391">
      <formula>LEN(TRIM(T321))&gt;0</formula>
    </cfRule>
  </conditionalFormatting>
  <conditionalFormatting sqref="T321">
    <cfRule type="containsBlanks" dxfId="12920" priority="1392">
      <formula>LEN(TRIM(T321))=0</formula>
    </cfRule>
  </conditionalFormatting>
  <conditionalFormatting sqref="N390">
    <cfRule type="notContainsBlanks" dxfId="12919" priority="1393">
      <formula>LEN(TRIM(N390))&gt;0</formula>
    </cfRule>
  </conditionalFormatting>
  <conditionalFormatting sqref="N390">
    <cfRule type="containsBlanks" dxfId="12918" priority="1394">
      <formula>LEN(TRIM(N390))=0</formula>
    </cfRule>
  </conditionalFormatting>
  <conditionalFormatting sqref="N390">
    <cfRule type="notContainsBlanks" dxfId="12917" priority="1395">
      <formula>LEN(TRIM(N390))&gt;0</formula>
    </cfRule>
  </conditionalFormatting>
  <conditionalFormatting sqref="N390">
    <cfRule type="containsBlanks" dxfId="12916" priority="1396">
      <formula>LEN(TRIM(N390))=0</formula>
    </cfRule>
  </conditionalFormatting>
  <conditionalFormatting sqref="N384:N385">
    <cfRule type="notContainsBlanks" dxfId="12915" priority="1397">
      <formula>LEN(TRIM(N384))&gt;0</formula>
    </cfRule>
  </conditionalFormatting>
  <conditionalFormatting sqref="N384:N385">
    <cfRule type="containsBlanks" dxfId="12914" priority="1398">
      <formula>LEN(TRIM(N384))=0</formula>
    </cfRule>
  </conditionalFormatting>
  <conditionalFormatting sqref="N385">
    <cfRule type="notContainsBlanks" dxfId="12913" priority="1399">
      <formula>LEN(TRIM(N385))&gt;0</formula>
    </cfRule>
  </conditionalFormatting>
  <conditionalFormatting sqref="N385">
    <cfRule type="containsBlanks" dxfId="12912" priority="1400">
      <formula>LEN(TRIM(N385))=0</formula>
    </cfRule>
  </conditionalFormatting>
  <conditionalFormatting sqref="N384">
    <cfRule type="notContainsBlanks" dxfId="12911" priority="1401">
      <formula>LEN(TRIM(N384))&gt;0</formula>
    </cfRule>
  </conditionalFormatting>
  <conditionalFormatting sqref="N384">
    <cfRule type="containsBlanks" dxfId="12910" priority="1402">
      <formula>LEN(TRIM(N384))=0</formula>
    </cfRule>
  </conditionalFormatting>
  <conditionalFormatting sqref="N383">
    <cfRule type="notContainsBlanks" dxfId="12909" priority="1403">
      <formula>LEN(TRIM(N383))&gt;0</formula>
    </cfRule>
  </conditionalFormatting>
  <conditionalFormatting sqref="N383">
    <cfRule type="containsBlanks" dxfId="12908" priority="1404">
      <formula>LEN(TRIM(N383))=0</formula>
    </cfRule>
  </conditionalFormatting>
  <conditionalFormatting sqref="N389">
    <cfRule type="notContainsBlanks" dxfId="12907" priority="1405">
      <formula>LEN(TRIM(N389))&gt;0</formula>
    </cfRule>
  </conditionalFormatting>
  <conditionalFormatting sqref="N389">
    <cfRule type="containsBlanks" dxfId="12906" priority="1406">
      <formula>LEN(TRIM(N389))=0</formula>
    </cfRule>
  </conditionalFormatting>
  <conditionalFormatting sqref="N382">
    <cfRule type="notContainsBlanks" dxfId="12905" priority="1407">
      <formula>LEN(TRIM(N382))&gt;0</formula>
    </cfRule>
  </conditionalFormatting>
  <conditionalFormatting sqref="N382">
    <cfRule type="containsBlanks" dxfId="12904" priority="1408">
      <formula>LEN(TRIM(N382))=0</formula>
    </cfRule>
  </conditionalFormatting>
  <conditionalFormatting sqref="N378">
    <cfRule type="notContainsBlanks" dxfId="12903" priority="1409">
      <formula>LEN(TRIM(N378))&gt;0</formula>
    </cfRule>
  </conditionalFormatting>
  <conditionalFormatting sqref="N378">
    <cfRule type="containsBlanks" dxfId="12902" priority="1410">
      <formula>LEN(TRIM(N378))=0</formula>
    </cfRule>
  </conditionalFormatting>
  <conditionalFormatting sqref="N378">
    <cfRule type="notContainsBlanks" dxfId="12901" priority="1411">
      <formula>LEN(TRIM(N378))&gt;0</formula>
    </cfRule>
  </conditionalFormatting>
  <conditionalFormatting sqref="N378">
    <cfRule type="containsBlanks" dxfId="12900" priority="1412">
      <formula>LEN(TRIM(N378))=0</formula>
    </cfRule>
  </conditionalFormatting>
  <conditionalFormatting sqref="X118 X129 X140 X151 X162">
    <cfRule type="notContainsBlanks" dxfId="12899" priority="1413">
      <formula>LEN(TRIM(X118))&gt;0</formula>
    </cfRule>
  </conditionalFormatting>
  <conditionalFormatting sqref="X118 X129 X140 X151 X162">
    <cfRule type="containsBlanks" dxfId="12898" priority="1414">
      <formula>LEN(TRIM(X118))=0</formula>
    </cfRule>
  </conditionalFormatting>
  <conditionalFormatting sqref="X118 X129 X140 X151 X162">
    <cfRule type="notContainsBlanks" dxfId="12897" priority="1415">
      <formula>LEN(TRIM(X118))&gt;0</formula>
    </cfRule>
  </conditionalFormatting>
  <conditionalFormatting sqref="X118 X129 X140 X151 X162">
    <cfRule type="containsBlanks" dxfId="12896" priority="1416">
      <formula>LEN(TRIM(X118))=0</formula>
    </cfRule>
  </conditionalFormatting>
  <conditionalFormatting sqref="J286:X286 I354:I367 I315:I339 I264:I296 I312:I313">
    <cfRule type="notContainsBlanks" dxfId="12895" priority="1417">
      <formula>LEN(TRIM(J286))&gt;0</formula>
    </cfRule>
  </conditionalFormatting>
  <conditionalFormatting sqref="J286:X286 I354:I367 I315:I339 I264:I296 I312:I313">
    <cfRule type="containsBlanks" dxfId="12894" priority="1418">
      <formula>LEN(TRIM(J286))=0</formula>
    </cfRule>
  </conditionalFormatting>
  <conditionalFormatting sqref="J286:X286 I354:I367 I315:I339 I264:I296 I312:I313">
    <cfRule type="notContainsBlanks" dxfId="12893" priority="1419">
      <formula>LEN(TRIM(J286))&gt;0</formula>
    </cfRule>
  </conditionalFormatting>
  <conditionalFormatting sqref="J286:X286 I354:I367 I315:I339 I264:I296 I312:I313">
    <cfRule type="containsBlanks" dxfId="12892" priority="1420">
      <formula>LEN(TRIM(J286))=0</formula>
    </cfRule>
  </conditionalFormatting>
  <conditionalFormatting sqref="L236:L237 L250:L251 L264:L265 L278:L279 L292:L293 L306:L307 L320:L321 L362:L363">
    <cfRule type="notContainsBlanks" dxfId="12891" priority="1421">
      <formula>LEN(TRIM(L236))&gt;0</formula>
    </cfRule>
  </conditionalFormatting>
  <conditionalFormatting sqref="L236:L237 L250:L251 L264:L265 L278:L279 L292:L293 L306:L307 L320:L321 L362:L363">
    <cfRule type="containsBlanks" dxfId="12890" priority="1422">
      <formula>LEN(TRIM(L236))=0</formula>
    </cfRule>
  </conditionalFormatting>
  <conditionalFormatting sqref="L236:L237 L250:L251 L264:L265 L278:L279 L292:L293 L306:L307 L320:L321 L362:L363">
    <cfRule type="notContainsBlanks" dxfId="12889" priority="1423">
      <formula>LEN(TRIM(L236))&gt;0</formula>
    </cfRule>
  </conditionalFormatting>
  <conditionalFormatting sqref="L236:L237 L250:L251 L264:L265 L278:L279 L292:L293 L306:L307 L320:L321 L362:L363">
    <cfRule type="containsBlanks" dxfId="12888" priority="1424">
      <formula>LEN(TRIM(L236))=0</formula>
    </cfRule>
  </conditionalFormatting>
  <conditionalFormatting sqref="H245 J245:L245 N245:P245">
    <cfRule type="notContainsBlanks" dxfId="12887" priority="1425">
      <formula>LEN(TRIM(H245))&gt;0</formula>
    </cfRule>
  </conditionalFormatting>
  <conditionalFormatting sqref="H245 J245:L245 N245:P245">
    <cfRule type="containsBlanks" dxfId="12886" priority="1426">
      <formula>LEN(TRIM(H245))=0</formula>
    </cfRule>
  </conditionalFormatting>
  <conditionalFormatting sqref="H245 J245:L245 N245:P245">
    <cfRule type="notContainsBlanks" dxfId="12885" priority="1427">
      <formula>LEN(TRIM(H245))&gt;0</formula>
    </cfRule>
  </conditionalFormatting>
  <conditionalFormatting sqref="H245 J245:L245 N245:P245">
    <cfRule type="containsBlanks" dxfId="12884" priority="1428">
      <formula>LEN(TRIM(H245))=0</formula>
    </cfRule>
  </conditionalFormatting>
  <conditionalFormatting sqref="K238:L238 K252:L252 K266:L266 L280 K308 K322:L322 K364:L364 L241 L255 L269 L283 L311 L325 L367">
    <cfRule type="notContainsBlanks" dxfId="12883" priority="1429">
      <formula>LEN(TRIM(K238))&gt;0</formula>
    </cfRule>
  </conditionalFormatting>
  <conditionalFormatting sqref="K238:L238 K252:L252 K266:L266 L280 K308 K322:L322 K364:L364 L241 L255 L269 L283 L311 L325 L367">
    <cfRule type="containsBlanks" dxfId="12882" priority="1430">
      <formula>LEN(TRIM(K238))=0</formula>
    </cfRule>
  </conditionalFormatting>
  <conditionalFormatting sqref="X293:X297 U312:U325 V293:V311">
    <cfRule type="notContainsBlanks" dxfId="12881" priority="1431">
      <formula>LEN(TRIM(X293))&gt;0</formula>
    </cfRule>
  </conditionalFormatting>
  <conditionalFormatting sqref="X293:X297 U312:U325 V293:V311">
    <cfRule type="containsBlanks" dxfId="12880" priority="1432">
      <formula>LEN(TRIM(X293))=0</formula>
    </cfRule>
  </conditionalFormatting>
  <conditionalFormatting sqref="Q304">
    <cfRule type="notContainsBlanks" dxfId="12879" priority="1433">
      <formula>LEN(TRIM(Q304))&gt;0</formula>
    </cfRule>
  </conditionalFormatting>
  <conditionalFormatting sqref="Q304">
    <cfRule type="containsBlanks" dxfId="12878" priority="1434">
      <formula>LEN(TRIM(Q304))=0</formula>
    </cfRule>
  </conditionalFormatting>
  <conditionalFormatting sqref="Q304">
    <cfRule type="notContainsBlanks" dxfId="12877" priority="1435">
      <formula>LEN(TRIM(Q304))&gt;0</formula>
    </cfRule>
  </conditionalFormatting>
  <conditionalFormatting sqref="Q304">
    <cfRule type="containsBlanks" dxfId="12876" priority="1436">
      <formula>LEN(TRIM(Q304))=0</formula>
    </cfRule>
  </conditionalFormatting>
  <conditionalFormatting sqref="Q304">
    <cfRule type="notContainsBlanks" dxfId="12875" priority="1437">
      <formula>LEN(TRIM(Q304))&gt;0</formula>
    </cfRule>
  </conditionalFormatting>
  <conditionalFormatting sqref="Q304">
    <cfRule type="containsBlanks" dxfId="12874" priority="1438">
      <formula>LEN(TRIM(Q304))=0</formula>
    </cfRule>
  </conditionalFormatting>
  <conditionalFormatting sqref="V294:V311">
    <cfRule type="notContainsBlanks" dxfId="12873" priority="1439">
      <formula>LEN(TRIM(V294))&gt;0</formula>
    </cfRule>
  </conditionalFormatting>
  <conditionalFormatting sqref="V294:V311">
    <cfRule type="containsBlanks" dxfId="12872" priority="1440">
      <formula>LEN(TRIM(V294))=0</formula>
    </cfRule>
  </conditionalFormatting>
  <conditionalFormatting sqref="Q305">
    <cfRule type="notContainsBlanks" dxfId="12871" priority="1441">
      <formula>LEN(TRIM(Q305))&gt;0</formula>
    </cfRule>
  </conditionalFormatting>
  <conditionalFormatting sqref="Q305">
    <cfRule type="containsBlanks" dxfId="12870" priority="1442">
      <formula>LEN(TRIM(Q305))=0</formula>
    </cfRule>
  </conditionalFormatting>
  <conditionalFormatting sqref="Q305">
    <cfRule type="notContainsBlanks" dxfId="12869" priority="1443">
      <formula>LEN(TRIM(Q305))&gt;0</formula>
    </cfRule>
  </conditionalFormatting>
  <conditionalFormatting sqref="Q305">
    <cfRule type="containsBlanks" dxfId="12868" priority="1444">
      <formula>LEN(TRIM(Q305))=0</formula>
    </cfRule>
  </conditionalFormatting>
  <conditionalFormatting sqref="T306 T308">
    <cfRule type="notContainsBlanks" dxfId="12867" priority="1445">
      <formula>LEN(TRIM(T306))&gt;0</formula>
    </cfRule>
  </conditionalFormatting>
  <conditionalFormatting sqref="T306 T308">
    <cfRule type="containsBlanks" dxfId="12866" priority="1446">
      <formula>LEN(TRIM(T306))=0</formula>
    </cfRule>
  </conditionalFormatting>
  <conditionalFormatting sqref="H404:X404">
    <cfRule type="notContainsBlanks" dxfId="12865" priority="1447">
      <formula>LEN(TRIM(H404))&gt;0</formula>
    </cfRule>
  </conditionalFormatting>
  <conditionalFormatting sqref="H404:X404">
    <cfRule type="containsBlanks" dxfId="12864" priority="1448">
      <formula>LEN(TRIM(H404))=0</formula>
    </cfRule>
  </conditionalFormatting>
  <conditionalFormatting sqref="U397">
    <cfRule type="notContainsBlanks" dxfId="12863" priority="1449">
      <formula>LEN(TRIM(U397))&gt;0</formula>
    </cfRule>
  </conditionalFormatting>
  <conditionalFormatting sqref="U397">
    <cfRule type="containsBlanks" dxfId="12862" priority="1450">
      <formula>LEN(TRIM(U397))=0</formula>
    </cfRule>
  </conditionalFormatting>
  <conditionalFormatting sqref="U396">
    <cfRule type="notContainsBlanks" dxfId="12861" priority="1451">
      <formula>LEN(TRIM(U396))&gt;0</formula>
    </cfRule>
  </conditionalFormatting>
  <conditionalFormatting sqref="U396">
    <cfRule type="containsBlanks" dxfId="12860" priority="1452">
      <formula>LEN(TRIM(U396))=0</formula>
    </cfRule>
  </conditionalFormatting>
  <conditionalFormatting sqref="S378 S381">
    <cfRule type="notContainsBlanks" dxfId="12859" priority="1453">
      <formula>LEN(TRIM(S378))&gt;0</formula>
    </cfRule>
  </conditionalFormatting>
  <conditionalFormatting sqref="S378 S381">
    <cfRule type="containsBlanks" dxfId="12858" priority="1454">
      <formula>LEN(TRIM(S378))=0</formula>
    </cfRule>
  </conditionalFormatting>
  <conditionalFormatting sqref="H306 K306:M306 T306 P306:Q306">
    <cfRule type="notContainsBlanks" dxfId="12857" priority="1455">
      <formula>LEN(TRIM(H306))&gt;0</formula>
    </cfRule>
  </conditionalFormatting>
  <conditionalFormatting sqref="H306 K306:M306 T306 P306:Q306">
    <cfRule type="containsBlanks" dxfId="12856" priority="1456">
      <formula>LEN(TRIM(H306))=0</formula>
    </cfRule>
  </conditionalFormatting>
  <conditionalFormatting sqref="U397">
    <cfRule type="notContainsBlanks" dxfId="12855" priority="1457">
      <formula>LEN(TRIM(U397))&gt;0</formula>
    </cfRule>
  </conditionalFormatting>
  <conditionalFormatting sqref="U397">
    <cfRule type="containsBlanks" dxfId="12854" priority="1458">
      <formula>LEN(TRIM(U397))=0</formula>
    </cfRule>
  </conditionalFormatting>
  <conditionalFormatting sqref="T302">
    <cfRule type="notContainsBlanks" dxfId="12853" priority="1459">
      <formula>LEN(TRIM(T302))&gt;0</formula>
    </cfRule>
  </conditionalFormatting>
  <conditionalFormatting sqref="T302">
    <cfRule type="containsBlanks" dxfId="12852" priority="1460">
      <formula>LEN(TRIM(T302))=0</formula>
    </cfRule>
  </conditionalFormatting>
  <conditionalFormatting sqref="H407:X407">
    <cfRule type="notContainsBlanks" dxfId="12851" priority="1461">
      <formula>LEN(TRIM(H407))&gt;0</formula>
    </cfRule>
  </conditionalFormatting>
  <conditionalFormatting sqref="H407:X407">
    <cfRule type="containsBlanks" dxfId="12850" priority="1462">
      <formula>LEN(TRIM(H407))=0</formula>
    </cfRule>
  </conditionalFormatting>
  <conditionalFormatting sqref="T302">
    <cfRule type="notContainsBlanks" dxfId="12849" priority="1463">
      <formula>LEN(TRIM(T302))&gt;0</formula>
    </cfRule>
  </conditionalFormatting>
  <conditionalFormatting sqref="T302">
    <cfRule type="containsBlanks" dxfId="12848" priority="1464">
      <formula>LEN(TRIM(T302))=0</formula>
    </cfRule>
  </conditionalFormatting>
  <conditionalFormatting sqref="M318">
    <cfRule type="notContainsBlanks" dxfId="12847" priority="1465">
      <formula>LEN(TRIM(M318))&gt;0</formula>
    </cfRule>
  </conditionalFormatting>
  <conditionalFormatting sqref="M318">
    <cfRule type="containsBlanks" dxfId="12846" priority="1466">
      <formula>LEN(TRIM(M318))=0</formula>
    </cfRule>
  </conditionalFormatting>
  <conditionalFormatting sqref="M319">
    <cfRule type="notContainsBlanks" dxfId="12845" priority="1467">
      <formula>LEN(TRIM(M319))&gt;0</formula>
    </cfRule>
  </conditionalFormatting>
  <conditionalFormatting sqref="M319">
    <cfRule type="containsBlanks" dxfId="12844" priority="1468">
      <formula>LEN(TRIM(M319))=0</formula>
    </cfRule>
  </conditionalFormatting>
  <conditionalFormatting sqref="M321">
    <cfRule type="notContainsBlanks" dxfId="12843" priority="1469">
      <formula>LEN(TRIM(M321))&gt;0</formula>
    </cfRule>
  </conditionalFormatting>
  <conditionalFormatting sqref="M321">
    <cfRule type="containsBlanks" dxfId="12842" priority="1470">
      <formula>LEN(TRIM(M321))=0</formula>
    </cfRule>
  </conditionalFormatting>
  <conditionalFormatting sqref="T298:T300">
    <cfRule type="notContainsBlanks" dxfId="12841" priority="1471">
      <formula>LEN(TRIM(T298))&gt;0</formula>
    </cfRule>
  </conditionalFormatting>
  <conditionalFormatting sqref="T298:T300">
    <cfRule type="containsBlanks" dxfId="12840" priority="1472">
      <formula>LEN(TRIM(T298))=0</formula>
    </cfRule>
  </conditionalFormatting>
  <conditionalFormatting sqref="T298:T300">
    <cfRule type="notContainsBlanks" dxfId="12839" priority="1473">
      <formula>LEN(TRIM(T298))&gt;0</formula>
    </cfRule>
  </conditionalFormatting>
  <conditionalFormatting sqref="T298:T300">
    <cfRule type="containsBlanks" dxfId="12838" priority="1474">
      <formula>LEN(TRIM(T298))=0</formula>
    </cfRule>
  </conditionalFormatting>
  <conditionalFormatting sqref="T298:T300">
    <cfRule type="notContainsBlanks" dxfId="12837" priority="1475">
      <formula>LEN(TRIM(T298))&gt;0</formula>
    </cfRule>
  </conditionalFormatting>
  <conditionalFormatting sqref="T298:T300">
    <cfRule type="containsBlanks" dxfId="12836" priority="1476">
      <formula>LEN(TRIM(T298))=0</formula>
    </cfRule>
  </conditionalFormatting>
  <conditionalFormatting sqref="V294:V311">
    <cfRule type="notContainsBlanks" dxfId="12835" priority="1477">
      <formula>LEN(TRIM(V294))&gt;0</formula>
    </cfRule>
  </conditionalFormatting>
  <conditionalFormatting sqref="V294:V311">
    <cfRule type="containsBlanks" dxfId="12834" priority="1478">
      <formula>LEN(TRIM(V294))=0</formula>
    </cfRule>
  </conditionalFormatting>
  <conditionalFormatting sqref="V294:V311">
    <cfRule type="notContainsBlanks" dxfId="12833" priority="1479">
      <formula>LEN(TRIM(V294))&gt;0</formula>
    </cfRule>
  </conditionalFormatting>
  <conditionalFormatting sqref="V294:V311">
    <cfRule type="containsBlanks" dxfId="12832" priority="1480">
      <formula>LEN(TRIM(V294))=0</formula>
    </cfRule>
  </conditionalFormatting>
  <conditionalFormatting sqref="U397">
    <cfRule type="notContainsBlanks" dxfId="12831" priority="1481">
      <formula>LEN(TRIM(U397))&gt;0</formula>
    </cfRule>
  </conditionalFormatting>
  <conditionalFormatting sqref="U397">
    <cfRule type="containsBlanks" dxfId="12830" priority="1482">
      <formula>LEN(TRIM(U397))=0</formula>
    </cfRule>
  </conditionalFormatting>
  <conditionalFormatting sqref="U397">
    <cfRule type="notContainsBlanks" dxfId="12829" priority="1483">
      <formula>LEN(TRIM(U397))&gt;0</formula>
    </cfRule>
  </conditionalFormatting>
  <conditionalFormatting sqref="U397">
    <cfRule type="containsBlanks" dxfId="12828" priority="1484">
      <formula>LEN(TRIM(U397))=0</formula>
    </cfRule>
  </conditionalFormatting>
  <conditionalFormatting sqref="T302">
    <cfRule type="notContainsBlanks" dxfId="12827" priority="1485">
      <formula>LEN(TRIM(T302))&gt;0</formula>
    </cfRule>
  </conditionalFormatting>
  <conditionalFormatting sqref="T302">
    <cfRule type="containsBlanks" dxfId="12826" priority="1486">
      <formula>LEN(TRIM(T302))=0</formula>
    </cfRule>
  </conditionalFormatting>
  <conditionalFormatting sqref="T302">
    <cfRule type="notContainsBlanks" dxfId="12825" priority="1487">
      <formula>LEN(TRIM(T302))&gt;0</formula>
    </cfRule>
  </conditionalFormatting>
  <conditionalFormatting sqref="T302">
    <cfRule type="containsBlanks" dxfId="12824" priority="1488">
      <formula>LEN(TRIM(T302))=0</formula>
    </cfRule>
  </conditionalFormatting>
  <conditionalFormatting sqref="L303">
    <cfRule type="notContainsBlanks" dxfId="12823" priority="1489">
      <formula>LEN(TRIM(L303))&gt;0</formula>
    </cfRule>
  </conditionalFormatting>
  <conditionalFormatting sqref="L303">
    <cfRule type="containsBlanks" dxfId="12822" priority="1490">
      <formula>LEN(TRIM(L303))=0</formula>
    </cfRule>
  </conditionalFormatting>
  <conditionalFormatting sqref="T304:T305">
    <cfRule type="notContainsBlanks" dxfId="12821" priority="1491">
      <formula>LEN(TRIM(T304))&gt;0</formula>
    </cfRule>
  </conditionalFormatting>
  <conditionalFormatting sqref="T304:T305">
    <cfRule type="containsBlanks" dxfId="12820" priority="1492">
      <formula>LEN(TRIM(T304))=0</formula>
    </cfRule>
  </conditionalFormatting>
  <conditionalFormatting sqref="T307">
    <cfRule type="notContainsBlanks" dxfId="12819" priority="1493">
      <formula>LEN(TRIM(T307))&gt;0</formula>
    </cfRule>
  </conditionalFormatting>
  <conditionalFormatting sqref="T307">
    <cfRule type="containsBlanks" dxfId="12818" priority="1494">
      <formula>LEN(TRIM(T307))=0</formula>
    </cfRule>
  </conditionalFormatting>
  <conditionalFormatting sqref="M311">
    <cfRule type="notContainsBlanks" dxfId="12817" priority="1495">
      <formula>LEN(TRIM(M311))&gt;0</formula>
    </cfRule>
  </conditionalFormatting>
  <conditionalFormatting sqref="M311">
    <cfRule type="containsBlanks" dxfId="12816" priority="1496">
      <formula>LEN(TRIM(M311))=0</formula>
    </cfRule>
  </conditionalFormatting>
  <conditionalFormatting sqref="M311">
    <cfRule type="notContainsBlanks" dxfId="12815" priority="1497">
      <formula>LEN(TRIM(M311))&gt;0</formula>
    </cfRule>
  </conditionalFormatting>
  <conditionalFormatting sqref="M311">
    <cfRule type="containsBlanks" dxfId="12814" priority="1498">
      <formula>LEN(TRIM(M311))=0</formula>
    </cfRule>
  </conditionalFormatting>
  <conditionalFormatting sqref="N70 N81 N92 N103 N114 N73:N74 N84 N95 N106 N117">
    <cfRule type="notContainsBlanks" dxfId="12813" priority="1499">
      <formula>LEN(TRIM(N70))&gt;0</formula>
    </cfRule>
  </conditionalFormatting>
  <conditionalFormatting sqref="N70 N81 N92 N103 N114 N73:N74 N84 N95 N106 N117">
    <cfRule type="containsBlanks" dxfId="12812" priority="1500">
      <formula>LEN(TRIM(N70))=0</formula>
    </cfRule>
  </conditionalFormatting>
  <conditionalFormatting sqref="M309">
    <cfRule type="notContainsBlanks" dxfId="12811" priority="1501">
      <formula>LEN(TRIM(M309))&gt;0</formula>
    </cfRule>
  </conditionalFormatting>
  <conditionalFormatting sqref="M309">
    <cfRule type="containsBlanks" dxfId="12810" priority="1502">
      <formula>LEN(TRIM(M309))=0</formula>
    </cfRule>
  </conditionalFormatting>
  <conditionalFormatting sqref="N70 N81 N92 N103 N114 N73:N74 N84 N95 N106 N117">
    <cfRule type="notContainsBlanks" dxfId="12809" priority="1503">
      <formula>LEN(TRIM(N70))&gt;0</formula>
    </cfRule>
  </conditionalFormatting>
  <conditionalFormatting sqref="N70 N81 N92 N103 N114 N73:N74 N84 N95 N106 N117">
    <cfRule type="containsBlanks" dxfId="12808" priority="1504">
      <formula>LEN(TRIM(N70))=0</formula>
    </cfRule>
  </conditionalFormatting>
  <conditionalFormatting sqref="T320 T322">
    <cfRule type="notContainsBlanks" dxfId="12807" priority="1505">
      <formula>LEN(TRIM(T320))&gt;0</formula>
    </cfRule>
  </conditionalFormatting>
  <conditionalFormatting sqref="T320 T322">
    <cfRule type="containsBlanks" dxfId="12806" priority="1506">
      <formula>LEN(TRIM(T320))=0</formula>
    </cfRule>
  </conditionalFormatting>
  <conditionalFormatting sqref="M306">
    <cfRule type="notContainsBlanks" dxfId="12805" priority="1507">
      <formula>LEN(TRIM(M306))&gt;0</formula>
    </cfRule>
  </conditionalFormatting>
  <conditionalFormatting sqref="M306">
    <cfRule type="containsBlanks" dxfId="12804" priority="1508">
      <formula>LEN(TRIM(M306))=0</formula>
    </cfRule>
  </conditionalFormatting>
  <conditionalFormatting sqref="M306">
    <cfRule type="notContainsBlanks" dxfId="12803" priority="1509">
      <formula>LEN(TRIM(M306))&gt;0</formula>
    </cfRule>
  </conditionalFormatting>
  <conditionalFormatting sqref="M306">
    <cfRule type="containsBlanks" dxfId="12802" priority="1510">
      <formula>LEN(TRIM(M306))=0</formula>
    </cfRule>
  </conditionalFormatting>
  <conditionalFormatting sqref="M307">
    <cfRule type="notContainsBlanks" dxfId="12801" priority="1511">
      <formula>LEN(TRIM(M307))&gt;0</formula>
    </cfRule>
  </conditionalFormatting>
  <conditionalFormatting sqref="M307">
    <cfRule type="containsBlanks" dxfId="12800" priority="1512">
      <formula>LEN(TRIM(M307))=0</formula>
    </cfRule>
  </conditionalFormatting>
  <conditionalFormatting sqref="M307">
    <cfRule type="notContainsBlanks" dxfId="12799" priority="1513">
      <formula>LEN(TRIM(M307))&gt;0</formula>
    </cfRule>
  </conditionalFormatting>
  <conditionalFormatting sqref="M307">
    <cfRule type="containsBlanks" dxfId="12798" priority="1514">
      <formula>LEN(TRIM(M307))=0</formula>
    </cfRule>
  </conditionalFormatting>
  <conditionalFormatting sqref="M305">
    <cfRule type="notContainsBlanks" dxfId="12797" priority="1515">
      <formula>LEN(TRIM(M305))&gt;0</formula>
    </cfRule>
  </conditionalFormatting>
  <conditionalFormatting sqref="M305">
    <cfRule type="containsBlanks" dxfId="12796" priority="1516">
      <formula>LEN(TRIM(M305))=0</formula>
    </cfRule>
  </conditionalFormatting>
  <conditionalFormatting sqref="T303">
    <cfRule type="notContainsBlanks" dxfId="12795" priority="1517">
      <formula>LEN(TRIM(T303))&gt;0</formula>
    </cfRule>
  </conditionalFormatting>
  <conditionalFormatting sqref="T303">
    <cfRule type="containsBlanks" dxfId="12794" priority="1518">
      <formula>LEN(TRIM(T303))=0</formula>
    </cfRule>
  </conditionalFormatting>
  <conditionalFormatting sqref="M305">
    <cfRule type="notContainsBlanks" dxfId="12793" priority="1519">
      <formula>LEN(TRIM(M305))&gt;0</formula>
    </cfRule>
  </conditionalFormatting>
  <conditionalFormatting sqref="M305">
    <cfRule type="containsBlanks" dxfId="12792" priority="1520">
      <formula>LEN(TRIM(M305))=0</formula>
    </cfRule>
  </conditionalFormatting>
  <conditionalFormatting sqref="L305">
    <cfRule type="notContainsBlanks" dxfId="12791" priority="1521">
      <formula>LEN(TRIM(L305))&gt;0</formula>
    </cfRule>
  </conditionalFormatting>
  <conditionalFormatting sqref="L305">
    <cfRule type="containsBlanks" dxfId="12790" priority="1522">
      <formula>LEN(TRIM(L305))=0</formula>
    </cfRule>
  </conditionalFormatting>
  <conditionalFormatting sqref="L305">
    <cfRule type="notContainsBlanks" dxfId="12789" priority="1523">
      <formula>LEN(TRIM(L305))&gt;0</formula>
    </cfRule>
  </conditionalFormatting>
  <conditionalFormatting sqref="L305">
    <cfRule type="containsBlanks" dxfId="12788" priority="1524">
      <formula>LEN(TRIM(L305))=0</formula>
    </cfRule>
  </conditionalFormatting>
  <conditionalFormatting sqref="T316">
    <cfRule type="notContainsBlanks" dxfId="12787" priority="1525">
      <formula>LEN(TRIM(T316))&gt;0</formula>
    </cfRule>
  </conditionalFormatting>
  <conditionalFormatting sqref="T316">
    <cfRule type="containsBlanks" dxfId="12786" priority="1526">
      <formula>LEN(TRIM(T316))=0</formula>
    </cfRule>
  </conditionalFormatting>
  <conditionalFormatting sqref="T316">
    <cfRule type="notContainsBlanks" dxfId="12785" priority="1527">
      <formula>LEN(TRIM(T316))&gt;0</formula>
    </cfRule>
  </conditionalFormatting>
  <conditionalFormatting sqref="T316">
    <cfRule type="containsBlanks" dxfId="12784" priority="1528">
      <formula>LEN(TRIM(T316))=0</formula>
    </cfRule>
  </conditionalFormatting>
  <conditionalFormatting sqref="T316">
    <cfRule type="notContainsBlanks" dxfId="12783" priority="1529">
      <formula>LEN(TRIM(T316))&gt;0</formula>
    </cfRule>
  </conditionalFormatting>
  <conditionalFormatting sqref="T316">
    <cfRule type="containsBlanks" dxfId="12782" priority="1530">
      <formula>LEN(TRIM(T316))=0</formula>
    </cfRule>
  </conditionalFormatting>
  <conditionalFormatting sqref="T316">
    <cfRule type="notContainsBlanks" dxfId="12781" priority="1531">
      <formula>LEN(TRIM(T316))&gt;0</formula>
    </cfRule>
  </conditionalFormatting>
  <conditionalFormatting sqref="T316">
    <cfRule type="containsBlanks" dxfId="12780" priority="1532">
      <formula>LEN(TRIM(T316))=0</formula>
    </cfRule>
  </conditionalFormatting>
  <conditionalFormatting sqref="T316">
    <cfRule type="notContainsBlanks" dxfId="12779" priority="1533">
      <formula>LEN(TRIM(T316))&gt;0</formula>
    </cfRule>
  </conditionalFormatting>
  <conditionalFormatting sqref="T316">
    <cfRule type="containsBlanks" dxfId="12778" priority="1534">
      <formula>LEN(TRIM(T316))=0</formula>
    </cfRule>
  </conditionalFormatting>
  <conditionalFormatting sqref="T303">
    <cfRule type="notContainsBlanks" dxfId="12777" priority="1535">
      <formula>LEN(TRIM(T303))&gt;0</formula>
    </cfRule>
  </conditionalFormatting>
  <conditionalFormatting sqref="T303">
    <cfRule type="containsBlanks" dxfId="12776" priority="1536">
      <formula>LEN(TRIM(T303))=0</formula>
    </cfRule>
  </conditionalFormatting>
  <conditionalFormatting sqref="T303">
    <cfRule type="notContainsBlanks" dxfId="12775" priority="1537">
      <formula>LEN(TRIM(T303))&gt;0</formula>
    </cfRule>
  </conditionalFormatting>
  <conditionalFormatting sqref="T303">
    <cfRule type="containsBlanks" dxfId="12774" priority="1538">
      <formula>LEN(TRIM(T303))=0</formula>
    </cfRule>
  </conditionalFormatting>
  <conditionalFormatting sqref="T303">
    <cfRule type="notContainsBlanks" dxfId="12773" priority="1539">
      <formula>LEN(TRIM(T303))&gt;0</formula>
    </cfRule>
  </conditionalFormatting>
  <conditionalFormatting sqref="T303">
    <cfRule type="containsBlanks" dxfId="12772" priority="1540">
      <formula>LEN(TRIM(T303))=0</formula>
    </cfRule>
  </conditionalFormatting>
  <conditionalFormatting sqref="T303">
    <cfRule type="notContainsBlanks" dxfId="12771" priority="1541">
      <formula>LEN(TRIM(T303))&gt;0</formula>
    </cfRule>
  </conditionalFormatting>
  <conditionalFormatting sqref="T303">
    <cfRule type="containsBlanks" dxfId="12770" priority="1542">
      <formula>LEN(TRIM(T303))=0</formula>
    </cfRule>
  </conditionalFormatting>
  <conditionalFormatting sqref="T15 T28:T29">
    <cfRule type="notContainsBlanks" dxfId="12769" priority="1543">
      <formula>LEN(TRIM(T15))&gt;0</formula>
    </cfRule>
  </conditionalFormatting>
  <conditionalFormatting sqref="T15 T28:T29">
    <cfRule type="containsBlanks" dxfId="12768" priority="1544">
      <formula>LEN(TRIM(T15))=0</formula>
    </cfRule>
  </conditionalFormatting>
  <conditionalFormatting sqref="T15 T28:T29">
    <cfRule type="notContainsBlanks" dxfId="12767" priority="1545">
      <formula>LEN(TRIM(T15))&gt;0</formula>
    </cfRule>
  </conditionalFormatting>
  <conditionalFormatting sqref="T15 T28:T29">
    <cfRule type="containsBlanks" dxfId="12766" priority="1546">
      <formula>LEN(TRIM(T15))=0</formula>
    </cfRule>
  </conditionalFormatting>
  <conditionalFormatting sqref="N379">
    <cfRule type="notContainsBlanks" dxfId="12765" priority="1547">
      <formula>LEN(TRIM(N379))&gt;0</formula>
    </cfRule>
  </conditionalFormatting>
  <conditionalFormatting sqref="N379">
    <cfRule type="containsBlanks" dxfId="12764" priority="1548">
      <formula>LEN(TRIM(N379))=0</formula>
    </cfRule>
  </conditionalFormatting>
  <conditionalFormatting sqref="V399:V401">
    <cfRule type="notContainsBlanks" dxfId="12763" priority="1549">
      <formula>LEN(TRIM(V399))&gt;0</formula>
    </cfRule>
  </conditionalFormatting>
  <conditionalFormatting sqref="V399:V401">
    <cfRule type="containsBlanks" dxfId="12762" priority="1550">
      <formula>LEN(TRIM(V399))=0</formula>
    </cfRule>
  </conditionalFormatting>
  <conditionalFormatting sqref="V398">
    <cfRule type="notContainsBlanks" dxfId="12761" priority="1551">
      <formula>LEN(TRIM(V398))&gt;0</formula>
    </cfRule>
  </conditionalFormatting>
  <conditionalFormatting sqref="V398">
    <cfRule type="containsBlanks" dxfId="12760" priority="1552">
      <formula>LEN(TRIM(V398))=0</formula>
    </cfRule>
  </conditionalFormatting>
  <conditionalFormatting sqref="X118 X129 X140 X151 X162">
    <cfRule type="notContainsBlanks" dxfId="12759" priority="1553">
      <formula>LEN(TRIM(X118))&gt;0</formula>
    </cfRule>
  </conditionalFormatting>
  <conditionalFormatting sqref="X118 X129 X140 X151 X162">
    <cfRule type="containsBlanks" dxfId="12758" priority="1554">
      <formula>LEN(TRIM(X118))=0</formula>
    </cfRule>
  </conditionalFormatting>
  <conditionalFormatting sqref="M71 M82 M93 M104 M115">
    <cfRule type="notContainsBlanks" dxfId="12757" priority="1555">
      <formula>LEN(TRIM(M71))&gt;0</formula>
    </cfRule>
  </conditionalFormatting>
  <conditionalFormatting sqref="M71 M82 M93 M104 M115">
    <cfRule type="containsBlanks" dxfId="12756" priority="1556">
      <formula>LEN(TRIM(M71))=0</formula>
    </cfRule>
  </conditionalFormatting>
  <conditionalFormatting sqref="N380">
    <cfRule type="notContainsBlanks" dxfId="12755" priority="1557">
      <formula>LEN(TRIM(N380))&gt;0</formula>
    </cfRule>
  </conditionalFormatting>
  <conditionalFormatting sqref="N380">
    <cfRule type="containsBlanks" dxfId="12754" priority="1558">
      <formula>LEN(TRIM(N380))=0</formula>
    </cfRule>
  </conditionalFormatting>
  <conditionalFormatting sqref="U178 U189 U200 U211 U222">
    <cfRule type="notContainsBlanks" dxfId="12753" priority="1559">
      <formula>LEN(TRIM(U178))&gt;0</formula>
    </cfRule>
  </conditionalFormatting>
  <conditionalFormatting sqref="U178 U189 U200 U211 U222">
    <cfRule type="containsBlanks" dxfId="12752" priority="1560">
      <formula>LEN(TRIM(U178))=0</formula>
    </cfRule>
  </conditionalFormatting>
  <conditionalFormatting sqref="U178 U189 U200 U211 U222">
    <cfRule type="notContainsBlanks" dxfId="12751" priority="1561">
      <formula>LEN(TRIM(U178))&gt;0</formula>
    </cfRule>
  </conditionalFormatting>
  <conditionalFormatting sqref="U178 U189 U200 U211 U222">
    <cfRule type="containsBlanks" dxfId="12750" priority="1562">
      <formula>LEN(TRIM(U178))=0</formula>
    </cfRule>
  </conditionalFormatting>
  <conditionalFormatting sqref="V396:V401">
    <cfRule type="notContainsBlanks" dxfId="12749" priority="1563">
      <formula>LEN(TRIM(V396))&gt;0</formula>
    </cfRule>
  </conditionalFormatting>
  <conditionalFormatting sqref="V396:V401">
    <cfRule type="containsBlanks" dxfId="12748" priority="1564">
      <formula>LEN(TRIM(V396))=0</formula>
    </cfRule>
  </conditionalFormatting>
  <conditionalFormatting sqref="V398">
    <cfRule type="notContainsBlanks" dxfId="12747" priority="1565">
      <formula>LEN(TRIM(V398))&gt;0</formula>
    </cfRule>
  </conditionalFormatting>
  <conditionalFormatting sqref="V398">
    <cfRule type="containsBlanks" dxfId="12746" priority="1566">
      <formula>LEN(TRIM(V398))=0</formula>
    </cfRule>
  </conditionalFormatting>
  <conditionalFormatting sqref="V398">
    <cfRule type="notContainsBlanks" dxfId="12745" priority="1567">
      <formula>LEN(TRIM(V398))&gt;0</formula>
    </cfRule>
  </conditionalFormatting>
  <conditionalFormatting sqref="V398">
    <cfRule type="containsBlanks" dxfId="12744" priority="1568">
      <formula>LEN(TRIM(V398))=0</formula>
    </cfRule>
  </conditionalFormatting>
  <conditionalFormatting sqref="V396">
    <cfRule type="notContainsBlanks" dxfId="12743" priority="1569">
      <formula>LEN(TRIM(V396))&gt;0</formula>
    </cfRule>
  </conditionalFormatting>
  <conditionalFormatting sqref="V396">
    <cfRule type="containsBlanks" dxfId="12742" priority="1570">
      <formula>LEN(TRIM(V396))=0</formula>
    </cfRule>
  </conditionalFormatting>
  <conditionalFormatting sqref="V396">
    <cfRule type="notContainsBlanks" dxfId="12741" priority="1571">
      <formula>LEN(TRIM(V396))&gt;0</formula>
    </cfRule>
  </conditionalFormatting>
  <conditionalFormatting sqref="V396">
    <cfRule type="containsBlanks" dxfId="12740" priority="1572">
      <formula>LEN(TRIM(V396))=0</formula>
    </cfRule>
  </conditionalFormatting>
  <conditionalFormatting sqref="V399:V401">
    <cfRule type="notContainsBlanks" dxfId="12739" priority="1573">
      <formula>LEN(TRIM(V399))&gt;0</formula>
    </cfRule>
  </conditionalFormatting>
  <conditionalFormatting sqref="V399:V401">
    <cfRule type="containsBlanks" dxfId="12738" priority="1574">
      <formula>LEN(TRIM(V399))=0</formula>
    </cfRule>
  </conditionalFormatting>
  <conditionalFormatting sqref="V397">
    <cfRule type="notContainsBlanks" dxfId="12737" priority="1575">
      <formula>LEN(TRIM(V397))&gt;0</formula>
    </cfRule>
  </conditionalFormatting>
  <conditionalFormatting sqref="V397">
    <cfRule type="containsBlanks" dxfId="12736" priority="1576">
      <formula>LEN(TRIM(V397))=0</formula>
    </cfRule>
  </conditionalFormatting>
  <conditionalFormatting sqref="V397">
    <cfRule type="notContainsBlanks" dxfId="12735" priority="1577">
      <formula>LEN(TRIM(V397))&gt;0</formula>
    </cfRule>
  </conditionalFormatting>
  <conditionalFormatting sqref="V397">
    <cfRule type="containsBlanks" dxfId="12734" priority="1578">
      <formula>LEN(TRIM(V397))=0</formula>
    </cfRule>
  </conditionalFormatting>
  <conditionalFormatting sqref="V397">
    <cfRule type="notContainsBlanks" dxfId="12733" priority="1579">
      <formula>LEN(TRIM(V397))&gt;0</formula>
    </cfRule>
  </conditionalFormatting>
  <conditionalFormatting sqref="V397">
    <cfRule type="containsBlanks" dxfId="12732" priority="1580">
      <formula>LEN(TRIM(V397))=0</formula>
    </cfRule>
  </conditionalFormatting>
  <conditionalFormatting sqref="V398">
    <cfRule type="notContainsBlanks" dxfId="12731" priority="1581">
      <formula>LEN(TRIM(V398))&gt;0</formula>
    </cfRule>
  </conditionalFormatting>
  <conditionalFormatting sqref="V398">
    <cfRule type="containsBlanks" dxfId="12730" priority="1582">
      <formula>LEN(TRIM(V398))=0</formula>
    </cfRule>
  </conditionalFormatting>
  <conditionalFormatting sqref="V398">
    <cfRule type="notContainsBlanks" dxfId="12729" priority="1583">
      <formula>LEN(TRIM(V398))&gt;0</formula>
    </cfRule>
  </conditionalFormatting>
  <conditionalFormatting sqref="V398">
    <cfRule type="containsBlanks" dxfId="12728" priority="1584">
      <formula>LEN(TRIM(V398))=0</formula>
    </cfRule>
  </conditionalFormatting>
  <conditionalFormatting sqref="V398">
    <cfRule type="notContainsBlanks" dxfId="12727" priority="1585">
      <formula>LEN(TRIM(V398))&gt;0</formula>
    </cfRule>
  </conditionalFormatting>
  <conditionalFormatting sqref="V398">
    <cfRule type="containsBlanks" dxfId="12726" priority="1586">
      <formula>LEN(TRIM(V398))=0</formula>
    </cfRule>
  </conditionalFormatting>
  <conditionalFormatting sqref="V398">
    <cfRule type="notContainsBlanks" dxfId="12725" priority="1587">
      <formula>LEN(TRIM(V398))&gt;0</formula>
    </cfRule>
  </conditionalFormatting>
  <conditionalFormatting sqref="V398">
    <cfRule type="containsBlanks" dxfId="12724" priority="1588">
      <formula>LEN(TRIM(V398))=0</formula>
    </cfRule>
  </conditionalFormatting>
  <conditionalFormatting sqref="V399:V401">
    <cfRule type="notContainsBlanks" dxfId="12723" priority="1589">
      <formula>LEN(TRIM(V399))&gt;0</formula>
    </cfRule>
  </conditionalFormatting>
  <conditionalFormatting sqref="V399:V401">
    <cfRule type="containsBlanks" dxfId="12722" priority="1590">
      <formula>LEN(TRIM(V399))=0</formula>
    </cfRule>
  </conditionalFormatting>
  <conditionalFormatting sqref="V399:V401">
    <cfRule type="notContainsBlanks" dxfId="12721" priority="1591">
      <formula>LEN(TRIM(V399))&gt;0</formula>
    </cfRule>
  </conditionalFormatting>
  <conditionalFormatting sqref="V399:V401">
    <cfRule type="containsBlanks" dxfId="12720" priority="1592">
      <formula>LEN(TRIM(V399))=0</formula>
    </cfRule>
  </conditionalFormatting>
  <conditionalFormatting sqref="V398">
    <cfRule type="notContainsBlanks" dxfId="12719" priority="1593">
      <formula>LEN(TRIM(V398))&gt;0</formula>
    </cfRule>
  </conditionalFormatting>
  <conditionalFormatting sqref="V398">
    <cfRule type="containsBlanks" dxfId="12718" priority="1594">
      <formula>LEN(TRIM(V398))=0</formula>
    </cfRule>
  </conditionalFormatting>
  <conditionalFormatting sqref="V398">
    <cfRule type="notContainsBlanks" dxfId="12717" priority="1595">
      <formula>LEN(TRIM(V398))&gt;0</formula>
    </cfRule>
  </conditionalFormatting>
  <conditionalFormatting sqref="V398">
    <cfRule type="containsBlanks" dxfId="12716" priority="1596">
      <formula>LEN(TRIM(V398))=0</formula>
    </cfRule>
  </conditionalFormatting>
  <conditionalFormatting sqref="V397">
    <cfRule type="notContainsBlanks" dxfId="12715" priority="1597">
      <formula>LEN(TRIM(V397))&gt;0</formula>
    </cfRule>
  </conditionalFormatting>
  <conditionalFormatting sqref="V397">
    <cfRule type="containsBlanks" dxfId="12714" priority="1598">
      <formula>LEN(TRIM(V397))=0</formula>
    </cfRule>
  </conditionalFormatting>
  <conditionalFormatting sqref="V397">
    <cfRule type="notContainsBlanks" dxfId="12713" priority="1599">
      <formula>LEN(TRIM(V397))&gt;0</formula>
    </cfRule>
  </conditionalFormatting>
  <conditionalFormatting sqref="V397">
    <cfRule type="containsBlanks" dxfId="12712" priority="1600">
      <formula>LEN(TRIM(V397))=0</formula>
    </cfRule>
  </conditionalFormatting>
  <conditionalFormatting sqref="V399:V401">
    <cfRule type="notContainsBlanks" dxfId="12711" priority="1601">
      <formula>LEN(TRIM(V399))&gt;0</formula>
    </cfRule>
  </conditionalFormatting>
  <conditionalFormatting sqref="V399:V401">
    <cfRule type="containsBlanks" dxfId="12710" priority="1602">
      <formula>LEN(TRIM(V399))=0</formula>
    </cfRule>
  </conditionalFormatting>
  <conditionalFormatting sqref="V399:V401">
    <cfRule type="notContainsBlanks" dxfId="12709" priority="1603">
      <formula>LEN(TRIM(V399))&gt;0</formula>
    </cfRule>
  </conditionalFormatting>
  <conditionalFormatting sqref="V399:V401">
    <cfRule type="containsBlanks" dxfId="12708" priority="1604">
      <formula>LEN(TRIM(V399))=0</formula>
    </cfRule>
  </conditionalFormatting>
  <conditionalFormatting sqref="V398">
    <cfRule type="notContainsBlanks" dxfId="12707" priority="1605">
      <formula>LEN(TRIM(V398))&gt;0</formula>
    </cfRule>
  </conditionalFormatting>
  <conditionalFormatting sqref="V398">
    <cfRule type="containsBlanks" dxfId="12706" priority="1606">
      <formula>LEN(TRIM(V398))=0</formula>
    </cfRule>
  </conditionalFormatting>
  <conditionalFormatting sqref="V397">
    <cfRule type="notContainsBlanks" dxfId="12705" priority="1607">
      <formula>LEN(TRIM(V397))&gt;0</formula>
    </cfRule>
  </conditionalFormatting>
  <conditionalFormatting sqref="V397">
    <cfRule type="containsBlanks" dxfId="12704" priority="1608">
      <formula>LEN(TRIM(V397))=0</formula>
    </cfRule>
  </conditionalFormatting>
  <conditionalFormatting sqref="V397">
    <cfRule type="notContainsBlanks" dxfId="12703" priority="1609">
      <formula>LEN(TRIM(V397))&gt;0</formula>
    </cfRule>
  </conditionalFormatting>
  <conditionalFormatting sqref="V397">
    <cfRule type="containsBlanks" dxfId="12702" priority="1610">
      <formula>LEN(TRIM(V397))=0</formula>
    </cfRule>
  </conditionalFormatting>
  <conditionalFormatting sqref="V397">
    <cfRule type="notContainsBlanks" dxfId="12701" priority="1611">
      <formula>LEN(TRIM(V397))&gt;0</formula>
    </cfRule>
  </conditionalFormatting>
  <conditionalFormatting sqref="V397">
    <cfRule type="containsBlanks" dxfId="12700" priority="1612">
      <formula>LEN(TRIM(V397))=0</formula>
    </cfRule>
  </conditionalFormatting>
  <conditionalFormatting sqref="V397">
    <cfRule type="notContainsBlanks" dxfId="12699" priority="1613">
      <formula>LEN(TRIM(V397))&gt;0</formula>
    </cfRule>
  </conditionalFormatting>
  <conditionalFormatting sqref="V397">
    <cfRule type="containsBlanks" dxfId="12698" priority="1614">
      <formula>LEN(TRIM(V397))=0</formula>
    </cfRule>
  </conditionalFormatting>
  <conditionalFormatting sqref="N377">
    <cfRule type="notContainsBlanks" dxfId="12697" priority="1615">
      <formula>LEN(TRIM(N377))&gt;0</formula>
    </cfRule>
  </conditionalFormatting>
  <conditionalFormatting sqref="N377">
    <cfRule type="containsBlanks" dxfId="12696" priority="1616">
      <formula>LEN(TRIM(N377))=0</formula>
    </cfRule>
  </conditionalFormatting>
  <conditionalFormatting sqref="V398">
    <cfRule type="notContainsBlanks" dxfId="12695" priority="1617">
      <formula>LEN(TRIM(V398))&gt;0</formula>
    </cfRule>
  </conditionalFormatting>
  <conditionalFormatting sqref="V398">
    <cfRule type="containsBlanks" dxfId="12694" priority="1618">
      <formula>LEN(TRIM(V398))=0</formula>
    </cfRule>
  </conditionalFormatting>
  <conditionalFormatting sqref="V397">
    <cfRule type="notContainsBlanks" dxfId="12693" priority="1619">
      <formula>LEN(TRIM(V397))&gt;0</formula>
    </cfRule>
  </conditionalFormatting>
  <conditionalFormatting sqref="V397">
    <cfRule type="containsBlanks" dxfId="12692" priority="1620">
      <formula>LEN(TRIM(V397))=0</formula>
    </cfRule>
  </conditionalFormatting>
  <conditionalFormatting sqref="V397">
    <cfRule type="notContainsBlanks" dxfId="12691" priority="1621">
      <formula>LEN(TRIM(V397))&gt;0</formula>
    </cfRule>
  </conditionalFormatting>
  <conditionalFormatting sqref="V397">
    <cfRule type="containsBlanks" dxfId="12690" priority="1622">
      <formula>LEN(TRIM(V397))=0</formula>
    </cfRule>
  </conditionalFormatting>
  <conditionalFormatting sqref="N376">
    <cfRule type="notContainsBlanks" dxfId="12689" priority="1623">
      <formula>LEN(TRIM(N376))&gt;0</formula>
    </cfRule>
  </conditionalFormatting>
  <conditionalFormatting sqref="N376">
    <cfRule type="containsBlanks" dxfId="12688" priority="1624">
      <formula>LEN(TRIM(N376))=0</formula>
    </cfRule>
  </conditionalFormatting>
  <conditionalFormatting sqref="V399:V401">
    <cfRule type="notContainsBlanks" dxfId="12687" priority="1625">
      <formula>LEN(TRIM(V399))&gt;0</formula>
    </cfRule>
  </conditionalFormatting>
  <conditionalFormatting sqref="V399:V401">
    <cfRule type="containsBlanks" dxfId="12686" priority="1626">
      <formula>LEN(TRIM(V399))=0</formula>
    </cfRule>
  </conditionalFormatting>
  <conditionalFormatting sqref="N379">
    <cfRule type="notContainsBlanks" dxfId="12685" priority="1627">
      <formula>LEN(TRIM(N379))&gt;0</formula>
    </cfRule>
  </conditionalFormatting>
  <conditionalFormatting sqref="N379">
    <cfRule type="containsBlanks" dxfId="12684" priority="1628">
      <formula>LEN(TRIM(N379))=0</formula>
    </cfRule>
  </conditionalFormatting>
  <conditionalFormatting sqref="X118 X129 X140 X151 X162">
    <cfRule type="notContainsBlanks" dxfId="12683" priority="1629">
      <formula>LEN(TRIM(X118))&gt;0</formula>
    </cfRule>
  </conditionalFormatting>
  <conditionalFormatting sqref="X118 X129 X140 X151 X162">
    <cfRule type="containsBlanks" dxfId="12682" priority="1630">
      <formula>LEN(TRIM(X118))=0</formula>
    </cfRule>
  </conditionalFormatting>
  <conditionalFormatting sqref="N380">
    <cfRule type="notContainsBlanks" dxfId="12681" priority="1631">
      <formula>LEN(TRIM(N380))&gt;0</formula>
    </cfRule>
  </conditionalFormatting>
  <conditionalFormatting sqref="N380">
    <cfRule type="containsBlanks" dxfId="12680" priority="1632">
      <formula>LEN(TRIM(N380))=0</formula>
    </cfRule>
  </conditionalFormatting>
  <conditionalFormatting sqref="H255 J255:L255 N255:P255">
    <cfRule type="notContainsBlanks" dxfId="12679" priority="1633">
      <formula>LEN(TRIM(H255))&gt;0</formula>
    </cfRule>
  </conditionalFormatting>
  <conditionalFormatting sqref="H255 J255:L255 N255:P255">
    <cfRule type="containsBlanks" dxfId="12678" priority="1634">
      <formula>LEN(TRIM(H255))=0</formula>
    </cfRule>
  </conditionalFormatting>
  <conditionalFormatting sqref="H254 J254:L254 N254:P254">
    <cfRule type="notContainsBlanks" dxfId="12677" priority="1635">
      <formula>LEN(TRIM(H254))&gt;0</formula>
    </cfRule>
  </conditionalFormatting>
  <conditionalFormatting sqref="H254 J254:L254 N254:P254">
    <cfRule type="containsBlanks" dxfId="12676" priority="1636">
      <formula>LEN(TRIM(H254))=0</formula>
    </cfRule>
  </conditionalFormatting>
  <conditionalFormatting sqref="H253 J253:L253 N253:P253">
    <cfRule type="notContainsBlanks" dxfId="12675" priority="1637">
      <formula>LEN(TRIM(H253))&gt;0</formula>
    </cfRule>
  </conditionalFormatting>
  <conditionalFormatting sqref="H253 J253:L253 N253:P253">
    <cfRule type="containsBlanks" dxfId="12674" priority="1638">
      <formula>LEN(TRIM(H253))=0</formula>
    </cfRule>
  </conditionalFormatting>
  <conditionalFormatting sqref="H253 J253:L253 N253:P253">
    <cfRule type="notContainsBlanks" dxfId="12673" priority="1639">
      <formula>LEN(TRIM(H253))&gt;0</formula>
    </cfRule>
  </conditionalFormatting>
  <conditionalFormatting sqref="H253 J253:L253 N253:P253">
    <cfRule type="containsBlanks" dxfId="12672" priority="1640">
      <formula>LEN(TRIM(H253))=0</formula>
    </cfRule>
  </conditionalFormatting>
  <conditionalFormatting sqref="H253 J253:L253 N253:P253">
    <cfRule type="notContainsBlanks" dxfId="12671" priority="1641">
      <formula>LEN(TRIM(H253))&gt;0</formula>
    </cfRule>
  </conditionalFormatting>
  <conditionalFormatting sqref="H253 J253:L253 N253:P253">
    <cfRule type="containsBlanks" dxfId="12670" priority="1642">
      <formula>LEN(TRIM(H253))=0</formula>
    </cfRule>
  </conditionalFormatting>
  <conditionalFormatting sqref="H253 J253:L253 N253:P253">
    <cfRule type="notContainsBlanks" dxfId="12669" priority="1643">
      <formula>LEN(TRIM(H253))&gt;0</formula>
    </cfRule>
  </conditionalFormatting>
  <conditionalFormatting sqref="H253 J253:L253 N253:P253">
    <cfRule type="containsBlanks" dxfId="12668" priority="1644">
      <formula>LEN(TRIM(H253))=0</formula>
    </cfRule>
  </conditionalFormatting>
  <conditionalFormatting sqref="H253 J253:L253 N253:P253">
    <cfRule type="notContainsBlanks" dxfId="12667" priority="1645">
      <formula>LEN(TRIM(H253))&gt;0</formula>
    </cfRule>
  </conditionalFormatting>
  <conditionalFormatting sqref="H253 J253:L253 N253:P253">
    <cfRule type="containsBlanks" dxfId="12666" priority="1646">
      <formula>LEN(TRIM(H253))=0</formula>
    </cfRule>
  </conditionalFormatting>
  <conditionalFormatting sqref="H253 J253:L253 N253:P253">
    <cfRule type="notContainsBlanks" dxfId="12665" priority="1647">
      <formula>LEN(TRIM(H253))&gt;0</formula>
    </cfRule>
  </conditionalFormatting>
  <conditionalFormatting sqref="H253 J253:L253 N253:P253">
    <cfRule type="containsBlanks" dxfId="12664" priority="1648">
      <formula>LEN(TRIM(H253))=0</formula>
    </cfRule>
  </conditionalFormatting>
  <conditionalFormatting sqref="H253 J253:L253 N253:P253">
    <cfRule type="notContainsBlanks" dxfId="12663" priority="1649">
      <formula>LEN(TRIM(H253))&gt;0</formula>
    </cfRule>
  </conditionalFormatting>
  <conditionalFormatting sqref="H253 J253:L253 N253:P253">
    <cfRule type="containsBlanks" dxfId="12662" priority="1650">
      <formula>LEN(TRIM(H253))=0</formula>
    </cfRule>
  </conditionalFormatting>
  <conditionalFormatting sqref="H253 J253:L253 N253:P253">
    <cfRule type="notContainsBlanks" dxfId="12661" priority="1651">
      <formula>LEN(TRIM(H253))&gt;0</formula>
    </cfRule>
  </conditionalFormatting>
  <conditionalFormatting sqref="H253 J253:L253 N253:P253">
    <cfRule type="containsBlanks" dxfId="12660" priority="1652">
      <formula>LEN(TRIM(H253))=0</formula>
    </cfRule>
  </conditionalFormatting>
  <conditionalFormatting sqref="H253 J253:L253 N253:P253">
    <cfRule type="notContainsBlanks" dxfId="12659" priority="1653">
      <formula>LEN(TRIM(H253))&gt;0</formula>
    </cfRule>
  </conditionalFormatting>
  <conditionalFormatting sqref="H253 J253:L253 N253:P253">
    <cfRule type="containsBlanks" dxfId="12658" priority="1654">
      <formula>LEN(TRIM(H253))=0</formula>
    </cfRule>
  </conditionalFormatting>
  <conditionalFormatting sqref="H254 J254:L254 N254:P254">
    <cfRule type="notContainsBlanks" dxfId="12657" priority="1655">
      <formula>LEN(TRIM(H254))&gt;0</formula>
    </cfRule>
  </conditionalFormatting>
  <conditionalFormatting sqref="H254 J254:L254 N254:P254">
    <cfRule type="containsBlanks" dxfId="12656" priority="1656">
      <formula>LEN(TRIM(H254))=0</formula>
    </cfRule>
  </conditionalFormatting>
  <conditionalFormatting sqref="H254 J254:L254 N254:P254">
    <cfRule type="notContainsBlanks" dxfId="12655" priority="1657">
      <formula>LEN(TRIM(H254))&gt;0</formula>
    </cfRule>
  </conditionalFormatting>
  <conditionalFormatting sqref="H254 J254:L254 N254:P254">
    <cfRule type="containsBlanks" dxfId="12654" priority="1658">
      <formula>LEN(TRIM(H254))=0</formula>
    </cfRule>
  </conditionalFormatting>
  <conditionalFormatting sqref="H254 J254:L254 N254:P254">
    <cfRule type="notContainsBlanks" dxfId="12653" priority="1659">
      <formula>LEN(TRIM(H254))&gt;0</formula>
    </cfRule>
  </conditionalFormatting>
  <conditionalFormatting sqref="H254 J254:L254 N254:P254">
    <cfRule type="containsBlanks" dxfId="12652" priority="1660">
      <formula>LEN(TRIM(H254))=0</formula>
    </cfRule>
  </conditionalFormatting>
  <conditionalFormatting sqref="H254 J254:L254 N254:P254">
    <cfRule type="notContainsBlanks" dxfId="12651" priority="1661">
      <formula>LEN(TRIM(H254))&gt;0</formula>
    </cfRule>
  </conditionalFormatting>
  <conditionalFormatting sqref="H254 J254:L254 N254:P254">
    <cfRule type="containsBlanks" dxfId="12650" priority="1662">
      <formula>LEN(TRIM(H254))=0</formula>
    </cfRule>
  </conditionalFormatting>
  <conditionalFormatting sqref="H254 J254:L254 N254:P254">
    <cfRule type="notContainsBlanks" dxfId="12649" priority="1663">
      <formula>LEN(TRIM(H254))&gt;0</formula>
    </cfRule>
  </conditionalFormatting>
  <conditionalFormatting sqref="H254 J254:L254 N254:P254">
    <cfRule type="containsBlanks" dxfId="12648" priority="1664">
      <formula>LEN(TRIM(H254))=0</formula>
    </cfRule>
  </conditionalFormatting>
  <conditionalFormatting sqref="H254 J254:L254 N254:P254">
    <cfRule type="notContainsBlanks" dxfId="12647" priority="1665">
      <formula>LEN(TRIM(H254))&gt;0</formula>
    </cfRule>
  </conditionalFormatting>
  <conditionalFormatting sqref="H254 J254:L254 N254:P254">
    <cfRule type="containsBlanks" dxfId="12646" priority="1666">
      <formula>LEN(TRIM(H254))=0</formula>
    </cfRule>
  </conditionalFormatting>
  <conditionalFormatting sqref="H254 J254:L254 N254:P254">
    <cfRule type="notContainsBlanks" dxfId="12645" priority="1667">
      <formula>LEN(TRIM(H254))&gt;0</formula>
    </cfRule>
  </conditionalFormatting>
  <conditionalFormatting sqref="H254 J254:L254 N254:P254">
    <cfRule type="containsBlanks" dxfId="12644" priority="1668">
      <formula>LEN(TRIM(H254))=0</formula>
    </cfRule>
  </conditionalFormatting>
  <conditionalFormatting sqref="H254 J254:L254 N254:P254">
    <cfRule type="notContainsBlanks" dxfId="12643" priority="1669">
      <formula>LEN(TRIM(H254))&gt;0</formula>
    </cfRule>
  </conditionalFormatting>
  <conditionalFormatting sqref="H254 J254:L254 N254:P254">
    <cfRule type="containsBlanks" dxfId="12642" priority="1670">
      <formula>LEN(TRIM(H254))=0</formula>
    </cfRule>
  </conditionalFormatting>
  <conditionalFormatting sqref="H254 J254:L254 N254:P254">
    <cfRule type="notContainsBlanks" dxfId="12641" priority="1671">
      <formula>LEN(TRIM(H254))&gt;0</formula>
    </cfRule>
  </conditionalFormatting>
  <conditionalFormatting sqref="H254 J254:L254 N254:P254">
    <cfRule type="containsBlanks" dxfId="12640" priority="1672">
      <formula>LEN(TRIM(H254))=0</formula>
    </cfRule>
  </conditionalFormatting>
  <conditionalFormatting sqref="L309">
    <cfRule type="notContainsBlanks" dxfId="12639" priority="1673">
      <formula>LEN(TRIM(L309))&gt;0</formula>
    </cfRule>
  </conditionalFormatting>
  <conditionalFormatting sqref="L309">
    <cfRule type="containsBlanks" dxfId="12638" priority="1674">
      <formula>LEN(TRIM(L309))=0</formula>
    </cfRule>
  </conditionalFormatting>
  <conditionalFormatting sqref="H255 J255:L255 N255:P255">
    <cfRule type="notContainsBlanks" dxfId="12637" priority="1675">
      <formula>LEN(TRIM(H255))&gt;0</formula>
    </cfRule>
  </conditionalFormatting>
  <conditionalFormatting sqref="H255 J255:L255 N255:P255">
    <cfRule type="containsBlanks" dxfId="12636" priority="1676">
      <formula>LEN(TRIM(H255))=0</formula>
    </cfRule>
  </conditionalFormatting>
  <conditionalFormatting sqref="H255 J255:L255 N255:P255">
    <cfRule type="notContainsBlanks" dxfId="12635" priority="1677">
      <formula>LEN(TRIM(H255))&gt;0</formula>
    </cfRule>
  </conditionalFormatting>
  <conditionalFormatting sqref="H255 J255:L255 N255:P255">
    <cfRule type="containsBlanks" dxfId="12634" priority="1678">
      <formula>LEN(TRIM(H255))=0</formula>
    </cfRule>
  </conditionalFormatting>
  <conditionalFormatting sqref="H255 J255:L255 N255:P255">
    <cfRule type="notContainsBlanks" dxfId="12633" priority="1679">
      <formula>LEN(TRIM(H255))&gt;0</formula>
    </cfRule>
  </conditionalFormatting>
  <conditionalFormatting sqref="H255 J255:L255 N255:P255">
    <cfRule type="containsBlanks" dxfId="12632" priority="1680">
      <formula>LEN(TRIM(H255))=0</formula>
    </cfRule>
  </conditionalFormatting>
  <conditionalFormatting sqref="H255 J255:L255 N255:P255">
    <cfRule type="notContainsBlanks" dxfId="12631" priority="1681">
      <formula>LEN(TRIM(H255))&gt;0</formula>
    </cfRule>
  </conditionalFormatting>
  <conditionalFormatting sqref="H255 J255:L255 N255:P255">
    <cfRule type="containsBlanks" dxfId="12630" priority="1682">
      <formula>LEN(TRIM(H255))=0</formula>
    </cfRule>
  </conditionalFormatting>
  <conditionalFormatting sqref="H255 J255:L255 N255:P255">
    <cfRule type="notContainsBlanks" dxfId="12629" priority="1683">
      <formula>LEN(TRIM(H255))&gt;0</formula>
    </cfRule>
  </conditionalFormatting>
  <conditionalFormatting sqref="H255 J255:L255 N255:P255">
    <cfRule type="containsBlanks" dxfId="12628" priority="1684">
      <formula>LEN(TRIM(H255))=0</formula>
    </cfRule>
  </conditionalFormatting>
  <conditionalFormatting sqref="H255 J255:L255 N255:P255">
    <cfRule type="notContainsBlanks" dxfId="12627" priority="1685">
      <formula>LEN(TRIM(H255))&gt;0</formula>
    </cfRule>
  </conditionalFormatting>
  <conditionalFormatting sqref="H255 J255:L255 N255:P255">
    <cfRule type="containsBlanks" dxfId="12626" priority="1686">
      <formula>LEN(TRIM(H255))=0</formula>
    </cfRule>
  </conditionalFormatting>
  <conditionalFormatting sqref="H255 J255:L255 N255:P255">
    <cfRule type="notContainsBlanks" dxfId="12625" priority="1687">
      <formula>LEN(TRIM(H255))&gt;0</formula>
    </cfRule>
  </conditionalFormatting>
  <conditionalFormatting sqref="H255 J255:L255 N255:P255">
    <cfRule type="containsBlanks" dxfId="12624" priority="1688">
      <formula>LEN(TRIM(H255))=0</formula>
    </cfRule>
  </conditionalFormatting>
  <conditionalFormatting sqref="H255 J255:L255 N255:P255">
    <cfRule type="notContainsBlanks" dxfId="12623" priority="1689">
      <formula>LEN(TRIM(H255))&gt;0</formula>
    </cfRule>
  </conditionalFormatting>
  <conditionalFormatting sqref="H255 J255:L255 N255:P255">
    <cfRule type="containsBlanks" dxfId="12622" priority="1690">
      <formula>LEN(TRIM(H255))=0</formula>
    </cfRule>
  </conditionalFormatting>
  <conditionalFormatting sqref="H255 J255:L255 N255:P255">
    <cfRule type="notContainsBlanks" dxfId="12621" priority="1691">
      <formula>LEN(TRIM(H255))&gt;0</formula>
    </cfRule>
  </conditionalFormatting>
  <conditionalFormatting sqref="H255 J255:L255 N255:P255">
    <cfRule type="containsBlanks" dxfId="12620" priority="1692">
      <formula>LEN(TRIM(H255))=0</formula>
    </cfRule>
  </conditionalFormatting>
  <conditionalFormatting sqref="H306 K306:M306 T306 P306:Q306">
    <cfRule type="notContainsBlanks" dxfId="12619" priority="1693">
      <formula>LEN(TRIM(H306))&gt;0</formula>
    </cfRule>
  </conditionalFormatting>
  <conditionalFormatting sqref="H306 K306:M306 T306 P306:Q306">
    <cfRule type="containsBlanks" dxfId="12618" priority="1694">
      <formula>LEN(TRIM(H306))=0</formula>
    </cfRule>
  </conditionalFormatting>
  <conditionalFormatting sqref="H306 K306:M306 T306 P306:Q306">
    <cfRule type="notContainsBlanks" dxfId="12617" priority="1695">
      <formula>LEN(TRIM(H306))&gt;0</formula>
    </cfRule>
  </conditionalFormatting>
  <conditionalFormatting sqref="H306 K306:M306 T306 P306:Q306">
    <cfRule type="containsBlanks" dxfId="12616" priority="1696">
      <formula>LEN(TRIM(H306))=0</formula>
    </cfRule>
  </conditionalFormatting>
  <conditionalFormatting sqref="H306 K306:M306 T306 P306:Q306">
    <cfRule type="notContainsBlanks" dxfId="12615" priority="1697">
      <formula>LEN(TRIM(H306))&gt;0</formula>
    </cfRule>
  </conditionalFormatting>
  <conditionalFormatting sqref="H306 K306:M306 T306 P306:Q306">
    <cfRule type="containsBlanks" dxfId="12614" priority="1698">
      <formula>LEN(TRIM(H306))=0</formula>
    </cfRule>
  </conditionalFormatting>
  <conditionalFormatting sqref="H306 K306:M306 T306 P306:Q306">
    <cfRule type="notContainsBlanks" dxfId="12613" priority="1699">
      <formula>LEN(TRIM(H306))&gt;0</formula>
    </cfRule>
  </conditionalFormatting>
  <conditionalFormatting sqref="H306 K306:M306 T306 P306:Q306">
    <cfRule type="containsBlanks" dxfId="12612" priority="1700">
      <formula>LEN(TRIM(H306))=0</formula>
    </cfRule>
  </conditionalFormatting>
  <conditionalFormatting sqref="L71 L82 L93 L104 L115">
    <cfRule type="notContainsBlanks" dxfId="12611" priority="1701">
      <formula>LEN(TRIM(L71))&gt;0</formula>
    </cfRule>
  </conditionalFormatting>
  <conditionalFormatting sqref="L71 L82 L93 L104 L115">
    <cfRule type="containsBlanks" dxfId="12610" priority="1702">
      <formula>LEN(TRIM(L71))=0</formula>
    </cfRule>
  </conditionalFormatting>
  <conditionalFormatting sqref="K239:K241 K253:K255 K267:K269 K309:K311 K323:K325 K365:K367">
    <cfRule type="notContainsBlanks" dxfId="12609" priority="1703">
      <formula>LEN(TRIM(K239))&gt;0</formula>
    </cfRule>
  </conditionalFormatting>
  <conditionalFormatting sqref="K239:K241 K253:K255 K267:K269 K309:K311 K323:K325 K365:K367">
    <cfRule type="containsBlanks" dxfId="12608" priority="1704">
      <formula>LEN(TRIM(K239))=0</formula>
    </cfRule>
  </conditionalFormatting>
  <conditionalFormatting sqref="H310 K310:M310 T310 P310:Q310">
    <cfRule type="notContainsBlanks" dxfId="12607" priority="1705">
      <formula>LEN(TRIM(H310))&gt;0</formula>
    </cfRule>
  </conditionalFormatting>
  <conditionalFormatting sqref="H310 K310:M310 T310 P310:Q310">
    <cfRule type="containsBlanks" dxfId="12606" priority="1706">
      <formula>LEN(TRIM(H310))=0</formula>
    </cfRule>
  </conditionalFormatting>
  <conditionalFormatting sqref="H310 K310:M310 T310 P310:Q310">
    <cfRule type="notContainsBlanks" dxfId="12605" priority="1707">
      <formula>LEN(TRIM(H310))&gt;0</formula>
    </cfRule>
  </conditionalFormatting>
  <conditionalFormatting sqref="H310 K310:M310 T310 P310:Q310">
    <cfRule type="containsBlanks" dxfId="12604" priority="1708">
      <formula>LEN(TRIM(H310))=0</formula>
    </cfRule>
  </conditionalFormatting>
  <conditionalFormatting sqref="H310 K310:M310 T310 P310:Q310">
    <cfRule type="notContainsBlanks" dxfId="12603" priority="1709">
      <formula>LEN(TRIM(H310))&gt;0</formula>
    </cfRule>
  </conditionalFormatting>
  <conditionalFormatting sqref="H310 K310:M310 T310 P310:Q310">
    <cfRule type="containsBlanks" dxfId="12602" priority="1710">
      <formula>LEN(TRIM(H310))=0</formula>
    </cfRule>
  </conditionalFormatting>
  <conditionalFormatting sqref="H311 K311:M311 T311 P311:Q311">
    <cfRule type="notContainsBlanks" dxfId="12601" priority="1711">
      <formula>LEN(TRIM(H311))&gt;0</formula>
    </cfRule>
  </conditionalFormatting>
  <conditionalFormatting sqref="H311 K311:M311 T311 P311:Q311">
    <cfRule type="containsBlanks" dxfId="12600" priority="1712">
      <formula>LEN(TRIM(H311))=0</formula>
    </cfRule>
  </conditionalFormatting>
  <conditionalFormatting sqref="H311 K311:M311 T311 P311:Q311">
    <cfRule type="notContainsBlanks" dxfId="12599" priority="1713">
      <formula>LEN(TRIM(H311))&gt;0</formula>
    </cfRule>
  </conditionalFormatting>
  <conditionalFormatting sqref="H311 K311:M311 T311 P311:Q311">
    <cfRule type="containsBlanks" dxfId="12598" priority="1714">
      <formula>LEN(TRIM(H311))=0</formula>
    </cfRule>
  </conditionalFormatting>
  <conditionalFormatting sqref="H311 K311:M311 T311 P311:Q311">
    <cfRule type="notContainsBlanks" dxfId="12597" priority="1715">
      <formula>LEN(TRIM(H311))&gt;0</formula>
    </cfRule>
  </conditionalFormatting>
  <conditionalFormatting sqref="H311 K311:M311 T311 P311:Q311">
    <cfRule type="containsBlanks" dxfId="12596" priority="1716">
      <formula>LEN(TRIM(H311))=0</formula>
    </cfRule>
  </conditionalFormatting>
  <conditionalFormatting sqref="P310">
    <cfRule type="notContainsBlanks" dxfId="12595" priority="1717">
      <formula>LEN(TRIM(P310))&gt;0</formula>
    </cfRule>
  </conditionalFormatting>
  <conditionalFormatting sqref="P310">
    <cfRule type="containsBlanks" dxfId="12594" priority="1718">
      <formula>LEN(TRIM(P310))=0</formula>
    </cfRule>
  </conditionalFormatting>
  <conditionalFormatting sqref="P311">
    <cfRule type="notContainsBlanks" dxfId="12593" priority="1719">
      <formula>LEN(TRIM(P311))&gt;0</formula>
    </cfRule>
  </conditionalFormatting>
  <conditionalFormatting sqref="P311">
    <cfRule type="containsBlanks" dxfId="12592" priority="1720">
      <formula>LEN(TRIM(P311))=0</formula>
    </cfRule>
  </conditionalFormatting>
  <conditionalFormatting sqref="H406:X406">
    <cfRule type="notContainsBlanks" dxfId="12591" priority="1721">
      <formula>LEN(TRIM(H406))&gt;0</formula>
    </cfRule>
  </conditionalFormatting>
  <conditionalFormatting sqref="H406:X406">
    <cfRule type="containsBlanks" dxfId="12590" priority="1722">
      <formula>LEN(TRIM(H406))=0</formula>
    </cfRule>
  </conditionalFormatting>
  <conditionalFormatting sqref="H408:X408">
    <cfRule type="notContainsBlanks" dxfId="12589" priority="1723">
      <formula>LEN(TRIM(H408))&gt;0</formula>
    </cfRule>
  </conditionalFormatting>
  <conditionalFormatting sqref="H408:X408">
    <cfRule type="containsBlanks" dxfId="12588" priority="1724">
      <formula>LEN(TRIM(H408))=0</formula>
    </cfRule>
  </conditionalFormatting>
  <conditionalFormatting sqref="H419:X424">
    <cfRule type="notContainsBlanks" dxfId="12587" priority="1725">
      <formula>LEN(TRIM(H419))&gt;0</formula>
    </cfRule>
  </conditionalFormatting>
  <conditionalFormatting sqref="H419:X424">
    <cfRule type="containsBlanks" dxfId="12586" priority="1726">
      <formula>LEN(TRIM(H419))=0</formula>
    </cfRule>
  </conditionalFormatting>
  <conditionalFormatting sqref="I126 I137 I148 I159 I170">
    <cfRule type="notContainsBlanks" dxfId="12585" priority="1727">
      <formula>LEN(TRIM(I126))&gt;0</formula>
    </cfRule>
  </conditionalFormatting>
  <conditionalFormatting sqref="I126 I137 I148 I159 I170">
    <cfRule type="containsBlanks" dxfId="12584" priority="1728">
      <formula>LEN(TRIM(I126))=0</formula>
    </cfRule>
  </conditionalFormatting>
  <conditionalFormatting sqref="I127:I130 I149:I150 I160:I161 I171:I172 I132:I141 I143:I144">
    <cfRule type="notContainsBlanks" dxfId="12583" priority="1729">
      <formula>LEN(TRIM(I127))&gt;0</formula>
    </cfRule>
  </conditionalFormatting>
  <conditionalFormatting sqref="I127:I130 I149:I150 I160:I161 I171:I172 I132:I141 I143:I144">
    <cfRule type="containsBlanks" dxfId="12582" priority="1730">
      <formula>LEN(TRIM(I127))=0</formula>
    </cfRule>
  </conditionalFormatting>
  <conditionalFormatting sqref="I128 I139 I150 I161 I172">
    <cfRule type="notContainsBlanks" dxfId="12581" priority="1731">
      <formula>LEN(TRIM(I128))&gt;0</formula>
    </cfRule>
  </conditionalFormatting>
  <conditionalFormatting sqref="I128 I139 I150 I161 I172">
    <cfRule type="containsBlanks" dxfId="12580" priority="1732">
      <formula>LEN(TRIM(I128))=0</formula>
    </cfRule>
  </conditionalFormatting>
  <conditionalFormatting sqref="I137">
    <cfRule type="notContainsBlanks" dxfId="12579" priority="1733">
      <formula>LEN(TRIM(I137))&gt;0</formula>
    </cfRule>
  </conditionalFormatting>
  <conditionalFormatting sqref="I137">
    <cfRule type="containsBlanks" dxfId="12578" priority="1734">
      <formula>LEN(TRIM(I137))=0</formula>
    </cfRule>
  </conditionalFormatting>
  <conditionalFormatting sqref="M71 M82 M93 M104 M115">
    <cfRule type="notContainsBlanks" dxfId="12577" priority="1735">
      <formula>LEN(TRIM(M71))&gt;0</formula>
    </cfRule>
  </conditionalFormatting>
  <conditionalFormatting sqref="M71 M82 M93 M104 M115">
    <cfRule type="containsBlanks" dxfId="12576" priority="1736">
      <formula>LEN(TRIM(M71))=0</formula>
    </cfRule>
  </conditionalFormatting>
  <conditionalFormatting sqref="H308:H311 H322:H325 H336:H339 H364:H367 X350:X352 J336:J339 J322:X325 V294:X297 J364:P367 J270:J283 L270:P283 H266:H284 H252:H255 H238:H242 R242:X242 J242:L242 J266:P269 K309:M311 K308 M308 T308:T311 R364:R367 M294:T297 P308:Q311 K238:X241 J252:L255 N252:P255 N242:P242 V298:V311">
    <cfRule type="notContainsBlanks" dxfId="12575" priority="1737">
      <formula>LEN(TRIM(H308))&gt;0</formula>
    </cfRule>
  </conditionalFormatting>
  <conditionalFormatting sqref="H308:H311 H322:H325 H336:H339 H364:H367 X350:X352 J336:J339 J322:X325 V294:X297 J364:P367 J270:J283 L270:P283 H266:H284 H252:H255 H238:H242 R242:X242 J242:L242 J266:P269 K309:M311 K308 M308 T308:T311 R364:R367 M294:T297 P308:Q311 K238:X241 J252:L255 N252:P255 N242:P242 V298:V311">
    <cfRule type="containsBlanks" dxfId="12574" priority="1738">
      <formula>LEN(TRIM(H308))=0</formula>
    </cfRule>
  </conditionalFormatting>
  <conditionalFormatting sqref="H239:H241 H267:H269 H309:H311 H323:H325 H337:H339 H365:H367 X351:X352 J337:J339 J323:X325 V295:X297 J365:P367 J281:J283 L281:P283 H281:H283 H253:H255 J267:P269 T309:T311 R365:R367 M295:T297 K309:M311 P309:Q311 K239:X241 J253:L255 N253:P255 V298:V311">
    <cfRule type="notContainsBlanks" dxfId="12573" priority="1739">
      <formula>LEN(TRIM(H239))&gt;0</formula>
    </cfRule>
  </conditionalFormatting>
  <conditionalFormatting sqref="H239:H241 H267:H269 H309:H311 H323:H325 H337:H339 H365:H367 X351:X352 J337:J339 J323:X325 V295:X297 J365:P367 J281:J283 L281:P283 H281:H283 H253:H255 J267:P269 T309:T311 R365:R367 M295:T297 K309:M311 P309:Q311 K239:X241 J253:L255 N253:P255 V298:V311">
    <cfRule type="containsBlanks" dxfId="12572" priority="1740">
      <formula>LEN(TRIM(H239))=0</formula>
    </cfRule>
  </conditionalFormatting>
  <conditionalFormatting sqref="I257">
    <cfRule type="notContainsBlanks" dxfId="12571" priority="1741">
      <formula>LEN(TRIM(I257))&gt;0</formula>
    </cfRule>
  </conditionalFormatting>
  <conditionalFormatting sqref="I257">
    <cfRule type="containsBlanks" dxfId="12570" priority="1742">
      <formula>LEN(TRIM(I257))=0</formula>
    </cfRule>
  </conditionalFormatting>
  <conditionalFormatting sqref="I256">
    <cfRule type="notContainsBlanks" dxfId="12569" priority="1743">
      <formula>LEN(TRIM(I256))&gt;0</formula>
    </cfRule>
  </conditionalFormatting>
  <conditionalFormatting sqref="I256">
    <cfRule type="containsBlanks" dxfId="12568" priority="1744">
      <formula>LEN(TRIM(I256))=0</formula>
    </cfRule>
  </conditionalFormatting>
  <conditionalFormatting sqref="I257">
    <cfRule type="notContainsBlanks" dxfId="12567" priority="1745">
      <formula>LEN(TRIM(I257))&gt;0</formula>
    </cfRule>
  </conditionalFormatting>
  <conditionalFormatting sqref="I257">
    <cfRule type="containsBlanks" dxfId="12566" priority="1746">
      <formula>LEN(TRIM(I257))=0</formula>
    </cfRule>
  </conditionalFormatting>
  <conditionalFormatting sqref="J126 J137 J148 J159 J170">
    <cfRule type="notContainsBlanks" dxfId="12565" priority="1747">
      <formula>LEN(TRIM(J126))&gt;0</formula>
    </cfRule>
  </conditionalFormatting>
  <conditionalFormatting sqref="J126 J137 J148 J159 J170">
    <cfRule type="containsBlanks" dxfId="12564" priority="1748">
      <formula>LEN(TRIM(J126))=0</formula>
    </cfRule>
  </conditionalFormatting>
  <conditionalFormatting sqref="I257">
    <cfRule type="notContainsBlanks" dxfId="12563" priority="1749">
      <formula>LEN(TRIM(I257))&gt;0</formula>
    </cfRule>
  </conditionalFormatting>
  <conditionalFormatting sqref="I257">
    <cfRule type="containsBlanks" dxfId="12562" priority="1750">
      <formula>LEN(TRIM(I257))=0</formula>
    </cfRule>
  </conditionalFormatting>
  <conditionalFormatting sqref="I257">
    <cfRule type="notContainsBlanks" dxfId="12561" priority="1751">
      <formula>LEN(TRIM(I257))&gt;0</formula>
    </cfRule>
  </conditionalFormatting>
  <conditionalFormatting sqref="I257">
    <cfRule type="containsBlanks" dxfId="12560" priority="1752">
      <formula>LEN(TRIM(I257))=0</formula>
    </cfRule>
  </conditionalFormatting>
  <conditionalFormatting sqref="J126 J137 J148 J159 J170">
    <cfRule type="notContainsBlanks" dxfId="12559" priority="1753">
      <formula>LEN(TRIM(J126))&gt;0</formula>
    </cfRule>
  </conditionalFormatting>
  <conditionalFormatting sqref="J126 J137 J148 J159 J170">
    <cfRule type="containsBlanks" dxfId="12558" priority="1754">
      <formula>LEN(TRIM(J126))=0</formula>
    </cfRule>
  </conditionalFormatting>
  <conditionalFormatting sqref="I393:I395">
    <cfRule type="notContainsBlanks" dxfId="12557" priority="1755">
      <formula>LEN(TRIM(I393))&gt;0</formula>
    </cfRule>
  </conditionalFormatting>
  <conditionalFormatting sqref="I393:I395">
    <cfRule type="containsBlanks" dxfId="12556" priority="1756">
      <formula>LEN(TRIM(I393))=0</formula>
    </cfRule>
  </conditionalFormatting>
  <conditionalFormatting sqref="N71 N82 N93 N104 N115">
    <cfRule type="notContainsBlanks" dxfId="12555" priority="1757">
      <formula>LEN(TRIM(N71))&gt;0</formula>
    </cfRule>
  </conditionalFormatting>
  <conditionalFormatting sqref="N71 N82 N93 N104 N115">
    <cfRule type="containsBlanks" dxfId="12554" priority="1758">
      <formula>LEN(TRIM(N71))=0</formula>
    </cfRule>
  </conditionalFormatting>
  <conditionalFormatting sqref="N72 N83 N94:N117">
    <cfRule type="notContainsBlanks" dxfId="12553" priority="1759">
      <formula>LEN(TRIM(N72))&gt;0</formula>
    </cfRule>
  </conditionalFormatting>
  <conditionalFormatting sqref="N72 N83 N94:N117">
    <cfRule type="containsBlanks" dxfId="12552" priority="1760">
      <formula>LEN(TRIM(N72))=0</formula>
    </cfRule>
  </conditionalFormatting>
  <conditionalFormatting sqref="K128 K139 K150 K161 K172">
    <cfRule type="notContainsBlanks" dxfId="12551" priority="1761">
      <formula>LEN(TRIM(K128))&gt;0</formula>
    </cfRule>
  </conditionalFormatting>
  <conditionalFormatting sqref="K128 K139 K150 K161 K172">
    <cfRule type="containsBlanks" dxfId="12550" priority="1762">
      <formula>LEN(TRIM(K128))=0</formula>
    </cfRule>
  </conditionalFormatting>
  <conditionalFormatting sqref="U374 U381 U388 U395 U402 U409 U416 U423 U430">
    <cfRule type="notContainsBlanks" dxfId="12549" priority="1763">
      <formula>LEN(TRIM(U374))&gt;0</formula>
    </cfRule>
  </conditionalFormatting>
  <conditionalFormatting sqref="U374 U381 U388 U395 U402 U409 U416 U423 U430">
    <cfRule type="containsBlanks" dxfId="12548" priority="1764">
      <formula>LEN(TRIM(U374))=0</formula>
    </cfRule>
  </conditionalFormatting>
  <conditionalFormatting sqref="K239:K241 K253:K255 K267:K269 K309:K311 K323:K325 K365:K367">
    <cfRule type="notContainsBlanks" dxfId="12547" priority="1765">
      <formula>LEN(TRIM(K239))&gt;0</formula>
    </cfRule>
  </conditionalFormatting>
  <conditionalFormatting sqref="K239:K241 K253:K255 K267:K269 K309:K311 K323:K325 K365:K367">
    <cfRule type="containsBlanks" dxfId="12546" priority="1766">
      <formula>LEN(TRIM(K239))=0</formula>
    </cfRule>
  </conditionalFormatting>
  <conditionalFormatting sqref="L373 L380 L387 L394 L401 L408 L415 L422 L429 L436">
    <cfRule type="notContainsBlanks" dxfId="12545" priority="1767">
      <formula>LEN(TRIM(L373))&gt;0</formula>
    </cfRule>
  </conditionalFormatting>
  <conditionalFormatting sqref="L373 L380 L387 L394 L401 L408 L415 L422 L429 L436">
    <cfRule type="containsBlanks" dxfId="12544" priority="1768">
      <formula>LEN(TRIM(L373))=0</formula>
    </cfRule>
  </conditionalFormatting>
  <conditionalFormatting sqref="Q422">
    <cfRule type="notContainsBlanks" dxfId="12543" priority="1769">
      <formula>LEN(TRIM(Q422))&gt;0</formula>
    </cfRule>
  </conditionalFormatting>
  <conditionalFormatting sqref="L408">
    <cfRule type="notContainsBlanks" dxfId="12542" priority="1770">
      <formula>LEN(TRIM(L408))&gt;0</formula>
    </cfRule>
  </conditionalFormatting>
  <conditionalFormatting sqref="L408">
    <cfRule type="containsBlanks" dxfId="12541" priority="1771">
      <formula>LEN(TRIM(L408))=0</formula>
    </cfRule>
  </conditionalFormatting>
  <conditionalFormatting sqref="L415">
    <cfRule type="notContainsBlanks" dxfId="12540" priority="1772">
      <formula>LEN(TRIM(L415))&gt;0</formula>
    </cfRule>
  </conditionalFormatting>
  <conditionalFormatting sqref="L415">
    <cfRule type="containsBlanks" dxfId="12539" priority="1773">
      <formula>LEN(TRIM(L415))=0</formula>
    </cfRule>
  </conditionalFormatting>
  <conditionalFormatting sqref="M309">
    <cfRule type="notContainsBlanks" dxfId="12538" priority="1774">
      <formula>LEN(TRIM(M309))&gt;0</formula>
    </cfRule>
  </conditionalFormatting>
  <conditionalFormatting sqref="M309">
    <cfRule type="containsBlanks" dxfId="12537" priority="1775">
      <formula>LEN(TRIM(M309))=0</formula>
    </cfRule>
  </conditionalFormatting>
  <conditionalFormatting sqref="M73:M74 M84 M95 M106 M117">
    <cfRule type="notContainsBlanks" dxfId="12536" priority="1776">
      <formula>LEN(TRIM(M73))&gt;0</formula>
    </cfRule>
  </conditionalFormatting>
  <conditionalFormatting sqref="M73:M74 M84 M95 M106 M117">
    <cfRule type="containsBlanks" dxfId="12535" priority="1777">
      <formula>LEN(TRIM(M73))=0</formula>
    </cfRule>
  </conditionalFormatting>
  <conditionalFormatting sqref="M72 M83 M94 M105 M116">
    <cfRule type="notContainsBlanks" dxfId="12534" priority="1778">
      <formula>LEN(TRIM(M72))&gt;0</formula>
    </cfRule>
  </conditionalFormatting>
  <conditionalFormatting sqref="M72 M83 M94 M105 M116">
    <cfRule type="containsBlanks" dxfId="12533" priority="1779">
      <formula>LEN(TRIM(M72))=0</formula>
    </cfRule>
  </conditionalFormatting>
  <conditionalFormatting sqref="M73:M74 M84 M95 M106 M117">
    <cfRule type="notContainsBlanks" dxfId="12532" priority="1780">
      <formula>LEN(TRIM(M73))&gt;0</formula>
    </cfRule>
  </conditionalFormatting>
  <conditionalFormatting sqref="M73:M74 M84 M95 M106 M117">
    <cfRule type="containsBlanks" dxfId="12531" priority="1781">
      <formula>LEN(TRIM(M73))=0</formula>
    </cfRule>
  </conditionalFormatting>
  <conditionalFormatting sqref="L72 L83 L94 L105 L116">
    <cfRule type="notContainsBlanks" dxfId="12530" priority="1782">
      <formula>LEN(TRIM(L72))&gt;0</formula>
    </cfRule>
  </conditionalFormatting>
  <conditionalFormatting sqref="L72 L83 L94 L105 L116">
    <cfRule type="containsBlanks" dxfId="12529" priority="1783">
      <formula>LEN(TRIM(L72))=0</formula>
    </cfRule>
  </conditionalFormatting>
  <conditionalFormatting sqref="L239 L253 L267 L281 L309 L323 L365">
    <cfRule type="notContainsBlanks" dxfId="12528" priority="1784">
      <formula>LEN(TRIM(L239))&gt;0</formula>
    </cfRule>
  </conditionalFormatting>
  <conditionalFormatting sqref="L239 L253 L267 L281 L309 L323 L365">
    <cfRule type="containsBlanks" dxfId="12527" priority="1785">
      <formula>LEN(TRIM(L239))=0</formula>
    </cfRule>
  </conditionalFormatting>
  <conditionalFormatting sqref="L239 L253 L267 L281 L309 L323 L365">
    <cfRule type="notContainsBlanks" dxfId="12526" priority="1786">
      <formula>LEN(TRIM(L239))&gt;0</formula>
    </cfRule>
  </conditionalFormatting>
  <conditionalFormatting sqref="L239 L253 L267 L281 L309 L323 L365">
    <cfRule type="containsBlanks" dxfId="12525" priority="1787">
      <formula>LEN(TRIM(L239))=0</formula>
    </cfRule>
  </conditionalFormatting>
  <conditionalFormatting sqref="L240 L254 L268 L282 L310 L324 L366">
    <cfRule type="notContainsBlanks" dxfId="12524" priority="1788">
      <formula>LEN(TRIM(L240))&gt;0</formula>
    </cfRule>
  </conditionalFormatting>
  <conditionalFormatting sqref="L240 L254 L268 L282 L310 L324 L366">
    <cfRule type="containsBlanks" dxfId="12523" priority="1789">
      <formula>LEN(TRIM(L240))=0</formula>
    </cfRule>
  </conditionalFormatting>
  <conditionalFormatting sqref="L240 L254 L268 L282 L310 L324 L366">
    <cfRule type="notContainsBlanks" dxfId="12522" priority="1790">
      <formula>LEN(TRIM(L240))&gt;0</formula>
    </cfRule>
  </conditionalFormatting>
  <conditionalFormatting sqref="L240 L254 L268 L282 L310 L324 L366">
    <cfRule type="containsBlanks" dxfId="12521" priority="1791">
      <formula>LEN(TRIM(L240))=0</formula>
    </cfRule>
  </conditionalFormatting>
  <conditionalFormatting sqref="L310">
    <cfRule type="notContainsBlanks" dxfId="12520" priority="1792">
      <formula>LEN(TRIM(L310))&gt;0</formula>
    </cfRule>
  </conditionalFormatting>
  <conditionalFormatting sqref="L310">
    <cfRule type="containsBlanks" dxfId="12519" priority="1793">
      <formula>LEN(TRIM(L310))=0</formula>
    </cfRule>
  </conditionalFormatting>
  <conditionalFormatting sqref="L311">
    <cfRule type="notContainsBlanks" dxfId="12518" priority="1794">
      <formula>LEN(TRIM(L311))&gt;0</formula>
    </cfRule>
  </conditionalFormatting>
  <conditionalFormatting sqref="L311">
    <cfRule type="containsBlanks" dxfId="12517" priority="1795">
      <formula>LEN(TRIM(L311))=0</formula>
    </cfRule>
  </conditionalFormatting>
  <conditionalFormatting sqref="L372 L379 L386 L393 L400 L407 L414 L421 L428 L435">
    <cfRule type="notContainsBlanks" dxfId="12516" priority="1796">
      <formula>LEN(TRIM(L372))&gt;0</formula>
    </cfRule>
  </conditionalFormatting>
  <conditionalFormatting sqref="L372 L379 L386 L393 L400 L407 L414 L421 L428 L435">
    <cfRule type="containsBlanks" dxfId="12515" priority="1797">
      <formula>LEN(TRIM(L372))=0</formula>
    </cfRule>
  </conditionalFormatting>
  <conditionalFormatting sqref="K307">
    <cfRule type="notContainsBlanks" dxfId="12514" priority="1798">
      <formula>LEN(TRIM(K307))&gt;0</formula>
    </cfRule>
  </conditionalFormatting>
  <conditionalFormatting sqref="K307">
    <cfRule type="containsBlanks" dxfId="12513" priority="1799">
      <formula>LEN(TRIM(K307))=0</formula>
    </cfRule>
  </conditionalFormatting>
  <conditionalFormatting sqref="L407">
    <cfRule type="notContainsBlanks" dxfId="12512" priority="1800">
      <formula>LEN(TRIM(L407))&gt;0</formula>
    </cfRule>
  </conditionalFormatting>
  <conditionalFormatting sqref="L407">
    <cfRule type="containsBlanks" dxfId="12511" priority="1801">
      <formula>LEN(TRIM(L407))=0</formula>
    </cfRule>
  </conditionalFormatting>
  <conditionalFormatting sqref="L414">
    <cfRule type="notContainsBlanks" dxfId="12510" priority="1802">
      <formula>LEN(TRIM(L414))&gt;0</formula>
    </cfRule>
  </conditionalFormatting>
  <conditionalFormatting sqref="L414">
    <cfRule type="containsBlanks" dxfId="12509" priority="1803">
      <formula>LEN(TRIM(L414))=0</formula>
    </cfRule>
  </conditionalFormatting>
  <conditionalFormatting sqref="M310">
    <cfRule type="notContainsBlanks" dxfId="12508" priority="1804">
      <formula>LEN(TRIM(M310))&gt;0</formula>
    </cfRule>
  </conditionalFormatting>
  <conditionalFormatting sqref="M310">
    <cfRule type="containsBlanks" dxfId="12507" priority="1805">
      <formula>LEN(TRIM(M310))=0</formula>
    </cfRule>
  </conditionalFormatting>
  <conditionalFormatting sqref="M310">
    <cfRule type="notContainsBlanks" dxfId="12506" priority="1806">
      <formula>LEN(TRIM(M310))&gt;0</formula>
    </cfRule>
  </conditionalFormatting>
  <conditionalFormatting sqref="M310">
    <cfRule type="containsBlanks" dxfId="12505" priority="1807">
      <formula>LEN(TRIM(M310))=0</formula>
    </cfRule>
  </conditionalFormatting>
  <conditionalFormatting sqref="M9 M21 M33">
    <cfRule type="notContainsBlanks" dxfId="12504" priority="1808">
      <formula>LEN(TRIM(M9))&gt;0</formula>
    </cfRule>
  </conditionalFormatting>
  <conditionalFormatting sqref="M9 M21 M33">
    <cfRule type="containsBlanks" dxfId="12503" priority="1809">
      <formula>LEN(TRIM(M9))=0</formula>
    </cfRule>
  </conditionalFormatting>
  <conditionalFormatting sqref="U395">
    <cfRule type="notContainsBlanks" dxfId="12502" priority="1810">
      <formula>LEN(TRIM(U395))&gt;0</formula>
    </cfRule>
  </conditionalFormatting>
  <conditionalFormatting sqref="M36">
    <cfRule type="notContainsBlanks" dxfId="12501" priority="1811">
      <formula>LEN(TRIM(M36))&gt;0</formula>
    </cfRule>
  </conditionalFormatting>
  <conditionalFormatting sqref="M36">
    <cfRule type="containsBlanks" dxfId="12500" priority="1812">
      <formula>LEN(TRIM(M36))=0</formula>
    </cfRule>
  </conditionalFormatting>
  <conditionalFormatting sqref="M37">
    <cfRule type="notContainsBlanks" dxfId="12499" priority="1813">
      <formula>LEN(TRIM(M37))&gt;0</formula>
    </cfRule>
  </conditionalFormatting>
  <conditionalFormatting sqref="M37">
    <cfRule type="containsBlanks" dxfId="12498" priority="1814">
      <formula>LEN(TRIM(M37))=0</formula>
    </cfRule>
  </conditionalFormatting>
  <conditionalFormatting sqref="Q311">
    <cfRule type="notContainsBlanks" dxfId="12497" priority="1815">
      <formula>LEN(TRIM(Q311))&gt;0</formula>
    </cfRule>
  </conditionalFormatting>
  <conditionalFormatting sqref="Q311">
    <cfRule type="containsBlanks" dxfId="12496" priority="1816">
      <formula>LEN(TRIM(Q311))=0</formula>
    </cfRule>
  </conditionalFormatting>
  <conditionalFormatting sqref="R394">
    <cfRule type="notContainsBlanks" dxfId="12495" priority="1817">
      <formula>LEN(TRIM(R394))&gt;0</formula>
    </cfRule>
  </conditionalFormatting>
  <conditionalFormatting sqref="R394">
    <cfRule type="containsBlanks" dxfId="12494" priority="1818">
      <formula>LEN(TRIM(R394))=0</formula>
    </cfRule>
  </conditionalFormatting>
  <conditionalFormatting sqref="M72 M83 M94 M105 M116">
    <cfRule type="notContainsBlanks" dxfId="12493" priority="1819">
      <formula>LEN(TRIM(M72))&gt;0</formula>
    </cfRule>
  </conditionalFormatting>
  <conditionalFormatting sqref="M72 M83 M94 M105 M116">
    <cfRule type="containsBlanks" dxfId="12492" priority="1820">
      <formula>LEN(TRIM(M72))=0</formula>
    </cfRule>
  </conditionalFormatting>
  <conditionalFormatting sqref="M372 M379 M386 M393 M400 M407 M414 M421 M428 M435">
    <cfRule type="notContainsBlanks" dxfId="12491" priority="1821">
      <formula>LEN(TRIM(M372))&gt;0</formula>
    </cfRule>
  </conditionalFormatting>
  <conditionalFormatting sqref="M372 M379 M386 M393 M400 M407 M414 M421 M428 M435">
    <cfRule type="containsBlanks" dxfId="12490" priority="1822">
      <formula>LEN(TRIM(M372))=0</formula>
    </cfRule>
  </conditionalFormatting>
  <conditionalFormatting sqref="L306">
    <cfRule type="notContainsBlanks" dxfId="12489" priority="1823">
      <formula>LEN(TRIM(L306))&gt;0</formula>
    </cfRule>
  </conditionalFormatting>
  <conditionalFormatting sqref="L306">
    <cfRule type="containsBlanks" dxfId="12488" priority="1824">
      <formula>LEN(TRIM(L306))=0</formula>
    </cfRule>
  </conditionalFormatting>
  <conditionalFormatting sqref="L306">
    <cfRule type="notContainsBlanks" dxfId="12487" priority="1825">
      <formula>LEN(TRIM(L306))&gt;0</formula>
    </cfRule>
  </conditionalFormatting>
  <conditionalFormatting sqref="L306">
    <cfRule type="containsBlanks" dxfId="12486" priority="1826">
      <formula>LEN(TRIM(L306))=0</formula>
    </cfRule>
  </conditionalFormatting>
  <conditionalFormatting sqref="K306">
    <cfRule type="notContainsBlanks" dxfId="12485" priority="1827">
      <formula>LEN(TRIM(K306))&gt;0</formula>
    </cfRule>
  </conditionalFormatting>
  <conditionalFormatting sqref="K306">
    <cfRule type="containsBlanks" dxfId="12484" priority="1828">
      <formula>LEN(TRIM(K306))=0</formula>
    </cfRule>
  </conditionalFormatting>
  <conditionalFormatting sqref="L307">
    <cfRule type="notContainsBlanks" dxfId="12483" priority="1829">
      <formula>LEN(TRIM(L307))&gt;0</formula>
    </cfRule>
  </conditionalFormatting>
  <conditionalFormatting sqref="L307">
    <cfRule type="containsBlanks" dxfId="12482" priority="1830">
      <formula>LEN(TRIM(L307))=0</formula>
    </cfRule>
  </conditionalFormatting>
  <conditionalFormatting sqref="U386">
    <cfRule type="notContainsBlanks" dxfId="12481" priority="1831">
      <formula>LEN(TRIM(U386))&gt;0</formula>
    </cfRule>
  </conditionalFormatting>
  <conditionalFormatting sqref="U386">
    <cfRule type="containsBlanks" dxfId="12480" priority="1832">
      <formula>LEN(TRIM(U386))=0</formula>
    </cfRule>
  </conditionalFormatting>
  <conditionalFormatting sqref="U386">
    <cfRule type="notContainsBlanks" dxfId="12479" priority="1833">
      <formula>LEN(TRIM(U386))&gt;0</formula>
    </cfRule>
  </conditionalFormatting>
  <conditionalFormatting sqref="U386">
    <cfRule type="containsBlanks" dxfId="12478" priority="1834">
      <formula>LEN(TRIM(U386))=0</formula>
    </cfRule>
  </conditionalFormatting>
  <conditionalFormatting sqref="K306">
    <cfRule type="notContainsBlanks" dxfId="12477" priority="1835">
      <formula>LEN(TRIM(K306))&gt;0</formula>
    </cfRule>
  </conditionalFormatting>
  <conditionalFormatting sqref="K306">
    <cfRule type="containsBlanks" dxfId="12476" priority="1836">
      <formula>LEN(TRIM(K306))=0</formula>
    </cfRule>
  </conditionalFormatting>
  <conditionalFormatting sqref="Q421">
    <cfRule type="notContainsBlanks" dxfId="12475" priority="1837">
      <formula>LEN(TRIM(Q421))&gt;0</formula>
    </cfRule>
  </conditionalFormatting>
  <conditionalFormatting sqref="Q421">
    <cfRule type="containsBlanks" dxfId="12474" priority="1838">
      <formula>LEN(TRIM(Q421))=0</formula>
    </cfRule>
  </conditionalFormatting>
  <conditionalFormatting sqref="Q408">
    <cfRule type="notContainsBlanks" dxfId="12473" priority="1839">
      <formula>LEN(TRIM(Q408))&gt;0</formula>
    </cfRule>
  </conditionalFormatting>
  <conditionalFormatting sqref="Q408">
    <cfRule type="containsBlanks" dxfId="12472" priority="1840">
      <formula>LEN(TRIM(Q408))=0</formula>
    </cfRule>
  </conditionalFormatting>
  <conditionalFormatting sqref="M324">
    <cfRule type="notContainsBlanks" dxfId="12471" priority="1841">
      <formula>LEN(TRIM(M324))&gt;0</formula>
    </cfRule>
  </conditionalFormatting>
  <conditionalFormatting sqref="M324">
    <cfRule type="containsBlanks" dxfId="12470" priority="1842">
      <formula>LEN(TRIM(M324))=0</formula>
    </cfRule>
  </conditionalFormatting>
  <conditionalFormatting sqref="Q422">
    <cfRule type="containsBlanks" dxfId="12469" priority="1843">
      <formula>LEN(TRIM(Q422))=0</formula>
    </cfRule>
  </conditionalFormatting>
  <conditionalFormatting sqref="U372 U379 U386 U393 U400 U407 U414 U421 U428 U435">
    <cfRule type="notContainsBlanks" dxfId="12468" priority="1844">
      <formula>LEN(TRIM(U372))&gt;0</formula>
    </cfRule>
  </conditionalFormatting>
  <conditionalFormatting sqref="U372 U379 U386 U393 U400 U407 U414 U421 U428 U435">
    <cfRule type="containsBlanks" dxfId="12467" priority="1845">
      <formula>LEN(TRIM(U372))=0</formula>
    </cfRule>
  </conditionalFormatting>
  <conditionalFormatting sqref="U373 U380 U387 U394 U401 U408 U415 U422 U429 U436">
    <cfRule type="notContainsBlanks" dxfId="12466" priority="1846">
      <formula>LEN(TRIM(U373))&gt;0</formula>
    </cfRule>
  </conditionalFormatting>
  <conditionalFormatting sqref="U373 U380 U387 U394 U401 U408 U415 U422 U429 U436">
    <cfRule type="containsBlanks" dxfId="12465" priority="1847">
      <formula>LEN(TRIM(U373))=0</formula>
    </cfRule>
  </conditionalFormatting>
  <conditionalFormatting sqref="Q309">
    <cfRule type="notContainsBlanks" dxfId="12464" priority="1848">
      <formula>LEN(TRIM(Q309))&gt;0</formula>
    </cfRule>
  </conditionalFormatting>
  <conditionalFormatting sqref="Q309">
    <cfRule type="containsBlanks" dxfId="12463" priority="1849">
      <formula>LEN(TRIM(Q309))=0</formula>
    </cfRule>
  </conditionalFormatting>
  <conditionalFormatting sqref="Q310">
    <cfRule type="notContainsBlanks" dxfId="12462" priority="1850">
      <formula>LEN(TRIM(Q310))&gt;0</formula>
    </cfRule>
  </conditionalFormatting>
  <conditionalFormatting sqref="Q310">
    <cfRule type="containsBlanks" dxfId="12461" priority="1851">
      <formula>LEN(TRIM(Q310))=0</formula>
    </cfRule>
  </conditionalFormatting>
  <conditionalFormatting sqref="R386">
    <cfRule type="notContainsBlanks" dxfId="12460" priority="1852">
      <formula>LEN(TRIM(R386))&gt;0</formula>
    </cfRule>
  </conditionalFormatting>
  <conditionalFormatting sqref="R386">
    <cfRule type="containsBlanks" dxfId="12459" priority="1853">
      <formula>LEN(TRIM(R386))=0</formula>
    </cfRule>
  </conditionalFormatting>
  <conditionalFormatting sqref="Q311">
    <cfRule type="notContainsBlanks" dxfId="12458" priority="1854">
      <formula>LEN(TRIM(Q311))&gt;0</formula>
    </cfRule>
  </conditionalFormatting>
  <conditionalFormatting sqref="Q311">
    <cfRule type="containsBlanks" dxfId="12457" priority="1855">
      <formula>LEN(TRIM(Q311))=0</formula>
    </cfRule>
  </conditionalFormatting>
  <conditionalFormatting sqref="Q307">
    <cfRule type="notContainsBlanks" dxfId="12456" priority="1856">
      <formula>LEN(TRIM(Q307))&gt;0</formula>
    </cfRule>
  </conditionalFormatting>
  <conditionalFormatting sqref="Q307">
    <cfRule type="containsBlanks" dxfId="12455" priority="1857">
      <formula>LEN(TRIM(Q307))=0</formula>
    </cfRule>
  </conditionalFormatting>
  <conditionalFormatting sqref="L307">
    <cfRule type="notContainsBlanks" dxfId="12454" priority="1858">
      <formula>LEN(TRIM(L307))&gt;0</formula>
    </cfRule>
  </conditionalFormatting>
  <conditionalFormatting sqref="L307">
    <cfRule type="containsBlanks" dxfId="12453" priority="1859">
      <formula>LEN(TRIM(L307))=0</formula>
    </cfRule>
  </conditionalFormatting>
  <conditionalFormatting sqref="Q307">
    <cfRule type="notContainsBlanks" dxfId="12452" priority="1860">
      <formula>LEN(TRIM(Q307))&gt;0</formula>
    </cfRule>
  </conditionalFormatting>
  <conditionalFormatting sqref="Q307">
    <cfRule type="containsBlanks" dxfId="12451" priority="1861">
      <formula>LEN(TRIM(Q307))=0</formula>
    </cfRule>
  </conditionalFormatting>
  <conditionalFormatting sqref="Q307">
    <cfRule type="notContainsBlanks" dxfId="12450" priority="1862">
      <formula>LEN(TRIM(Q307))&gt;0</formula>
    </cfRule>
  </conditionalFormatting>
  <conditionalFormatting sqref="Q307">
    <cfRule type="containsBlanks" dxfId="12449" priority="1863">
      <formula>LEN(TRIM(Q307))=0</formula>
    </cfRule>
  </conditionalFormatting>
  <conditionalFormatting sqref="K305">
    <cfRule type="notContainsBlanks" dxfId="12448" priority="1864">
      <formula>LEN(TRIM(K305))&gt;0</formula>
    </cfRule>
  </conditionalFormatting>
  <conditionalFormatting sqref="K305">
    <cfRule type="containsBlanks" dxfId="12447" priority="1865">
      <formula>LEN(TRIM(K305))=0</formula>
    </cfRule>
  </conditionalFormatting>
  <conditionalFormatting sqref="K305">
    <cfRule type="notContainsBlanks" dxfId="12446" priority="1866">
      <formula>LEN(TRIM(K305))&gt;0</formula>
    </cfRule>
  </conditionalFormatting>
  <conditionalFormatting sqref="K305">
    <cfRule type="containsBlanks" dxfId="12445" priority="1867">
      <formula>LEN(TRIM(K305))=0</formula>
    </cfRule>
  </conditionalFormatting>
  <conditionalFormatting sqref="K307">
    <cfRule type="notContainsBlanks" dxfId="12444" priority="1868">
      <formula>LEN(TRIM(K307))&gt;0</formula>
    </cfRule>
  </conditionalFormatting>
  <conditionalFormatting sqref="K307">
    <cfRule type="containsBlanks" dxfId="12443" priority="1869">
      <formula>LEN(TRIM(K307))=0</formula>
    </cfRule>
  </conditionalFormatting>
  <conditionalFormatting sqref="Q415">
    <cfRule type="notContainsBlanks" dxfId="12442" priority="1870">
      <formula>LEN(TRIM(Q415))&gt;0</formula>
    </cfRule>
  </conditionalFormatting>
  <conditionalFormatting sqref="Q415">
    <cfRule type="containsBlanks" dxfId="12441" priority="1871">
      <formula>LEN(TRIM(Q415))=0</formula>
    </cfRule>
  </conditionalFormatting>
  <conditionalFormatting sqref="Q407">
    <cfRule type="notContainsBlanks" dxfId="12440" priority="1872">
      <formula>LEN(TRIM(Q407))&gt;0</formula>
    </cfRule>
  </conditionalFormatting>
  <conditionalFormatting sqref="Q407">
    <cfRule type="containsBlanks" dxfId="12439" priority="1873">
      <formula>LEN(TRIM(Q407))=0</formula>
    </cfRule>
  </conditionalFormatting>
  <conditionalFormatting sqref="U394">
    <cfRule type="notContainsBlanks" dxfId="12438" priority="1874">
      <formula>LEN(TRIM(U394))&gt;0</formula>
    </cfRule>
  </conditionalFormatting>
  <conditionalFormatting sqref="U394">
    <cfRule type="containsBlanks" dxfId="12437" priority="1875">
      <formula>LEN(TRIM(U394))=0</formula>
    </cfRule>
  </conditionalFormatting>
  <conditionalFormatting sqref="U395">
    <cfRule type="notContainsBlanks" dxfId="12436" priority="1876">
      <formula>LEN(TRIM(U395))&gt;0</formula>
    </cfRule>
  </conditionalFormatting>
  <conditionalFormatting sqref="U395">
    <cfRule type="containsBlanks" dxfId="12435" priority="1877">
      <formula>LEN(TRIM(U395))=0</formula>
    </cfRule>
  </conditionalFormatting>
  <conditionalFormatting sqref="U395">
    <cfRule type="containsBlanks" dxfId="12434" priority="1878">
      <formula>LEN(TRIM(U395))=0</formula>
    </cfRule>
  </conditionalFormatting>
  <conditionalFormatting sqref="M323">
    <cfRule type="notContainsBlanks" dxfId="12433" priority="1879">
      <formula>LEN(TRIM(M323))&gt;0</formula>
    </cfRule>
  </conditionalFormatting>
  <conditionalFormatting sqref="M323">
    <cfRule type="containsBlanks" dxfId="12432" priority="1880">
      <formula>LEN(TRIM(M323))=0</formula>
    </cfRule>
  </conditionalFormatting>
  <conditionalFormatting sqref="M325">
    <cfRule type="notContainsBlanks" dxfId="12431" priority="1881">
      <formula>LEN(TRIM(M325))&gt;0</formula>
    </cfRule>
  </conditionalFormatting>
  <conditionalFormatting sqref="M325">
    <cfRule type="containsBlanks" dxfId="12430" priority="1882">
      <formula>LEN(TRIM(M325))=0</formula>
    </cfRule>
  </conditionalFormatting>
  <conditionalFormatting sqref="M373 M380 M387 M394 M401 M408 M415 M422 M429 M436">
    <cfRule type="notContainsBlanks" dxfId="12429" priority="1883">
      <formula>LEN(TRIM(M373))&gt;0</formula>
    </cfRule>
  </conditionalFormatting>
  <conditionalFormatting sqref="M373 M380 M387 M394 M401 M408 M415 M422 M429 M436">
    <cfRule type="containsBlanks" dxfId="12428" priority="1884">
      <formula>LEN(TRIM(M373))=0</formula>
    </cfRule>
  </conditionalFormatting>
  <conditionalFormatting sqref="M379">
    <cfRule type="notContainsBlanks" dxfId="12427" priority="1885">
      <formula>LEN(TRIM(M379))&gt;0</formula>
    </cfRule>
  </conditionalFormatting>
  <conditionalFormatting sqref="M379">
    <cfRule type="containsBlanks" dxfId="12426" priority="1886">
      <formula>LEN(TRIM(M379))=0</formula>
    </cfRule>
  </conditionalFormatting>
  <conditionalFormatting sqref="M407">
    <cfRule type="notContainsBlanks" dxfId="12425" priority="1887">
      <formula>LEN(TRIM(M407))&gt;0</formula>
    </cfRule>
  </conditionalFormatting>
  <conditionalFormatting sqref="M407">
    <cfRule type="containsBlanks" dxfId="12424" priority="1888">
      <formula>LEN(TRIM(M407))=0</formula>
    </cfRule>
  </conditionalFormatting>
  <conditionalFormatting sqref="M414">
    <cfRule type="notContainsBlanks" dxfId="12423" priority="1889">
      <formula>LEN(TRIM(M414))&gt;0</formula>
    </cfRule>
  </conditionalFormatting>
  <conditionalFormatting sqref="M414">
    <cfRule type="containsBlanks" dxfId="12422" priority="1890">
      <formula>LEN(TRIM(M414))=0</formula>
    </cfRule>
  </conditionalFormatting>
  <conditionalFormatting sqref="M415">
    <cfRule type="notContainsBlanks" dxfId="12421" priority="1891">
      <formula>LEN(TRIM(M415))&gt;0</formula>
    </cfRule>
  </conditionalFormatting>
  <conditionalFormatting sqref="M415">
    <cfRule type="containsBlanks" dxfId="12420" priority="1892">
      <formula>LEN(TRIM(M415))=0</formula>
    </cfRule>
  </conditionalFormatting>
  <conditionalFormatting sqref="M421">
    <cfRule type="notContainsBlanks" dxfId="12419" priority="1893">
      <formula>LEN(TRIM(M421))&gt;0</formula>
    </cfRule>
  </conditionalFormatting>
  <conditionalFormatting sqref="M421">
    <cfRule type="containsBlanks" dxfId="12418" priority="1894">
      <formula>LEN(TRIM(M421))=0</formula>
    </cfRule>
  </conditionalFormatting>
  <conditionalFormatting sqref="N387">
    <cfRule type="notContainsBlanks" dxfId="12417" priority="1895">
      <formula>LEN(TRIM(N387))&gt;0</formula>
    </cfRule>
  </conditionalFormatting>
  <conditionalFormatting sqref="N387">
    <cfRule type="containsBlanks" dxfId="12416" priority="1896">
      <formula>LEN(TRIM(N387))=0</formula>
    </cfRule>
  </conditionalFormatting>
  <conditionalFormatting sqref="N386">
    <cfRule type="notContainsBlanks" dxfId="12415" priority="1897">
      <formula>LEN(TRIM(N386))&gt;0</formula>
    </cfRule>
  </conditionalFormatting>
  <conditionalFormatting sqref="N386">
    <cfRule type="containsBlanks" dxfId="12414" priority="1898">
      <formula>LEN(TRIM(N386))=0</formula>
    </cfRule>
  </conditionalFormatting>
  <conditionalFormatting sqref="N388">
    <cfRule type="notContainsBlanks" dxfId="12413" priority="1899">
      <formula>LEN(TRIM(N388))&gt;0</formula>
    </cfRule>
  </conditionalFormatting>
  <conditionalFormatting sqref="N388">
    <cfRule type="containsBlanks" dxfId="12412" priority="1900">
      <formula>LEN(TRIM(N388))=0</formula>
    </cfRule>
  </conditionalFormatting>
  <conditionalFormatting sqref="N372 N379 N386 N393 N400 N407 N414 N421 N428 N435">
    <cfRule type="notContainsBlanks" dxfId="12411" priority="1901">
      <formula>LEN(TRIM(N372))&gt;0</formula>
    </cfRule>
  </conditionalFormatting>
  <conditionalFormatting sqref="N372 N379 N386 N393 N400 N407 N414 N421 N428 N435">
    <cfRule type="containsBlanks" dxfId="12410" priority="1902">
      <formula>LEN(TRIM(N372))=0</formula>
    </cfRule>
  </conditionalFormatting>
  <conditionalFormatting sqref="N373 N380 N387 N394 N401 N408 N415 N422 N429 N436">
    <cfRule type="notContainsBlanks" dxfId="12409" priority="1903">
      <formula>LEN(TRIM(N373))&gt;0</formula>
    </cfRule>
  </conditionalFormatting>
  <conditionalFormatting sqref="N373 N380 N387 N394 N401 N408 N415 N422 N429 N436">
    <cfRule type="containsBlanks" dxfId="12408" priority="1904">
      <formula>LEN(TRIM(N373))=0</formula>
    </cfRule>
  </conditionalFormatting>
  <conditionalFormatting sqref="O71 O82 O93 O104 O115">
    <cfRule type="notContainsBlanks" dxfId="12407" priority="1905">
      <formula>LEN(TRIM(O71))&gt;0</formula>
    </cfRule>
  </conditionalFormatting>
  <conditionalFormatting sqref="O71 O82 O93 O104 O115">
    <cfRule type="containsBlanks" dxfId="12406" priority="1906">
      <formula>LEN(TRIM(O71))=0</formula>
    </cfRule>
  </conditionalFormatting>
  <conditionalFormatting sqref="N73:N74 N84 N95 N106 N117">
    <cfRule type="notContainsBlanks" dxfId="12405" priority="1907">
      <formula>LEN(TRIM(N73))&gt;0</formula>
    </cfRule>
  </conditionalFormatting>
  <conditionalFormatting sqref="N73:N74 N84 N95 N106 N117">
    <cfRule type="containsBlanks" dxfId="12404" priority="1908">
      <formula>LEN(TRIM(N73))=0</formula>
    </cfRule>
  </conditionalFormatting>
  <conditionalFormatting sqref="N73:N74 N84 N95 N106 N117">
    <cfRule type="notContainsBlanks" dxfId="12403" priority="1909">
      <formula>LEN(TRIM(N73))&gt;0</formula>
    </cfRule>
  </conditionalFormatting>
  <conditionalFormatting sqref="N73:N74 N84 N95 N106 N117">
    <cfRule type="containsBlanks" dxfId="12402" priority="1910">
      <formula>LEN(TRIM(N73))=0</formula>
    </cfRule>
  </conditionalFormatting>
  <conditionalFormatting sqref="N71 N82 N93 N104 N115">
    <cfRule type="notContainsBlanks" dxfId="12401" priority="1911">
      <formula>LEN(TRIM(N71))&gt;0</formula>
    </cfRule>
  </conditionalFormatting>
  <conditionalFormatting sqref="N71 N82 N93 N104 N115">
    <cfRule type="containsBlanks" dxfId="12400" priority="1912">
      <formula>LEN(TRIM(N71))=0</formula>
    </cfRule>
  </conditionalFormatting>
  <conditionalFormatting sqref="N71 N82 N93 N104 N115">
    <cfRule type="notContainsBlanks" dxfId="12399" priority="1913">
      <formula>LEN(TRIM(N71))&gt;0</formula>
    </cfRule>
  </conditionalFormatting>
  <conditionalFormatting sqref="N71 N82 N93 N104 N115">
    <cfRule type="containsBlanks" dxfId="12398" priority="1914">
      <formula>LEN(TRIM(N71))=0</formula>
    </cfRule>
  </conditionalFormatting>
  <conditionalFormatting sqref="N71 N82 N93 N104 N115">
    <cfRule type="notContainsBlanks" dxfId="12397" priority="1915">
      <formula>LEN(TRIM(N71))&gt;0</formula>
    </cfRule>
  </conditionalFormatting>
  <conditionalFormatting sqref="N71 N82 N93 N104 N115">
    <cfRule type="containsBlanks" dxfId="12396" priority="1916">
      <formula>LEN(TRIM(N71))=0</formula>
    </cfRule>
  </conditionalFormatting>
  <conditionalFormatting sqref="N72 N83 N94:N117">
    <cfRule type="notContainsBlanks" dxfId="12395" priority="1917">
      <formula>LEN(TRIM(N72))&gt;0</formula>
    </cfRule>
  </conditionalFormatting>
  <conditionalFormatting sqref="N72 N83 N94:N117">
    <cfRule type="containsBlanks" dxfId="12394" priority="1918">
      <formula>LEN(TRIM(N72))=0</formula>
    </cfRule>
  </conditionalFormatting>
  <conditionalFormatting sqref="N72 N83 N94:N117">
    <cfRule type="notContainsBlanks" dxfId="12393" priority="1919">
      <formula>LEN(TRIM(N72))&gt;0</formula>
    </cfRule>
  </conditionalFormatting>
  <conditionalFormatting sqref="N72 N83 N94:N117">
    <cfRule type="containsBlanks" dxfId="12392" priority="1920">
      <formula>LEN(TRIM(N72))=0</formula>
    </cfRule>
  </conditionalFormatting>
  <conditionalFormatting sqref="N72 N83 N94:N117">
    <cfRule type="notContainsBlanks" dxfId="12391" priority="1921">
      <formula>LEN(TRIM(N72))&gt;0</formula>
    </cfRule>
  </conditionalFormatting>
  <conditionalFormatting sqref="N72 N83 N94:N117">
    <cfRule type="containsBlanks" dxfId="12390" priority="1922">
      <formula>LEN(TRIM(N72))=0</formula>
    </cfRule>
  </conditionalFormatting>
  <conditionalFormatting sqref="U393">
    <cfRule type="notContainsBlanks" dxfId="12389" priority="1923">
      <formula>LEN(TRIM(U393))&gt;0</formula>
    </cfRule>
  </conditionalFormatting>
  <conditionalFormatting sqref="U393">
    <cfRule type="containsBlanks" dxfId="12388" priority="1924">
      <formula>LEN(TRIM(U393))=0</formula>
    </cfRule>
  </conditionalFormatting>
  <conditionalFormatting sqref="U393">
    <cfRule type="notContainsBlanks" dxfId="12387" priority="1925">
      <formula>LEN(TRIM(U393))&gt;0</formula>
    </cfRule>
  </conditionalFormatting>
  <conditionalFormatting sqref="U393">
    <cfRule type="containsBlanks" dxfId="12386" priority="1926">
      <formula>LEN(TRIM(U393))=0</formula>
    </cfRule>
  </conditionalFormatting>
  <conditionalFormatting sqref="P373 P380 P387 P394 P401 P408 P415 P422 P429 P436">
    <cfRule type="notContainsBlanks" dxfId="12385" priority="1927">
      <formula>LEN(TRIM(P373))&gt;0</formula>
    </cfRule>
  </conditionalFormatting>
  <conditionalFormatting sqref="P373 P380 P387 P394 P401 P408 P415 P422 P429 P436">
    <cfRule type="containsBlanks" dxfId="12384" priority="1928">
      <formula>LEN(TRIM(P373))=0</formula>
    </cfRule>
  </conditionalFormatting>
  <conditionalFormatting sqref="P374 P381 P388 P395 P402 P409 P416 P423 P430">
    <cfRule type="notContainsBlanks" dxfId="12383" priority="1929">
      <formula>LEN(TRIM(P374))&gt;0</formula>
    </cfRule>
  </conditionalFormatting>
  <conditionalFormatting sqref="P374 P381 P388 P395 P402 P409 P416 P423 P430">
    <cfRule type="containsBlanks" dxfId="12382" priority="1930">
      <formula>LEN(TRIM(P374))=0</formula>
    </cfRule>
  </conditionalFormatting>
  <conditionalFormatting sqref="P407">
    <cfRule type="notContainsBlanks" dxfId="12381" priority="1931">
      <formula>LEN(TRIM(P407))&gt;0</formula>
    </cfRule>
  </conditionalFormatting>
  <conditionalFormatting sqref="P407">
    <cfRule type="containsBlanks" dxfId="12380" priority="1932">
      <formula>LEN(TRIM(P407))=0</formula>
    </cfRule>
  </conditionalFormatting>
  <conditionalFormatting sqref="P409">
    <cfRule type="notContainsBlanks" dxfId="12379" priority="1933">
      <formula>LEN(TRIM(P409))&gt;0</formula>
    </cfRule>
  </conditionalFormatting>
  <conditionalFormatting sqref="P409">
    <cfRule type="containsBlanks" dxfId="12378" priority="1934">
      <formula>LEN(TRIM(P409))=0</formula>
    </cfRule>
  </conditionalFormatting>
  <conditionalFormatting sqref="P408">
    <cfRule type="notContainsBlanks" dxfId="12377" priority="1935">
      <formula>LEN(TRIM(P408))&gt;0</formula>
    </cfRule>
  </conditionalFormatting>
  <conditionalFormatting sqref="P408">
    <cfRule type="containsBlanks" dxfId="12376" priority="1936">
      <formula>LEN(TRIM(P408))=0</formula>
    </cfRule>
  </conditionalFormatting>
  <conditionalFormatting sqref="N381">
    <cfRule type="notContainsBlanks" dxfId="12375" priority="1937">
      <formula>LEN(TRIM(N381))&gt;0</formula>
    </cfRule>
  </conditionalFormatting>
  <conditionalFormatting sqref="N381">
    <cfRule type="containsBlanks" dxfId="12374" priority="1938">
      <formula>LEN(TRIM(N381))=0</formula>
    </cfRule>
  </conditionalFormatting>
  <conditionalFormatting sqref="N407">
    <cfRule type="notContainsBlanks" dxfId="12373" priority="1939">
      <formula>LEN(TRIM(N407))&gt;0</formula>
    </cfRule>
  </conditionalFormatting>
  <conditionalFormatting sqref="N407">
    <cfRule type="containsBlanks" dxfId="12372" priority="1940">
      <formula>LEN(TRIM(N407))=0</formula>
    </cfRule>
  </conditionalFormatting>
  <conditionalFormatting sqref="N414">
    <cfRule type="notContainsBlanks" dxfId="12371" priority="1941">
      <formula>LEN(TRIM(N414))&gt;0</formula>
    </cfRule>
  </conditionalFormatting>
  <conditionalFormatting sqref="N414">
    <cfRule type="containsBlanks" dxfId="12370" priority="1942">
      <formula>LEN(TRIM(N414))=0</formula>
    </cfRule>
  </conditionalFormatting>
  <conditionalFormatting sqref="O379">
    <cfRule type="notContainsBlanks" dxfId="12369" priority="1943">
      <formula>LEN(TRIM(O379))&gt;0</formula>
    </cfRule>
  </conditionalFormatting>
  <conditionalFormatting sqref="O379">
    <cfRule type="containsBlanks" dxfId="12368" priority="1944">
      <formula>LEN(TRIM(O379))=0</formula>
    </cfRule>
  </conditionalFormatting>
  <conditionalFormatting sqref="O407">
    <cfRule type="notContainsBlanks" dxfId="12367" priority="1945">
      <formula>LEN(TRIM(O407))&gt;0</formula>
    </cfRule>
  </conditionalFormatting>
  <conditionalFormatting sqref="O407">
    <cfRule type="containsBlanks" dxfId="12366" priority="1946">
      <formula>LEN(TRIM(O407))=0</formula>
    </cfRule>
  </conditionalFormatting>
  <conditionalFormatting sqref="O407">
    <cfRule type="notContainsBlanks" dxfId="12365" priority="1947">
      <formula>LEN(TRIM(O407))&gt;0</formula>
    </cfRule>
  </conditionalFormatting>
  <conditionalFormatting sqref="O407">
    <cfRule type="containsBlanks" dxfId="12364" priority="1948">
      <formula>LEN(TRIM(O407))=0</formula>
    </cfRule>
  </conditionalFormatting>
  <conditionalFormatting sqref="O414">
    <cfRule type="notContainsBlanks" dxfId="12363" priority="1949">
      <formula>LEN(TRIM(O414))&gt;0</formula>
    </cfRule>
  </conditionalFormatting>
  <conditionalFormatting sqref="O414">
    <cfRule type="containsBlanks" dxfId="12362" priority="1950">
      <formula>LEN(TRIM(O414))=0</formula>
    </cfRule>
  </conditionalFormatting>
  <conditionalFormatting sqref="P127 P149 P160 P171">
    <cfRule type="notContainsBlanks" dxfId="12361" priority="1951">
      <formula>LEN(TRIM(P127))&gt;0</formula>
    </cfRule>
  </conditionalFormatting>
  <conditionalFormatting sqref="P127 P149 P160 P171">
    <cfRule type="containsBlanks" dxfId="12360" priority="1952">
      <formula>LEN(TRIM(P127))=0</formula>
    </cfRule>
  </conditionalFormatting>
  <conditionalFormatting sqref="P127 P149 P160 P171">
    <cfRule type="notContainsBlanks" dxfId="12359" priority="1953">
      <formula>LEN(TRIM(P127))&gt;0</formula>
    </cfRule>
  </conditionalFormatting>
  <conditionalFormatting sqref="P127 P149 P160 P171">
    <cfRule type="containsBlanks" dxfId="12358" priority="1954">
      <formula>LEN(TRIM(P127))=0</formula>
    </cfRule>
  </conditionalFormatting>
  <conditionalFormatting sqref="Q72 Q83 Q94 Q105 Q116">
    <cfRule type="notContainsBlanks" dxfId="12357" priority="1955">
      <formula>LEN(TRIM(Q72))&gt;0</formula>
    </cfRule>
  </conditionalFormatting>
  <conditionalFormatting sqref="Q72 Q83 Q94 Q105 Q116">
    <cfRule type="containsBlanks" dxfId="12356" priority="1956">
      <formula>LEN(TRIM(Q72))=0</formula>
    </cfRule>
  </conditionalFormatting>
  <conditionalFormatting sqref="O71 O82 O93 O104 O115">
    <cfRule type="notContainsBlanks" dxfId="12355" priority="1957">
      <formula>LEN(TRIM(O71))&gt;0</formula>
    </cfRule>
  </conditionalFormatting>
  <conditionalFormatting sqref="O71 O82 O93 O104 O115">
    <cfRule type="containsBlanks" dxfId="12354" priority="1958">
      <formula>LEN(TRIM(O71))=0</formula>
    </cfRule>
  </conditionalFormatting>
  <conditionalFormatting sqref="O73:O74 O84 O95 O106 O117">
    <cfRule type="notContainsBlanks" dxfId="12353" priority="1959">
      <formula>LEN(TRIM(O73))&gt;0</formula>
    </cfRule>
  </conditionalFormatting>
  <conditionalFormatting sqref="O73:O74 O84 O95 O106 O117">
    <cfRule type="containsBlanks" dxfId="12352" priority="1960">
      <formula>LEN(TRIM(O73))=0</formula>
    </cfRule>
  </conditionalFormatting>
  <conditionalFormatting sqref="O73:O74 O84 O95 O106 O117">
    <cfRule type="notContainsBlanks" dxfId="12351" priority="1961">
      <formula>LEN(TRIM(O73))&gt;0</formula>
    </cfRule>
  </conditionalFormatting>
  <conditionalFormatting sqref="O73:O74 O84 O95 O106 O117">
    <cfRule type="containsBlanks" dxfId="12350" priority="1962">
      <formula>LEN(TRIM(O73))=0</formula>
    </cfRule>
  </conditionalFormatting>
  <conditionalFormatting sqref="O72 O83 O94 O105 O116">
    <cfRule type="notContainsBlanks" dxfId="12349" priority="1963">
      <formula>LEN(TRIM(O72))&gt;0</formula>
    </cfRule>
  </conditionalFormatting>
  <conditionalFormatting sqref="O72 O83 O94 O105 O116">
    <cfRule type="containsBlanks" dxfId="12348" priority="1964">
      <formula>LEN(TRIM(O72))=0</formula>
    </cfRule>
  </conditionalFormatting>
  <conditionalFormatting sqref="O72 O83 O94 O105 O116">
    <cfRule type="notContainsBlanks" dxfId="12347" priority="1965">
      <formula>LEN(TRIM(O72))&gt;0</formula>
    </cfRule>
  </conditionalFormatting>
  <conditionalFormatting sqref="O72 O83 O94 O105 O116">
    <cfRule type="containsBlanks" dxfId="12346" priority="1966">
      <formula>LEN(TRIM(O72))=0</formula>
    </cfRule>
  </conditionalFormatting>
  <conditionalFormatting sqref="O126 O137 O148 O159 O170">
    <cfRule type="notContainsBlanks" dxfId="12345" priority="1967">
      <formula>LEN(TRIM(O126))&gt;0</formula>
    </cfRule>
  </conditionalFormatting>
  <conditionalFormatting sqref="O126 O137 O148 O159 O170">
    <cfRule type="containsBlanks" dxfId="12344" priority="1968">
      <formula>LEN(TRIM(O126))=0</formula>
    </cfRule>
  </conditionalFormatting>
  <conditionalFormatting sqref="O127 O138 O149 O160 O171">
    <cfRule type="notContainsBlanks" dxfId="12343" priority="1969">
      <formula>LEN(TRIM(O127))&gt;0</formula>
    </cfRule>
  </conditionalFormatting>
  <conditionalFormatting sqref="O127 O138 O149 O160 O171">
    <cfRule type="containsBlanks" dxfId="12342" priority="1970">
      <formula>LEN(TRIM(O127))=0</formula>
    </cfRule>
  </conditionalFormatting>
  <conditionalFormatting sqref="O127 O138 O149 O160 O171">
    <cfRule type="notContainsBlanks" dxfId="12341" priority="1971">
      <formula>LEN(TRIM(O127))&gt;0</formula>
    </cfRule>
  </conditionalFormatting>
  <conditionalFormatting sqref="O127 O138 O149 O160 O171">
    <cfRule type="containsBlanks" dxfId="12340" priority="1972">
      <formula>LEN(TRIM(O127))=0</formula>
    </cfRule>
  </conditionalFormatting>
  <conditionalFormatting sqref="O128 O139 O150 O161 O172">
    <cfRule type="notContainsBlanks" dxfId="12339" priority="1973">
      <formula>LEN(TRIM(O128))&gt;0</formula>
    </cfRule>
  </conditionalFormatting>
  <conditionalFormatting sqref="O128 O139 O150 O161 O172">
    <cfRule type="containsBlanks" dxfId="12338" priority="1974">
      <formula>LEN(TRIM(O128))=0</formula>
    </cfRule>
  </conditionalFormatting>
  <conditionalFormatting sqref="O128 O139 O150 O161 O172">
    <cfRule type="notContainsBlanks" dxfId="12337" priority="1975">
      <formula>LEN(TRIM(O128))&gt;0</formula>
    </cfRule>
  </conditionalFormatting>
  <conditionalFormatting sqref="O128 O139 O150 O161 O172">
    <cfRule type="containsBlanks" dxfId="12336" priority="1976">
      <formula>LEN(TRIM(O128))=0</formula>
    </cfRule>
  </conditionalFormatting>
  <conditionalFormatting sqref="O372 O379 O386 O393 O400 O407 O414 O421 O428 O435">
    <cfRule type="notContainsBlanks" dxfId="12335" priority="1977">
      <formula>LEN(TRIM(O372))&gt;0</formula>
    </cfRule>
  </conditionalFormatting>
  <conditionalFormatting sqref="O372 O379 O386 O393 O400 O407 O414 O421 O428 O435">
    <cfRule type="containsBlanks" dxfId="12334" priority="1978">
      <formula>LEN(TRIM(O372))=0</formula>
    </cfRule>
  </conditionalFormatting>
  <conditionalFormatting sqref="O373 O380 O387 O394 O401 O408 O415 O422 O429 O436">
    <cfRule type="notContainsBlanks" dxfId="12333" priority="1979">
      <formula>LEN(TRIM(O373))&gt;0</formula>
    </cfRule>
  </conditionalFormatting>
  <conditionalFormatting sqref="O373 O380 O387 O394 O401 O408 O415 O422 O429 O436">
    <cfRule type="containsBlanks" dxfId="12332" priority="1980">
      <formula>LEN(TRIM(O373))=0</formula>
    </cfRule>
  </conditionalFormatting>
  <conditionalFormatting sqref="Q126 Q148 Q159 Q170">
    <cfRule type="notContainsBlanks" dxfId="12331" priority="1981">
      <formula>LEN(TRIM(Q126))&gt;0</formula>
    </cfRule>
  </conditionalFormatting>
  <conditionalFormatting sqref="Q126 Q148 Q159 Q170">
    <cfRule type="containsBlanks" dxfId="12330" priority="1982">
      <formula>LEN(TRIM(Q126))=0</formula>
    </cfRule>
  </conditionalFormatting>
  <conditionalFormatting sqref="P71 P93 P104 P115 P82:R82">
    <cfRule type="notContainsBlanks" dxfId="12329" priority="1983">
      <formula>LEN(TRIM(P71))&gt;0</formula>
    </cfRule>
  </conditionalFormatting>
  <conditionalFormatting sqref="P71 P93 P104 P115 P82:R82">
    <cfRule type="containsBlanks" dxfId="12328" priority="1984">
      <formula>LEN(TRIM(P71))=0</formula>
    </cfRule>
  </conditionalFormatting>
  <conditionalFormatting sqref="P72 P94:P117 P83:R83">
    <cfRule type="notContainsBlanks" dxfId="12327" priority="1985">
      <formula>LEN(TRIM(P72))&gt;0</formula>
    </cfRule>
  </conditionalFormatting>
  <conditionalFormatting sqref="P72 P94:P117 P83:R83">
    <cfRule type="containsBlanks" dxfId="12326" priority="1986">
      <formula>LEN(TRIM(P72))=0</formula>
    </cfRule>
  </conditionalFormatting>
  <conditionalFormatting sqref="P126 P148 P159 P170">
    <cfRule type="notContainsBlanks" dxfId="12325" priority="1987">
      <formula>LEN(TRIM(P126))&gt;0</formula>
    </cfRule>
  </conditionalFormatting>
  <conditionalFormatting sqref="P126 P148 P159 P170">
    <cfRule type="containsBlanks" dxfId="12324" priority="1988">
      <formula>LEN(TRIM(P126))=0</formula>
    </cfRule>
  </conditionalFormatting>
  <conditionalFormatting sqref="P309">
    <cfRule type="notContainsBlanks" dxfId="12323" priority="1989">
      <formula>LEN(TRIM(P309))&gt;0</formula>
    </cfRule>
  </conditionalFormatting>
  <conditionalFormatting sqref="P309">
    <cfRule type="containsBlanks" dxfId="12322" priority="1990">
      <formula>LEN(TRIM(P309))=0</formula>
    </cfRule>
  </conditionalFormatting>
  <conditionalFormatting sqref="Q72 Q83 Q94 Q105 Q116">
    <cfRule type="notContainsBlanks" dxfId="12321" priority="1991">
      <formula>LEN(TRIM(Q72))&gt;0</formula>
    </cfRule>
  </conditionalFormatting>
  <conditionalFormatting sqref="Q72 Q83 Q94 Q105 Q116">
    <cfRule type="containsBlanks" dxfId="12320" priority="1992">
      <formula>LEN(TRIM(Q72))=0</formula>
    </cfRule>
  </conditionalFormatting>
  <conditionalFormatting sqref="Q73:Q74 Q84 Q95 Q106 Q117">
    <cfRule type="notContainsBlanks" dxfId="12319" priority="1993">
      <formula>LEN(TRIM(Q73))&gt;0</formula>
    </cfRule>
  </conditionalFormatting>
  <conditionalFormatting sqref="Q73:Q74 Q84 Q95 Q106 Q117">
    <cfRule type="containsBlanks" dxfId="12318" priority="1994">
      <formula>LEN(TRIM(Q73))=0</formula>
    </cfRule>
  </conditionalFormatting>
  <conditionalFormatting sqref="Q72:Q74 Q83:Q84 Q94:Q95 Q105:Q106 Q116:Q117">
    <cfRule type="notContainsBlanks" dxfId="12317" priority="1995">
      <formula>LEN(TRIM(Q72))&gt;0</formula>
    </cfRule>
  </conditionalFormatting>
  <conditionalFormatting sqref="Q72:Q74 Q83:Q84 Q94:Q95 Q105:Q106 Q116:Q117">
    <cfRule type="containsBlanks" dxfId="12316" priority="1996">
      <formula>LEN(TRIM(Q72))=0</formula>
    </cfRule>
  </conditionalFormatting>
  <conditionalFormatting sqref="Q127 Q149 Q160 Q171">
    <cfRule type="notContainsBlanks" dxfId="12315" priority="1997">
      <formula>LEN(TRIM(Q127))&gt;0</formula>
    </cfRule>
  </conditionalFormatting>
  <conditionalFormatting sqref="Q127 Q149 Q160 Q171">
    <cfRule type="containsBlanks" dxfId="12314" priority="1998">
      <formula>LEN(TRIM(Q127))=0</formula>
    </cfRule>
  </conditionalFormatting>
  <conditionalFormatting sqref="Q127 Q149 Q160 Q171">
    <cfRule type="notContainsBlanks" dxfId="12313" priority="1999">
      <formula>LEN(TRIM(Q127))&gt;0</formula>
    </cfRule>
  </conditionalFormatting>
  <conditionalFormatting sqref="Q127 Q149 Q160 Q171">
    <cfRule type="containsBlanks" dxfId="12312" priority="2000">
      <formula>LEN(TRIM(Q127))=0</formula>
    </cfRule>
  </conditionalFormatting>
  <conditionalFormatting sqref="Q72 Q83 Q94 Q105 Q116">
    <cfRule type="notContainsBlanks" dxfId="12311" priority="2001">
      <formula>LEN(TRIM(Q72))&gt;0</formula>
    </cfRule>
  </conditionalFormatting>
  <conditionalFormatting sqref="Q72 Q83 Q94 Q105 Q116">
    <cfRule type="containsBlanks" dxfId="12310" priority="2002">
      <formula>LEN(TRIM(Q72))=0</formula>
    </cfRule>
  </conditionalFormatting>
  <conditionalFormatting sqref="Q73:Q74 Q84 Q95 Q106 Q117">
    <cfRule type="notContainsBlanks" dxfId="12309" priority="2003">
      <formula>LEN(TRIM(Q73))&gt;0</formula>
    </cfRule>
  </conditionalFormatting>
  <conditionalFormatting sqref="Q73:Q74 Q84 Q95 Q106 Q117">
    <cfRule type="containsBlanks" dxfId="12308" priority="2004">
      <formula>LEN(TRIM(Q73))=0</formula>
    </cfRule>
  </conditionalFormatting>
  <conditionalFormatting sqref="Q73:Q74 Q84 Q95 Q106 Q117">
    <cfRule type="notContainsBlanks" dxfId="12307" priority="2005">
      <formula>LEN(TRIM(Q73))&gt;0</formula>
    </cfRule>
  </conditionalFormatting>
  <conditionalFormatting sqref="Q73:Q74 Q84 Q95 Q106 Q117">
    <cfRule type="containsBlanks" dxfId="12306" priority="2006">
      <formula>LEN(TRIM(Q73))=0</formula>
    </cfRule>
  </conditionalFormatting>
  <conditionalFormatting sqref="Q307">
    <cfRule type="notContainsBlanks" dxfId="12305" priority="2007">
      <formula>LEN(TRIM(Q307))&gt;0</formula>
    </cfRule>
  </conditionalFormatting>
  <conditionalFormatting sqref="Q307">
    <cfRule type="containsBlanks" dxfId="12304" priority="2008">
      <formula>LEN(TRIM(Q307))=0</formula>
    </cfRule>
  </conditionalFormatting>
  <conditionalFormatting sqref="Q310">
    <cfRule type="notContainsBlanks" dxfId="12303" priority="2009">
      <formula>LEN(TRIM(Q310))&gt;0</formula>
    </cfRule>
  </conditionalFormatting>
  <conditionalFormatting sqref="Q310">
    <cfRule type="containsBlanks" dxfId="12302" priority="2010">
      <formula>LEN(TRIM(Q310))=0</formula>
    </cfRule>
  </conditionalFormatting>
  <conditionalFormatting sqref="Q309">
    <cfRule type="notContainsBlanks" dxfId="12301" priority="2011">
      <formula>LEN(TRIM(Q309))&gt;0</formula>
    </cfRule>
  </conditionalFormatting>
  <conditionalFormatting sqref="Q309">
    <cfRule type="containsBlanks" dxfId="12300" priority="2012">
      <formula>LEN(TRIM(Q309))=0</formula>
    </cfRule>
  </conditionalFormatting>
  <conditionalFormatting sqref="P128 P150 P161 P172">
    <cfRule type="notContainsBlanks" dxfId="12299" priority="2013">
      <formula>LEN(TRIM(P128))&gt;0</formula>
    </cfRule>
  </conditionalFormatting>
  <conditionalFormatting sqref="P128 P150 P161 P172">
    <cfRule type="containsBlanks" dxfId="12298" priority="2014">
      <formula>LEN(TRIM(P128))=0</formula>
    </cfRule>
  </conditionalFormatting>
  <conditionalFormatting sqref="P128 P150 P161 P172">
    <cfRule type="notContainsBlanks" dxfId="12297" priority="2015">
      <formula>LEN(TRIM(P128))&gt;0</formula>
    </cfRule>
  </conditionalFormatting>
  <conditionalFormatting sqref="P128 P150 P161 P172">
    <cfRule type="containsBlanks" dxfId="12296" priority="2016">
      <formula>LEN(TRIM(P128))=0</formula>
    </cfRule>
  </conditionalFormatting>
  <conditionalFormatting sqref="P372 P379 P386 P393 P400 P407 P414 P421 P428 P435">
    <cfRule type="notContainsBlanks" dxfId="12295" priority="2017">
      <formula>LEN(TRIM(P372))&gt;0</formula>
    </cfRule>
  </conditionalFormatting>
  <conditionalFormatting sqref="P372 P379 P386 P393 P400 P407 P414 P421 P428 P435">
    <cfRule type="containsBlanks" dxfId="12294" priority="2018">
      <formula>LEN(TRIM(P372))=0</formula>
    </cfRule>
  </conditionalFormatting>
  <conditionalFormatting sqref="R386">
    <cfRule type="notContainsBlanks" dxfId="12293" priority="2019">
      <formula>LEN(TRIM(R386))&gt;0</formula>
    </cfRule>
  </conditionalFormatting>
  <conditionalFormatting sqref="R386">
    <cfRule type="containsBlanks" dxfId="12292" priority="2020">
      <formula>LEN(TRIM(R386))=0</formula>
    </cfRule>
  </conditionalFormatting>
  <conditionalFormatting sqref="U379">
    <cfRule type="notContainsBlanks" dxfId="12291" priority="2021">
      <formula>LEN(TRIM(U379))&gt;0</formula>
    </cfRule>
  </conditionalFormatting>
  <conditionalFormatting sqref="U379">
    <cfRule type="containsBlanks" dxfId="12290" priority="2022">
      <formula>LEN(TRIM(U379))=0</formula>
    </cfRule>
  </conditionalFormatting>
  <conditionalFormatting sqref="R387">
    <cfRule type="notContainsBlanks" dxfId="12289" priority="2023">
      <formula>LEN(TRIM(R387))&gt;0</formula>
    </cfRule>
  </conditionalFormatting>
  <conditionalFormatting sqref="R387">
    <cfRule type="containsBlanks" dxfId="12288" priority="2024">
      <formula>LEN(TRIM(R387))=0</formula>
    </cfRule>
  </conditionalFormatting>
  <conditionalFormatting sqref="Q306">
    <cfRule type="notContainsBlanks" dxfId="12287" priority="2025">
      <formula>LEN(TRIM(Q306))&gt;0</formula>
    </cfRule>
  </conditionalFormatting>
  <conditionalFormatting sqref="Q306">
    <cfRule type="containsBlanks" dxfId="12286" priority="2026">
      <formula>LEN(TRIM(Q306))=0</formula>
    </cfRule>
  </conditionalFormatting>
  <conditionalFormatting sqref="Q409">
    <cfRule type="notContainsBlanks" dxfId="12285" priority="2027">
      <formula>LEN(TRIM(Q409))&gt;0</formula>
    </cfRule>
  </conditionalFormatting>
  <conditionalFormatting sqref="Q409">
    <cfRule type="containsBlanks" dxfId="12284" priority="2028">
      <formula>LEN(TRIM(Q409))=0</formula>
    </cfRule>
  </conditionalFormatting>
  <conditionalFormatting sqref="R73:R74 R84 R95 R106 R117">
    <cfRule type="notContainsBlanks" dxfId="12283" priority="2029">
      <formula>LEN(TRIM(R73))&gt;0</formula>
    </cfRule>
  </conditionalFormatting>
  <conditionalFormatting sqref="R73:R74 R84 R95 R106 R117">
    <cfRule type="containsBlanks" dxfId="12282" priority="2030">
      <formula>LEN(TRIM(R73))=0</formula>
    </cfRule>
  </conditionalFormatting>
  <conditionalFormatting sqref="R73:R74 R84 R95 R106 R117">
    <cfRule type="notContainsBlanks" dxfId="12281" priority="2031">
      <formula>LEN(TRIM(R73))&gt;0</formula>
    </cfRule>
  </conditionalFormatting>
  <conditionalFormatting sqref="R73:R74 R84 R95 R106 R117">
    <cfRule type="containsBlanks" dxfId="12280" priority="2032">
      <formula>LEN(TRIM(R73))=0</formula>
    </cfRule>
  </conditionalFormatting>
  <conditionalFormatting sqref="U387">
    <cfRule type="notContainsBlanks" dxfId="12279" priority="2033">
      <formula>LEN(TRIM(U387))&gt;0</formula>
    </cfRule>
  </conditionalFormatting>
  <conditionalFormatting sqref="U387">
    <cfRule type="containsBlanks" dxfId="12278" priority="2034">
      <formula>LEN(TRIM(U387))=0</formula>
    </cfRule>
  </conditionalFormatting>
  <conditionalFormatting sqref="U387">
    <cfRule type="notContainsBlanks" dxfId="12277" priority="2035">
      <formula>LEN(TRIM(U387))&gt;0</formula>
    </cfRule>
  </conditionalFormatting>
  <conditionalFormatting sqref="U387">
    <cfRule type="containsBlanks" dxfId="12276" priority="2036">
      <formula>LEN(TRIM(U387))=0</formula>
    </cfRule>
  </conditionalFormatting>
  <conditionalFormatting sqref="U387">
    <cfRule type="notContainsBlanks" dxfId="12275" priority="2037">
      <formula>LEN(TRIM(U387))&gt;0</formula>
    </cfRule>
  </conditionalFormatting>
  <conditionalFormatting sqref="U387">
    <cfRule type="containsBlanks" dxfId="12274" priority="2038">
      <formula>LEN(TRIM(U387))=0</formula>
    </cfRule>
  </conditionalFormatting>
  <conditionalFormatting sqref="Q379:Q382">
    <cfRule type="notContainsBlanks" dxfId="12273" priority="2039">
      <formula>LEN(TRIM(Q379))&gt;0</formula>
    </cfRule>
  </conditionalFormatting>
  <conditionalFormatting sqref="Q379:Q382">
    <cfRule type="containsBlanks" dxfId="12272" priority="2040">
      <formula>LEN(TRIM(Q379))=0</formula>
    </cfRule>
  </conditionalFormatting>
  <conditionalFormatting sqref="Q373 Q380 Q387 Q394 Q401 Q408 Q415 Q422 Q429 Q436">
    <cfRule type="notContainsBlanks" dxfId="12271" priority="2041">
      <formula>LEN(TRIM(Q373))&gt;0</formula>
    </cfRule>
  </conditionalFormatting>
  <conditionalFormatting sqref="Q373 Q380 Q387 Q394 Q401 Q408 Q415 Q422 Q429 Q436">
    <cfRule type="containsBlanks" dxfId="12270" priority="2042">
      <formula>LEN(TRIM(Q373))=0</formula>
    </cfRule>
  </conditionalFormatting>
  <conditionalFormatting sqref="U388">
    <cfRule type="notContainsBlanks" dxfId="12269" priority="2043">
      <formula>LEN(TRIM(U388))&gt;0</formula>
    </cfRule>
  </conditionalFormatting>
  <conditionalFormatting sqref="U388">
    <cfRule type="containsBlanks" dxfId="12268" priority="2044">
      <formula>LEN(TRIM(U388))=0</formula>
    </cfRule>
  </conditionalFormatting>
  <conditionalFormatting sqref="U381">
    <cfRule type="notContainsBlanks" dxfId="12267" priority="2045">
      <formula>LEN(TRIM(U381))&gt;0</formula>
    </cfRule>
  </conditionalFormatting>
  <conditionalFormatting sqref="U381">
    <cfRule type="containsBlanks" dxfId="12266" priority="2046">
      <formula>LEN(TRIM(U381))=0</formula>
    </cfRule>
  </conditionalFormatting>
  <conditionalFormatting sqref="U381">
    <cfRule type="notContainsBlanks" dxfId="12265" priority="2047">
      <formula>LEN(TRIM(U381))&gt;0</formula>
    </cfRule>
  </conditionalFormatting>
  <conditionalFormatting sqref="U381">
    <cfRule type="containsBlanks" dxfId="12264" priority="2048">
      <formula>LEN(TRIM(U381))=0</formula>
    </cfRule>
  </conditionalFormatting>
  <conditionalFormatting sqref="U386">
    <cfRule type="notContainsBlanks" dxfId="12263" priority="2049">
      <formula>LEN(TRIM(U386))&gt;0</formula>
    </cfRule>
  </conditionalFormatting>
  <conditionalFormatting sqref="U386">
    <cfRule type="containsBlanks" dxfId="12262" priority="2050">
      <formula>LEN(TRIM(U386))=0</formula>
    </cfRule>
  </conditionalFormatting>
  <conditionalFormatting sqref="Q307">
    <cfRule type="notContainsBlanks" dxfId="12261" priority="2051">
      <formula>LEN(TRIM(Q307))&gt;0</formula>
    </cfRule>
  </conditionalFormatting>
  <conditionalFormatting sqref="Q307">
    <cfRule type="containsBlanks" dxfId="12260" priority="2052">
      <formula>LEN(TRIM(Q307))=0</formula>
    </cfRule>
  </conditionalFormatting>
  <conditionalFormatting sqref="Q307">
    <cfRule type="notContainsBlanks" dxfId="12259" priority="2053">
      <formula>LEN(TRIM(Q307))&gt;0</formula>
    </cfRule>
  </conditionalFormatting>
  <conditionalFormatting sqref="Q307">
    <cfRule type="containsBlanks" dxfId="12258" priority="2054">
      <formula>LEN(TRIM(Q307))=0</formula>
    </cfRule>
  </conditionalFormatting>
  <conditionalFormatting sqref="Q372 Q379 Q386 Q393 Q400 Q407 Q414 Q421 Q428 Q435">
    <cfRule type="notContainsBlanks" dxfId="12257" priority="2055">
      <formula>LEN(TRIM(Q372))&gt;0</formula>
    </cfRule>
  </conditionalFormatting>
  <conditionalFormatting sqref="Q372 Q379 Q386 Q393 Q400 Q407 Q414 Q421 Q428 Q435">
    <cfRule type="containsBlanks" dxfId="12256" priority="2056">
      <formula>LEN(TRIM(Q372))=0</formula>
    </cfRule>
  </conditionalFormatting>
  <conditionalFormatting sqref="U388">
    <cfRule type="notContainsBlanks" dxfId="12255" priority="2057">
      <formula>LEN(TRIM(U388))&gt;0</formula>
    </cfRule>
  </conditionalFormatting>
  <conditionalFormatting sqref="U388">
    <cfRule type="containsBlanks" dxfId="12254" priority="2058">
      <formula>LEN(TRIM(U388))=0</formula>
    </cfRule>
  </conditionalFormatting>
  <conditionalFormatting sqref="Q414">
    <cfRule type="notContainsBlanks" dxfId="12253" priority="2059">
      <formula>LEN(TRIM(Q414))&gt;0</formula>
    </cfRule>
  </conditionalFormatting>
  <conditionalFormatting sqref="Q414">
    <cfRule type="containsBlanks" dxfId="12252" priority="2060">
      <formula>LEN(TRIM(Q414))=0</formula>
    </cfRule>
  </conditionalFormatting>
  <conditionalFormatting sqref="R373 R380 R387 R394 R401 R408 R415 R422 R429 R436">
    <cfRule type="notContainsBlanks" dxfId="12251" priority="2061">
      <formula>LEN(TRIM(R373))&gt;0</formula>
    </cfRule>
  </conditionalFormatting>
  <conditionalFormatting sqref="R373 R380 R387 R394 R401 R408 R415 R422 R429 R436">
    <cfRule type="containsBlanks" dxfId="12250" priority="2062">
      <formula>LEN(TRIM(R373))=0</formula>
    </cfRule>
  </conditionalFormatting>
  <conditionalFormatting sqref="R373 R380 R387 R394 R401 R408 R415 R422 R429 R436">
    <cfRule type="notContainsBlanks" dxfId="12249" priority="2063">
      <formula>LEN(TRIM(R373))&gt;0</formula>
    </cfRule>
  </conditionalFormatting>
  <conditionalFormatting sqref="R373 R380 R387 R394 R401 R408 R415 R422 R429 R436">
    <cfRule type="containsBlanks" dxfId="12248" priority="2064">
      <formula>LEN(TRIM(R373))=0</formula>
    </cfRule>
  </conditionalFormatting>
  <conditionalFormatting sqref="S73:S74 S84 S95 S106 S117">
    <cfRule type="notContainsBlanks" dxfId="12247" priority="2065">
      <formula>LEN(TRIM(S73))&gt;0</formula>
    </cfRule>
  </conditionalFormatting>
  <conditionalFormatting sqref="S73:S74 S84 S95 S106 S117">
    <cfRule type="containsBlanks" dxfId="12246" priority="2066">
      <formula>LEN(TRIM(S73))=0</formula>
    </cfRule>
  </conditionalFormatting>
  <conditionalFormatting sqref="S73:S74 S84 S95 S106 S117">
    <cfRule type="notContainsBlanks" dxfId="12245" priority="2067">
      <formula>LEN(TRIM(S73))&gt;0</formula>
    </cfRule>
  </conditionalFormatting>
  <conditionalFormatting sqref="S73:S74 S84 S95 S106 S117">
    <cfRule type="containsBlanks" dxfId="12244" priority="2068">
      <formula>LEN(TRIM(S73))=0</formula>
    </cfRule>
  </conditionalFormatting>
  <conditionalFormatting sqref="R73:R74 R84 R95 R106 R117">
    <cfRule type="notContainsBlanks" dxfId="12243" priority="2069">
      <formula>LEN(TRIM(R73))&gt;0</formula>
    </cfRule>
  </conditionalFormatting>
  <conditionalFormatting sqref="R73:R74 R84 R95 R106 R117">
    <cfRule type="containsBlanks" dxfId="12242" priority="2070">
      <formula>LEN(TRIM(R73))=0</formula>
    </cfRule>
  </conditionalFormatting>
  <conditionalFormatting sqref="R73:R74 R84 R95 R106 R117">
    <cfRule type="notContainsBlanks" dxfId="12241" priority="2071">
      <formula>LEN(TRIM(R73))&gt;0</formula>
    </cfRule>
  </conditionalFormatting>
  <conditionalFormatting sqref="R73:R74 R84 R95 R106 R117">
    <cfRule type="containsBlanks" dxfId="12240" priority="2072">
      <formula>LEN(TRIM(R73))=0</formula>
    </cfRule>
  </conditionalFormatting>
  <conditionalFormatting sqref="R71 R82 R93 R104 R115">
    <cfRule type="notContainsBlanks" dxfId="12239" priority="2073">
      <formula>LEN(TRIM(R71))&gt;0</formula>
    </cfRule>
  </conditionalFormatting>
  <conditionalFormatting sqref="R71 R82 R93 R104 R115">
    <cfRule type="containsBlanks" dxfId="12238" priority="2074">
      <formula>LEN(TRIM(R71))=0</formula>
    </cfRule>
  </conditionalFormatting>
  <conditionalFormatting sqref="R72 R83 R94:R117">
    <cfRule type="notContainsBlanks" dxfId="12237" priority="2075">
      <formula>LEN(TRIM(R72))&gt;0</formula>
    </cfRule>
  </conditionalFormatting>
  <conditionalFormatting sqref="R72 R83 R94:R117">
    <cfRule type="containsBlanks" dxfId="12236" priority="2076">
      <formula>LEN(TRIM(R72))=0</formula>
    </cfRule>
  </conditionalFormatting>
  <conditionalFormatting sqref="R127 R149 R160 R171">
    <cfRule type="notContainsBlanks" dxfId="12235" priority="2077">
      <formula>LEN(TRIM(R127))&gt;0</formula>
    </cfRule>
  </conditionalFormatting>
  <conditionalFormatting sqref="R127 R149 R160 R171">
    <cfRule type="containsBlanks" dxfId="12234" priority="2078">
      <formula>LEN(TRIM(R127))=0</formula>
    </cfRule>
  </conditionalFormatting>
  <conditionalFormatting sqref="R127 R149 R160 R171">
    <cfRule type="notContainsBlanks" dxfId="12233" priority="2079">
      <formula>LEN(TRIM(R127))&gt;0</formula>
    </cfRule>
  </conditionalFormatting>
  <conditionalFormatting sqref="R127 R149 R160 R171">
    <cfRule type="containsBlanks" dxfId="12232" priority="2080">
      <formula>LEN(TRIM(R127))=0</formula>
    </cfRule>
  </conditionalFormatting>
  <conditionalFormatting sqref="R126 R148 R159 R170">
    <cfRule type="notContainsBlanks" dxfId="12231" priority="2081">
      <formula>LEN(TRIM(R126))&gt;0</formula>
    </cfRule>
  </conditionalFormatting>
  <conditionalFormatting sqref="R126 R148 R159 R170">
    <cfRule type="containsBlanks" dxfId="12230" priority="2082">
      <formula>LEN(TRIM(R126))=0</formula>
    </cfRule>
  </conditionalFormatting>
  <conditionalFormatting sqref="R126 R148 R159 R170">
    <cfRule type="notContainsBlanks" dxfId="12229" priority="2083">
      <formula>LEN(TRIM(R126))&gt;0</formula>
    </cfRule>
  </conditionalFormatting>
  <conditionalFormatting sqref="R126 R148 R159 R170">
    <cfRule type="containsBlanks" dxfId="12228" priority="2084">
      <formula>LEN(TRIM(R126))=0</formula>
    </cfRule>
  </conditionalFormatting>
  <conditionalFormatting sqref="R374 R381 R388 R395 R402 R409 R416 R423 R430">
    <cfRule type="notContainsBlanks" dxfId="12227" priority="2085">
      <formula>LEN(TRIM(R374))&gt;0</formula>
    </cfRule>
  </conditionalFormatting>
  <conditionalFormatting sqref="R374 R381 R388 R395 R402 R409 R416 R423 R430">
    <cfRule type="containsBlanks" dxfId="12226" priority="2086">
      <formula>LEN(TRIM(R374))=0</formula>
    </cfRule>
  </conditionalFormatting>
  <conditionalFormatting sqref="R374 R381 R388 R395 R402 R409 R416 R423 R430">
    <cfRule type="notContainsBlanks" dxfId="12225" priority="2087">
      <formula>LEN(TRIM(R374))&gt;0</formula>
    </cfRule>
  </conditionalFormatting>
  <conditionalFormatting sqref="R374 R381 R388 R395 R402 R409 R416 R423 R430">
    <cfRule type="containsBlanks" dxfId="12224" priority="2088">
      <formula>LEN(TRIM(R374))=0</formula>
    </cfRule>
  </conditionalFormatting>
  <conditionalFormatting sqref="R372 R379 R386 R393 R400 R407 R414 R421 R428 R435">
    <cfRule type="notContainsBlanks" dxfId="12223" priority="2089">
      <formula>LEN(TRIM(R372))&gt;0</formula>
    </cfRule>
  </conditionalFormatting>
  <conditionalFormatting sqref="R372 R379 R386 R393 R400 R407 R414 R421 R428 R435">
    <cfRule type="containsBlanks" dxfId="12222" priority="2090">
      <formula>LEN(TRIM(R372))=0</formula>
    </cfRule>
  </conditionalFormatting>
  <conditionalFormatting sqref="R372 R379 R386 R393 R400 R407 R414 R421 R428 R435">
    <cfRule type="notContainsBlanks" dxfId="12221" priority="2091">
      <formula>LEN(TRIM(R372))&gt;0</formula>
    </cfRule>
  </conditionalFormatting>
  <conditionalFormatting sqref="R372 R379 R386 R393 R400 R407 R414 R421 R428 R435">
    <cfRule type="containsBlanks" dxfId="12220" priority="2092">
      <formula>LEN(TRIM(R372))=0</formula>
    </cfRule>
  </conditionalFormatting>
  <conditionalFormatting sqref="X371 X375:X378 X382:X385 X392 X399 X406 X413 X420 X427 X434">
    <cfRule type="notContainsBlanks" dxfId="12219" priority="2093">
      <formula>LEN(TRIM(X371))&gt;0</formula>
    </cfRule>
  </conditionalFormatting>
  <conditionalFormatting sqref="X371 X375:X378 X382:X385 X392 X399 X406 X413 X420 X427 X434">
    <cfRule type="containsBlanks" dxfId="12218" priority="2094">
      <formula>LEN(TRIM(X371))=0</formula>
    </cfRule>
  </conditionalFormatting>
  <conditionalFormatting sqref="X371 X375:X378 X382:X385 X392 X399 X406 X413 X420 X427 X434">
    <cfRule type="notContainsBlanks" dxfId="12217" priority="2095">
      <formula>LEN(TRIM(X371))&gt;0</formula>
    </cfRule>
  </conditionalFormatting>
  <conditionalFormatting sqref="X371 X375:X378 X382:X385 X392 X399 X406 X413 X420 X427 X434">
    <cfRule type="containsBlanks" dxfId="12216" priority="2096">
      <formula>LEN(TRIM(X371))=0</formula>
    </cfRule>
  </conditionalFormatting>
  <conditionalFormatting sqref="R379">
    <cfRule type="notContainsBlanks" dxfId="12215" priority="2097">
      <formula>LEN(TRIM(R379))&gt;0</formula>
    </cfRule>
  </conditionalFormatting>
  <conditionalFormatting sqref="R379">
    <cfRule type="containsBlanks" dxfId="12214" priority="2098">
      <formula>LEN(TRIM(R379))=0</formula>
    </cfRule>
  </conditionalFormatting>
  <conditionalFormatting sqref="R379">
    <cfRule type="notContainsBlanks" dxfId="12213" priority="2099">
      <formula>LEN(TRIM(R379))&gt;0</formula>
    </cfRule>
  </conditionalFormatting>
  <conditionalFormatting sqref="R379">
    <cfRule type="containsBlanks" dxfId="12212" priority="2100">
      <formula>LEN(TRIM(R379))=0</formula>
    </cfRule>
  </conditionalFormatting>
  <conditionalFormatting sqref="R380">
    <cfRule type="notContainsBlanks" dxfId="12211" priority="2101">
      <formula>LEN(TRIM(R380))&gt;0</formula>
    </cfRule>
  </conditionalFormatting>
  <conditionalFormatting sqref="R380">
    <cfRule type="containsBlanks" dxfId="12210" priority="2102">
      <formula>LEN(TRIM(R380))=0</formula>
    </cfRule>
  </conditionalFormatting>
  <conditionalFormatting sqref="R380">
    <cfRule type="notContainsBlanks" dxfId="12209" priority="2103">
      <formula>LEN(TRIM(R380))&gt;0</formula>
    </cfRule>
  </conditionalFormatting>
  <conditionalFormatting sqref="R380">
    <cfRule type="containsBlanks" dxfId="12208" priority="2104">
      <formula>LEN(TRIM(R380))=0</formula>
    </cfRule>
  </conditionalFormatting>
  <conditionalFormatting sqref="R387">
    <cfRule type="notContainsBlanks" dxfId="12207" priority="2105">
      <formula>LEN(TRIM(R387))&gt;0</formula>
    </cfRule>
  </conditionalFormatting>
  <conditionalFormatting sqref="R387">
    <cfRule type="containsBlanks" dxfId="12206" priority="2106">
      <formula>LEN(TRIM(R387))=0</formula>
    </cfRule>
  </conditionalFormatting>
  <conditionalFormatting sqref="R393">
    <cfRule type="notContainsBlanks" dxfId="12205" priority="2107">
      <formula>LEN(TRIM(R393))&gt;0</formula>
    </cfRule>
  </conditionalFormatting>
  <conditionalFormatting sqref="R393">
    <cfRule type="containsBlanks" dxfId="12204" priority="2108">
      <formula>LEN(TRIM(R393))=0</formula>
    </cfRule>
  </conditionalFormatting>
  <conditionalFormatting sqref="R393">
    <cfRule type="notContainsBlanks" dxfId="12203" priority="2109">
      <formula>LEN(TRIM(R393))&gt;0</formula>
    </cfRule>
  </conditionalFormatting>
  <conditionalFormatting sqref="R393">
    <cfRule type="containsBlanks" dxfId="12202" priority="2110">
      <formula>LEN(TRIM(R393))=0</formula>
    </cfRule>
  </conditionalFormatting>
  <conditionalFormatting sqref="R394">
    <cfRule type="notContainsBlanks" dxfId="12201" priority="2111">
      <formula>LEN(TRIM(R394))&gt;0</formula>
    </cfRule>
  </conditionalFormatting>
  <conditionalFormatting sqref="R394">
    <cfRule type="containsBlanks" dxfId="12200" priority="2112">
      <formula>LEN(TRIM(R394))=0</formula>
    </cfRule>
  </conditionalFormatting>
  <conditionalFormatting sqref="S73:S74 S84 S95 S106 S117">
    <cfRule type="notContainsBlanks" dxfId="12199" priority="2113">
      <formula>LEN(TRIM(S73))&gt;0</formula>
    </cfRule>
  </conditionalFormatting>
  <conditionalFormatting sqref="S73:S74 S84 S95 S106 S117">
    <cfRule type="containsBlanks" dxfId="12198" priority="2114">
      <formula>LEN(TRIM(S73))=0</formula>
    </cfRule>
  </conditionalFormatting>
  <conditionalFormatting sqref="S181 S192 S203 S214 S225">
    <cfRule type="notContainsBlanks" dxfId="12197" priority="2115">
      <formula>LEN(TRIM(S181))&gt;0</formula>
    </cfRule>
  </conditionalFormatting>
  <conditionalFormatting sqref="S181 S192 S203 S214 S225">
    <cfRule type="containsBlanks" dxfId="12196" priority="2116">
      <formula>LEN(TRIM(S181))=0</formula>
    </cfRule>
  </conditionalFormatting>
  <conditionalFormatting sqref="S181 S192 S203 S214 S225">
    <cfRule type="notContainsBlanks" dxfId="12195" priority="2117">
      <formula>LEN(TRIM(S181))&gt;0</formula>
    </cfRule>
  </conditionalFormatting>
  <conditionalFormatting sqref="S181 S192 S203 S214 S225">
    <cfRule type="containsBlanks" dxfId="12194" priority="2118">
      <formula>LEN(TRIM(S181))=0</formula>
    </cfRule>
  </conditionalFormatting>
  <conditionalFormatting sqref="S182 S193 S204 S215 S226">
    <cfRule type="notContainsBlanks" dxfId="12193" priority="2119">
      <formula>LEN(TRIM(S182))&gt;0</formula>
    </cfRule>
  </conditionalFormatting>
  <conditionalFormatting sqref="S182 S193 S204 S215 S226">
    <cfRule type="containsBlanks" dxfId="12192" priority="2120">
      <formula>LEN(TRIM(S182))=0</formula>
    </cfRule>
  </conditionalFormatting>
  <conditionalFormatting sqref="S182 S193 S204 S215 S226">
    <cfRule type="notContainsBlanks" dxfId="12191" priority="2121">
      <formula>LEN(TRIM(S182))&gt;0</formula>
    </cfRule>
  </conditionalFormatting>
  <conditionalFormatting sqref="S182 S193 S204 S215 S226">
    <cfRule type="containsBlanks" dxfId="12190" priority="2122">
      <formula>LEN(TRIM(S182))=0</formula>
    </cfRule>
  </conditionalFormatting>
  <conditionalFormatting sqref="S182 S193 S204 S215 S226">
    <cfRule type="notContainsBlanks" dxfId="12189" priority="2123">
      <formula>LEN(TRIM(S182))&gt;0</formula>
    </cfRule>
  </conditionalFormatting>
  <conditionalFormatting sqref="S182 S193 S204 S215 S226">
    <cfRule type="containsBlanks" dxfId="12188" priority="2124">
      <formula>LEN(TRIM(S182))=0</formula>
    </cfRule>
  </conditionalFormatting>
  <conditionalFormatting sqref="S184">
    <cfRule type="notContainsBlanks" dxfId="12187" priority="2125">
      <formula>LEN(TRIM(S184))&gt;0</formula>
    </cfRule>
  </conditionalFormatting>
  <conditionalFormatting sqref="S184">
    <cfRule type="containsBlanks" dxfId="12186" priority="2126">
      <formula>LEN(TRIM(S184))=0</formula>
    </cfRule>
  </conditionalFormatting>
  <conditionalFormatting sqref="S73:S74 S84 S95 S106 S117">
    <cfRule type="notContainsBlanks" dxfId="12185" priority="2127">
      <formula>LEN(TRIM(S73))&gt;0</formula>
    </cfRule>
  </conditionalFormatting>
  <conditionalFormatting sqref="S73:S74 S84 S95 S106 S117">
    <cfRule type="containsBlanks" dxfId="12184" priority="2128">
      <formula>LEN(TRIM(S73))=0</formula>
    </cfRule>
  </conditionalFormatting>
  <conditionalFormatting sqref="S71 S82 S93 S104 S115">
    <cfRule type="notContainsBlanks" dxfId="12183" priority="2129">
      <formula>LEN(TRIM(S71))&gt;0</formula>
    </cfRule>
  </conditionalFormatting>
  <conditionalFormatting sqref="S71 S82 S93 S104 S115">
    <cfRule type="containsBlanks" dxfId="12182" priority="2130">
      <formula>LEN(TRIM(S71))=0</formula>
    </cfRule>
  </conditionalFormatting>
  <conditionalFormatting sqref="S72 S83 S94:S117">
    <cfRule type="notContainsBlanks" dxfId="12181" priority="2131">
      <formula>LEN(TRIM(S72))&gt;0</formula>
    </cfRule>
  </conditionalFormatting>
  <conditionalFormatting sqref="S72 S83 S94:S117">
    <cfRule type="containsBlanks" dxfId="12180" priority="2132">
      <formula>LEN(TRIM(S72))=0</formula>
    </cfRule>
  </conditionalFormatting>
  <conditionalFormatting sqref="S127 S138 S149 S160 S171">
    <cfRule type="notContainsBlanks" dxfId="12179" priority="2133">
      <formula>LEN(TRIM(S127))&gt;0</formula>
    </cfRule>
  </conditionalFormatting>
  <conditionalFormatting sqref="S127 S138 S149 S160 S171">
    <cfRule type="containsBlanks" dxfId="12178" priority="2134">
      <formula>LEN(TRIM(S127))=0</formula>
    </cfRule>
  </conditionalFormatting>
  <conditionalFormatting sqref="S127 S138 S149 S160 S171">
    <cfRule type="notContainsBlanks" dxfId="12177" priority="2135">
      <formula>LEN(TRIM(S127))&gt;0</formula>
    </cfRule>
  </conditionalFormatting>
  <conditionalFormatting sqref="S127 S138 S149 S160 S171">
    <cfRule type="containsBlanks" dxfId="12176" priority="2136">
      <formula>LEN(TRIM(S127))=0</formula>
    </cfRule>
  </conditionalFormatting>
  <conditionalFormatting sqref="S126 S137 S148 S159 S170">
    <cfRule type="notContainsBlanks" dxfId="12175" priority="2137">
      <formula>LEN(TRIM(S126))&gt;0</formula>
    </cfRule>
  </conditionalFormatting>
  <conditionalFormatting sqref="S126 S137 S148 S159 S170">
    <cfRule type="containsBlanks" dxfId="12174" priority="2138">
      <formula>LEN(TRIM(S126))=0</formula>
    </cfRule>
  </conditionalFormatting>
  <conditionalFormatting sqref="S126 S137 S148 S159 S170">
    <cfRule type="notContainsBlanks" dxfId="12173" priority="2139">
      <formula>LEN(TRIM(S126))&gt;0</formula>
    </cfRule>
  </conditionalFormatting>
  <conditionalFormatting sqref="S126 S137 S148 S159 S170">
    <cfRule type="containsBlanks" dxfId="12172" priority="2140">
      <formula>LEN(TRIM(S126))=0</formula>
    </cfRule>
  </conditionalFormatting>
  <conditionalFormatting sqref="S127 S138 S149 S160 S171">
    <cfRule type="notContainsBlanks" dxfId="12171" priority="2141">
      <formula>LEN(TRIM(S127))&gt;0</formula>
    </cfRule>
  </conditionalFormatting>
  <conditionalFormatting sqref="S127 S138 S149 S160 S171">
    <cfRule type="containsBlanks" dxfId="12170" priority="2142">
      <formula>LEN(TRIM(S127))=0</formula>
    </cfRule>
  </conditionalFormatting>
  <conditionalFormatting sqref="S127 S138 S149 S160 S171">
    <cfRule type="notContainsBlanks" dxfId="12169" priority="2143">
      <formula>LEN(TRIM(S127))&gt;0</formula>
    </cfRule>
  </conditionalFormatting>
  <conditionalFormatting sqref="S127 S138 S149 S160 S171">
    <cfRule type="containsBlanks" dxfId="12168" priority="2144">
      <formula>LEN(TRIM(S127))=0</formula>
    </cfRule>
  </conditionalFormatting>
  <conditionalFormatting sqref="S181 S192 S203 S214 S225">
    <cfRule type="notContainsBlanks" dxfId="12167" priority="2145">
      <formula>LEN(TRIM(S181))&gt;0</formula>
    </cfRule>
  </conditionalFormatting>
  <conditionalFormatting sqref="S181 S192 S203 S214 S225">
    <cfRule type="containsBlanks" dxfId="12166" priority="2146">
      <formula>LEN(TRIM(S181))=0</formula>
    </cfRule>
  </conditionalFormatting>
  <conditionalFormatting sqref="S373 S380 S387 S394 S401 S408 S415 S422 S429 S436">
    <cfRule type="notContainsBlanks" dxfId="12165" priority="2147">
      <formula>LEN(TRIM(S373))&gt;0</formula>
    </cfRule>
  </conditionalFormatting>
  <conditionalFormatting sqref="S373 S380 S387 S394 S401 S408 S415 S422 S429 S436">
    <cfRule type="containsBlanks" dxfId="12164" priority="2148">
      <formula>LEN(TRIM(S373))=0</formula>
    </cfRule>
  </conditionalFormatting>
  <conditionalFormatting sqref="S373 S380 S387 S394 S401 S408 S415 S422 S429 S436">
    <cfRule type="notContainsBlanks" dxfId="12163" priority="2149">
      <formula>LEN(TRIM(S373))&gt;0</formula>
    </cfRule>
  </conditionalFormatting>
  <conditionalFormatting sqref="S373 S380 S387 S394 S401 S408 S415 S422 S429 S436">
    <cfRule type="containsBlanks" dxfId="12162" priority="2150">
      <formula>LEN(TRIM(S373))=0</formula>
    </cfRule>
  </conditionalFormatting>
  <conditionalFormatting sqref="S374 S381 S388 S395 S402 S409 S416 S423 S430">
    <cfRule type="notContainsBlanks" dxfId="12161" priority="2151">
      <formula>LEN(TRIM(S374))&gt;0</formula>
    </cfRule>
  </conditionalFormatting>
  <conditionalFormatting sqref="S374 S381 S388 S395 S402 S409 S416 S423 S430">
    <cfRule type="containsBlanks" dxfId="12160" priority="2152">
      <formula>LEN(TRIM(S374))=0</formula>
    </cfRule>
  </conditionalFormatting>
  <conditionalFormatting sqref="S374 S381 S388 S395 S402 S409 S416 S423 S430">
    <cfRule type="notContainsBlanks" dxfId="12159" priority="2153">
      <formula>LEN(TRIM(S374))&gt;0</formula>
    </cfRule>
  </conditionalFormatting>
  <conditionalFormatting sqref="S374 S381 S388 S395 S402 S409 S416 S423 S430">
    <cfRule type="containsBlanks" dxfId="12158" priority="2154">
      <formula>LEN(TRIM(S374))=0</formula>
    </cfRule>
  </conditionalFormatting>
  <conditionalFormatting sqref="S374 S381 S388 S395 S402 S409 S416 S423 S430">
    <cfRule type="notContainsBlanks" dxfId="12157" priority="2155">
      <formula>LEN(TRIM(S374))&gt;0</formula>
    </cfRule>
  </conditionalFormatting>
  <conditionalFormatting sqref="S374 S381 S388 S395 S402 S409 S416 S423 S430">
    <cfRule type="containsBlanks" dxfId="12156" priority="2156">
      <formula>LEN(TRIM(S374))=0</formula>
    </cfRule>
  </conditionalFormatting>
  <conditionalFormatting sqref="V378 V380:V381">
    <cfRule type="notContainsBlanks" dxfId="12155" priority="2157">
      <formula>LEN(TRIM(V378))&gt;0</formula>
    </cfRule>
  </conditionalFormatting>
  <conditionalFormatting sqref="V378 V380:V381">
    <cfRule type="containsBlanks" dxfId="12154" priority="2158">
      <formula>LEN(TRIM(V378))=0</formula>
    </cfRule>
  </conditionalFormatting>
  <conditionalFormatting sqref="S184">
    <cfRule type="notContainsBlanks" dxfId="12153" priority="2159">
      <formula>LEN(TRIM(S184))&gt;0</formula>
    </cfRule>
  </conditionalFormatting>
  <conditionalFormatting sqref="S184">
    <cfRule type="containsBlanks" dxfId="12152" priority="2160">
      <formula>LEN(TRIM(S184))=0</formula>
    </cfRule>
  </conditionalFormatting>
  <conditionalFormatting sqref="S184">
    <cfRule type="notContainsBlanks" dxfId="12151" priority="2161">
      <formula>LEN(TRIM(S184))&gt;0</formula>
    </cfRule>
  </conditionalFormatting>
  <conditionalFormatting sqref="S184">
    <cfRule type="containsBlanks" dxfId="12150" priority="2162">
      <formula>LEN(TRIM(S184))=0</formula>
    </cfRule>
  </conditionalFormatting>
  <conditionalFormatting sqref="S183 S194 S205 S216 S227">
    <cfRule type="notContainsBlanks" dxfId="12149" priority="2163">
      <formula>LEN(TRIM(S183))&gt;0</formula>
    </cfRule>
  </conditionalFormatting>
  <conditionalFormatting sqref="S183 S194 S205 S216 S227">
    <cfRule type="containsBlanks" dxfId="12148" priority="2164">
      <formula>LEN(TRIM(S183))=0</formula>
    </cfRule>
  </conditionalFormatting>
  <conditionalFormatting sqref="S183 S194 S205 S216 S227">
    <cfRule type="notContainsBlanks" dxfId="12147" priority="2165">
      <formula>LEN(TRIM(S183))&gt;0</formula>
    </cfRule>
  </conditionalFormatting>
  <conditionalFormatting sqref="S183 S194 S205 S216 S227">
    <cfRule type="containsBlanks" dxfId="12146" priority="2166">
      <formula>LEN(TRIM(S183))=0</formula>
    </cfRule>
  </conditionalFormatting>
  <conditionalFormatting sqref="S183 S194 S205 S216 S227">
    <cfRule type="notContainsBlanks" dxfId="12145" priority="2167">
      <formula>LEN(TRIM(S183))&gt;0</formula>
    </cfRule>
  </conditionalFormatting>
  <conditionalFormatting sqref="S183 S194 S205 S216 S227">
    <cfRule type="containsBlanks" dxfId="12144" priority="2168">
      <formula>LEN(TRIM(S183))=0</formula>
    </cfRule>
  </conditionalFormatting>
  <conditionalFormatting sqref="S372 S379 S386 S393 S400 S407 S414 S421 S428 S435">
    <cfRule type="notContainsBlanks" dxfId="12143" priority="2169">
      <formula>LEN(TRIM(S372))&gt;0</formula>
    </cfRule>
  </conditionalFormatting>
  <conditionalFormatting sqref="S372 S379 S386 S393 S400 S407 S414 S421 S428 S435">
    <cfRule type="containsBlanks" dxfId="12142" priority="2170">
      <formula>LEN(TRIM(S372))=0</formula>
    </cfRule>
  </conditionalFormatting>
  <conditionalFormatting sqref="S372 S379 S386 S393 S400 S407 S414 S421 S428 S435">
    <cfRule type="notContainsBlanks" dxfId="12141" priority="2171">
      <formula>LEN(TRIM(S372))&gt;0</formula>
    </cfRule>
  </conditionalFormatting>
  <conditionalFormatting sqref="S372 S379 S386 S393 S400 S407 S414 S421 S428 S435">
    <cfRule type="containsBlanks" dxfId="12140" priority="2172">
      <formula>LEN(TRIM(S372))=0</formula>
    </cfRule>
  </conditionalFormatting>
  <conditionalFormatting sqref="S372 S379 S386 S393 S400 S407 S414 S421 S428 S435">
    <cfRule type="notContainsBlanks" dxfId="12139" priority="2173">
      <formula>LEN(TRIM(S372))&gt;0</formula>
    </cfRule>
  </conditionalFormatting>
  <conditionalFormatting sqref="S372 S379 S386 S393 S400 S407 S414 S421 S428 S435">
    <cfRule type="containsBlanks" dxfId="12138" priority="2174">
      <formula>LEN(TRIM(S372))=0</formula>
    </cfRule>
  </conditionalFormatting>
  <conditionalFormatting sqref="S373 S380 S387 S394 S401 S408 S415 S422 S429 S436">
    <cfRule type="notContainsBlanks" dxfId="12137" priority="2175">
      <formula>LEN(TRIM(S373))&gt;0</formula>
    </cfRule>
  </conditionalFormatting>
  <conditionalFormatting sqref="S373 S380 S387 S394 S401 S408 S415 S422 S429 S436">
    <cfRule type="containsBlanks" dxfId="12136" priority="2176">
      <formula>LEN(TRIM(S373))=0</formula>
    </cfRule>
  </conditionalFormatting>
  <conditionalFormatting sqref="T311">
    <cfRule type="notContainsBlanks" dxfId="12135" priority="2177">
      <formula>LEN(TRIM(T311))&gt;0</formula>
    </cfRule>
  </conditionalFormatting>
  <conditionalFormatting sqref="T311">
    <cfRule type="containsBlanks" dxfId="12134" priority="2178">
      <formula>LEN(TRIM(T311))=0</formula>
    </cfRule>
  </conditionalFormatting>
  <conditionalFormatting sqref="T310">
    <cfRule type="notContainsBlanks" dxfId="12133" priority="2179">
      <formula>LEN(TRIM(T310))&gt;0</formula>
    </cfRule>
  </conditionalFormatting>
  <conditionalFormatting sqref="T310">
    <cfRule type="containsBlanks" dxfId="12132" priority="2180">
      <formula>LEN(TRIM(T310))=0</formula>
    </cfRule>
  </conditionalFormatting>
  <conditionalFormatting sqref="T323">
    <cfRule type="notContainsBlanks" dxfId="12131" priority="2181">
      <formula>LEN(TRIM(T323))&gt;0</formula>
    </cfRule>
  </conditionalFormatting>
  <conditionalFormatting sqref="T323">
    <cfRule type="containsBlanks" dxfId="12130" priority="2182">
      <formula>LEN(TRIM(T323))=0</formula>
    </cfRule>
  </conditionalFormatting>
  <conditionalFormatting sqref="T324">
    <cfRule type="notContainsBlanks" dxfId="12129" priority="2183">
      <formula>LEN(TRIM(T324))&gt;0</formula>
    </cfRule>
  </conditionalFormatting>
  <conditionalFormatting sqref="T324">
    <cfRule type="containsBlanks" dxfId="12128" priority="2184">
      <formula>LEN(TRIM(T324))=0</formula>
    </cfRule>
  </conditionalFormatting>
  <conditionalFormatting sqref="T325">
    <cfRule type="notContainsBlanks" dxfId="12127" priority="2185">
      <formula>LEN(TRIM(T325))&gt;0</formula>
    </cfRule>
  </conditionalFormatting>
  <conditionalFormatting sqref="T325">
    <cfRule type="containsBlanks" dxfId="12126" priority="2186">
      <formula>LEN(TRIM(T325))=0</formula>
    </cfRule>
  </conditionalFormatting>
  <conditionalFormatting sqref="T374 T381 T388 T395 T402 T409 T416 T423 T430">
    <cfRule type="notContainsBlanks" dxfId="12125" priority="2187">
      <formula>LEN(TRIM(T374))&gt;0</formula>
    </cfRule>
  </conditionalFormatting>
  <conditionalFormatting sqref="T374 T381 T388 T395 T402 T409 T416 T423 T430">
    <cfRule type="containsBlanks" dxfId="12124" priority="2188">
      <formula>LEN(TRIM(T374))=0</formula>
    </cfRule>
  </conditionalFormatting>
  <conditionalFormatting sqref="W378 W381">
    <cfRule type="notContainsBlanks" dxfId="12123" priority="2189">
      <formula>LEN(TRIM(W378))&gt;0</formula>
    </cfRule>
  </conditionalFormatting>
  <conditionalFormatting sqref="W378 W381">
    <cfRule type="containsBlanks" dxfId="12122" priority="2190">
      <formula>LEN(TRIM(W378))=0</formula>
    </cfRule>
  </conditionalFormatting>
  <conditionalFormatting sqref="W378 W381">
    <cfRule type="notContainsBlanks" dxfId="12121" priority="2191">
      <formula>LEN(TRIM(W378))&gt;0</formula>
    </cfRule>
  </conditionalFormatting>
  <conditionalFormatting sqref="W378 W381">
    <cfRule type="containsBlanks" dxfId="12120" priority="2192">
      <formula>LEN(TRIM(W378))=0</formula>
    </cfRule>
  </conditionalFormatting>
  <conditionalFormatting sqref="W378 W381">
    <cfRule type="notContainsBlanks" dxfId="12119" priority="2193">
      <formula>LEN(TRIM(W378))&gt;0</formula>
    </cfRule>
  </conditionalFormatting>
  <conditionalFormatting sqref="W378 W381">
    <cfRule type="containsBlanks" dxfId="12118" priority="2194">
      <formula>LEN(TRIM(W378))=0</formula>
    </cfRule>
  </conditionalFormatting>
  <conditionalFormatting sqref="W375 W371 W378 W385 W392 W399 W406 W413 W420 W427 W434">
    <cfRule type="notContainsBlanks" dxfId="12117" priority="2195">
      <formula>LEN(TRIM(W375))&gt;0</formula>
    </cfRule>
  </conditionalFormatting>
  <conditionalFormatting sqref="W375 W371 W378 W385 W392 W399 W406 W413 W420 W427 W434">
    <cfRule type="containsBlanks" dxfId="12116" priority="2196">
      <formula>LEN(TRIM(W375))=0</formula>
    </cfRule>
  </conditionalFormatting>
  <conditionalFormatting sqref="W375 W371 W378 W385 W392 W399 W406 W413 W420 W427 W434">
    <cfRule type="notContainsBlanks" dxfId="12115" priority="2197">
      <formula>LEN(TRIM(W375))&gt;0</formula>
    </cfRule>
  </conditionalFormatting>
  <conditionalFormatting sqref="W375 W371 W378 W385 W392 W399 W406 W413 W420 W427 W434">
    <cfRule type="containsBlanks" dxfId="12114" priority="2198">
      <formula>LEN(TRIM(W375))=0</formula>
    </cfRule>
  </conditionalFormatting>
  <conditionalFormatting sqref="W375 W371 W378 W385 W392 W399 W406 W413 W420 W427 W434">
    <cfRule type="notContainsBlanks" dxfId="12113" priority="2199">
      <formula>LEN(TRIM(W375))&gt;0</formula>
    </cfRule>
  </conditionalFormatting>
  <conditionalFormatting sqref="W375 W371 W378 W385 W392 W399 W406 W413 W420 W427 W434">
    <cfRule type="containsBlanks" dxfId="12112" priority="2200">
      <formula>LEN(TRIM(W375))=0</formula>
    </cfRule>
  </conditionalFormatting>
  <conditionalFormatting sqref="S380">
    <cfRule type="notContainsBlanks" dxfId="12111" priority="2201">
      <formula>LEN(TRIM(S380))&gt;0</formula>
    </cfRule>
  </conditionalFormatting>
  <conditionalFormatting sqref="S380">
    <cfRule type="containsBlanks" dxfId="12110" priority="2202">
      <formula>LEN(TRIM(S380))=0</formula>
    </cfRule>
  </conditionalFormatting>
  <conditionalFormatting sqref="S380">
    <cfRule type="notContainsBlanks" dxfId="12109" priority="2203">
      <formula>LEN(TRIM(S380))&gt;0</formula>
    </cfRule>
  </conditionalFormatting>
  <conditionalFormatting sqref="S380">
    <cfRule type="containsBlanks" dxfId="12108" priority="2204">
      <formula>LEN(TRIM(S380))=0</formula>
    </cfRule>
  </conditionalFormatting>
  <conditionalFormatting sqref="X371 X375:X378 X382:X385 X392 X399 X406 X413 X420 X427 X434">
    <cfRule type="notContainsBlanks" dxfId="12107" priority="2205">
      <formula>LEN(TRIM(X371))&gt;0</formula>
    </cfRule>
  </conditionalFormatting>
  <conditionalFormatting sqref="X371 X375:X378 X382:X385 X392 X399 X406 X413 X420 X427 X434">
    <cfRule type="containsBlanks" dxfId="12106" priority="2206">
      <formula>LEN(TRIM(X371))=0</formula>
    </cfRule>
  </conditionalFormatting>
  <conditionalFormatting sqref="S381">
    <cfRule type="notContainsBlanks" dxfId="12105" priority="2207">
      <formula>LEN(TRIM(S381))&gt;0</formula>
    </cfRule>
  </conditionalFormatting>
  <conditionalFormatting sqref="S381">
    <cfRule type="containsBlanks" dxfId="12104" priority="2208">
      <formula>LEN(TRIM(S381))=0</formula>
    </cfRule>
  </conditionalFormatting>
  <conditionalFormatting sqref="S379">
    <cfRule type="notContainsBlanks" dxfId="12103" priority="2209">
      <formula>LEN(TRIM(S379))&gt;0</formula>
    </cfRule>
  </conditionalFormatting>
  <conditionalFormatting sqref="S379">
    <cfRule type="containsBlanks" dxfId="12102" priority="2210">
      <formula>LEN(TRIM(S379))=0</formula>
    </cfRule>
  </conditionalFormatting>
  <conditionalFormatting sqref="S379">
    <cfRule type="notContainsBlanks" dxfId="12101" priority="2211">
      <formula>LEN(TRIM(S379))&gt;0</formula>
    </cfRule>
  </conditionalFormatting>
  <conditionalFormatting sqref="S379">
    <cfRule type="containsBlanks" dxfId="12100" priority="2212">
      <formula>LEN(TRIM(S379))=0</formula>
    </cfRule>
  </conditionalFormatting>
  <conditionalFormatting sqref="S379">
    <cfRule type="notContainsBlanks" dxfId="12099" priority="2213">
      <formula>LEN(TRIM(S379))&gt;0</formula>
    </cfRule>
  </conditionalFormatting>
  <conditionalFormatting sqref="S379">
    <cfRule type="containsBlanks" dxfId="12098" priority="2214">
      <formula>LEN(TRIM(S379))=0</formula>
    </cfRule>
  </conditionalFormatting>
  <conditionalFormatting sqref="S380">
    <cfRule type="notContainsBlanks" dxfId="12097" priority="2215">
      <formula>LEN(TRIM(S380))&gt;0</formula>
    </cfRule>
  </conditionalFormatting>
  <conditionalFormatting sqref="S380">
    <cfRule type="containsBlanks" dxfId="12096" priority="2216">
      <formula>LEN(TRIM(S380))=0</formula>
    </cfRule>
  </conditionalFormatting>
  <conditionalFormatting sqref="S408:S409">
    <cfRule type="notContainsBlanks" dxfId="12095" priority="2217">
      <formula>LEN(TRIM(S408))&gt;0</formula>
    </cfRule>
  </conditionalFormatting>
  <conditionalFormatting sqref="S408:S409">
    <cfRule type="containsBlanks" dxfId="12094" priority="2218">
      <formula>LEN(TRIM(S408))=0</formula>
    </cfRule>
  </conditionalFormatting>
  <conditionalFormatting sqref="S407">
    <cfRule type="notContainsBlanks" dxfId="12093" priority="2219">
      <formula>LEN(TRIM(S407))&gt;0</formula>
    </cfRule>
  </conditionalFormatting>
  <conditionalFormatting sqref="S407">
    <cfRule type="containsBlanks" dxfId="12092" priority="2220">
      <formula>LEN(TRIM(S407))=0</formula>
    </cfRule>
  </conditionalFormatting>
  <conditionalFormatting sqref="T127 T138 T149 T160 T171">
    <cfRule type="notContainsBlanks" dxfId="12091" priority="2221">
      <formula>LEN(TRIM(T127))&gt;0</formula>
    </cfRule>
  </conditionalFormatting>
  <conditionalFormatting sqref="T127 T138 T149 T160 T171">
    <cfRule type="containsBlanks" dxfId="12090" priority="2222">
      <formula>LEN(TRIM(T127))=0</formula>
    </cfRule>
  </conditionalFormatting>
  <conditionalFormatting sqref="T309">
    <cfRule type="notContainsBlanks" dxfId="12089" priority="2223">
      <formula>LEN(TRIM(T309))&gt;0</formula>
    </cfRule>
  </conditionalFormatting>
  <conditionalFormatting sqref="T309">
    <cfRule type="containsBlanks" dxfId="12088" priority="2224">
      <formula>LEN(TRIM(T309))=0</formula>
    </cfRule>
  </conditionalFormatting>
  <conditionalFormatting sqref="T372 T379 T386 T393 T400 T407 T414 T421 T428 T435">
    <cfRule type="notContainsBlanks" dxfId="12087" priority="2225">
      <formula>LEN(TRIM(T372))&gt;0</formula>
    </cfRule>
  </conditionalFormatting>
  <conditionalFormatting sqref="T372 T379 T386 T393 T400 T407 T414 T421 T428 T435">
    <cfRule type="containsBlanks" dxfId="12086" priority="2226">
      <formula>LEN(TRIM(T372))=0</formula>
    </cfRule>
  </conditionalFormatting>
  <conditionalFormatting sqref="T372 T379 T386 T393 T400 T407 T414 T421 T428 T435">
    <cfRule type="notContainsBlanks" dxfId="12085" priority="2227">
      <formula>LEN(TRIM(T372))&gt;0</formula>
    </cfRule>
  </conditionalFormatting>
  <conditionalFormatting sqref="T372 T379 T386 T393 T400 T407 T414 T421 T428 T435">
    <cfRule type="containsBlanks" dxfId="12084" priority="2228">
      <formula>LEN(TRIM(T372))=0</formula>
    </cfRule>
  </conditionalFormatting>
  <conditionalFormatting sqref="T380">
    <cfRule type="notContainsBlanks" dxfId="12083" priority="2229">
      <formula>LEN(TRIM(T380))&gt;0</formula>
    </cfRule>
  </conditionalFormatting>
  <conditionalFormatting sqref="T380">
    <cfRule type="containsBlanks" dxfId="12082" priority="2230">
      <formula>LEN(TRIM(T380))=0</formula>
    </cfRule>
  </conditionalFormatting>
  <conditionalFormatting sqref="T380">
    <cfRule type="notContainsBlanks" dxfId="12081" priority="2231">
      <formula>LEN(TRIM(T380))&gt;0</formula>
    </cfRule>
  </conditionalFormatting>
  <conditionalFormatting sqref="T380">
    <cfRule type="containsBlanks" dxfId="12080" priority="2232">
      <formula>LEN(TRIM(T380))=0</formula>
    </cfRule>
  </conditionalFormatting>
  <conditionalFormatting sqref="T380">
    <cfRule type="notContainsBlanks" dxfId="12079" priority="2233">
      <formula>LEN(TRIM(T380))&gt;0</formula>
    </cfRule>
  </conditionalFormatting>
  <conditionalFormatting sqref="T380">
    <cfRule type="containsBlanks" dxfId="12078" priority="2234">
      <formula>LEN(TRIM(T380))=0</formula>
    </cfRule>
  </conditionalFormatting>
  <conditionalFormatting sqref="T379">
    <cfRule type="notContainsBlanks" dxfId="12077" priority="2235">
      <formula>LEN(TRIM(T379))&gt;0</formula>
    </cfRule>
  </conditionalFormatting>
  <conditionalFormatting sqref="T379">
    <cfRule type="containsBlanks" dxfId="12076" priority="2236">
      <formula>LEN(TRIM(T379))=0</formula>
    </cfRule>
  </conditionalFormatting>
  <conditionalFormatting sqref="T27">
    <cfRule type="notContainsBlanks" dxfId="12075" priority="2237">
      <formula>LEN(TRIM(T27))&gt;0</formula>
    </cfRule>
  </conditionalFormatting>
  <conditionalFormatting sqref="T27">
    <cfRule type="containsBlanks" dxfId="12074" priority="2238">
      <formula>LEN(TRIM(T27))=0</formula>
    </cfRule>
  </conditionalFormatting>
  <conditionalFormatting sqref="T27">
    <cfRule type="notContainsBlanks" dxfId="12073" priority="2239">
      <formula>LEN(TRIM(T27))&gt;0</formula>
    </cfRule>
  </conditionalFormatting>
  <conditionalFormatting sqref="T27">
    <cfRule type="containsBlanks" dxfId="12072" priority="2240">
      <formula>LEN(TRIM(T27))=0</formula>
    </cfRule>
  </conditionalFormatting>
  <conditionalFormatting sqref="T386">
    <cfRule type="notContainsBlanks" dxfId="12071" priority="2241">
      <formula>LEN(TRIM(T386))&gt;0</formula>
    </cfRule>
  </conditionalFormatting>
  <conditionalFormatting sqref="T386">
    <cfRule type="containsBlanks" dxfId="12070" priority="2242">
      <formula>LEN(TRIM(T386))=0</formula>
    </cfRule>
  </conditionalFormatting>
  <conditionalFormatting sqref="T386">
    <cfRule type="notContainsBlanks" dxfId="12069" priority="2243">
      <formula>LEN(TRIM(T386))&gt;0</formula>
    </cfRule>
  </conditionalFormatting>
  <conditionalFormatting sqref="T386">
    <cfRule type="containsBlanks" dxfId="12068" priority="2244">
      <formula>LEN(TRIM(T386))=0</formula>
    </cfRule>
  </conditionalFormatting>
  <conditionalFormatting sqref="T128 T139 T150 T161 T172">
    <cfRule type="notContainsBlanks" dxfId="12067" priority="2245">
      <formula>LEN(TRIM(T128))&gt;0</formula>
    </cfRule>
  </conditionalFormatting>
  <conditionalFormatting sqref="T128 T139 T150 T161 T172">
    <cfRule type="containsBlanks" dxfId="12066" priority="2246">
      <formula>LEN(TRIM(T128))=0</formula>
    </cfRule>
  </conditionalFormatting>
  <conditionalFormatting sqref="T128 T139 T150 T161 T172">
    <cfRule type="notContainsBlanks" dxfId="12065" priority="2247">
      <formula>LEN(TRIM(T128))&gt;0</formula>
    </cfRule>
  </conditionalFormatting>
  <conditionalFormatting sqref="T128 T139 T150 T161 T172">
    <cfRule type="containsBlanks" dxfId="12064" priority="2248">
      <formula>LEN(TRIM(T128))=0</formula>
    </cfRule>
  </conditionalFormatting>
  <conditionalFormatting sqref="T126 T137 T148 T159 T170">
    <cfRule type="notContainsBlanks" dxfId="12063" priority="2249">
      <formula>LEN(TRIM(T126))&gt;0</formula>
    </cfRule>
  </conditionalFormatting>
  <conditionalFormatting sqref="T126 T137 T148 T159 T170">
    <cfRule type="containsBlanks" dxfId="12062" priority="2250">
      <formula>LEN(TRIM(T126))=0</formula>
    </cfRule>
  </conditionalFormatting>
  <conditionalFormatting sqref="T126 T137 T148 T159 T170">
    <cfRule type="notContainsBlanks" dxfId="12061" priority="2251">
      <formula>LEN(TRIM(T126))&gt;0</formula>
    </cfRule>
  </conditionalFormatting>
  <conditionalFormatting sqref="T126 T137 T148 T159 T170">
    <cfRule type="containsBlanks" dxfId="12060" priority="2252">
      <formula>LEN(TRIM(T126))=0</formula>
    </cfRule>
  </conditionalFormatting>
  <conditionalFormatting sqref="T126 T137 T148 T159 T170">
    <cfRule type="notContainsBlanks" dxfId="12059" priority="2253">
      <formula>LEN(TRIM(T126))&gt;0</formula>
    </cfRule>
  </conditionalFormatting>
  <conditionalFormatting sqref="T126 T137 T148 T159 T170">
    <cfRule type="containsBlanks" dxfId="12058" priority="2254">
      <formula>LEN(TRIM(T126))=0</formula>
    </cfRule>
  </conditionalFormatting>
  <conditionalFormatting sqref="T127 T138 T149 T160 T171">
    <cfRule type="notContainsBlanks" dxfId="12057" priority="2255">
      <formula>LEN(TRIM(T127))&gt;0</formula>
    </cfRule>
  </conditionalFormatting>
  <conditionalFormatting sqref="T127 T138 T149 T160 T171">
    <cfRule type="containsBlanks" dxfId="12056" priority="2256">
      <formula>LEN(TRIM(T127))=0</formula>
    </cfRule>
  </conditionalFormatting>
  <conditionalFormatting sqref="T127 T138 T149 T160 T171">
    <cfRule type="notContainsBlanks" dxfId="12055" priority="2257">
      <formula>LEN(TRIM(T127))&gt;0</formula>
    </cfRule>
  </conditionalFormatting>
  <conditionalFormatting sqref="T127 T138 T149 T160 T171">
    <cfRule type="containsBlanks" dxfId="12054" priority="2258">
      <formula>LEN(TRIM(T127))=0</formula>
    </cfRule>
  </conditionalFormatting>
  <conditionalFormatting sqref="T387">
    <cfRule type="notContainsBlanks" dxfId="12053" priority="2259">
      <formula>LEN(TRIM(T387))&gt;0</formula>
    </cfRule>
  </conditionalFormatting>
  <conditionalFormatting sqref="T387">
    <cfRule type="containsBlanks" dxfId="12052" priority="2260">
      <formula>LEN(TRIM(T387))=0</formula>
    </cfRule>
  </conditionalFormatting>
  <conditionalFormatting sqref="T387">
    <cfRule type="notContainsBlanks" dxfId="12051" priority="2261">
      <formula>LEN(TRIM(T387))&gt;0</formula>
    </cfRule>
  </conditionalFormatting>
  <conditionalFormatting sqref="T387">
    <cfRule type="containsBlanks" dxfId="12050" priority="2262">
      <formula>LEN(TRIM(T387))=0</formula>
    </cfRule>
  </conditionalFormatting>
  <conditionalFormatting sqref="T388">
    <cfRule type="notContainsBlanks" dxfId="12049" priority="2263">
      <formula>LEN(TRIM(T388))&gt;0</formula>
    </cfRule>
  </conditionalFormatting>
  <conditionalFormatting sqref="T388">
    <cfRule type="containsBlanks" dxfId="12048" priority="2264">
      <formula>LEN(TRIM(T388))=0</formula>
    </cfRule>
  </conditionalFormatting>
  <conditionalFormatting sqref="T372 T379 T386 T393 T400 T407 T414 T421 T428 T435">
    <cfRule type="notContainsBlanks" dxfId="12047" priority="2265">
      <formula>LEN(TRIM(T372))&gt;0</formula>
    </cfRule>
  </conditionalFormatting>
  <conditionalFormatting sqref="T372 T379 T386 T393 T400 T407 T414 T421 T428 T435">
    <cfRule type="containsBlanks" dxfId="12046" priority="2266">
      <formula>LEN(TRIM(T372))=0</formula>
    </cfRule>
  </conditionalFormatting>
  <conditionalFormatting sqref="T373 T380 T387 T394 T401 T408 T415 T422 T429 T436">
    <cfRule type="notContainsBlanks" dxfId="12045" priority="2267">
      <formula>LEN(TRIM(T373))&gt;0</formula>
    </cfRule>
  </conditionalFormatting>
  <conditionalFormatting sqref="T373 T380 T387 T394 T401 T408 T415 T422 T429 T436">
    <cfRule type="containsBlanks" dxfId="12044" priority="2268">
      <formula>LEN(TRIM(T373))=0</formula>
    </cfRule>
  </conditionalFormatting>
  <conditionalFormatting sqref="T373 T380 T387 T394 T401 T408 T415 T422 T429 T436">
    <cfRule type="notContainsBlanks" dxfId="12043" priority="2269">
      <formula>LEN(TRIM(T373))&gt;0</formula>
    </cfRule>
  </conditionalFormatting>
  <conditionalFormatting sqref="T373 T380 T387 T394 T401 T408 T415 T422 T429 T436">
    <cfRule type="containsBlanks" dxfId="12042" priority="2270">
      <formula>LEN(TRIM(T373))=0</formula>
    </cfRule>
  </conditionalFormatting>
  <conditionalFormatting sqref="T373 T380 T387 T394 T401 T408 T415 T422 T429 T436">
    <cfRule type="notContainsBlanks" dxfId="12041" priority="2271">
      <formula>LEN(TRIM(T373))&gt;0</formula>
    </cfRule>
  </conditionalFormatting>
  <conditionalFormatting sqref="T373 T380 T387 T394 T401 T408 T415 T422 T429 T436">
    <cfRule type="containsBlanks" dxfId="12040" priority="2272">
      <formula>LEN(TRIM(T373))=0</formula>
    </cfRule>
  </conditionalFormatting>
  <conditionalFormatting sqref="T374 T381 T388 T395 T402 T409 T416 T423 T430">
    <cfRule type="notContainsBlanks" dxfId="12039" priority="2273">
      <formula>LEN(TRIM(T374))&gt;0</formula>
    </cfRule>
  </conditionalFormatting>
  <conditionalFormatting sqref="T374 T381 T388 T395 T402 T409 T416 T423 T430">
    <cfRule type="containsBlanks" dxfId="12038" priority="2274">
      <formula>LEN(TRIM(T374))=0</formula>
    </cfRule>
  </conditionalFormatting>
  <conditionalFormatting sqref="U127 U138 U149 U160 U171">
    <cfRule type="notContainsBlanks" dxfId="12037" priority="2275">
      <formula>LEN(TRIM(U127))&gt;0</formula>
    </cfRule>
  </conditionalFormatting>
  <conditionalFormatting sqref="U127 U138 U149 U160 U171">
    <cfRule type="containsBlanks" dxfId="12036" priority="2276">
      <formula>LEN(TRIM(U127))=0</formula>
    </cfRule>
  </conditionalFormatting>
  <conditionalFormatting sqref="U127 U138 U149 U160 U171">
    <cfRule type="notContainsBlanks" dxfId="12035" priority="2277">
      <formula>LEN(TRIM(U127))&gt;0</formula>
    </cfRule>
  </conditionalFormatting>
  <conditionalFormatting sqref="U127 U138 U149 U160 U171">
    <cfRule type="containsBlanks" dxfId="12034" priority="2278">
      <formula>LEN(TRIM(U127))=0</formula>
    </cfRule>
  </conditionalFormatting>
  <conditionalFormatting sqref="U373 U380 U387 U394 U401 U408 U415 U422 U429 U436">
    <cfRule type="notContainsBlanks" dxfId="12033" priority="2279">
      <formula>LEN(TRIM(U373))&gt;0</formula>
    </cfRule>
  </conditionalFormatting>
  <conditionalFormatting sqref="U373 U380 U387 U394 U401 U408 U415 U422 U429 U436">
    <cfRule type="containsBlanks" dxfId="12032" priority="2280">
      <formula>LEN(TRIM(U373))=0</formula>
    </cfRule>
  </conditionalFormatting>
  <conditionalFormatting sqref="U374 U381 U388 U395 U402 U409 U416 U423 U430">
    <cfRule type="notContainsBlanks" dxfId="12031" priority="2281">
      <formula>LEN(TRIM(U374))&gt;0</formula>
    </cfRule>
  </conditionalFormatting>
  <conditionalFormatting sqref="U374 U381 U388 U395 U402 U409 U416 U423 U430">
    <cfRule type="containsBlanks" dxfId="12030" priority="2282">
      <formula>LEN(TRIM(U374))=0</formula>
    </cfRule>
  </conditionalFormatting>
  <conditionalFormatting sqref="T379">
    <cfRule type="notContainsBlanks" dxfId="12029" priority="2283">
      <formula>LEN(TRIM(T379))&gt;0</formula>
    </cfRule>
  </conditionalFormatting>
  <conditionalFormatting sqref="T379">
    <cfRule type="containsBlanks" dxfId="12028" priority="2284">
      <formula>LEN(TRIM(T379))=0</formula>
    </cfRule>
  </conditionalFormatting>
  <conditionalFormatting sqref="T379">
    <cfRule type="notContainsBlanks" dxfId="12027" priority="2285">
      <formula>LEN(TRIM(T379))&gt;0</formula>
    </cfRule>
  </conditionalFormatting>
  <conditionalFormatting sqref="T379">
    <cfRule type="containsBlanks" dxfId="12026" priority="2286">
      <formula>LEN(TRIM(T379))=0</formula>
    </cfRule>
  </conditionalFormatting>
  <conditionalFormatting sqref="T393">
    <cfRule type="notContainsBlanks" dxfId="12025" priority="2287">
      <formula>LEN(TRIM(T393))&gt;0</formula>
    </cfRule>
  </conditionalFormatting>
  <conditionalFormatting sqref="T393">
    <cfRule type="containsBlanks" dxfId="12024" priority="2288">
      <formula>LEN(TRIM(T393))=0</formula>
    </cfRule>
  </conditionalFormatting>
  <conditionalFormatting sqref="T394">
    <cfRule type="notContainsBlanks" dxfId="12023" priority="2289">
      <formula>LEN(TRIM(T394))&gt;0</formula>
    </cfRule>
  </conditionalFormatting>
  <conditionalFormatting sqref="T394">
    <cfRule type="containsBlanks" dxfId="12022" priority="2290">
      <formula>LEN(TRIM(T394))=0</formula>
    </cfRule>
  </conditionalFormatting>
  <conditionalFormatting sqref="T388">
    <cfRule type="notContainsBlanks" dxfId="12021" priority="2291">
      <formula>LEN(TRIM(T388))&gt;0</formula>
    </cfRule>
  </conditionalFormatting>
  <conditionalFormatting sqref="T388">
    <cfRule type="containsBlanks" dxfId="12020" priority="2292">
      <formula>LEN(TRIM(T388))=0</formula>
    </cfRule>
  </conditionalFormatting>
  <conditionalFormatting sqref="T393">
    <cfRule type="notContainsBlanks" dxfId="12019" priority="2293">
      <formula>LEN(TRIM(T393))&gt;0</formula>
    </cfRule>
  </conditionalFormatting>
  <conditionalFormatting sqref="T393">
    <cfRule type="containsBlanks" dxfId="12018" priority="2294">
      <formula>LEN(TRIM(T393))=0</formula>
    </cfRule>
  </conditionalFormatting>
  <conditionalFormatting sqref="T394">
    <cfRule type="notContainsBlanks" dxfId="12017" priority="2295">
      <formula>LEN(TRIM(T394))&gt;0</formula>
    </cfRule>
  </conditionalFormatting>
  <conditionalFormatting sqref="T394">
    <cfRule type="containsBlanks" dxfId="12016" priority="2296">
      <formula>LEN(TRIM(T394))=0</formula>
    </cfRule>
  </conditionalFormatting>
  <conditionalFormatting sqref="T395">
    <cfRule type="notContainsBlanks" dxfId="12015" priority="2297">
      <formula>LEN(TRIM(T395))&gt;0</formula>
    </cfRule>
  </conditionalFormatting>
  <conditionalFormatting sqref="T395">
    <cfRule type="containsBlanks" dxfId="12014" priority="2298">
      <formula>LEN(TRIM(T395))=0</formula>
    </cfRule>
  </conditionalFormatting>
  <conditionalFormatting sqref="T395">
    <cfRule type="notContainsBlanks" dxfId="12013" priority="2299">
      <formula>LEN(TRIM(T395))&gt;0</formula>
    </cfRule>
  </conditionalFormatting>
  <conditionalFormatting sqref="T395">
    <cfRule type="containsBlanks" dxfId="12012" priority="2300">
      <formula>LEN(TRIM(T395))=0</formula>
    </cfRule>
  </conditionalFormatting>
  <conditionalFormatting sqref="U36">
    <cfRule type="notContainsBlanks" dxfId="12011" priority="2301">
      <formula>LEN(TRIM(U36))&gt;0</formula>
    </cfRule>
  </conditionalFormatting>
  <conditionalFormatting sqref="U36">
    <cfRule type="containsBlanks" dxfId="12010" priority="2302">
      <formula>LEN(TRIM(U36))=0</formula>
    </cfRule>
  </conditionalFormatting>
  <conditionalFormatting sqref="U37">
    <cfRule type="notContainsBlanks" dxfId="12009" priority="2303">
      <formula>LEN(TRIM(U37))&gt;0</formula>
    </cfRule>
  </conditionalFormatting>
  <conditionalFormatting sqref="U37">
    <cfRule type="containsBlanks" dxfId="12008" priority="2304">
      <formula>LEN(TRIM(U37))=0</formula>
    </cfRule>
  </conditionalFormatting>
  <conditionalFormatting sqref="U37">
    <cfRule type="notContainsBlanks" dxfId="12007" priority="2305">
      <formula>LEN(TRIM(U37))&gt;0</formula>
    </cfRule>
  </conditionalFormatting>
  <conditionalFormatting sqref="U37">
    <cfRule type="containsBlanks" dxfId="12006" priority="2306">
      <formula>LEN(TRIM(U37))=0</formula>
    </cfRule>
  </conditionalFormatting>
  <conditionalFormatting sqref="U37">
    <cfRule type="notContainsBlanks" dxfId="12005" priority="2307">
      <formula>LEN(TRIM(U37))&gt;0</formula>
    </cfRule>
  </conditionalFormatting>
  <conditionalFormatting sqref="U37">
    <cfRule type="containsBlanks" dxfId="12004" priority="2308">
      <formula>LEN(TRIM(U37))=0</formula>
    </cfRule>
  </conditionalFormatting>
  <conditionalFormatting sqref="U15">
    <cfRule type="notContainsBlanks" dxfId="12003" priority="2309">
      <formula>LEN(TRIM(U15))&gt;0</formula>
    </cfRule>
  </conditionalFormatting>
  <conditionalFormatting sqref="U15">
    <cfRule type="containsBlanks" dxfId="12002" priority="2310">
      <formula>LEN(TRIM(U15))=0</formula>
    </cfRule>
  </conditionalFormatting>
  <conditionalFormatting sqref="U15">
    <cfRule type="notContainsBlanks" dxfId="12001" priority="2311">
      <formula>LEN(TRIM(U15))&gt;0</formula>
    </cfRule>
  </conditionalFormatting>
  <conditionalFormatting sqref="U15">
    <cfRule type="containsBlanks" dxfId="12000" priority="2312">
      <formula>LEN(TRIM(U15))=0</formula>
    </cfRule>
  </conditionalFormatting>
  <conditionalFormatting sqref="U38">
    <cfRule type="notContainsBlanks" dxfId="11999" priority="2313">
      <formula>LEN(TRIM(U38))&gt;0</formula>
    </cfRule>
  </conditionalFormatting>
  <conditionalFormatting sqref="U38">
    <cfRule type="containsBlanks" dxfId="11998" priority="2314">
      <formula>LEN(TRIM(U38))=0</formula>
    </cfRule>
  </conditionalFormatting>
  <conditionalFormatting sqref="U71:U74 U82:U84 U93:U117">
    <cfRule type="notContainsBlanks" dxfId="11997" priority="2315">
      <formula>LEN(TRIM(U71))&gt;0</formula>
    </cfRule>
  </conditionalFormatting>
  <conditionalFormatting sqref="U71:U74 U82:U84 U93:U117">
    <cfRule type="containsBlanks" dxfId="11996" priority="2316">
      <formula>LEN(TRIM(U71))=0</formula>
    </cfRule>
  </conditionalFormatting>
  <conditionalFormatting sqref="U380">
    <cfRule type="notContainsBlanks" dxfId="11995" priority="2317">
      <formula>LEN(TRIM(U380))&gt;0</formula>
    </cfRule>
  </conditionalFormatting>
  <conditionalFormatting sqref="U380">
    <cfRule type="containsBlanks" dxfId="11994" priority="2318">
      <formula>LEN(TRIM(U380))=0</formula>
    </cfRule>
  </conditionalFormatting>
  <conditionalFormatting sqref="U380">
    <cfRule type="notContainsBlanks" dxfId="11993" priority="2319">
      <formula>LEN(TRIM(U380))&gt;0</formula>
    </cfRule>
  </conditionalFormatting>
  <conditionalFormatting sqref="U380">
    <cfRule type="containsBlanks" dxfId="11992" priority="2320">
      <formula>LEN(TRIM(U380))=0</formula>
    </cfRule>
  </conditionalFormatting>
  <conditionalFormatting sqref="U387">
    <cfRule type="notContainsBlanks" dxfId="11991" priority="2321">
      <formula>LEN(TRIM(U387))&gt;0</formula>
    </cfRule>
  </conditionalFormatting>
  <conditionalFormatting sqref="U387">
    <cfRule type="containsBlanks" dxfId="11990" priority="2322">
      <formula>LEN(TRIM(U387))=0</formula>
    </cfRule>
  </conditionalFormatting>
  <conditionalFormatting sqref="U386">
    <cfRule type="notContainsBlanks" dxfId="11989" priority="2323">
      <formula>LEN(TRIM(U386))&gt;0</formula>
    </cfRule>
  </conditionalFormatting>
  <conditionalFormatting sqref="U386">
    <cfRule type="containsBlanks" dxfId="11988" priority="2324">
      <formula>LEN(TRIM(U386))=0</formula>
    </cfRule>
  </conditionalFormatting>
  <conditionalFormatting sqref="U36">
    <cfRule type="notContainsBlanks" dxfId="11987" priority="2325">
      <formula>LEN(TRIM(U36))&gt;0</formula>
    </cfRule>
  </conditionalFormatting>
  <conditionalFormatting sqref="U36">
    <cfRule type="containsBlanks" dxfId="11986" priority="2326">
      <formula>LEN(TRIM(U36))=0</formula>
    </cfRule>
  </conditionalFormatting>
  <conditionalFormatting sqref="U36">
    <cfRule type="notContainsBlanks" dxfId="11985" priority="2327">
      <formula>LEN(TRIM(U36))&gt;0</formula>
    </cfRule>
  </conditionalFormatting>
  <conditionalFormatting sqref="U36">
    <cfRule type="containsBlanks" dxfId="11984" priority="2328">
      <formula>LEN(TRIM(U36))=0</formula>
    </cfRule>
  </conditionalFormatting>
  <conditionalFormatting sqref="V369 V376 V383 V390 V397 V404 V411 V418 V425 V432">
    <cfRule type="notContainsBlanks" dxfId="11983" priority="2329">
      <formula>LEN(TRIM(V369))&gt;0</formula>
    </cfRule>
  </conditionalFormatting>
  <conditionalFormatting sqref="V369 V376 V383 V390 V397 V404 V411 V418 V425 V432">
    <cfRule type="containsBlanks" dxfId="11982" priority="2330">
      <formula>LEN(TRIM(V369))=0</formula>
    </cfRule>
  </conditionalFormatting>
  <conditionalFormatting sqref="U373 U380 U387 U394 U401 U408 U415 U422 U429 U436">
    <cfRule type="notContainsBlanks" dxfId="11981" priority="2331">
      <formula>LEN(TRIM(U373))&gt;0</formula>
    </cfRule>
  </conditionalFormatting>
  <conditionalFormatting sqref="U373 U380 U387 U394 U401 U408 U415 U422 U429 U436">
    <cfRule type="containsBlanks" dxfId="11980" priority="2332">
      <formula>LEN(TRIM(U373))=0</formula>
    </cfRule>
  </conditionalFormatting>
  <conditionalFormatting sqref="U379">
    <cfRule type="notContainsBlanks" dxfId="11979" priority="2333">
      <formula>LEN(TRIM(U379))&gt;0</formula>
    </cfRule>
  </conditionalFormatting>
  <conditionalFormatting sqref="U379">
    <cfRule type="containsBlanks" dxfId="11978" priority="2334">
      <formula>LEN(TRIM(U379))=0</formula>
    </cfRule>
  </conditionalFormatting>
  <conditionalFormatting sqref="U38">
    <cfRule type="notContainsBlanks" dxfId="11977" priority="2335">
      <formula>LEN(TRIM(U38))&gt;0</formula>
    </cfRule>
  </conditionalFormatting>
  <conditionalFormatting sqref="U38">
    <cfRule type="containsBlanks" dxfId="11976" priority="2336">
      <formula>LEN(TRIM(U38))=0</formula>
    </cfRule>
  </conditionalFormatting>
  <conditionalFormatting sqref="U38">
    <cfRule type="notContainsBlanks" dxfId="11975" priority="2337">
      <formula>LEN(TRIM(U38))&gt;0</formula>
    </cfRule>
  </conditionalFormatting>
  <conditionalFormatting sqref="U38">
    <cfRule type="containsBlanks" dxfId="11974" priority="2338">
      <formula>LEN(TRIM(U38))=0</formula>
    </cfRule>
  </conditionalFormatting>
  <conditionalFormatting sqref="U372 U379 U386 U393 U400 U407 U414 U421 U428 U435">
    <cfRule type="notContainsBlanks" dxfId="11973" priority="2339">
      <formula>LEN(TRIM(U372))&gt;0</formula>
    </cfRule>
  </conditionalFormatting>
  <conditionalFormatting sqref="U372 U379 U386 U393 U400 U407 U414 U421 U428 U435">
    <cfRule type="containsBlanks" dxfId="11972" priority="2340">
      <formula>LEN(TRIM(U372))=0</formula>
    </cfRule>
  </conditionalFormatting>
  <conditionalFormatting sqref="U372 U379 U386 U393 U400 U407 U414 U421 U428 U435">
    <cfRule type="notContainsBlanks" dxfId="11971" priority="2341">
      <formula>LEN(TRIM(U372))&gt;0</formula>
    </cfRule>
  </conditionalFormatting>
  <conditionalFormatting sqref="U372 U379 U386 U393 U400 U407 U414 U421 U428 U435">
    <cfRule type="containsBlanks" dxfId="11970" priority="2342">
      <formula>LEN(TRIM(U372))=0</formula>
    </cfRule>
  </conditionalFormatting>
  <conditionalFormatting sqref="V71 V82 V93 V104 V115">
    <cfRule type="notContainsBlanks" dxfId="11969" priority="2343">
      <formula>LEN(TRIM(V71))&gt;0</formula>
    </cfRule>
  </conditionalFormatting>
  <conditionalFormatting sqref="V71 V82 V93 V104 V115">
    <cfRule type="containsBlanks" dxfId="11968" priority="2344">
      <formula>LEN(TRIM(V71))=0</formula>
    </cfRule>
  </conditionalFormatting>
  <conditionalFormatting sqref="V71 V82 V93 V104 V115">
    <cfRule type="notContainsBlanks" dxfId="11967" priority="2345">
      <formula>LEN(TRIM(V71))&gt;0</formula>
    </cfRule>
  </conditionalFormatting>
  <conditionalFormatting sqref="V71 V82 V93 V104 V115">
    <cfRule type="containsBlanks" dxfId="11966" priority="2346">
      <formula>LEN(TRIM(V71))=0</formula>
    </cfRule>
  </conditionalFormatting>
  <conditionalFormatting sqref="V72 V83 V94 V105 V116">
    <cfRule type="notContainsBlanks" dxfId="11965" priority="2347">
      <formula>LEN(TRIM(V72))&gt;0</formula>
    </cfRule>
  </conditionalFormatting>
  <conditionalFormatting sqref="V72 V83 V94 V105 V116">
    <cfRule type="containsBlanks" dxfId="11964" priority="2348">
      <formula>LEN(TRIM(V72))=0</formula>
    </cfRule>
  </conditionalFormatting>
  <conditionalFormatting sqref="V127 V138 V149 V160 V171">
    <cfRule type="notContainsBlanks" dxfId="11963" priority="2349">
      <formula>LEN(TRIM(V127))&gt;0</formula>
    </cfRule>
  </conditionalFormatting>
  <conditionalFormatting sqref="V127 V138 V149 V160 V171">
    <cfRule type="containsBlanks" dxfId="11962" priority="2350">
      <formula>LEN(TRIM(V127))=0</formula>
    </cfRule>
  </conditionalFormatting>
  <conditionalFormatting sqref="U388">
    <cfRule type="notContainsBlanks" dxfId="11961" priority="2351">
      <formula>LEN(TRIM(U388))&gt;0</formula>
    </cfRule>
  </conditionalFormatting>
  <conditionalFormatting sqref="U388">
    <cfRule type="containsBlanks" dxfId="11960" priority="2352">
      <formula>LEN(TRIM(U388))=0</formula>
    </cfRule>
  </conditionalFormatting>
  <conditionalFormatting sqref="U388">
    <cfRule type="notContainsBlanks" dxfId="11959" priority="2353">
      <formula>LEN(TRIM(U388))&gt;0</formula>
    </cfRule>
  </conditionalFormatting>
  <conditionalFormatting sqref="U388">
    <cfRule type="containsBlanks" dxfId="11958" priority="2354">
      <formula>LEN(TRIM(U388))=0</formula>
    </cfRule>
  </conditionalFormatting>
  <conditionalFormatting sqref="U394">
    <cfRule type="notContainsBlanks" dxfId="11957" priority="2355">
      <formula>LEN(TRIM(U394))&gt;0</formula>
    </cfRule>
  </conditionalFormatting>
  <conditionalFormatting sqref="U394">
    <cfRule type="containsBlanks" dxfId="11956" priority="2356">
      <formula>LEN(TRIM(U394))=0</formula>
    </cfRule>
  </conditionalFormatting>
  <conditionalFormatting sqref="T400">
    <cfRule type="notContainsBlanks" dxfId="11955" priority="2357">
      <formula>LEN(TRIM(T400))&gt;0</formula>
    </cfRule>
  </conditionalFormatting>
  <conditionalFormatting sqref="T400">
    <cfRule type="containsBlanks" dxfId="11954" priority="2358">
      <formula>LEN(TRIM(T400))=0</formula>
    </cfRule>
  </conditionalFormatting>
  <conditionalFormatting sqref="T400">
    <cfRule type="notContainsBlanks" dxfId="11953" priority="2359">
      <formula>LEN(TRIM(T400))&gt;0</formula>
    </cfRule>
  </conditionalFormatting>
  <conditionalFormatting sqref="T400">
    <cfRule type="containsBlanks" dxfId="11952" priority="2360">
      <formula>LEN(TRIM(T400))=0</formula>
    </cfRule>
  </conditionalFormatting>
  <conditionalFormatting sqref="T401">
    <cfRule type="notContainsBlanks" dxfId="11951" priority="2361">
      <formula>LEN(TRIM(T401))&gt;0</formula>
    </cfRule>
  </conditionalFormatting>
  <conditionalFormatting sqref="T401">
    <cfRule type="containsBlanks" dxfId="11950" priority="2362">
      <formula>LEN(TRIM(T401))=0</formula>
    </cfRule>
  </conditionalFormatting>
  <conditionalFormatting sqref="T401">
    <cfRule type="notContainsBlanks" dxfId="11949" priority="2363">
      <formula>LEN(TRIM(T401))&gt;0</formula>
    </cfRule>
  </conditionalFormatting>
  <conditionalFormatting sqref="T401">
    <cfRule type="containsBlanks" dxfId="11948" priority="2364">
      <formula>LEN(TRIM(T401))=0</formula>
    </cfRule>
  </conditionalFormatting>
  <conditionalFormatting sqref="T402">
    <cfRule type="notContainsBlanks" dxfId="11947" priority="2365">
      <formula>LEN(TRIM(T402))&gt;0</formula>
    </cfRule>
  </conditionalFormatting>
  <conditionalFormatting sqref="T402">
    <cfRule type="containsBlanks" dxfId="11946" priority="2366">
      <formula>LEN(TRIM(T402))=0</formula>
    </cfRule>
  </conditionalFormatting>
  <conditionalFormatting sqref="T402">
    <cfRule type="notContainsBlanks" dxfId="11945" priority="2367">
      <formula>LEN(TRIM(T402))&gt;0</formula>
    </cfRule>
  </conditionalFormatting>
  <conditionalFormatting sqref="T402">
    <cfRule type="containsBlanks" dxfId="11944" priority="2368">
      <formula>LEN(TRIM(T402))=0</formula>
    </cfRule>
  </conditionalFormatting>
  <conditionalFormatting sqref="T407">
    <cfRule type="notContainsBlanks" dxfId="11943" priority="2369">
      <formula>LEN(TRIM(T407))&gt;0</formula>
    </cfRule>
  </conditionalFormatting>
  <conditionalFormatting sqref="T407">
    <cfRule type="containsBlanks" dxfId="11942" priority="2370">
      <formula>LEN(TRIM(T407))=0</formula>
    </cfRule>
  </conditionalFormatting>
  <conditionalFormatting sqref="U400">
    <cfRule type="notContainsBlanks" dxfId="11941" priority="2371">
      <formula>LEN(TRIM(U400))&gt;0</formula>
    </cfRule>
  </conditionalFormatting>
  <conditionalFormatting sqref="U400">
    <cfRule type="containsBlanks" dxfId="11940" priority="2372">
      <formula>LEN(TRIM(U400))=0</formula>
    </cfRule>
  </conditionalFormatting>
  <conditionalFormatting sqref="U400">
    <cfRule type="notContainsBlanks" dxfId="11939" priority="2373">
      <formula>LEN(TRIM(U400))&gt;0</formula>
    </cfRule>
  </conditionalFormatting>
  <conditionalFormatting sqref="U400">
    <cfRule type="containsBlanks" dxfId="11938" priority="2374">
      <formula>LEN(TRIM(U400))=0</formula>
    </cfRule>
  </conditionalFormatting>
  <conditionalFormatting sqref="U407">
    <cfRule type="notContainsBlanks" dxfId="11937" priority="2375">
      <formula>LEN(TRIM(U407))&gt;0</formula>
    </cfRule>
  </conditionalFormatting>
  <conditionalFormatting sqref="U407">
    <cfRule type="containsBlanks" dxfId="11936" priority="2376">
      <formula>LEN(TRIM(U407))=0</formula>
    </cfRule>
  </conditionalFormatting>
  <conditionalFormatting sqref="U414">
    <cfRule type="notContainsBlanks" dxfId="11935" priority="2377">
      <formula>LEN(TRIM(U414))&gt;0</formula>
    </cfRule>
  </conditionalFormatting>
  <conditionalFormatting sqref="U414">
    <cfRule type="containsBlanks" dxfId="11934" priority="2378">
      <formula>LEN(TRIM(U414))=0</formula>
    </cfRule>
  </conditionalFormatting>
  <conditionalFormatting sqref="V374 V381 V388 V395 V402 V409 V416 V423 V430">
    <cfRule type="notContainsBlanks" dxfId="11933" priority="2379">
      <formula>LEN(TRIM(V374))&gt;0</formula>
    </cfRule>
  </conditionalFormatting>
  <conditionalFormatting sqref="V374 V381 V388 V395 V402 V409 V416 V423 V430">
    <cfRule type="containsBlanks" dxfId="11932" priority="2380">
      <formula>LEN(TRIM(V374))=0</formula>
    </cfRule>
  </conditionalFormatting>
  <conditionalFormatting sqref="V379">
    <cfRule type="notContainsBlanks" dxfId="11931" priority="2381">
      <formula>LEN(TRIM(V379))&gt;0</formula>
    </cfRule>
  </conditionalFormatting>
  <conditionalFormatting sqref="V379">
    <cfRule type="containsBlanks" dxfId="11930" priority="2382">
      <formula>LEN(TRIM(V379))=0</formula>
    </cfRule>
  </conditionalFormatting>
  <conditionalFormatting sqref="V388">
    <cfRule type="notContainsBlanks" dxfId="11929" priority="2383">
      <formula>LEN(TRIM(V388))&gt;0</formula>
    </cfRule>
  </conditionalFormatting>
  <conditionalFormatting sqref="V388">
    <cfRule type="containsBlanks" dxfId="11928" priority="2384">
      <formula>LEN(TRIM(V388))=0</formula>
    </cfRule>
  </conditionalFormatting>
  <conditionalFormatting sqref="V388">
    <cfRule type="notContainsBlanks" dxfId="11927" priority="2385">
      <formula>LEN(TRIM(V388))&gt;0</formula>
    </cfRule>
  </conditionalFormatting>
  <conditionalFormatting sqref="V388">
    <cfRule type="containsBlanks" dxfId="11926" priority="2386">
      <formula>LEN(TRIM(V388))=0</formula>
    </cfRule>
  </conditionalFormatting>
  <conditionalFormatting sqref="V386">
    <cfRule type="notContainsBlanks" dxfId="11925" priority="2387">
      <formula>LEN(TRIM(V386))&gt;0</formula>
    </cfRule>
  </conditionalFormatting>
  <conditionalFormatting sqref="V386">
    <cfRule type="containsBlanks" dxfId="11924" priority="2388">
      <formula>LEN(TRIM(V386))=0</formula>
    </cfRule>
  </conditionalFormatting>
  <conditionalFormatting sqref="V386">
    <cfRule type="notContainsBlanks" dxfId="11923" priority="2389">
      <formula>LEN(TRIM(V386))&gt;0</formula>
    </cfRule>
  </conditionalFormatting>
  <conditionalFormatting sqref="V386">
    <cfRule type="containsBlanks" dxfId="11922" priority="2390">
      <formula>LEN(TRIM(V386))=0</formula>
    </cfRule>
  </conditionalFormatting>
  <conditionalFormatting sqref="V369 V376 V383 V390 V397 V404 V411 V418 V425 V432">
    <cfRule type="notContainsBlanks" dxfId="11921" priority="2391">
      <formula>LEN(TRIM(V369))&gt;0</formula>
    </cfRule>
  </conditionalFormatting>
  <conditionalFormatting sqref="V369 V376 V383 V390 V397 V404 V411 V418 V425 V432">
    <cfRule type="containsBlanks" dxfId="11920" priority="2392">
      <formula>LEN(TRIM(V369))=0</formula>
    </cfRule>
  </conditionalFormatting>
  <conditionalFormatting sqref="V373:V374 V380:V381 V387:V388 V394:V395 V401:V402 V408:V409 V415:V416 V422:V423 V429:V430 V436">
    <cfRule type="notContainsBlanks" dxfId="11919" priority="2393">
      <formula>LEN(TRIM(V373))&gt;0</formula>
    </cfRule>
  </conditionalFormatting>
  <conditionalFormatting sqref="V373:V374 V380:V381 V387:V388 V394:V395 V401:V402 V408:V409 V415:V416 V422:V423 V429:V430 V436">
    <cfRule type="containsBlanks" dxfId="11918" priority="2394">
      <formula>LEN(TRIM(V373))=0</formula>
    </cfRule>
  </conditionalFormatting>
  <conditionalFormatting sqref="V373 V380 V387 V394 V401 V408 V415 V422 V429 V436">
    <cfRule type="notContainsBlanks" dxfId="11917" priority="2395">
      <formula>LEN(TRIM(V373))&gt;0</formula>
    </cfRule>
  </conditionalFormatting>
  <conditionalFormatting sqref="V373 V380 V387 V394 V401 V408 V415 V422 V429 V436">
    <cfRule type="containsBlanks" dxfId="11916" priority="2396">
      <formula>LEN(TRIM(V373))=0</formula>
    </cfRule>
  </conditionalFormatting>
  <conditionalFormatting sqref="V72 V83 V94 V105 V116">
    <cfRule type="notContainsBlanks" dxfId="11915" priority="2397">
      <formula>LEN(TRIM(V72))&gt;0</formula>
    </cfRule>
  </conditionalFormatting>
  <conditionalFormatting sqref="V72 V83 V94 V105 V116">
    <cfRule type="containsBlanks" dxfId="11914" priority="2398">
      <formula>LEN(TRIM(V72))=0</formula>
    </cfRule>
  </conditionalFormatting>
  <conditionalFormatting sqref="V127 V138 V149 V160 V171">
    <cfRule type="notContainsBlanks" dxfId="11913" priority="2399">
      <formula>LEN(TRIM(V127))&gt;0</formula>
    </cfRule>
  </conditionalFormatting>
  <conditionalFormatting sqref="V127 V138 V149 V160 V171">
    <cfRule type="containsBlanks" dxfId="11912" priority="2400">
      <formula>LEN(TRIM(V127))=0</formula>
    </cfRule>
  </conditionalFormatting>
  <conditionalFormatting sqref="V379">
    <cfRule type="notContainsBlanks" dxfId="11911" priority="2401">
      <formula>LEN(TRIM(V379))&gt;0</formula>
    </cfRule>
  </conditionalFormatting>
  <conditionalFormatting sqref="V379">
    <cfRule type="containsBlanks" dxfId="11910" priority="2402">
      <formula>LEN(TRIM(V379))=0</formula>
    </cfRule>
  </conditionalFormatting>
  <conditionalFormatting sqref="V373 V380 V387 V394 V401 V408 V415 V422 V429 V436">
    <cfRule type="notContainsBlanks" dxfId="11909" priority="2403">
      <formula>LEN(TRIM(V373))&gt;0</formula>
    </cfRule>
  </conditionalFormatting>
  <conditionalFormatting sqref="V373 V380 V387 V394 V401 V408 V415 V422 V429 V436">
    <cfRule type="containsBlanks" dxfId="11908" priority="2404">
      <formula>LEN(TRIM(V373))=0</formula>
    </cfRule>
  </conditionalFormatting>
  <conditionalFormatting sqref="V393">
    <cfRule type="notContainsBlanks" dxfId="11907" priority="2405">
      <formula>LEN(TRIM(V393))&gt;0</formula>
    </cfRule>
  </conditionalFormatting>
  <conditionalFormatting sqref="V393">
    <cfRule type="containsBlanks" dxfId="11906" priority="2406">
      <formula>LEN(TRIM(V393))=0</formula>
    </cfRule>
  </conditionalFormatting>
  <conditionalFormatting sqref="V401">
    <cfRule type="notContainsBlanks" dxfId="11905" priority="2407">
      <formula>LEN(TRIM(V401))&gt;0</formula>
    </cfRule>
  </conditionalFormatting>
  <conditionalFormatting sqref="V401">
    <cfRule type="containsBlanks" dxfId="11904" priority="2408">
      <formula>LEN(TRIM(V401))=0</formula>
    </cfRule>
  </conditionalFormatting>
  <conditionalFormatting sqref="V388">
    <cfRule type="notContainsBlanks" dxfId="11903" priority="2409">
      <formula>LEN(TRIM(V388))&gt;0</formula>
    </cfRule>
  </conditionalFormatting>
  <conditionalFormatting sqref="V388">
    <cfRule type="containsBlanks" dxfId="11902" priority="2410">
      <formula>LEN(TRIM(V388))=0</formula>
    </cfRule>
  </conditionalFormatting>
  <conditionalFormatting sqref="V400">
    <cfRule type="notContainsBlanks" dxfId="11901" priority="2411">
      <formula>LEN(TRIM(V400))&gt;0</formula>
    </cfRule>
  </conditionalFormatting>
  <conditionalFormatting sqref="V400">
    <cfRule type="containsBlanks" dxfId="11900" priority="2412">
      <formula>LEN(TRIM(V400))=0</formula>
    </cfRule>
  </conditionalFormatting>
  <conditionalFormatting sqref="V400">
    <cfRule type="notContainsBlanks" dxfId="11899" priority="2413">
      <formula>LEN(TRIM(V400))&gt;0</formula>
    </cfRule>
  </conditionalFormatting>
  <conditionalFormatting sqref="V400">
    <cfRule type="containsBlanks" dxfId="11898" priority="2414">
      <formula>LEN(TRIM(V400))=0</formula>
    </cfRule>
  </conditionalFormatting>
  <conditionalFormatting sqref="V401">
    <cfRule type="notContainsBlanks" dxfId="11897" priority="2415">
      <formula>LEN(TRIM(V401))&gt;0</formula>
    </cfRule>
  </conditionalFormatting>
  <conditionalFormatting sqref="V401">
    <cfRule type="containsBlanks" dxfId="11896" priority="2416">
      <formula>LEN(TRIM(V401))=0</formula>
    </cfRule>
  </conditionalFormatting>
  <conditionalFormatting sqref="V401">
    <cfRule type="notContainsBlanks" dxfId="11895" priority="2417">
      <formula>LEN(TRIM(V401))&gt;0</formula>
    </cfRule>
  </conditionalFormatting>
  <conditionalFormatting sqref="V401">
    <cfRule type="containsBlanks" dxfId="11894" priority="2418">
      <formula>LEN(TRIM(V401))=0</formula>
    </cfRule>
  </conditionalFormatting>
  <conditionalFormatting sqref="V387">
    <cfRule type="notContainsBlanks" dxfId="11893" priority="2419">
      <formula>LEN(TRIM(V387))&gt;0</formula>
    </cfRule>
  </conditionalFormatting>
  <conditionalFormatting sqref="V387">
    <cfRule type="containsBlanks" dxfId="11892" priority="2420">
      <formula>LEN(TRIM(V387))=0</formula>
    </cfRule>
  </conditionalFormatting>
  <conditionalFormatting sqref="V387">
    <cfRule type="notContainsBlanks" dxfId="11891" priority="2421">
      <formula>LEN(TRIM(V387))&gt;0</formula>
    </cfRule>
  </conditionalFormatting>
  <conditionalFormatting sqref="V387">
    <cfRule type="containsBlanks" dxfId="11890" priority="2422">
      <formula>LEN(TRIM(V387))=0</formula>
    </cfRule>
  </conditionalFormatting>
  <conditionalFormatting sqref="V407">
    <cfRule type="notContainsBlanks" dxfId="11889" priority="2423">
      <formula>LEN(TRIM(V407))&gt;0</formula>
    </cfRule>
  </conditionalFormatting>
  <conditionalFormatting sqref="V407">
    <cfRule type="containsBlanks" dxfId="11888" priority="2424">
      <formula>LEN(TRIM(V407))=0</formula>
    </cfRule>
  </conditionalFormatting>
  <conditionalFormatting sqref="V414">
    <cfRule type="notContainsBlanks" dxfId="11887" priority="2425">
      <formula>LEN(TRIM(V414))&gt;0</formula>
    </cfRule>
  </conditionalFormatting>
  <conditionalFormatting sqref="V414">
    <cfRule type="containsBlanks" dxfId="11886" priority="2426">
      <formula>LEN(TRIM(V414))=0</formula>
    </cfRule>
  </conditionalFormatting>
  <conditionalFormatting sqref="V415">
    <cfRule type="notContainsBlanks" dxfId="11885" priority="2427">
      <formula>LEN(TRIM(V415))&gt;0</formula>
    </cfRule>
  </conditionalFormatting>
  <conditionalFormatting sqref="V415">
    <cfRule type="containsBlanks" dxfId="11884" priority="2428">
      <formula>LEN(TRIM(V415))=0</formula>
    </cfRule>
  </conditionalFormatting>
  <conditionalFormatting sqref="V390">
    <cfRule type="notContainsBlanks" dxfId="11883" priority="2429">
      <formula>LEN(TRIM(V390))&gt;0</formula>
    </cfRule>
  </conditionalFormatting>
  <conditionalFormatting sqref="V390">
    <cfRule type="containsBlanks" dxfId="11882" priority="2430">
      <formula>LEN(TRIM(V390))=0</formula>
    </cfRule>
  </conditionalFormatting>
  <conditionalFormatting sqref="V393">
    <cfRule type="notContainsBlanks" dxfId="11881" priority="2431">
      <formula>LEN(TRIM(V393))&gt;0</formula>
    </cfRule>
  </conditionalFormatting>
  <conditionalFormatting sqref="V393">
    <cfRule type="containsBlanks" dxfId="11880" priority="2432">
      <formula>LEN(TRIM(V393))=0</formula>
    </cfRule>
  </conditionalFormatting>
  <conditionalFormatting sqref="V401">
    <cfRule type="notContainsBlanks" dxfId="11879" priority="2433">
      <formula>LEN(TRIM(V401))&gt;0</formula>
    </cfRule>
  </conditionalFormatting>
  <conditionalFormatting sqref="V401">
    <cfRule type="containsBlanks" dxfId="11878" priority="2434">
      <formula>LEN(TRIM(V401))=0</formula>
    </cfRule>
  </conditionalFormatting>
  <conditionalFormatting sqref="V401">
    <cfRule type="notContainsBlanks" dxfId="11877" priority="2435">
      <formula>LEN(TRIM(V401))&gt;0</formula>
    </cfRule>
  </conditionalFormatting>
  <conditionalFormatting sqref="V401">
    <cfRule type="containsBlanks" dxfId="11876" priority="2436">
      <formula>LEN(TRIM(V401))=0</formula>
    </cfRule>
  </conditionalFormatting>
  <conditionalFormatting sqref="V401">
    <cfRule type="notContainsBlanks" dxfId="11875" priority="2437">
      <formula>LEN(TRIM(V401))&gt;0</formula>
    </cfRule>
  </conditionalFormatting>
  <conditionalFormatting sqref="V401">
    <cfRule type="containsBlanks" dxfId="11874" priority="2438">
      <formula>LEN(TRIM(V401))=0</formula>
    </cfRule>
  </conditionalFormatting>
  <conditionalFormatting sqref="V401">
    <cfRule type="notContainsBlanks" dxfId="11873" priority="2439">
      <formula>LEN(TRIM(V401))&gt;0</formula>
    </cfRule>
  </conditionalFormatting>
  <conditionalFormatting sqref="V401">
    <cfRule type="containsBlanks" dxfId="11872" priority="2440">
      <formula>LEN(TRIM(V401))=0</formula>
    </cfRule>
  </conditionalFormatting>
  <conditionalFormatting sqref="V400">
    <cfRule type="notContainsBlanks" dxfId="11871" priority="2441">
      <formula>LEN(TRIM(V400))&gt;0</formula>
    </cfRule>
  </conditionalFormatting>
  <conditionalFormatting sqref="V400">
    <cfRule type="containsBlanks" dxfId="11870" priority="2442">
      <formula>LEN(TRIM(V400))=0</formula>
    </cfRule>
  </conditionalFormatting>
  <conditionalFormatting sqref="V401">
    <cfRule type="notContainsBlanks" dxfId="11869" priority="2443">
      <formula>LEN(TRIM(V401))&gt;0</formula>
    </cfRule>
  </conditionalFormatting>
  <conditionalFormatting sqref="V401">
    <cfRule type="containsBlanks" dxfId="11868" priority="2444">
      <formula>LEN(TRIM(V401))=0</formula>
    </cfRule>
  </conditionalFormatting>
  <conditionalFormatting sqref="V401">
    <cfRule type="notContainsBlanks" dxfId="11867" priority="2445">
      <formula>LEN(TRIM(V401))&gt;0</formula>
    </cfRule>
  </conditionalFormatting>
  <conditionalFormatting sqref="V401">
    <cfRule type="containsBlanks" dxfId="11866" priority="2446">
      <formula>LEN(TRIM(V401))=0</formula>
    </cfRule>
  </conditionalFormatting>
  <conditionalFormatting sqref="V401">
    <cfRule type="notContainsBlanks" dxfId="11865" priority="2447">
      <formula>LEN(TRIM(V401))&gt;0</formula>
    </cfRule>
  </conditionalFormatting>
  <conditionalFormatting sqref="V401">
    <cfRule type="containsBlanks" dxfId="11864" priority="2448">
      <formula>LEN(TRIM(V401))=0</formula>
    </cfRule>
  </conditionalFormatting>
  <conditionalFormatting sqref="V401">
    <cfRule type="notContainsBlanks" dxfId="11863" priority="2449">
      <formula>LEN(TRIM(V401))&gt;0</formula>
    </cfRule>
  </conditionalFormatting>
  <conditionalFormatting sqref="V401">
    <cfRule type="containsBlanks" dxfId="11862" priority="2450">
      <formula>LEN(TRIM(V401))=0</formula>
    </cfRule>
  </conditionalFormatting>
  <conditionalFormatting sqref="V401">
    <cfRule type="notContainsBlanks" dxfId="11861" priority="2451">
      <formula>LEN(TRIM(V401))&gt;0</formula>
    </cfRule>
  </conditionalFormatting>
  <conditionalFormatting sqref="V401">
    <cfRule type="containsBlanks" dxfId="11860" priority="2452">
      <formula>LEN(TRIM(V401))=0</formula>
    </cfRule>
  </conditionalFormatting>
  <conditionalFormatting sqref="V401">
    <cfRule type="notContainsBlanks" dxfId="11859" priority="2453">
      <formula>LEN(TRIM(V401))&gt;0</formula>
    </cfRule>
  </conditionalFormatting>
  <conditionalFormatting sqref="V401">
    <cfRule type="containsBlanks" dxfId="11858" priority="2454">
      <formula>LEN(TRIM(V401))=0</formula>
    </cfRule>
  </conditionalFormatting>
  <conditionalFormatting sqref="V401">
    <cfRule type="notContainsBlanks" dxfId="11857" priority="2455">
      <formula>LEN(TRIM(V401))&gt;0</formula>
    </cfRule>
  </conditionalFormatting>
  <conditionalFormatting sqref="V401">
    <cfRule type="containsBlanks" dxfId="11856" priority="2456">
      <formula>LEN(TRIM(V401))=0</formula>
    </cfRule>
  </conditionalFormatting>
  <conditionalFormatting sqref="V401">
    <cfRule type="notContainsBlanks" dxfId="11855" priority="2457">
      <formula>LEN(TRIM(V401))&gt;0</formula>
    </cfRule>
  </conditionalFormatting>
  <conditionalFormatting sqref="V401">
    <cfRule type="containsBlanks" dxfId="11854" priority="2458">
      <formula>LEN(TRIM(V401))=0</formula>
    </cfRule>
  </conditionalFormatting>
  <conditionalFormatting sqref="V400">
    <cfRule type="notContainsBlanks" dxfId="11853" priority="2459">
      <formula>LEN(TRIM(V400))&gt;0</formula>
    </cfRule>
  </conditionalFormatting>
  <conditionalFormatting sqref="V400">
    <cfRule type="containsBlanks" dxfId="11852" priority="2460">
      <formula>LEN(TRIM(V400))=0</formula>
    </cfRule>
  </conditionalFormatting>
  <conditionalFormatting sqref="V400">
    <cfRule type="notContainsBlanks" dxfId="11851" priority="2461">
      <formula>LEN(TRIM(V400))&gt;0</formula>
    </cfRule>
  </conditionalFormatting>
  <conditionalFormatting sqref="V400">
    <cfRule type="containsBlanks" dxfId="11850" priority="2462">
      <formula>LEN(TRIM(V400))=0</formula>
    </cfRule>
  </conditionalFormatting>
  <conditionalFormatting sqref="V401">
    <cfRule type="notContainsBlanks" dxfId="11849" priority="2463">
      <formula>LEN(TRIM(V401))&gt;0</formula>
    </cfRule>
  </conditionalFormatting>
  <conditionalFormatting sqref="V401">
    <cfRule type="containsBlanks" dxfId="11848" priority="2464">
      <formula>LEN(TRIM(V401))=0</formula>
    </cfRule>
  </conditionalFormatting>
  <conditionalFormatting sqref="V400">
    <cfRule type="notContainsBlanks" dxfId="11847" priority="2465">
      <formula>LEN(TRIM(V400))&gt;0</formula>
    </cfRule>
  </conditionalFormatting>
  <conditionalFormatting sqref="V400">
    <cfRule type="containsBlanks" dxfId="11846" priority="2466">
      <formula>LEN(TRIM(V400))=0</formula>
    </cfRule>
  </conditionalFormatting>
  <conditionalFormatting sqref="V400">
    <cfRule type="notContainsBlanks" dxfId="11845" priority="2467">
      <formula>LEN(TRIM(V400))&gt;0</formula>
    </cfRule>
  </conditionalFormatting>
  <conditionalFormatting sqref="V400">
    <cfRule type="containsBlanks" dxfId="11844" priority="2468">
      <formula>LEN(TRIM(V400))=0</formula>
    </cfRule>
  </conditionalFormatting>
  <conditionalFormatting sqref="V400">
    <cfRule type="notContainsBlanks" dxfId="11843" priority="2469">
      <formula>LEN(TRIM(V400))&gt;0</formula>
    </cfRule>
  </conditionalFormatting>
  <conditionalFormatting sqref="V400">
    <cfRule type="containsBlanks" dxfId="11842" priority="2470">
      <formula>LEN(TRIM(V400))=0</formula>
    </cfRule>
  </conditionalFormatting>
  <conditionalFormatting sqref="V400">
    <cfRule type="notContainsBlanks" dxfId="11841" priority="2471">
      <formula>LEN(TRIM(V400))&gt;0</formula>
    </cfRule>
  </conditionalFormatting>
  <conditionalFormatting sqref="V400">
    <cfRule type="containsBlanks" dxfId="11840" priority="2472">
      <formula>LEN(TRIM(V400))=0</formula>
    </cfRule>
  </conditionalFormatting>
  <conditionalFormatting sqref="V401">
    <cfRule type="notContainsBlanks" dxfId="11839" priority="2473">
      <formula>LEN(TRIM(V401))&gt;0</formula>
    </cfRule>
  </conditionalFormatting>
  <conditionalFormatting sqref="V401">
    <cfRule type="containsBlanks" dxfId="11838" priority="2474">
      <formula>LEN(TRIM(V401))=0</formula>
    </cfRule>
  </conditionalFormatting>
  <conditionalFormatting sqref="V400">
    <cfRule type="notContainsBlanks" dxfId="11837" priority="2475">
      <formula>LEN(TRIM(V400))&gt;0</formula>
    </cfRule>
  </conditionalFormatting>
  <conditionalFormatting sqref="V400">
    <cfRule type="containsBlanks" dxfId="11836" priority="2476">
      <formula>LEN(TRIM(V400))=0</formula>
    </cfRule>
  </conditionalFormatting>
  <conditionalFormatting sqref="V400">
    <cfRule type="notContainsBlanks" dxfId="11835" priority="2477">
      <formula>LEN(TRIM(V400))&gt;0</formula>
    </cfRule>
  </conditionalFormatting>
  <conditionalFormatting sqref="V400">
    <cfRule type="containsBlanks" dxfId="11834" priority="2478">
      <formula>LEN(TRIM(V400))=0</formula>
    </cfRule>
  </conditionalFormatting>
  <conditionalFormatting sqref="V400">
    <cfRule type="notContainsBlanks" dxfId="11833" priority="2479">
      <formula>LEN(TRIM(V400))&gt;0</formula>
    </cfRule>
  </conditionalFormatting>
  <conditionalFormatting sqref="V400">
    <cfRule type="containsBlanks" dxfId="11832" priority="2480">
      <formula>LEN(TRIM(V400))=0</formula>
    </cfRule>
  </conditionalFormatting>
  <conditionalFormatting sqref="V400">
    <cfRule type="notContainsBlanks" dxfId="11831" priority="2481">
      <formula>LEN(TRIM(V400))&gt;0</formula>
    </cfRule>
  </conditionalFormatting>
  <conditionalFormatting sqref="V400">
    <cfRule type="containsBlanks" dxfId="11830" priority="2482">
      <formula>LEN(TRIM(V400))=0</formula>
    </cfRule>
  </conditionalFormatting>
  <conditionalFormatting sqref="V400">
    <cfRule type="notContainsBlanks" dxfId="11829" priority="2483">
      <formula>LEN(TRIM(V400))&gt;0</formula>
    </cfRule>
  </conditionalFormatting>
  <conditionalFormatting sqref="V400">
    <cfRule type="containsBlanks" dxfId="11828" priority="2484">
      <formula>LEN(TRIM(V400))=0</formula>
    </cfRule>
  </conditionalFormatting>
  <conditionalFormatting sqref="V400">
    <cfRule type="notContainsBlanks" dxfId="11827" priority="2485">
      <formula>LEN(TRIM(V400))&gt;0</formula>
    </cfRule>
  </conditionalFormatting>
  <conditionalFormatting sqref="V400">
    <cfRule type="containsBlanks" dxfId="11826" priority="2486">
      <formula>LEN(TRIM(V400))=0</formula>
    </cfRule>
  </conditionalFormatting>
  <conditionalFormatting sqref="V400">
    <cfRule type="notContainsBlanks" dxfId="11825" priority="2487">
      <formula>LEN(TRIM(V400))&gt;0</formula>
    </cfRule>
  </conditionalFormatting>
  <conditionalFormatting sqref="V400">
    <cfRule type="containsBlanks" dxfId="11824" priority="2488">
      <formula>LEN(TRIM(V400))=0</formula>
    </cfRule>
  </conditionalFormatting>
  <conditionalFormatting sqref="V400">
    <cfRule type="notContainsBlanks" dxfId="11823" priority="2489">
      <formula>LEN(TRIM(V400))&gt;0</formula>
    </cfRule>
  </conditionalFormatting>
  <conditionalFormatting sqref="V400">
    <cfRule type="containsBlanks" dxfId="11822" priority="2490">
      <formula>LEN(TRIM(V400))=0</formula>
    </cfRule>
  </conditionalFormatting>
  <conditionalFormatting sqref="V400">
    <cfRule type="notContainsBlanks" dxfId="11821" priority="2491">
      <formula>LEN(TRIM(V400))&gt;0</formula>
    </cfRule>
  </conditionalFormatting>
  <conditionalFormatting sqref="V400">
    <cfRule type="containsBlanks" dxfId="11820" priority="2492">
      <formula>LEN(TRIM(V400))=0</formula>
    </cfRule>
  </conditionalFormatting>
  <conditionalFormatting sqref="V400">
    <cfRule type="notContainsBlanks" dxfId="11819" priority="2493">
      <formula>LEN(TRIM(V400))&gt;0</formula>
    </cfRule>
  </conditionalFormatting>
  <conditionalFormatting sqref="V400">
    <cfRule type="containsBlanks" dxfId="11818" priority="2494">
      <formula>LEN(TRIM(V400))=0</formula>
    </cfRule>
  </conditionalFormatting>
  <conditionalFormatting sqref="V400">
    <cfRule type="notContainsBlanks" dxfId="11817" priority="2495">
      <formula>LEN(TRIM(V400))&gt;0</formula>
    </cfRule>
  </conditionalFormatting>
  <conditionalFormatting sqref="V400">
    <cfRule type="containsBlanks" dxfId="11816" priority="2496">
      <formula>LEN(TRIM(V400))=0</formula>
    </cfRule>
  </conditionalFormatting>
  <conditionalFormatting sqref="V400">
    <cfRule type="notContainsBlanks" dxfId="11815" priority="2497">
      <formula>LEN(TRIM(V400))&gt;0</formula>
    </cfRule>
  </conditionalFormatting>
  <conditionalFormatting sqref="V400">
    <cfRule type="containsBlanks" dxfId="11814" priority="2498">
      <formula>LEN(TRIM(V400))=0</formula>
    </cfRule>
  </conditionalFormatting>
  <conditionalFormatting sqref="V400">
    <cfRule type="notContainsBlanks" dxfId="11813" priority="2499">
      <formula>LEN(TRIM(V400))&gt;0</formula>
    </cfRule>
  </conditionalFormatting>
  <conditionalFormatting sqref="V400">
    <cfRule type="containsBlanks" dxfId="11812" priority="2500">
      <formula>LEN(TRIM(V400))=0</formula>
    </cfRule>
  </conditionalFormatting>
  <conditionalFormatting sqref="V401">
    <cfRule type="notContainsBlanks" dxfId="11811" priority="2501">
      <formula>LEN(TRIM(V401))&gt;0</formula>
    </cfRule>
  </conditionalFormatting>
  <conditionalFormatting sqref="V401">
    <cfRule type="containsBlanks" dxfId="11810" priority="2502">
      <formula>LEN(TRIM(V401))=0</formula>
    </cfRule>
  </conditionalFormatting>
  <conditionalFormatting sqref="V401">
    <cfRule type="notContainsBlanks" dxfId="11809" priority="2503">
      <formula>LEN(TRIM(V401))&gt;0</formula>
    </cfRule>
  </conditionalFormatting>
  <conditionalFormatting sqref="V401">
    <cfRule type="containsBlanks" dxfId="11808" priority="2504">
      <formula>LEN(TRIM(V401))=0</formula>
    </cfRule>
  </conditionalFormatting>
  <conditionalFormatting sqref="V401">
    <cfRule type="notContainsBlanks" dxfId="11807" priority="2505">
      <formula>LEN(TRIM(V401))&gt;0</formula>
    </cfRule>
  </conditionalFormatting>
  <conditionalFormatting sqref="V401">
    <cfRule type="containsBlanks" dxfId="11806" priority="2506">
      <formula>LEN(TRIM(V401))=0</formula>
    </cfRule>
  </conditionalFormatting>
  <conditionalFormatting sqref="V401">
    <cfRule type="notContainsBlanks" dxfId="11805" priority="2507">
      <formula>LEN(TRIM(V401))&gt;0</formula>
    </cfRule>
  </conditionalFormatting>
  <conditionalFormatting sqref="V401">
    <cfRule type="containsBlanks" dxfId="11804" priority="2508">
      <formula>LEN(TRIM(V401))=0</formula>
    </cfRule>
  </conditionalFormatting>
  <conditionalFormatting sqref="V401">
    <cfRule type="notContainsBlanks" dxfId="11803" priority="2509">
      <formula>LEN(TRIM(V401))&gt;0</formula>
    </cfRule>
  </conditionalFormatting>
  <conditionalFormatting sqref="V401">
    <cfRule type="containsBlanks" dxfId="11802" priority="2510">
      <formula>LEN(TRIM(V401))=0</formula>
    </cfRule>
  </conditionalFormatting>
  <conditionalFormatting sqref="V401">
    <cfRule type="notContainsBlanks" dxfId="11801" priority="2511">
      <formula>LEN(TRIM(V401))&gt;0</formula>
    </cfRule>
  </conditionalFormatting>
  <conditionalFormatting sqref="V401">
    <cfRule type="containsBlanks" dxfId="11800" priority="2512">
      <formula>LEN(TRIM(V401))=0</formula>
    </cfRule>
  </conditionalFormatting>
  <conditionalFormatting sqref="V401">
    <cfRule type="notContainsBlanks" dxfId="11799" priority="2513">
      <formula>LEN(TRIM(V401))&gt;0</formula>
    </cfRule>
  </conditionalFormatting>
  <conditionalFormatting sqref="V401">
    <cfRule type="containsBlanks" dxfId="11798" priority="2514">
      <formula>LEN(TRIM(V401))=0</formula>
    </cfRule>
  </conditionalFormatting>
  <conditionalFormatting sqref="V401">
    <cfRule type="notContainsBlanks" dxfId="11797" priority="2515">
      <formula>LEN(TRIM(V401))&gt;0</formula>
    </cfRule>
  </conditionalFormatting>
  <conditionalFormatting sqref="V401">
    <cfRule type="containsBlanks" dxfId="11796" priority="2516">
      <formula>LEN(TRIM(V401))=0</formula>
    </cfRule>
  </conditionalFormatting>
  <conditionalFormatting sqref="V401">
    <cfRule type="notContainsBlanks" dxfId="11795" priority="2517">
      <formula>LEN(TRIM(V401))&gt;0</formula>
    </cfRule>
  </conditionalFormatting>
  <conditionalFormatting sqref="V401">
    <cfRule type="containsBlanks" dxfId="11794" priority="2518">
      <formula>LEN(TRIM(V401))=0</formula>
    </cfRule>
  </conditionalFormatting>
  <conditionalFormatting sqref="V401">
    <cfRule type="notContainsBlanks" dxfId="11793" priority="2519">
      <formula>LEN(TRIM(V401))&gt;0</formula>
    </cfRule>
  </conditionalFormatting>
  <conditionalFormatting sqref="V401">
    <cfRule type="containsBlanks" dxfId="11792" priority="2520">
      <formula>LEN(TRIM(V401))=0</formula>
    </cfRule>
  </conditionalFormatting>
  <conditionalFormatting sqref="V401">
    <cfRule type="notContainsBlanks" dxfId="11791" priority="2521">
      <formula>LEN(TRIM(V401))&gt;0</formula>
    </cfRule>
  </conditionalFormatting>
  <conditionalFormatting sqref="V401">
    <cfRule type="containsBlanks" dxfId="11790" priority="2522">
      <formula>LEN(TRIM(V401))=0</formula>
    </cfRule>
  </conditionalFormatting>
  <conditionalFormatting sqref="V401">
    <cfRule type="notContainsBlanks" dxfId="11789" priority="2523">
      <formula>LEN(TRIM(V401))&gt;0</formula>
    </cfRule>
  </conditionalFormatting>
  <conditionalFormatting sqref="V401">
    <cfRule type="containsBlanks" dxfId="11788" priority="2524">
      <formula>LEN(TRIM(V401))=0</formula>
    </cfRule>
  </conditionalFormatting>
  <conditionalFormatting sqref="V401">
    <cfRule type="notContainsBlanks" dxfId="11787" priority="2525">
      <formula>LEN(TRIM(V401))&gt;0</formula>
    </cfRule>
  </conditionalFormatting>
  <conditionalFormatting sqref="V401">
    <cfRule type="containsBlanks" dxfId="11786" priority="2526">
      <formula>LEN(TRIM(V401))=0</formula>
    </cfRule>
  </conditionalFormatting>
  <conditionalFormatting sqref="V401">
    <cfRule type="notContainsBlanks" dxfId="11785" priority="2527">
      <formula>LEN(TRIM(V401))&gt;0</formula>
    </cfRule>
  </conditionalFormatting>
  <conditionalFormatting sqref="V401">
    <cfRule type="containsBlanks" dxfId="11784" priority="2528">
      <formula>LEN(TRIM(V401))=0</formula>
    </cfRule>
  </conditionalFormatting>
  <conditionalFormatting sqref="V402">
    <cfRule type="notContainsBlanks" dxfId="11783" priority="2529">
      <formula>LEN(TRIM(V402))&gt;0</formula>
    </cfRule>
  </conditionalFormatting>
  <conditionalFormatting sqref="V402">
    <cfRule type="containsBlanks" dxfId="11782" priority="2530">
      <formula>LEN(TRIM(V402))=0</formula>
    </cfRule>
  </conditionalFormatting>
  <conditionalFormatting sqref="V401">
    <cfRule type="notContainsBlanks" dxfId="11781" priority="2531">
      <formula>LEN(TRIM(V401))&gt;0</formula>
    </cfRule>
  </conditionalFormatting>
  <conditionalFormatting sqref="V401">
    <cfRule type="containsBlanks" dxfId="11780" priority="2532">
      <formula>LEN(TRIM(V401))=0</formula>
    </cfRule>
  </conditionalFormatting>
  <conditionalFormatting sqref="V402">
    <cfRule type="notContainsBlanks" dxfId="11779" priority="2533">
      <formula>LEN(TRIM(V402))&gt;0</formula>
    </cfRule>
  </conditionalFormatting>
  <conditionalFormatting sqref="V402">
    <cfRule type="containsBlanks" dxfId="11778" priority="2534">
      <formula>LEN(TRIM(V402))=0</formula>
    </cfRule>
  </conditionalFormatting>
  <conditionalFormatting sqref="V401">
    <cfRule type="notContainsBlanks" dxfId="11777" priority="2535">
      <formula>LEN(TRIM(V401))&gt;0</formula>
    </cfRule>
  </conditionalFormatting>
  <conditionalFormatting sqref="V401">
    <cfRule type="containsBlanks" dxfId="11776" priority="2536">
      <formula>LEN(TRIM(V401))=0</formula>
    </cfRule>
  </conditionalFormatting>
  <conditionalFormatting sqref="W386">
    <cfRule type="notContainsBlanks" dxfId="11775" priority="2537">
      <formula>LEN(TRIM(W386))&gt;0</formula>
    </cfRule>
  </conditionalFormatting>
  <conditionalFormatting sqref="W386">
    <cfRule type="containsBlanks" dxfId="11774" priority="2538">
      <formula>LEN(TRIM(W386))=0</formula>
    </cfRule>
  </conditionalFormatting>
  <conditionalFormatting sqref="W386">
    <cfRule type="notContainsBlanks" dxfId="11773" priority="2539">
      <formula>LEN(TRIM(W386))&gt;0</formula>
    </cfRule>
  </conditionalFormatting>
  <conditionalFormatting sqref="W386">
    <cfRule type="containsBlanks" dxfId="11772" priority="2540">
      <formula>LEN(TRIM(W386))=0</formula>
    </cfRule>
  </conditionalFormatting>
  <conditionalFormatting sqref="W387">
    <cfRule type="notContainsBlanks" dxfId="11771" priority="2541">
      <formula>LEN(TRIM(W387))&gt;0</formula>
    </cfRule>
  </conditionalFormatting>
  <conditionalFormatting sqref="W387">
    <cfRule type="containsBlanks" dxfId="11770" priority="2542">
      <formula>LEN(TRIM(W387))=0</formula>
    </cfRule>
  </conditionalFormatting>
  <conditionalFormatting sqref="W71 W82 W93:W117">
    <cfRule type="notContainsBlanks" dxfId="11769" priority="2543">
      <formula>LEN(TRIM(W71))&gt;0</formula>
    </cfRule>
  </conditionalFormatting>
  <conditionalFormatting sqref="W71 W82 W93:W117">
    <cfRule type="containsBlanks" dxfId="11768" priority="2544">
      <formula>LEN(TRIM(W71))=0</formula>
    </cfRule>
  </conditionalFormatting>
  <conditionalFormatting sqref="W72 W83 W94 W105 W116">
    <cfRule type="notContainsBlanks" dxfId="11767" priority="2545">
      <formula>LEN(TRIM(W72))&gt;0</formula>
    </cfRule>
  </conditionalFormatting>
  <conditionalFormatting sqref="W72 W83 W94 W105 W116">
    <cfRule type="containsBlanks" dxfId="11766" priority="2546">
      <formula>LEN(TRIM(W72))=0</formula>
    </cfRule>
  </conditionalFormatting>
  <conditionalFormatting sqref="W73:W74 W84 W95 W106 W117">
    <cfRule type="notContainsBlanks" dxfId="11765" priority="2547">
      <formula>LEN(TRIM(W73))&gt;0</formula>
    </cfRule>
  </conditionalFormatting>
  <conditionalFormatting sqref="W73:W74 W84 W95 W106 W117">
    <cfRule type="containsBlanks" dxfId="11764" priority="2548">
      <formula>LEN(TRIM(W73))=0</formula>
    </cfRule>
  </conditionalFormatting>
  <conditionalFormatting sqref="W127 W138 W149 W160 W171">
    <cfRule type="notContainsBlanks" dxfId="11763" priority="2549">
      <formula>LEN(TRIM(W127))&gt;0</formula>
    </cfRule>
  </conditionalFormatting>
  <conditionalFormatting sqref="W127 W138 W149 W160 W171">
    <cfRule type="containsBlanks" dxfId="11762" priority="2550">
      <formula>LEN(TRIM(W127))=0</formula>
    </cfRule>
  </conditionalFormatting>
  <conditionalFormatting sqref="W127 W138 W149 W160 W171">
    <cfRule type="notContainsBlanks" dxfId="11761" priority="2551">
      <formula>LEN(TRIM(W127))&gt;0</formula>
    </cfRule>
  </conditionalFormatting>
  <conditionalFormatting sqref="W127 W138 W149 W160 W171">
    <cfRule type="containsBlanks" dxfId="11760" priority="2552">
      <formula>LEN(TRIM(W127))=0</formula>
    </cfRule>
  </conditionalFormatting>
  <conditionalFormatting sqref="W373 W380 W387 W394 W401 W408 W415 W422 W429 W436">
    <cfRule type="notContainsBlanks" dxfId="11759" priority="2553">
      <formula>LEN(TRIM(W373))&gt;0</formula>
    </cfRule>
  </conditionalFormatting>
  <conditionalFormatting sqref="W373 W380 W387 W394 W401 W408 W415 W422 W429 W436">
    <cfRule type="containsBlanks" dxfId="11758" priority="2554">
      <formula>LEN(TRIM(W373))=0</formula>
    </cfRule>
  </conditionalFormatting>
  <conditionalFormatting sqref="W373 W380 W387 W394 W401 W408 W415 W422 W429 W436">
    <cfRule type="notContainsBlanks" dxfId="11757" priority="2555">
      <formula>LEN(TRIM(W373))&gt;0</formula>
    </cfRule>
  </conditionalFormatting>
  <conditionalFormatting sqref="W373 W380 W387 W394 W401 W408 W415 W422 W429 W436">
    <cfRule type="containsBlanks" dxfId="11756" priority="2556">
      <formula>LEN(TRIM(W373))=0</formula>
    </cfRule>
  </conditionalFormatting>
  <conditionalFormatting sqref="W374 W381 W388 W395 W402 W409 W416 W423 W430">
    <cfRule type="notContainsBlanks" dxfId="11755" priority="2557">
      <formula>LEN(TRIM(W374))&gt;0</formula>
    </cfRule>
  </conditionalFormatting>
  <conditionalFormatting sqref="W374 W381 W388 W395 W402 W409 W416 W423 W430">
    <cfRule type="containsBlanks" dxfId="11754" priority="2558">
      <formula>LEN(TRIM(W374))=0</formula>
    </cfRule>
  </conditionalFormatting>
  <conditionalFormatting sqref="W374 W381 W388 W395 W402 W409 W416 W423 W430">
    <cfRule type="notContainsBlanks" dxfId="11753" priority="2559">
      <formula>LEN(TRIM(W374))&gt;0</formula>
    </cfRule>
  </conditionalFormatting>
  <conditionalFormatting sqref="W374 W381 W388 W395 W402 W409 W416 W423 W430">
    <cfRule type="containsBlanks" dxfId="11752" priority="2560">
      <formula>LEN(TRIM(W374))=0</formula>
    </cfRule>
  </conditionalFormatting>
  <conditionalFormatting sqref="W372 W379 W386 W393 W400 W407 W414 W421 W428 W435">
    <cfRule type="notContainsBlanks" dxfId="11751" priority="2561">
      <formula>LEN(TRIM(W372))&gt;0</formula>
    </cfRule>
  </conditionalFormatting>
  <conditionalFormatting sqref="W372 W379 W386 W393 W400 W407 W414 W421 W428 W435">
    <cfRule type="containsBlanks" dxfId="11750" priority="2562">
      <formula>LEN(TRIM(W372))=0</formula>
    </cfRule>
  </conditionalFormatting>
  <conditionalFormatting sqref="W379">
    <cfRule type="notContainsBlanks" dxfId="11749" priority="2563">
      <formula>LEN(TRIM(W379))&gt;0</formula>
    </cfRule>
  </conditionalFormatting>
  <conditionalFormatting sqref="W379">
    <cfRule type="containsBlanks" dxfId="11748" priority="2564">
      <formula>LEN(TRIM(W379))=0</formula>
    </cfRule>
  </conditionalFormatting>
  <conditionalFormatting sqref="W379">
    <cfRule type="notContainsBlanks" dxfId="11747" priority="2565">
      <formula>LEN(TRIM(W379))&gt;0</formula>
    </cfRule>
  </conditionalFormatting>
  <conditionalFormatting sqref="W379">
    <cfRule type="containsBlanks" dxfId="11746" priority="2566">
      <formula>LEN(TRIM(W379))=0</formula>
    </cfRule>
  </conditionalFormatting>
  <conditionalFormatting sqref="W379">
    <cfRule type="notContainsBlanks" dxfId="11745" priority="2567">
      <formula>LEN(TRIM(W379))&gt;0</formula>
    </cfRule>
  </conditionalFormatting>
  <conditionalFormatting sqref="W379">
    <cfRule type="containsBlanks" dxfId="11744" priority="2568">
      <formula>LEN(TRIM(W379))=0</formula>
    </cfRule>
  </conditionalFormatting>
  <conditionalFormatting sqref="W380">
    <cfRule type="notContainsBlanks" dxfId="11743" priority="2569">
      <formula>LEN(TRIM(W380))&gt;0</formula>
    </cfRule>
  </conditionalFormatting>
  <conditionalFormatting sqref="W380">
    <cfRule type="containsBlanks" dxfId="11742" priority="2570">
      <formula>LEN(TRIM(W380))=0</formula>
    </cfRule>
  </conditionalFormatting>
  <conditionalFormatting sqref="W380">
    <cfRule type="notContainsBlanks" dxfId="11741" priority="2571">
      <formula>LEN(TRIM(W380))&gt;0</formula>
    </cfRule>
  </conditionalFormatting>
  <conditionalFormatting sqref="W380">
    <cfRule type="containsBlanks" dxfId="11740" priority="2572">
      <formula>LEN(TRIM(W380))=0</formula>
    </cfRule>
  </conditionalFormatting>
  <conditionalFormatting sqref="W380">
    <cfRule type="notContainsBlanks" dxfId="11739" priority="2573">
      <formula>LEN(TRIM(W380))&gt;0</formula>
    </cfRule>
  </conditionalFormatting>
  <conditionalFormatting sqref="W380">
    <cfRule type="containsBlanks" dxfId="11738" priority="2574">
      <formula>LEN(TRIM(W380))=0</formula>
    </cfRule>
  </conditionalFormatting>
  <conditionalFormatting sqref="X71 X82 X93 X104 X115">
    <cfRule type="notContainsBlanks" dxfId="11737" priority="2575">
      <formula>LEN(TRIM(X71))&gt;0</formula>
    </cfRule>
  </conditionalFormatting>
  <conditionalFormatting sqref="X71 X82 X93 X104 X115">
    <cfRule type="containsBlanks" dxfId="11736" priority="2576">
      <formula>LEN(TRIM(X71))=0</formula>
    </cfRule>
  </conditionalFormatting>
  <conditionalFormatting sqref="X71 X82 X93 X104 X115">
    <cfRule type="notContainsBlanks" dxfId="11735" priority="2577">
      <formula>LEN(TRIM(X71))&gt;0</formula>
    </cfRule>
  </conditionalFormatting>
  <conditionalFormatting sqref="X71 X82 X93 X104 X115">
    <cfRule type="containsBlanks" dxfId="11734" priority="2578">
      <formula>LEN(TRIM(X71))=0</formula>
    </cfRule>
  </conditionalFormatting>
  <conditionalFormatting sqref="X127 X138 X149 X160 X171">
    <cfRule type="notContainsBlanks" dxfId="11733" priority="2579">
      <formula>LEN(TRIM(X127))&gt;0</formula>
    </cfRule>
  </conditionalFormatting>
  <conditionalFormatting sqref="X127 X138 X149 X160 X171">
    <cfRule type="containsBlanks" dxfId="11732" priority="2580">
      <formula>LEN(TRIM(X127))=0</formula>
    </cfRule>
  </conditionalFormatting>
  <conditionalFormatting sqref="W387">
    <cfRule type="notContainsBlanks" dxfId="11731" priority="2581">
      <formula>LEN(TRIM(W387))&gt;0</formula>
    </cfRule>
  </conditionalFormatting>
  <conditionalFormatting sqref="W387">
    <cfRule type="containsBlanks" dxfId="11730" priority="2582">
      <formula>LEN(TRIM(W387))=0</formula>
    </cfRule>
  </conditionalFormatting>
  <conditionalFormatting sqref="W407">
    <cfRule type="notContainsBlanks" dxfId="11729" priority="2583">
      <formula>LEN(TRIM(W407))&gt;0</formula>
    </cfRule>
  </conditionalFormatting>
  <conditionalFormatting sqref="W407">
    <cfRule type="containsBlanks" dxfId="11728" priority="2584">
      <formula>LEN(TRIM(W407))=0</formula>
    </cfRule>
  </conditionalFormatting>
  <conditionalFormatting sqref="W415:W416">
    <cfRule type="notContainsBlanks" dxfId="11727" priority="2585">
      <formula>LEN(TRIM(W415))&gt;0</formula>
    </cfRule>
  </conditionalFormatting>
  <conditionalFormatting sqref="W415:W416">
    <cfRule type="containsBlanks" dxfId="11726" priority="2586">
      <formula>LEN(TRIM(W415))=0</formula>
    </cfRule>
  </conditionalFormatting>
  <conditionalFormatting sqref="W414">
    <cfRule type="notContainsBlanks" dxfId="11725" priority="2587">
      <formula>LEN(TRIM(W414))&gt;0</formula>
    </cfRule>
  </conditionalFormatting>
  <conditionalFormatting sqref="W414">
    <cfRule type="containsBlanks" dxfId="11724" priority="2588">
      <formula>LEN(TRIM(W414))=0</formula>
    </cfRule>
  </conditionalFormatting>
  <conditionalFormatting sqref="W421">
    <cfRule type="notContainsBlanks" dxfId="11723" priority="2589">
      <formula>LEN(TRIM(W421))&gt;0</formula>
    </cfRule>
  </conditionalFormatting>
  <conditionalFormatting sqref="W421">
    <cfRule type="containsBlanks" dxfId="11722" priority="2590">
      <formula>LEN(TRIM(W421))=0</formula>
    </cfRule>
  </conditionalFormatting>
  <conditionalFormatting sqref="X379">
    <cfRule type="notContainsBlanks" dxfId="11721" priority="2591">
      <formula>LEN(TRIM(X379))&gt;0</formula>
    </cfRule>
  </conditionalFormatting>
  <conditionalFormatting sqref="X379">
    <cfRule type="containsBlanks" dxfId="11720" priority="2592">
      <formula>LEN(TRIM(X379))=0</formula>
    </cfRule>
  </conditionalFormatting>
  <conditionalFormatting sqref="X379">
    <cfRule type="notContainsBlanks" dxfId="11719" priority="2593">
      <formula>LEN(TRIM(X379))&gt;0</formula>
    </cfRule>
  </conditionalFormatting>
  <conditionalFormatting sqref="X379">
    <cfRule type="containsBlanks" dxfId="11718" priority="2594">
      <formula>LEN(TRIM(X379))=0</formula>
    </cfRule>
  </conditionalFormatting>
  <conditionalFormatting sqref="X381">
    <cfRule type="notContainsBlanks" dxfId="11717" priority="2595">
      <formula>LEN(TRIM(X381))&gt;0</formula>
    </cfRule>
  </conditionalFormatting>
  <conditionalFormatting sqref="X381">
    <cfRule type="containsBlanks" dxfId="11716" priority="2596">
      <formula>LEN(TRIM(X381))=0</formula>
    </cfRule>
  </conditionalFormatting>
  <conditionalFormatting sqref="X381">
    <cfRule type="notContainsBlanks" dxfId="11715" priority="2597">
      <formula>LEN(TRIM(X381))&gt;0</formula>
    </cfRule>
  </conditionalFormatting>
  <conditionalFormatting sqref="X381">
    <cfRule type="containsBlanks" dxfId="11714" priority="2598">
      <formula>LEN(TRIM(X381))=0</formula>
    </cfRule>
  </conditionalFormatting>
  <conditionalFormatting sqref="X381">
    <cfRule type="notContainsBlanks" dxfId="11713" priority="2599">
      <formula>LEN(TRIM(X381))&gt;0</formula>
    </cfRule>
  </conditionalFormatting>
  <conditionalFormatting sqref="X381">
    <cfRule type="containsBlanks" dxfId="11712" priority="2600">
      <formula>LEN(TRIM(X381))=0</formula>
    </cfRule>
  </conditionalFormatting>
  <conditionalFormatting sqref="X380">
    <cfRule type="notContainsBlanks" dxfId="11711" priority="2601">
      <formula>LEN(TRIM(X380))&gt;0</formula>
    </cfRule>
  </conditionalFormatting>
  <conditionalFormatting sqref="X380">
    <cfRule type="containsBlanks" dxfId="11710" priority="2602">
      <formula>LEN(TRIM(X380))=0</formula>
    </cfRule>
  </conditionalFormatting>
  <conditionalFormatting sqref="X72 X83 X94:X117">
    <cfRule type="notContainsBlanks" dxfId="11709" priority="2603">
      <formula>LEN(TRIM(X72))&gt;0</formula>
    </cfRule>
  </conditionalFormatting>
  <conditionalFormatting sqref="X72 X83 X94:X117">
    <cfRule type="containsBlanks" dxfId="11708" priority="2604">
      <formula>LEN(TRIM(X72))=0</formula>
    </cfRule>
  </conditionalFormatting>
  <conditionalFormatting sqref="P305">
    <cfRule type="notContainsBlanks" dxfId="11707" priority="2605">
      <formula>LEN(TRIM(P305))&gt;0</formula>
    </cfRule>
  </conditionalFormatting>
  <conditionalFormatting sqref="P305">
    <cfRule type="containsBlanks" dxfId="11706" priority="2606">
      <formula>LEN(TRIM(P305))=0</formula>
    </cfRule>
  </conditionalFormatting>
  <conditionalFormatting sqref="P305">
    <cfRule type="notContainsBlanks" dxfId="11705" priority="2607">
      <formula>LEN(TRIM(P305))&gt;0</formula>
    </cfRule>
  </conditionalFormatting>
  <conditionalFormatting sqref="P305">
    <cfRule type="containsBlanks" dxfId="11704" priority="2608">
      <formula>LEN(TRIM(P305))=0</formula>
    </cfRule>
  </conditionalFormatting>
  <conditionalFormatting sqref="X127 X138 X149 X160 X171">
    <cfRule type="notContainsBlanks" dxfId="11703" priority="2609">
      <formula>LEN(TRIM(X127))&gt;0</formula>
    </cfRule>
  </conditionalFormatting>
  <conditionalFormatting sqref="X127 X138 X149 X160 X171">
    <cfRule type="containsBlanks" dxfId="11702" priority="2610">
      <formula>LEN(TRIM(X127))=0</formula>
    </cfRule>
  </conditionalFormatting>
  <conditionalFormatting sqref="P305">
    <cfRule type="notContainsBlanks" dxfId="11701" priority="2611">
      <formula>LEN(TRIM(P305))&gt;0</formula>
    </cfRule>
  </conditionalFormatting>
  <conditionalFormatting sqref="P305">
    <cfRule type="containsBlanks" dxfId="11700" priority="2612">
      <formula>LEN(TRIM(P305))=0</formula>
    </cfRule>
  </conditionalFormatting>
  <conditionalFormatting sqref="X373 X380 X387 X394 X401 X408 X415 X422 X429 X436">
    <cfRule type="notContainsBlanks" dxfId="11699" priority="2613">
      <formula>LEN(TRIM(X373))&gt;0</formula>
    </cfRule>
  </conditionalFormatting>
  <conditionalFormatting sqref="X373 X380 X387 X394 X401 X408 X415 X422 X429 X436">
    <cfRule type="containsBlanks" dxfId="11698" priority="2614">
      <formula>LEN(TRIM(X373))=0</formula>
    </cfRule>
  </conditionalFormatting>
  <conditionalFormatting sqref="X373 X380 X387 X394 X401 X408 X415 X422 X429 X436">
    <cfRule type="notContainsBlanks" dxfId="11697" priority="2615">
      <formula>LEN(TRIM(X373))&gt;0</formula>
    </cfRule>
  </conditionalFormatting>
  <conditionalFormatting sqref="X373 X380 X387 X394 X401 X408 X415 X422 X429 X436">
    <cfRule type="containsBlanks" dxfId="11696" priority="2616">
      <formula>LEN(TRIM(X373))=0</formula>
    </cfRule>
  </conditionalFormatting>
  <conditionalFormatting sqref="X374 X381 X388 X395 X402 X409 X416 X423 X430">
    <cfRule type="notContainsBlanks" dxfId="11695" priority="2617">
      <formula>LEN(TRIM(X374))&gt;0</formula>
    </cfRule>
  </conditionalFormatting>
  <conditionalFormatting sqref="X374 X381 X388 X395 X402 X409 X416 X423 X430">
    <cfRule type="containsBlanks" dxfId="11694" priority="2618">
      <formula>LEN(TRIM(X374))=0</formula>
    </cfRule>
  </conditionalFormatting>
  <conditionalFormatting sqref="X374 X381 X388 X395 X402 X409 X416 X423 X430">
    <cfRule type="notContainsBlanks" dxfId="11693" priority="2619">
      <formula>LEN(TRIM(X374))&gt;0</formula>
    </cfRule>
  </conditionalFormatting>
  <conditionalFormatting sqref="X374 X381 X388 X395 X402 X409 X416 X423 X430">
    <cfRule type="containsBlanks" dxfId="11692" priority="2620">
      <formula>LEN(TRIM(X374))=0</formula>
    </cfRule>
  </conditionalFormatting>
  <conditionalFormatting sqref="X374 X381 X388 X395 X402 X409 X416 X423 X430">
    <cfRule type="notContainsBlanks" dxfId="11691" priority="2621">
      <formula>LEN(TRIM(X374))&gt;0</formula>
    </cfRule>
  </conditionalFormatting>
  <conditionalFormatting sqref="X374 X381 X388 X395 X402 X409 X416 X423 X430">
    <cfRule type="containsBlanks" dxfId="11690" priority="2622">
      <formula>LEN(TRIM(X374))=0</formula>
    </cfRule>
  </conditionalFormatting>
  <conditionalFormatting sqref="X372 X379 X386 X393 X400 X407 X414 X421 X428 X435">
    <cfRule type="notContainsBlanks" dxfId="11689" priority="2623">
      <formula>LEN(TRIM(X372))&gt;0</formula>
    </cfRule>
  </conditionalFormatting>
  <conditionalFormatting sqref="X372 X379 X386 X393 X400 X407 X414 X421 X428 X435">
    <cfRule type="containsBlanks" dxfId="11688" priority="2624">
      <formula>LEN(TRIM(X372))=0</formula>
    </cfRule>
  </conditionalFormatting>
  <conditionalFormatting sqref="X372 X379 X386 X393 X400 X407 X414 X421 X428 X435">
    <cfRule type="notContainsBlanks" dxfId="11687" priority="2625">
      <formula>LEN(TRIM(X372))&gt;0</formula>
    </cfRule>
  </conditionalFormatting>
  <conditionalFormatting sqref="X372 X379 X386 X393 X400 X407 X414 X421 X428 X435">
    <cfRule type="containsBlanks" dxfId="11686" priority="2626">
      <formula>LEN(TRIM(X372))=0</formula>
    </cfRule>
  </conditionalFormatting>
  <conditionalFormatting sqref="X379">
    <cfRule type="notContainsBlanks" dxfId="11685" priority="2627">
      <formula>LEN(TRIM(X379))&gt;0</formula>
    </cfRule>
  </conditionalFormatting>
  <conditionalFormatting sqref="X379">
    <cfRule type="containsBlanks" dxfId="11684" priority="2628">
      <formula>LEN(TRIM(X379))=0</formula>
    </cfRule>
  </conditionalFormatting>
  <conditionalFormatting sqref="X390">
    <cfRule type="notContainsBlanks" dxfId="11683" priority="2629">
      <formula>LEN(TRIM(X390))&gt;0</formula>
    </cfRule>
  </conditionalFormatting>
  <conditionalFormatting sqref="X390">
    <cfRule type="containsBlanks" dxfId="11682" priority="2630">
      <formula>LEN(TRIM(X390))=0</formula>
    </cfRule>
  </conditionalFormatting>
  <conditionalFormatting sqref="X390">
    <cfRule type="notContainsBlanks" dxfId="11681" priority="2631">
      <formula>LEN(TRIM(X390))&gt;0</formula>
    </cfRule>
  </conditionalFormatting>
  <conditionalFormatting sqref="X390">
    <cfRule type="containsBlanks" dxfId="11680" priority="2632">
      <formula>LEN(TRIM(X390))=0</formula>
    </cfRule>
  </conditionalFormatting>
  <conditionalFormatting sqref="X407">
    <cfRule type="notContainsBlanks" dxfId="11679" priority="2633">
      <formula>LEN(TRIM(X407))&gt;0</formula>
    </cfRule>
  </conditionalFormatting>
  <conditionalFormatting sqref="X407">
    <cfRule type="containsBlanks" dxfId="11678" priority="2634">
      <formula>LEN(TRIM(X407))=0</formula>
    </cfRule>
  </conditionalFormatting>
  <conditionalFormatting sqref="X408">
    <cfRule type="notContainsBlanks" dxfId="11677" priority="2635">
      <formula>LEN(TRIM(X408))&gt;0</formula>
    </cfRule>
  </conditionalFormatting>
  <conditionalFormatting sqref="X408">
    <cfRule type="containsBlanks" dxfId="11676" priority="2636">
      <formula>LEN(TRIM(X408))=0</formula>
    </cfRule>
  </conditionalFormatting>
  <conditionalFormatting sqref="X414">
    <cfRule type="notContainsBlanks" dxfId="11675" priority="2637">
      <formula>LEN(TRIM(X414))&gt;0</formula>
    </cfRule>
  </conditionalFormatting>
  <conditionalFormatting sqref="X414">
    <cfRule type="containsBlanks" dxfId="11674" priority="2638">
      <formula>LEN(TRIM(X414))=0</formula>
    </cfRule>
  </conditionalFormatting>
  <conditionalFormatting sqref="V11:V14 V23:V26 V35:V38 V61:V62">
    <cfRule type="notContainsBlanks" dxfId="11673" priority="2639">
      <formula>LEN(TRIM(V11))&gt;0</formula>
    </cfRule>
  </conditionalFormatting>
  <conditionalFormatting sqref="V11:V14 V23:V26 V35:V38 V61:V62">
    <cfRule type="containsBlanks" dxfId="11672" priority="2640">
      <formula>LEN(TRIM(V11))=0</formula>
    </cfRule>
  </conditionalFormatting>
  <conditionalFormatting sqref="X380">
    <cfRule type="notContainsBlanks" dxfId="11671" priority="2641">
      <formula>LEN(TRIM(X380))&gt;0</formula>
    </cfRule>
  </conditionalFormatting>
  <conditionalFormatting sqref="X380">
    <cfRule type="containsBlanks" dxfId="11670" priority="2642">
      <formula>LEN(TRIM(X380))=0</formula>
    </cfRule>
  </conditionalFormatting>
  <conditionalFormatting sqref="X380">
    <cfRule type="notContainsBlanks" dxfId="11669" priority="2643">
      <formula>LEN(TRIM(X380))&gt;0</formula>
    </cfRule>
  </conditionalFormatting>
  <conditionalFormatting sqref="X380">
    <cfRule type="containsBlanks" dxfId="11668" priority="2644">
      <formula>LEN(TRIM(X380))=0</formula>
    </cfRule>
  </conditionalFormatting>
  <conditionalFormatting sqref="X387:X388">
    <cfRule type="notContainsBlanks" dxfId="11667" priority="2645">
      <formula>LEN(TRIM(X387))&gt;0</formula>
    </cfRule>
  </conditionalFormatting>
  <conditionalFormatting sqref="X387:X388">
    <cfRule type="containsBlanks" dxfId="11666" priority="2646">
      <formula>LEN(TRIM(X387))=0</formula>
    </cfRule>
  </conditionalFormatting>
  <conditionalFormatting sqref="X387:X388">
    <cfRule type="notContainsBlanks" dxfId="11665" priority="2647">
      <formula>LEN(TRIM(X387))&gt;0</formula>
    </cfRule>
  </conditionalFormatting>
  <conditionalFormatting sqref="X387:X388">
    <cfRule type="containsBlanks" dxfId="11664" priority="2648">
      <formula>LEN(TRIM(X387))=0</formula>
    </cfRule>
  </conditionalFormatting>
  <conditionalFormatting sqref="X387:X388">
    <cfRule type="notContainsBlanks" dxfId="11663" priority="2649">
      <formula>LEN(TRIM(X387))&gt;0</formula>
    </cfRule>
  </conditionalFormatting>
  <conditionalFormatting sqref="X387:X388">
    <cfRule type="containsBlanks" dxfId="11662" priority="2650">
      <formula>LEN(TRIM(X387))=0</formula>
    </cfRule>
  </conditionalFormatting>
  <conditionalFormatting sqref="X386">
    <cfRule type="notContainsBlanks" dxfId="11661" priority="2651">
      <formula>LEN(TRIM(X386))&gt;0</formula>
    </cfRule>
  </conditionalFormatting>
  <conditionalFormatting sqref="X386">
    <cfRule type="containsBlanks" dxfId="11660" priority="2652">
      <formula>LEN(TRIM(X386))=0</formula>
    </cfRule>
  </conditionalFormatting>
  <conditionalFormatting sqref="X386">
    <cfRule type="notContainsBlanks" dxfId="11659" priority="2653">
      <formula>LEN(TRIM(X386))&gt;0</formula>
    </cfRule>
  </conditionalFormatting>
  <conditionalFormatting sqref="X386">
    <cfRule type="containsBlanks" dxfId="11658" priority="2654">
      <formula>LEN(TRIM(X386))=0</formula>
    </cfRule>
  </conditionalFormatting>
  <conditionalFormatting sqref="X386">
    <cfRule type="notContainsBlanks" dxfId="11657" priority="2655">
      <formula>LEN(TRIM(X386))&gt;0</formula>
    </cfRule>
  </conditionalFormatting>
  <conditionalFormatting sqref="X386">
    <cfRule type="containsBlanks" dxfId="11656" priority="2656">
      <formula>LEN(TRIM(X386))=0</formula>
    </cfRule>
  </conditionalFormatting>
  <conditionalFormatting sqref="X390">
    <cfRule type="notContainsBlanks" dxfId="11655" priority="2657">
      <formula>LEN(TRIM(X390))&gt;0</formula>
    </cfRule>
  </conditionalFormatting>
  <conditionalFormatting sqref="X390">
    <cfRule type="containsBlanks" dxfId="11654" priority="2658">
      <formula>LEN(TRIM(X390))=0</formula>
    </cfRule>
  </conditionalFormatting>
  <conditionalFormatting sqref="I136:I139 I129">
    <cfRule type="notContainsBlanks" dxfId="11653" priority="2659">
      <formula>LEN(TRIM(I136))&gt;0</formula>
    </cfRule>
  </conditionalFormatting>
  <conditionalFormatting sqref="I136:I139 I129">
    <cfRule type="containsBlanks" dxfId="11652" priority="2660">
      <formula>LEN(TRIM(I136))=0</formula>
    </cfRule>
  </conditionalFormatting>
  <conditionalFormatting sqref="I137">
    <cfRule type="notContainsBlanks" dxfId="11651" priority="2661">
      <formula>LEN(TRIM(I137))&gt;0</formula>
    </cfRule>
  </conditionalFormatting>
  <conditionalFormatting sqref="I137">
    <cfRule type="containsBlanks" dxfId="11650" priority="2662">
      <formula>LEN(TRIM(I137))=0</formula>
    </cfRule>
  </conditionalFormatting>
  <conditionalFormatting sqref="I137">
    <cfRule type="notContainsBlanks" dxfId="11649" priority="2663">
      <formula>LEN(TRIM(I137))&gt;0</formula>
    </cfRule>
  </conditionalFormatting>
  <conditionalFormatting sqref="I137">
    <cfRule type="containsBlanks" dxfId="11648" priority="2664">
      <formula>LEN(TRIM(I137))=0</formula>
    </cfRule>
  </conditionalFormatting>
  <conditionalFormatting sqref="J148">
    <cfRule type="notContainsBlanks" dxfId="11647" priority="2665">
      <formula>LEN(TRIM(J148))&gt;0</formula>
    </cfRule>
  </conditionalFormatting>
  <conditionalFormatting sqref="J148">
    <cfRule type="containsBlanks" dxfId="11646" priority="2666">
      <formula>LEN(TRIM(J148))=0</formula>
    </cfRule>
  </conditionalFormatting>
  <conditionalFormatting sqref="J147:J150 J140">
    <cfRule type="notContainsBlanks" dxfId="11645" priority="2667">
      <formula>LEN(TRIM(J147))&gt;0</formula>
    </cfRule>
  </conditionalFormatting>
  <conditionalFormatting sqref="J147:J150 J140">
    <cfRule type="containsBlanks" dxfId="11644" priority="2668">
      <formula>LEN(TRIM(J147))=0</formula>
    </cfRule>
  </conditionalFormatting>
  <conditionalFormatting sqref="J148">
    <cfRule type="notContainsBlanks" dxfId="11643" priority="2669">
      <formula>LEN(TRIM(J148))&gt;0</formula>
    </cfRule>
  </conditionalFormatting>
  <conditionalFormatting sqref="J148">
    <cfRule type="containsBlanks" dxfId="11642" priority="2670">
      <formula>LEN(TRIM(J148))=0</formula>
    </cfRule>
  </conditionalFormatting>
  <conditionalFormatting sqref="J148">
    <cfRule type="notContainsBlanks" dxfId="11641" priority="2671">
      <formula>LEN(TRIM(J148))&gt;0</formula>
    </cfRule>
  </conditionalFormatting>
  <conditionalFormatting sqref="J148">
    <cfRule type="containsBlanks" dxfId="11640" priority="2672">
      <formula>LEN(TRIM(J148))=0</formula>
    </cfRule>
  </conditionalFormatting>
  <conditionalFormatting sqref="P305">
    <cfRule type="notContainsBlanks" dxfId="11639" priority="2673">
      <formula>LEN(TRIM(P305))&gt;0</formula>
    </cfRule>
  </conditionalFormatting>
  <conditionalFormatting sqref="P305">
    <cfRule type="containsBlanks" dxfId="11638" priority="2674">
      <formula>LEN(TRIM(P305))=0</formula>
    </cfRule>
  </conditionalFormatting>
  <conditionalFormatting sqref="P305">
    <cfRule type="notContainsBlanks" dxfId="11637" priority="2675">
      <formula>LEN(TRIM(P305))&gt;0</formula>
    </cfRule>
  </conditionalFormatting>
  <conditionalFormatting sqref="P305">
    <cfRule type="containsBlanks" dxfId="11636" priority="2676">
      <formula>LEN(TRIM(P305))=0</formula>
    </cfRule>
  </conditionalFormatting>
  <conditionalFormatting sqref="P305">
    <cfRule type="notContainsBlanks" dxfId="11635" priority="2677">
      <formula>LEN(TRIM(P305))&gt;0</formula>
    </cfRule>
  </conditionalFormatting>
  <conditionalFormatting sqref="P305">
    <cfRule type="containsBlanks" dxfId="11634" priority="2678">
      <formula>LEN(TRIM(P305))=0</formula>
    </cfRule>
  </conditionalFormatting>
  <conditionalFormatting sqref="P305">
    <cfRule type="notContainsBlanks" dxfId="11633" priority="2679">
      <formula>LEN(TRIM(P305))&gt;0</formula>
    </cfRule>
  </conditionalFormatting>
  <conditionalFormatting sqref="P305">
    <cfRule type="containsBlanks" dxfId="11632" priority="2680">
      <formula>LEN(TRIM(P305))=0</formula>
    </cfRule>
  </conditionalFormatting>
  <conditionalFormatting sqref="P305">
    <cfRule type="notContainsBlanks" dxfId="11631" priority="2681">
      <formula>LEN(TRIM(P305))&gt;0</formula>
    </cfRule>
  </conditionalFormatting>
  <conditionalFormatting sqref="P305">
    <cfRule type="containsBlanks" dxfId="11630" priority="2682">
      <formula>LEN(TRIM(P305))=0</formula>
    </cfRule>
  </conditionalFormatting>
  <conditionalFormatting sqref="P305">
    <cfRule type="notContainsBlanks" dxfId="11629" priority="2683">
      <formula>LEN(TRIM(P305))&gt;0</formula>
    </cfRule>
  </conditionalFormatting>
  <conditionalFormatting sqref="P305">
    <cfRule type="containsBlanks" dxfId="11628" priority="2684">
      <formula>LEN(TRIM(P305))=0</formula>
    </cfRule>
  </conditionalFormatting>
  <conditionalFormatting sqref="P305">
    <cfRule type="notContainsBlanks" dxfId="11627" priority="2685">
      <formula>LEN(TRIM(P305))&gt;0</formula>
    </cfRule>
  </conditionalFormatting>
  <conditionalFormatting sqref="P305">
    <cfRule type="containsBlanks" dxfId="11626" priority="2686">
      <formula>LEN(TRIM(P305))=0</formula>
    </cfRule>
  </conditionalFormatting>
  <conditionalFormatting sqref="H11:X14 H23:X26 H35:H38 H62:L62 R61:T62 H59:H60 H61:I61 K61:L61 L60 V62:W62 S60 V61 J35:J38 L35:X38">
    <cfRule type="notContainsBlanks" dxfId="11625" priority="2687">
      <formula>LEN(TRIM(H11))&gt;0</formula>
    </cfRule>
  </conditionalFormatting>
  <conditionalFormatting sqref="H11:X14 H23:X26 H35:H38 H62:L62 R61:T62 H59:H60 H61:I61 K61:L61 L60 V62:W62 S60 V61 J35:J38 L35:X38">
    <cfRule type="containsBlanks" dxfId="11624" priority="2688">
      <formula>LEN(TRIM(H11))=0</formula>
    </cfRule>
  </conditionalFormatting>
  <conditionalFormatting sqref="X11:X14 X23:X26 X35:X38">
    <cfRule type="notContainsBlanks" dxfId="11623" priority="2689">
      <formula>LEN(TRIM(X11))&gt;0</formula>
    </cfRule>
  </conditionalFormatting>
  <conditionalFormatting sqref="X11:X14 X23:X26 X35:X38">
    <cfRule type="containsBlanks" dxfId="11622" priority="2690">
      <formula>LEN(TRIM(X11))=0</formula>
    </cfRule>
  </conditionalFormatting>
  <conditionalFormatting sqref="N11:N14 N23:N26 N35:N38">
    <cfRule type="notContainsBlanks" dxfId="11621" priority="2691">
      <formula>LEN(TRIM(N11))&gt;0</formula>
    </cfRule>
  </conditionalFormatting>
  <conditionalFormatting sqref="N11:N14 N23:N26 N35:N38">
    <cfRule type="containsBlanks" dxfId="11620" priority="2692">
      <formula>LEN(TRIM(N11))=0</formula>
    </cfRule>
  </conditionalFormatting>
  <conditionalFormatting sqref="O11:O14 O23:O26 O35:O38">
    <cfRule type="notContainsBlanks" dxfId="11619" priority="2693">
      <formula>LEN(TRIM(O11))&gt;0</formula>
    </cfRule>
  </conditionalFormatting>
  <conditionalFormatting sqref="O11:O14 O23:O26 O35:O38">
    <cfRule type="containsBlanks" dxfId="11618" priority="2694">
      <formula>LEN(TRIM(O11))=0</formula>
    </cfRule>
  </conditionalFormatting>
  <conditionalFormatting sqref="T11:T14 T23:T26 T35:T38 T61:T62">
    <cfRule type="notContainsBlanks" dxfId="11617" priority="2695">
      <formula>LEN(TRIM(T11))&gt;0</formula>
    </cfRule>
  </conditionalFormatting>
  <conditionalFormatting sqref="T11:T14 T23:T26 T35:T38 T61:T62">
    <cfRule type="containsBlanks" dxfId="11616" priority="2696">
      <formula>LEN(TRIM(T11))=0</formula>
    </cfRule>
  </conditionalFormatting>
  <conditionalFormatting sqref="V11:V14 V23:V26 V35:V38 V61:V62">
    <cfRule type="notContainsBlanks" dxfId="11615" priority="2697">
      <formula>LEN(TRIM(V11))&gt;0</formula>
    </cfRule>
  </conditionalFormatting>
  <conditionalFormatting sqref="V11:V14 V23:V26 V35:V38 V61:V62">
    <cfRule type="containsBlanks" dxfId="11614" priority="2698">
      <formula>LEN(TRIM(V11))=0</formula>
    </cfRule>
  </conditionalFormatting>
  <conditionalFormatting sqref="U11:U14 U23:U26 U35:U38">
    <cfRule type="notContainsBlanks" dxfId="11613" priority="2699">
      <formula>LEN(TRIM(U11))&gt;0</formula>
    </cfRule>
  </conditionalFormatting>
  <conditionalFormatting sqref="U11:U14 U23:U26 U35:U38">
    <cfRule type="containsBlanks" dxfId="11612" priority="2700">
      <formula>LEN(TRIM(U11))=0</formula>
    </cfRule>
  </conditionalFormatting>
  <conditionalFormatting sqref="H96:X96 H107:X107 H84:H117 H85:X85 I88:X88 I91:X91 I94:X94 N95:N117 P95:P117 R95:S117 U95:U117 X95:X117 H62:L62 R61:T62 H60 H61:I61 K61:L61 L60 V62:W62 S60 V61 H63:X63 H74:X74 H77:X77 H80:X80 H83:X83">
    <cfRule type="notContainsBlanks" dxfId="11611" priority="2701">
      <formula>LEN(TRIM(H96))&gt;0</formula>
    </cfRule>
  </conditionalFormatting>
  <conditionalFormatting sqref="H96:X96 H107:X107 H84:H117 H85:X85 I88:X88 I91:X91 I94:X94 N95:N117 P95:P117 R95:S117 U95:U117 X95:X117 H62:L62 R61:T62 H60 H61:I61 K61:L61 L60 V62:W62 S60 V61 H63:X63 H74:X74 H77:X77 H80:X80 H83:X83">
    <cfRule type="containsBlanks" dxfId="11610" priority="2702">
      <formula>LEN(TRIM(H96))=0</formula>
    </cfRule>
  </conditionalFormatting>
  <conditionalFormatting sqref="M24">
    <cfRule type="notContainsBlanks" dxfId="11609" priority="2703">
      <formula>LEN(TRIM(M24))&gt;0</formula>
    </cfRule>
  </conditionalFormatting>
  <conditionalFormatting sqref="M24">
    <cfRule type="containsBlanks" dxfId="11608" priority="2704">
      <formula>LEN(TRIM(M24))=0</formula>
    </cfRule>
  </conditionalFormatting>
  <conditionalFormatting sqref="M25">
    <cfRule type="notContainsBlanks" dxfId="11607" priority="2705">
      <formula>LEN(TRIM(M25))&gt;0</formula>
    </cfRule>
  </conditionalFormatting>
  <conditionalFormatting sqref="M25">
    <cfRule type="containsBlanks" dxfId="11606" priority="2706">
      <formula>LEN(TRIM(M25))=0</formula>
    </cfRule>
  </conditionalFormatting>
  <conditionalFormatting sqref="U24">
    <cfRule type="notContainsBlanks" dxfId="11605" priority="2707">
      <formula>LEN(TRIM(U24))&gt;0</formula>
    </cfRule>
  </conditionalFormatting>
  <conditionalFormatting sqref="U24">
    <cfRule type="containsBlanks" dxfId="11604" priority="2708">
      <formula>LEN(TRIM(U24))=0</formula>
    </cfRule>
  </conditionalFormatting>
  <conditionalFormatting sqref="U25">
    <cfRule type="notContainsBlanks" dxfId="11603" priority="2709">
      <formula>LEN(TRIM(U25))&gt;0</formula>
    </cfRule>
  </conditionalFormatting>
  <conditionalFormatting sqref="U25">
    <cfRule type="containsBlanks" dxfId="11602" priority="2710">
      <formula>LEN(TRIM(U25))=0</formula>
    </cfRule>
  </conditionalFormatting>
  <conditionalFormatting sqref="U25">
    <cfRule type="notContainsBlanks" dxfId="11601" priority="2711">
      <formula>LEN(TRIM(U25))&gt;0</formula>
    </cfRule>
  </conditionalFormatting>
  <conditionalFormatting sqref="U25">
    <cfRule type="containsBlanks" dxfId="11600" priority="2712">
      <formula>LEN(TRIM(U25))=0</formula>
    </cfRule>
  </conditionalFormatting>
  <conditionalFormatting sqref="U25">
    <cfRule type="notContainsBlanks" dxfId="11599" priority="2713">
      <formula>LEN(TRIM(U25))&gt;0</formula>
    </cfRule>
  </conditionalFormatting>
  <conditionalFormatting sqref="U25">
    <cfRule type="containsBlanks" dxfId="11598" priority="2714">
      <formula>LEN(TRIM(U25))=0</formula>
    </cfRule>
  </conditionalFormatting>
  <conditionalFormatting sqref="U26">
    <cfRule type="notContainsBlanks" dxfId="11597" priority="2715">
      <formula>LEN(TRIM(U26))&gt;0</formula>
    </cfRule>
  </conditionalFormatting>
  <conditionalFormatting sqref="U26">
    <cfRule type="containsBlanks" dxfId="11596" priority="2716">
      <formula>LEN(TRIM(U26))=0</formula>
    </cfRule>
  </conditionalFormatting>
  <conditionalFormatting sqref="U24">
    <cfRule type="notContainsBlanks" dxfId="11595" priority="2717">
      <formula>LEN(TRIM(U24))&gt;0</formula>
    </cfRule>
  </conditionalFormatting>
  <conditionalFormatting sqref="U24">
    <cfRule type="containsBlanks" dxfId="11594" priority="2718">
      <formula>LEN(TRIM(U24))=0</formula>
    </cfRule>
  </conditionalFormatting>
  <conditionalFormatting sqref="U24">
    <cfRule type="notContainsBlanks" dxfId="11593" priority="2719">
      <formula>LEN(TRIM(U24))&gt;0</formula>
    </cfRule>
  </conditionalFormatting>
  <conditionalFormatting sqref="U24">
    <cfRule type="containsBlanks" dxfId="11592" priority="2720">
      <formula>LEN(TRIM(U24))=0</formula>
    </cfRule>
  </conditionalFormatting>
  <conditionalFormatting sqref="U26">
    <cfRule type="notContainsBlanks" dxfId="11591" priority="2721">
      <formula>LEN(TRIM(U26))&gt;0</formula>
    </cfRule>
  </conditionalFormatting>
  <conditionalFormatting sqref="U26">
    <cfRule type="containsBlanks" dxfId="11590" priority="2722">
      <formula>LEN(TRIM(U26))=0</formula>
    </cfRule>
  </conditionalFormatting>
  <conditionalFormatting sqref="U26">
    <cfRule type="notContainsBlanks" dxfId="11589" priority="2723">
      <formula>LEN(TRIM(U26))&gt;0</formula>
    </cfRule>
  </conditionalFormatting>
  <conditionalFormatting sqref="U26">
    <cfRule type="containsBlanks" dxfId="11588" priority="2724">
      <formula>LEN(TRIM(U26))=0</formula>
    </cfRule>
  </conditionalFormatting>
  <conditionalFormatting sqref="U63 U74 U85 U96 U107">
    <cfRule type="notContainsBlanks" dxfId="11587" priority="2725">
      <formula>LEN(TRIM(U63))&gt;0</formula>
    </cfRule>
  </conditionalFormatting>
  <conditionalFormatting sqref="U63 U74 U85 U96 U107">
    <cfRule type="containsBlanks" dxfId="11586" priority="2726">
      <formula>LEN(TRIM(U63))=0</formula>
    </cfRule>
  </conditionalFormatting>
  <conditionalFormatting sqref="U63 U74 U85 U96 U107">
    <cfRule type="notContainsBlanks" dxfId="11585" priority="2727">
      <formula>LEN(TRIM(U63))&gt;0</formula>
    </cfRule>
  </conditionalFormatting>
  <conditionalFormatting sqref="U63 U74 U85 U96 U107">
    <cfRule type="containsBlanks" dxfId="11584" priority="2728">
      <formula>LEN(TRIM(U63))=0</formula>
    </cfRule>
  </conditionalFormatting>
  <conditionalFormatting sqref="U63 U74 U85 U96 U107">
    <cfRule type="notContainsBlanks" dxfId="11583" priority="2729">
      <formula>LEN(TRIM(U63))&gt;0</formula>
    </cfRule>
  </conditionalFormatting>
  <conditionalFormatting sqref="U63 U74 U85 U96 U107">
    <cfRule type="containsBlanks" dxfId="11582" priority="2730">
      <formula>LEN(TRIM(U63))=0</formula>
    </cfRule>
  </conditionalFormatting>
  <conditionalFormatting sqref="V61:V63 V74 V85 V96 V107">
    <cfRule type="notContainsBlanks" dxfId="11581" priority="2731">
      <formula>LEN(TRIM(V61))&gt;0</formula>
    </cfRule>
  </conditionalFormatting>
  <conditionalFormatting sqref="V61:V63 V74 V85 V96 V107">
    <cfRule type="containsBlanks" dxfId="11580" priority="2732">
      <formula>LEN(TRIM(V61))=0</formula>
    </cfRule>
  </conditionalFormatting>
  <conditionalFormatting sqref="O63 O74 O85 O96 O107">
    <cfRule type="notContainsBlanks" dxfId="11579" priority="2733">
      <formula>LEN(TRIM(O63))&gt;0</formula>
    </cfRule>
  </conditionalFormatting>
  <conditionalFormatting sqref="O63 O74 O85 O96 O107">
    <cfRule type="containsBlanks" dxfId="11578" priority="2734">
      <formula>LEN(TRIM(O63))=0</formula>
    </cfRule>
  </conditionalFormatting>
  <conditionalFormatting sqref="O63 O74 O85 O96 O107">
    <cfRule type="notContainsBlanks" dxfId="11577" priority="2735">
      <formula>LEN(TRIM(O63))&gt;0</formula>
    </cfRule>
  </conditionalFormatting>
  <conditionalFormatting sqref="O63 O74 O85 O96 O107">
    <cfRule type="containsBlanks" dxfId="11576" priority="2736">
      <formula>LEN(TRIM(O63))=0</formula>
    </cfRule>
  </conditionalFormatting>
  <conditionalFormatting sqref="S15:S19 H16:X26">
    <cfRule type="notContainsBlanks" dxfId="11575" priority="2737">
      <formula>LEN(TRIM(S15))&gt;0</formula>
    </cfRule>
  </conditionalFormatting>
  <conditionalFormatting sqref="S15:S19 H16:X26">
    <cfRule type="containsBlanks" dxfId="11574" priority="2738">
      <formula>LEN(TRIM(S15))=0</formula>
    </cfRule>
  </conditionalFormatting>
  <conditionalFormatting sqref="U16:U17">
    <cfRule type="notContainsBlanks" dxfId="11573" priority="2739">
      <formula>LEN(TRIM(U16))&gt;0</formula>
    </cfRule>
  </conditionalFormatting>
  <conditionalFormatting sqref="U16:U17">
    <cfRule type="containsBlanks" dxfId="11572" priority="2740">
      <formula>LEN(TRIM(U16))=0</formula>
    </cfRule>
  </conditionalFormatting>
  <conditionalFormatting sqref="U21">
    <cfRule type="notContainsBlanks" dxfId="11571" priority="2741">
      <formula>LEN(TRIM(U21))&gt;0</formula>
    </cfRule>
  </conditionalFormatting>
  <conditionalFormatting sqref="U21">
    <cfRule type="containsBlanks" dxfId="11570" priority="2742">
      <formula>LEN(TRIM(U21))=0</formula>
    </cfRule>
  </conditionalFormatting>
  <conditionalFormatting sqref="U18:U20">
    <cfRule type="notContainsBlanks" dxfId="11569" priority="2743">
      <formula>LEN(TRIM(U18))&gt;0</formula>
    </cfRule>
  </conditionalFormatting>
  <conditionalFormatting sqref="U18:U20">
    <cfRule type="containsBlanks" dxfId="11568" priority="2744">
      <formula>LEN(TRIM(U18))=0</formula>
    </cfRule>
  </conditionalFormatting>
  <conditionalFormatting sqref="U22">
    <cfRule type="notContainsBlanks" dxfId="11567" priority="2745">
      <formula>LEN(TRIM(U22))&gt;0</formula>
    </cfRule>
  </conditionalFormatting>
  <conditionalFormatting sqref="U22">
    <cfRule type="containsBlanks" dxfId="11566" priority="2746">
      <formula>LEN(TRIM(U22))=0</formula>
    </cfRule>
  </conditionalFormatting>
  <conditionalFormatting sqref="V16:V26">
    <cfRule type="notContainsBlanks" dxfId="11565" priority="2747">
      <formula>LEN(TRIM(V16))&gt;0</formula>
    </cfRule>
  </conditionalFormatting>
  <conditionalFormatting sqref="V16:V26">
    <cfRule type="containsBlanks" dxfId="11564" priority="2748">
      <formula>LEN(TRIM(V16))=0</formula>
    </cfRule>
  </conditionalFormatting>
  <conditionalFormatting sqref="O16:O26">
    <cfRule type="notContainsBlanks" dxfId="11563" priority="2749">
      <formula>LEN(TRIM(O16))&gt;0</formula>
    </cfRule>
  </conditionalFormatting>
  <conditionalFormatting sqref="O16:O26">
    <cfRule type="containsBlanks" dxfId="11562" priority="2750">
      <formula>LEN(TRIM(O16))=0</formula>
    </cfRule>
  </conditionalFormatting>
  <conditionalFormatting sqref="O16:O26">
    <cfRule type="notContainsBlanks" dxfId="11561" priority="2751">
      <formula>LEN(TRIM(O16))&gt;0</formula>
    </cfRule>
  </conditionalFormatting>
  <conditionalFormatting sqref="O16:O26">
    <cfRule type="containsBlanks" dxfId="11560" priority="2752">
      <formula>LEN(TRIM(O16))=0</formula>
    </cfRule>
  </conditionalFormatting>
  <conditionalFormatting sqref="U18:U20">
    <cfRule type="notContainsBlanks" dxfId="11559" priority="2753">
      <formula>LEN(TRIM(U18))&gt;0</formula>
    </cfRule>
  </conditionalFormatting>
  <conditionalFormatting sqref="U18:U20">
    <cfRule type="containsBlanks" dxfId="11558" priority="2754">
      <formula>LEN(TRIM(U18))=0</formula>
    </cfRule>
  </conditionalFormatting>
  <conditionalFormatting sqref="U23">
    <cfRule type="notContainsBlanks" dxfId="11557" priority="2755">
      <formula>LEN(TRIM(U23))&gt;0</formula>
    </cfRule>
  </conditionalFormatting>
  <conditionalFormatting sqref="U23">
    <cfRule type="containsBlanks" dxfId="11556" priority="2756">
      <formula>LEN(TRIM(U23))=0</formula>
    </cfRule>
  </conditionalFormatting>
  <conditionalFormatting sqref="M19">
    <cfRule type="notContainsBlanks" dxfId="11555" priority="2757">
      <formula>LEN(TRIM(M19))&gt;0</formula>
    </cfRule>
  </conditionalFormatting>
  <conditionalFormatting sqref="M19">
    <cfRule type="containsBlanks" dxfId="11554" priority="2758">
      <formula>LEN(TRIM(M19))=0</formula>
    </cfRule>
  </conditionalFormatting>
  <conditionalFormatting sqref="M21">
    <cfRule type="notContainsBlanks" dxfId="11553" priority="2759">
      <formula>LEN(TRIM(M21))&gt;0</formula>
    </cfRule>
  </conditionalFormatting>
  <conditionalFormatting sqref="M21">
    <cfRule type="containsBlanks" dxfId="11552" priority="2760">
      <formula>LEN(TRIM(M21))=0</formula>
    </cfRule>
  </conditionalFormatting>
  <conditionalFormatting sqref="M22">
    <cfRule type="notContainsBlanks" dxfId="11551" priority="2761">
      <formula>LEN(TRIM(M22))&gt;0</formula>
    </cfRule>
  </conditionalFormatting>
  <conditionalFormatting sqref="M22">
    <cfRule type="containsBlanks" dxfId="11550" priority="2762">
      <formula>LEN(TRIM(M22))=0</formula>
    </cfRule>
  </conditionalFormatting>
  <conditionalFormatting sqref="U16:U17">
    <cfRule type="notContainsBlanks" dxfId="11549" priority="2763">
      <formula>LEN(TRIM(U16))&gt;0</formula>
    </cfRule>
  </conditionalFormatting>
  <conditionalFormatting sqref="U16:U17">
    <cfRule type="containsBlanks" dxfId="11548" priority="2764">
      <formula>LEN(TRIM(U16))=0</formula>
    </cfRule>
  </conditionalFormatting>
  <conditionalFormatting sqref="U21">
    <cfRule type="notContainsBlanks" dxfId="11547" priority="2765">
      <formula>LEN(TRIM(U21))&gt;0</formula>
    </cfRule>
  </conditionalFormatting>
  <conditionalFormatting sqref="U21">
    <cfRule type="containsBlanks" dxfId="11546" priority="2766">
      <formula>LEN(TRIM(U21))=0</formula>
    </cfRule>
  </conditionalFormatting>
  <conditionalFormatting sqref="U22">
    <cfRule type="notContainsBlanks" dxfId="11545" priority="2767">
      <formula>LEN(TRIM(U22))&gt;0</formula>
    </cfRule>
  </conditionalFormatting>
  <conditionalFormatting sqref="U22">
    <cfRule type="containsBlanks" dxfId="11544" priority="2768">
      <formula>LEN(TRIM(U22))=0</formula>
    </cfRule>
  </conditionalFormatting>
  <conditionalFormatting sqref="U23">
    <cfRule type="notContainsBlanks" dxfId="11543" priority="2769">
      <formula>LEN(TRIM(U23))&gt;0</formula>
    </cfRule>
  </conditionalFormatting>
  <conditionalFormatting sqref="U23">
    <cfRule type="containsBlanks" dxfId="11542" priority="2770">
      <formula>LEN(TRIM(U23))=0</formula>
    </cfRule>
  </conditionalFormatting>
  <conditionalFormatting sqref="T16:T17">
    <cfRule type="notContainsBlanks" dxfId="11541" priority="2771">
      <formula>LEN(TRIM(T16))&gt;0</formula>
    </cfRule>
  </conditionalFormatting>
  <conditionalFormatting sqref="T16:T17">
    <cfRule type="containsBlanks" dxfId="11540" priority="2772">
      <formula>LEN(TRIM(T16))=0</formula>
    </cfRule>
  </conditionalFormatting>
  <conditionalFormatting sqref="T16:T17">
    <cfRule type="notContainsBlanks" dxfId="11539" priority="2773">
      <formula>LEN(TRIM(T16))&gt;0</formula>
    </cfRule>
  </conditionalFormatting>
  <conditionalFormatting sqref="T16:T17">
    <cfRule type="containsBlanks" dxfId="11538" priority="2774">
      <formula>LEN(TRIM(T16))=0</formula>
    </cfRule>
  </conditionalFormatting>
  <conditionalFormatting sqref="M132:N139 K132:K138 H131:O131 I132:I139 S131:X131">
    <cfRule type="notContainsBlanks" dxfId="11537" priority="2775">
      <formula>LEN(TRIM(M132))&gt;0</formula>
    </cfRule>
  </conditionalFormatting>
  <conditionalFormatting sqref="M132:N139 K132:K138 H131:O131 I132:I139 S131:X131">
    <cfRule type="containsBlanks" dxfId="11536" priority="2776">
      <formula>LEN(TRIM(M132))=0</formula>
    </cfRule>
  </conditionalFormatting>
  <conditionalFormatting sqref="K131:K138">
    <cfRule type="notContainsBlanks" dxfId="11535" priority="2777">
      <formula>LEN(TRIM(K131))&gt;0</formula>
    </cfRule>
  </conditionalFormatting>
  <conditionalFormatting sqref="K131:K138">
    <cfRule type="containsBlanks" dxfId="11534" priority="2778">
      <formula>LEN(TRIM(K131))=0</formula>
    </cfRule>
  </conditionalFormatting>
  <conditionalFormatting sqref="H142 J142:X142">
    <cfRule type="notContainsBlanks" dxfId="11533" priority="2779">
      <formula>LEN(TRIM(H142))&gt;0</formula>
    </cfRule>
  </conditionalFormatting>
  <conditionalFormatting sqref="H142 J142:X142">
    <cfRule type="containsBlanks" dxfId="11532" priority="2780">
      <formula>LEN(TRIM(H142))=0</formula>
    </cfRule>
  </conditionalFormatting>
  <conditionalFormatting sqref="K142:X142">
    <cfRule type="notContainsBlanks" dxfId="11531" priority="2781">
      <formula>LEN(TRIM(K142))&gt;0</formula>
    </cfRule>
  </conditionalFormatting>
  <conditionalFormatting sqref="K142:X142">
    <cfRule type="containsBlanks" dxfId="11530" priority="2782">
      <formula>LEN(TRIM(K142))=0</formula>
    </cfRule>
  </conditionalFormatting>
  <conditionalFormatting sqref="Q142">
    <cfRule type="notContainsBlanks" dxfId="11529" priority="2783">
      <formula>LEN(TRIM(Q142))&gt;0</formula>
    </cfRule>
  </conditionalFormatting>
  <conditionalFormatting sqref="Q142">
    <cfRule type="containsBlanks" dxfId="11528" priority="2784">
      <formula>LEN(TRIM(Q142))=0</formula>
    </cfRule>
  </conditionalFormatting>
  <conditionalFormatting sqref="H153:X153 K154:K172">
    <cfRule type="notContainsBlanks" dxfId="11527" priority="2785">
      <formula>LEN(TRIM(H153))&gt;0</formula>
    </cfRule>
  </conditionalFormatting>
  <conditionalFormatting sqref="H153:X153 K154:K172">
    <cfRule type="containsBlanks" dxfId="11526" priority="2786">
      <formula>LEN(TRIM(H153))=0</formula>
    </cfRule>
  </conditionalFormatting>
  <conditionalFormatting sqref="K153:K172">
    <cfRule type="notContainsBlanks" dxfId="11525" priority="2787">
      <formula>LEN(TRIM(K153))&gt;0</formula>
    </cfRule>
  </conditionalFormatting>
  <conditionalFormatting sqref="K153:K172">
    <cfRule type="containsBlanks" dxfId="11524" priority="2788">
      <formula>LEN(TRIM(K153))=0</formula>
    </cfRule>
  </conditionalFormatting>
  <conditionalFormatting sqref="Q153">
    <cfRule type="notContainsBlanks" dxfId="11523" priority="2789">
      <formula>LEN(TRIM(Q153))&gt;0</formula>
    </cfRule>
  </conditionalFormatting>
  <conditionalFormatting sqref="Q153">
    <cfRule type="containsBlanks" dxfId="11522" priority="2790">
      <formula>LEN(TRIM(Q153))=0</formula>
    </cfRule>
  </conditionalFormatting>
  <conditionalFormatting sqref="H164:X164">
    <cfRule type="notContainsBlanks" dxfId="11521" priority="2791">
      <formula>LEN(TRIM(H164))&gt;0</formula>
    </cfRule>
  </conditionalFormatting>
  <conditionalFormatting sqref="H164:X164">
    <cfRule type="containsBlanks" dxfId="11520" priority="2792">
      <formula>LEN(TRIM(H164))=0</formula>
    </cfRule>
  </conditionalFormatting>
  <conditionalFormatting sqref="K164">
    <cfRule type="notContainsBlanks" dxfId="11519" priority="2793">
      <formula>LEN(TRIM(K164))&gt;0</formula>
    </cfRule>
  </conditionalFormatting>
  <conditionalFormatting sqref="K164">
    <cfRule type="containsBlanks" dxfId="11518" priority="2794">
      <formula>LEN(TRIM(K164))=0</formula>
    </cfRule>
  </conditionalFormatting>
  <conditionalFormatting sqref="Q164">
    <cfRule type="notContainsBlanks" dxfId="11517" priority="2795">
      <formula>LEN(TRIM(Q164))&gt;0</formula>
    </cfRule>
  </conditionalFormatting>
  <conditionalFormatting sqref="Q164">
    <cfRule type="containsBlanks" dxfId="11516" priority="2796">
      <formula>LEN(TRIM(Q164))=0</formula>
    </cfRule>
  </conditionalFormatting>
  <conditionalFormatting sqref="H225:I227 Q229 K225:X227">
    <cfRule type="notContainsBlanks" dxfId="11515" priority="2797">
      <formula>LEN(TRIM(H225))&gt;0</formula>
    </cfRule>
  </conditionalFormatting>
  <conditionalFormatting sqref="H225:I227 Q229 K225:X227">
    <cfRule type="containsBlanks" dxfId="11514" priority="2798">
      <formula>LEN(TRIM(H225))=0</formula>
    </cfRule>
  </conditionalFormatting>
  <conditionalFormatting sqref="T225:T227">
    <cfRule type="notContainsBlanks" dxfId="11513" priority="2799">
      <formula>LEN(TRIM(T225))&gt;0</formula>
    </cfRule>
  </conditionalFormatting>
  <conditionalFormatting sqref="T225:T227">
    <cfRule type="containsBlanks" dxfId="11512" priority="2800">
      <formula>LEN(TRIM(T225))=0</formula>
    </cfRule>
  </conditionalFormatting>
  <conditionalFormatting sqref="U225:U227">
    <cfRule type="notContainsBlanks" dxfId="11511" priority="2801">
      <formula>LEN(TRIM(U225))&gt;0</formula>
    </cfRule>
  </conditionalFormatting>
  <conditionalFormatting sqref="U225:U227">
    <cfRule type="containsBlanks" dxfId="11510" priority="2802">
      <formula>LEN(TRIM(U225))=0</formula>
    </cfRule>
  </conditionalFormatting>
  <conditionalFormatting sqref="T225:T227">
    <cfRule type="notContainsBlanks" dxfId="11509" priority="2803">
      <formula>LEN(TRIM(T225))&gt;0</formula>
    </cfRule>
  </conditionalFormatting>
  <conditionalFormatting sqref="T225:T227">
    <cfRule type="containsBlanks" dxfId="11508" priority="2804">
      <formula>LEN(TRIM(T225))=0</formula>
    </cfRule>
  </conditionalFormatting>
  <conditionalFormatting sqref="U225:U227">
    <cfRule type="notContainsBlanks" dxfId="11507" priority="2805">
      <formula>LEN(TRIM(U225))&gt;0</formula>
    </cfRule>
  </conditionalFormatting>
  <conditionalFormatting sqref="U225:U227">
    <cfRule type="containsBlanks" dxfId="11506" priority="2806">
      <formula>LEN(TRIM(U225))=0</formula>
    </cfRule>
  </conditionalFormatting>
  <conditionalFormatting sqref="V225:V227">
    <cfRule type="notContainsBlanks" dxfId="11505" priority="2807">
      <formula>LEN(TRIM(V225))&gt;0</formula>
    </cfRule>
  </conditionalFormatting>
  <conditionalFormatting sqref="V225:V227">
    <cfRule type="containsBlanks" dxfId="11504" priority="2808">
      <formula>LEN(TRIM(V225))=0</formula>
    </cfRule>
  </conditionalFormatting>
  <conditionalFormatting sqref="V225:V227">
    <cfRule type="notContainsBlanks" dxfId="11503" priority="2809">
      <formula>LEN(TRIM(V225))&gt;0</formula>
    </cfRule>
  </conditionalFormatting>
  <conditionalFormatting sqref="V225:V227">
    <cfRule type="containsBlanks" dxfId="11502" priority="2810">
      <formula>LEN(TRIM(V225))=0</formula>
    </cfRule>
  </conditionalFormatting>
  <conditionalFormatting sqref="X225:X227">
    <cfRule type="notContainsBlanks" dxfId="11501" priority="2811">
      <formula>LEN(TRIM(X225))&gt;0</formula>
    </cfRule>
  </conditionalFormatting>
  <conditionalFormatting sqref="X225:X227">
    <cfRule type="containsBlanks" dxfId="11500" priority="2812">
      <formula>LEN(TRIM(X225))=0</formula>
    </cfRule>
  </conditionalFormatting>
  <conditionalFormatting sqref="X225:X227">
    <cfRule type="notContainsBlanks" dxfId="11499" priority="2813">
      <formula>LEN(TRIM(X225))&gt;0</formula>
    </cfRule>
  </conditionalFormatting>
  <conditionalFormatting sqref="X225:X227">
    <cfRule type="containsBlanks" dxfId="11498" priority="2814">
      <formula>LEN(TRIM(X225))=0</formula>
    </cfRule>
  </conditionalFormatting>
  <conditionalFormatting sqref="S225:S227">
    <cfRule type="notContainsBlanks" dxfId="11497" priority="2815">
      <formula>LEN(TRIM(S225))&gt;0</formula>
    </cfRule>
  </conditionalFormatting>
  <conditionalFormatting sqref="S225:S227">
    <cfRule type="containsBlanks" dxfId="11496" priority="2816">
      <formula>LEN(TRIM(S225))=0</formula>
    </cfRule>
  </conditionalFormatting>
  <conditionalFormatting sqref="S225:S227">
    <cfRule type="notContainsBlanks" dxfId="11495" priority="2817">
      <formula>LEN(TRIM(S225))&gt;0</formula>
    </cfRule>
  </conditionalFormatting>
  <conditionalFormatting sqref="S225:S227">
    <cfRule type="containsBlanks" dxfId="11494" priority="2818">
      <formula>LEN(TRIM(S225))=0</formula>
    </cfRule>
  </conditionalFormatting>
  <conditionalFormatting sqref="S225:S227">
    <cfRule type="notContainsBlanks" dxfId="11493" priority="2819">
      <formula>LEN(TRIM(S225))&gt;0</formula>
    </cfRule>
  </conditionalFormatting>
  <conditionalFormatting sqref="S225:S227">
    <cfRule type="containsBlanks" dxfId="11492" priority="2820">
      <formula>LEN(TRIM(S225))=0</formula>
    </cfRule>
  </conditionalFormatting>
  <conditionalFormatting sqref="H186:X186">
    <cfRule type="notContainsBlanks" dxfId="11491" priority="2821">
      <formula>LEN(TRIM(H186))&gt;0</formula>
    </cfRule>
  </conditionalFormatting>
  <conditionalFormatting sqref="H186:X186">
    <cfRule type="containsBlanks" dxfId="11490" priority="2822">
      <formula>LEN(TRIM(H186))=0</formula>
    </cfRule>
  </conditionalFormatting>
  <conditionalFormatting sqref="S186">
    <cfRule type="notContainsBlanks" dxfId="11489" priority="2823">
      <formula>LEN(TRIM(S186))&gt;0</formula>
    </cfRule>
  </conditionalFormatting>
  <conditionalFormatting sqref="S186">
    <cfRule type="containsBlanks" dxfId="11488" priority="2824">
      <formula>LEN(TRIM(S186))=0</formula>
    </cfRule>
  </conditionalFormatting>
  <conditionalFormatting sqref="S186">
    <cfRule type="notContainsBlanks" dxfId="11487" priority="2825">
      <formula>LEN(TRIM(S186))&gt;0</formula>
    </cfRule>
  </conditionalFormatting>
  <conditionalFormatting sqref="S186">
    <cfRule type="containsBlanks" dxfId="11486" priority="2826">
      <formula>LEN(TRIM(S186))=0</formula>
    </cfRule>
  </conditionalFormatting>
  <conditionalFormatting sqref="X186">
    <cfRule type="notContainsBlanks" dxfId="11485" priority="2827">
      <formula>LEN(TRIM(X186))&gt;0</formula>
    </cfRule>
  </conditionalFormatting>
  <conditionalFormatting sqref="X186">
    <cfRule type="containsBlanks" dxfId="11484" priority="2828">
      <formula>LEN(TRIM(X186))=0</formula>
    </cfRule>
  </conditionalFormatting>
  <conditionalFormatting sqref="X186">
    <cfRule type="notContainsBlanks" dxfId="11483" priority="2829">
      <formula>LEN(TRIM(X186))&gt;0</formula>
    </cfRule>
  </conditionalFormatting>
  <conditionalFormatting sqref="X186">
    <cfRule type="containsBlanks" dxfId="11482" priority="2830">
      <formula>LEN(TRIM(X186))=0</formula>
    </cfRule>
  </conditionalFormatting>
  <conditionalFormatting sqref="T186">
    <cfRule type="notContainsBlanks" dxfId="11481" priority="2831">
      <formula>LEN(TRIM(T186))&gt;0</formula>
    </cfRule>
  </conditionalFormatting>
  <conditionalFormatting sqref="T186">
    <cfRule type="containsBlanks" dxfId="11480" priority="2832">
      <formula>LEN(TRIM(T186))=0</formula>
    </cfRule>
  </conditionalFormatting>
  <conditionalFormatting sqref="U186">
    <cfRule type="notContainsBlanks" dxfId="11479" priority="2833">
      <formula>LEN(TRIM(U186))&gt;0</formula>
    </cfRule>
  </conditionalFormatting>
  <conditionalFormatting sqref="U186">
    <cfRule type="containsBlanks" dxfId="11478" priority="2834">
      <formula>LEN(TRIM(U186))=0</formula>
    </cfRule>
  </conditionalFormatting>
  <conditionalFormatting sqref="X186">
    <cfRule type="notContainsBlanks" dxfId="11477" priority="2835">
      <formula>LEN(TRIM(X186))&gt;0</formula>
    </cfRule>
  </conditionalFormatting>
  <conditionalFormatting sqref="X186">
    <cfRule type="containsBlanks" dxfId="11476" priority="2836">
      <formula>LEN(TRIM(X186))=0</formula>
    </cfRule>
  </conditionalFormatting>
  <conditionalFormatting sqref="X186">
    <cfRule type="notContainsBlanks" dxfId="11475" priority="2837">
      <formula>LEN(TRIM(X186))&gt;0</formula>
    </cfRule>
  </conditionalFormatting>
  <conditionalFormatting sqref="X186">
    <cfRule type="containsBlanks" dxfId="11474" priority="2838">
      <formula>LEN(TRIM(X186))=0</formula>
    </cfRule>
  </conditionalFormatting>
  <conditionalFormatting sqref="X186">
    <cfRule type="notContainsBlanks" dxfId="11473" priority="2839">
      <formula>LEN(TRIM(X186))&gt;0</formula>
    </cfRule>
  </conditionalFormatting>
  <conditionalFormatting sqref="X186">
    <cfRule type="containsBlanks" dxfId="11472" priority="2840">
      <formula>LEN(TRIM(X186))=0</formula>
    </cfRule>
  </conditionalFormatting>
  <conditionalFormatting sqref="H197:X197">
    <cfRule type="notContainsBlanks" dxfId="11471" priority="2841">
      <formula>LEN(TRIM(H197))&gt;0</formula>
    </cfRule>
  </conditionalFormatting>
  <conditionalFormatting sqref="H197:X197">
    <cfRule type="containsBlanks" dxfId="11470" priority="2842">
      <formula>LEN(TRIM(H197))=0</formula>
    </cfRule>
  </conditionalFormatting>
  <conditionalFormatting sqref="S197">
    <cfRule type="notContainsBlanks" dxfId="11469" priority="2843">
      <formula>LEN(TRIM(S197))&gt;0</formula>
    </cfRule>
  </conditionalFormatting>
  <conditionalFormatting sqref="S197">
    <cfRule type="containsBlanks" dxfId="11468" priority="2844">
      <formula>LEN(TRIM(S197))=0</formula>
    </cfRule>
  </conditionalFormatting>
  <conditionalFormatting sqref="S197">
    <cfRule type="notContainsBlanks" dxfId="11467" priority="2845">
      <formula>LEN(TRIM(S197))&gt;0</formula>
    </cfRule>
  </conditionalFormatting>
  <conditionalFormatting sqref="S197">
    <cfRule type="containsBlanks" dxfId="11466" priority="2846">
      <formula>LEN(TRIM(S197))=0</formula>
    </cfRule>
  </conditionalFormatting>
  <conditionalFormatting sqref="X197">
    <cfRule type="notContainsBlanks" dxfId="11465" priority="2847">
      <formula>LEN(TRIM(X197))&gt;0</formula>
    </cfRule>
  </conditionalFormatting>
  <conditionalFormatting sqref="X197">
    <cfRule type="containsBlanks" dxfId="11464" priority="2848">
      <formula>LEN(TRIM(X197))=0</formula>
    </cfRule>
  </conditionalFormatting>
  <conditionalFormatting sqref="X197">
    <cfRule type="notContainsBlanks" dxfId="11463" priority="2849">
      <formula>LEN(TRIM(X197))&gt;0</formula>
    </cfRule>
  </conditionalFormatting>
  <conditionalFormatting sqref="X197">
    <cfRule type="containsBlanks" dxfId="11462" priority="2850">
      <formula>LEN(TRIM(X197))=0</formula>
    </cfRule>
  </conditionalFormatting>
  <conditionalFormatting sqref="T197">
    <cfRule type="notContainsBlanks" dxfId="11461" priority="2851">
      <formula>LEN(TRIM(T197))&gt;0</formula>
    </cfRule>
  </conditionalFormatting>
  <conditionalFormatting sqref="T197">
    <cfRule type="containsBlanks" dxfId="11460" priority="2852">
      <formula>LEN(TRIM(T197))=0</formula>
    </cfRule>
  </conditionalFormatting>
  <conditionalFormatting sqref="U197">
    <cfRule type="notContainsBlanks" dxfId="11459" priority="2853">
      <formula>LEN(TRIM(U197))&gt;0</formula>
    </cfRule>
  </conditionalFormatting>
  <conditionalFormatting sqref="U197">
    <cfRule type="containsBlanks" dxfId="11458" priority="2854">
      <formula>LEN(TRIM(U197))=0</formula>
    </cfRule>
  </conditionalFormatting>
  <conditionalFormatting sqref="X197">
    <cfRule type="notContainsBlanks" dxfId="11457" priority="2855">
      <formula>LEN(TRIM(X197))&gt;0</formula>
    </cfRule>
  </conditionalFormatting>
  <conditionalFormatting sqref="X197">
    <cfRule type="containsBlanks" dxfId="11456" priority="2856">
      <formula>LEN(TRIM(X197))=0</formula>
    </cfRule>
  </conditionalFormatting>
  <conditionalFormatting sqref="X197">
    <cfRule type="notContainsBlanks" dxfId="11455" priority="2857">
      <formula>LEN(TRIM(X197))&gt;0</formula>
    </cfRule>
  </conditionalFormatting>
  <conditionalFormatting sqref="X197">
    <cfRule type="containsBlanks" dxfId="11454" priority="2858">
      <formula>LEN(TRIM(X197))=0</formula>
    </cfRule>
  </conditionalFormatting>
  <conditionalFormatting sqref="X197">
    <cfRule type="notContainsBlanks" dxfId="11453" priority="2859">
      <formula>LEN(TRIM(X197))&gt;0</formula>
    </cfRule>
  </conditionalFormatting>
  <conditionalFormatting sqref="X197">
    <cfRule type="containsBlanks" dxfId="11452" priority="2860">
      <formula>LEN(TRIM(X197))=0</formula>
    </cfRule>
  </conditionalFormatting>
  <conditionalFormatting sqref="H208:X208">
    <cfRule type="notContainsBlanks" dxfId="11451" priority="2861">
      <formula>LEN(TRIM(H208))&gt;0</formula>
    </cfRule>
  </conditionalFormatting>
  <conditionalFormatting sqref="H208:X208">
    <cfRule type="containsBlanks" dxfId="11450" priority="2862">
      <formula>LEN(TRIM(H208))=0</formula>
    </cfRule>
  </conditionalFormatting>
  <conditionalFormatting sqref="S208">
    <cfRule type="notContainsBlanks" dxfId="11449" priority="2863">
      <formula>LEN(TRIM(S208))&gt;0</formula>
    </cfRule>
  </conditionalFormatting>
  <conditionalFormatting sqref="S208">
    <cfRule type="containsBlanks" dxfId="11448" priority="2864">
      <formula>LEN(TRIM(S208))=0</formula>
    </cfRule>
  </conditionalFormatting>
  <conditionalFormatting sqref="S208">
    <cfRule type="notContainsBlanks" dxfId="11447" priority="2865">
      <formula>LEN(TRIM(S208))&gt;0</formula>
    </cfRule>
  </conditionalFormatting>
  <conditionalFormatting sqref="S208">
    <cfRule type="containsBlanks" dxfId="11446" priority="2866">
      <formula>LEN(TRIM(S208))=0</formula>
    </cfRule>
  </conditionalFormatting>
  <conditionalFormatting sqref="X208">
    <cfRule type="notContainsBlanks" dxfId="11445" priority="2867">
      <formula>LEN(TRIM(X208))&gt;0</formula>
    </cfRule>
  </conditionalFormatting>
  <conditionalFormatting sqref="X208">
    <cfRule type="containsBlanks" dxfId="11444" priority="2868">
      <formula>LEN(TRIM(X208))=0</formula>
    </cfRule>
  </conditionalFormatting>
  <conditionalFormatting sqref="X208">
    <cfRule type="notContainsBlanks" dxfId="11443" priority="2869">
      <formula>LEN(TRIM(X208))&gt;0</formula>
    </cfRule>
  </conditionalFormatting>
  <conditionalFormatting sqref="X208">
    <cfRule type="containsBlanks" dxfId="11442" priority="2870">
      <formula>LEN(TRIM(X208))=0</formula>
    </cfRule>
  </conditionalFormatting>
  <conditionalFormatting sqref="T208">
    <cfRule type="notContainsBlanks" dxfId="11441" priority="2871">
      <formula>LEN(TRIM(T208))&gt;0</formula>
    </cfRule>
  </conditionalFormatting>
  <conditionalFormatting sqref="T208">
    <cfRule type="containsBlanks" dxfId="11440" priority="2872">
      <formula>LEN(TRIM(T208))=0</formula>
    </cfRule>
  </conditionalFormatting>
  <conditionalFormatting sqref="U208">
    <cfRule type="notContainsBlanks" dxfId="11439" priority="2873">
      <formula>LEN(TRIM(U208))&gt;0</formula>
    </cfRule>
  </conditionalFormatting>
  <conditionalFormatting sqref="U208">
    <cfRule type="containsBlanks" dxfId="11438" priority="2874">
      <formula>LEN(TRIM(U208))=0</formula>
    </cfRule>
  </conditionalFormatting>
  <conditionalFormatting sqref="X208">
    <cfRule type="notContainsBlanks" dxfId="11437" priority="2875">
      <formula>LEN(TRIM(X208))&gt;0</formula>
    </cfRule>
  </conditionalFormatting>
  <conditionalFormatting sqref="X208">
    <cfRule type="containsBlanks" dxfId="11436" priority="2876">
      <formula>LEN(TRIM(X208))=0</formula>
    </cfRule>
  </conditionalFormatting>
  <conditionalFormatting sqref="X208">
    <cfRule type="notContainsBlanks" dxfId="11435" priority="2877">
      <formula>LEN(TRIM(X208))&gt;0</formula>
    </cfRule>
  </conditionalFormatting>
  <conditionalFormatting sqref="X208">
    <cfRule type="containsBlanks" dxfId="11434" priority="2878">
      <formula>LEN(TRIM(X208))=0</formula>
    </cfRule>
  </conditionalFormatting>
  <conditionalFormatting sqref="X208">
    <cfRule type="notContainsBlanks" dxfId="11433" priority="2879">
      <formula>LEN(TRIM(X208))&gt;0</formula>
    </cfRule>
  </conditionalFormatting>
  <conditionalFormatting sqref="X208">
    <cfRule type="containsBlanks" dxfId="11432" priority="2880">
      <formula>LEN(TRIM(X208))=0</formula>
    </cfRule>
  </conditionalFormatting>
  <conditionalFormatting sqref="H219:X219">
    <cfRule type="notContainsBlanks" dxfId="11431" priority="2881">
      <formula>LEN(TRIM(H219))&gt;0</formula>
    </cfRule>
  </conditionalFormatting>
  <conditionalFormatting sqref="H219:X219">
    <cfRule type="containsBlanks" dxfId="11430" priority="2882">
      <formula>LEN(TRIM(H219))=0</formula>
    </cfRule>
  </conditionalFormatting>
  <conditionalFormatting sqref="S219">
    <cfRule type="notContainsBlanks" dxfId="11429" priority="2883">
      <formula>LEN(TRIM(S219))&gt;0</formula>
    </cfRule>
  </conditionalFormatting>
  <conditionalFormatting sqref="S219">
    <cfRule type="containsBlanks" dxfId="11428" priority="2884">
      <formula>LEN(TRIM(S219))=0</formula>
    </cfRule>
  </conditionalFormatting>
  <conditionalFormatting sqref="S219">
    <cfRule type="notContainsBlanks" dxfId="11427" priority="2885">
      <formula>LEN(TRIM(S219))&gt;0</formula>
    </cfRule>
  </conditionalFormatting>
  <conditionalFormatting sqref="S219">
    <cfRule type="containsBlanks" dxfId="11426" priority="2886">
      <formula>LEN(TRIM(S219))=0</formula>
    </cfRule>
  </conditionalFormatting>
  <conditionalFormatting sqref="X219">
    <cfRule type="notContainsBlanks" dxfId="11425" priority="2887">
      <formula>LEN(TRIM(X219))&gt;0</formula>
    </cfRule>
  </conditionalFormatting>
  <conditionalFormatting sqref="X219">
    <cfRule type="containsBlanks" dxfId="11424" priority="2888">
      <formula>LEN(TRIM(X219))=0</formula>
    </cfRule>
  </conditionalFormatting>
  <conditionalFormatting sqref="X219">
    <cfRule type="notContainsBlanks" dxfId="11423" priority="2889">
      <formula>LEN(TRIM(X219))&gt;0</formula>
    </cfRule>
  </conditionalFormatting>
  <conditionalFormatting sqref="X219">
    <cfRule type="containsBlanks" dxfId="11422" priority="2890">
      <formula>LEN(TRIM(X219))=0</formula>
    </cfRule>
  </conditionalFormatting>
  <conditionalFormatting sqref="T219">
    <cfRule type="notContainsBlanks" dxfId="11421" priority="2891">
      <formula>LEN(TRIM(T219))&gt;0</formula>
    </cfRule>
  </conditionalFormatting>
  <conditionalFormatting sqref="T219">
    <cfRule type="containsBlanks" dxfId="11420" priority="2892">
      <formula>LEN(TRIM(T219))=0</formula>
    </cfRule>
  </conditionalFormatting>
  <conditionalFormatting sqref="U219">
    <cfRule type="notContainsBlanks" dxfId="11419" priority="2893">
      <formula>LEN(TRIM(U219))&gt;0</formula>
    </cfRule>
  </conditionalFormatting>
  <conditionalFormatting sqref="U219">
    <cfRule type="containsBlanks" dxfId="11418" priority="2894">
      <formula>LEN(TRIM(U219))=0</formula>
    </cfRule>
  </conditionalFormatting>
  <conditionalFormatting sqref="X219">
    <cfRule type="notContainsBlanks" dxfId="11417" priority="2895">
      <formula>LEN(TRIM(X219))&gt;0</formula>
    </cfRule>
  </conditionalFormatting>
  <conditionalFormatting sqref="X219">
    <cfRule type="containsBlanks" dxfId="11416" priority="2896">
      <formula>LEN(TRIM(X219))=0</formula>
    </cfRule>
  </conditionalFormatting>
  <conditionalFormatting sqref="X219">
    <cfRule type="notContainsBlanks" dxfId="11415" priority="2897">
      <formula>LEN(TRIM(X219))&gt;0</formula>
    </cfRule>
  </conditionalFormatting>
  <conditionalFormatting sqref="X219">
    <cfRule type="containsBlanks" dxfId="11414" priority="2898">
      <formula>LEN(TRIM(X219))=0</formula>
    </cfRule>
  </conditionalFormatting>
  <conditionalFormatting sqref="X219">
    <cfRule type="notContainsBlanks" dxfId="11413" priority="2899">
      <formula>LEN(TRIM(X219))&gt;0</formula>
    </cfRule>
  </conditionalFormatting>
  <conditionalFormatting sqref="X219">
    <cfRule type="containsBlanks" dxfId="11412" priority="2900">
      <formula>LEN(TRIM(X219))=0</formula>
    </cfRule>
  </conditionalFormatting>
  <conditionalFormatting sqref="H244 J244:L244 N244:P244">
    <cfRule type="notContainsBlanks" dxfId="11411" priority="2901">
      <formula>LEN(TRIM(H244))&gt;0</formula>
    </cfRule>
  </conditionalFormatting>
  <conditionalFormatting sqref="H244 J244:L244 N244:P244">
    <cfRule type="containsBlanks" dxfId="11410" priority="2902">
      <formula>LEN(TRIM(H244))=0</formula>
    </cfRule>
  </conditionalFormatting>
  <conditionalFormatting sqref="O356">
    <cfRule type="notContainsBlanks" dxfId="11409" priority="2903">
      <formula>LEN(TRIM(O356))&gt;0</formula>
    </cfRule>
  </conditionalFormatting>
  <conditionalFormatting sqref="O356">
    <cfRule type="containsBlanks" dxfId="11408" priority="2904">
      <formula>LEN(TRIM(O356))=0</formula>
    </cfRule>
  </conditionalFormatting>
  <conditionalFormatting sqref="H435:X437">
    <cfRule type="notContainsBlanks" dxfId="11407" priority="2905">
      <formula>LEN(TRIM(H435))&gt;0</formula>
    </cfRule>
  </conditionalFormatting>
  <conditionalFormatting sqref="H435:X437">
    <cfRule type="containsBlanks" dxfId="11406" priority="2906">
      <formula>LEN(TRIM(H435))=0</formula>
    </cfRule>
  </conditionalFormatting>
  <conditionalFormatting sqref="Q435:Q437">
    <cfRule type="notContainsBlanks" dxfId="11405" priority="2907">
      <formula>LEN(TRIM(Q435))&gt;0</formula>
    </cfRule>
  </conditionalFormatting>
  <conditionalFormatting sqref="Q435:Q437">
    <cfRule type="containsBlanks" dxfId="11404" priority="2908">
      <formula>LEN(TRIM(Q435))=0</formula>
    </cfRule>
  </conditionalFormatting>
  <conditionalFormatting sqref="H74 H77 H80 H83:H117">
    <cfRule type="notContainsBlanks" dxfId="11403" priority="2909">
      <formula>LEN(TRIM(H74))&gt;0</formula>
    </cfRule>
  </conditionalFormatting>
  <conditionalFormatting sqref="H74 H77 H80 H83:H117">
    <cfRule type="containsBlanks" dxfId="11402" priority="2910">
      <formula>LEN(TRIM(H74))=0</formula>
    </cfRule>
  </conditionalFormatting>
  <conditionalFormatting sqref="H74 H77 H80 H83:H117">
    <cfRule type="notContainsBlanks" dxfId="11401" priority="2911">
      <formula>LEN(TRIM(H74))&gt;0</formula>
    </cfRule>
  </conditionalFormatting>
  <conditionalFormatting sqref="H74 H77 H80 H83:H117">
    <cfRule type="containsBlanks" dxfId="11400" priority="2912">
      <formula>LEN(TRIM(H74))=0</formula>
    </cfRule>
  </conditionalFormatting>
  <conditionalFormatting sqref="I74 I77 I80 I83">
    <cfRule type="notContainsBlanks" dxfId="11399" priority="2913">
      <formula>LEN(TRIM(I74))&gt;0</formula>
    </cfRule>
  </conditionalFormatting>
  <conditionalFormatting sqref="I74 I77 I80 I83">
    <cfRule type="containsBlanks" dxfId="11398" priority="2914">
      <formula>LEN(TRIM(I74))=0</formula>
    </cfRule>
  </conditionalFormatting>
  <conditionalFormatting sqref="K74 K77 K80 K83">
    <cfRule type="notContainsBlanks" dxfId="11397" priority="2915">
      <formula>LEN(TRIM(K74))&gt;0</formula>
    </cfRule>
  </conditionalFormatting>
  <conditionalFormatting sqref="K74 K77 K80 K83">
    <cfRule type="containsBlanks" dxfId="11396" priority="2916">
      <formula>LEN(TRIM(K74))=0</formula>
    </cfRule>
  </conditionalFormatting>
  <conditionalFormatting sqref="J74 J77 J80 J83">
    <cfRule type="notContainsBlanks" dxfId="11395" priority="2917">
      <formula>LEN(TRIM(J74))&gt;0</formula>
    </cfRule>
  </conditionalFormatting>
  <conditionalFormatting sqref="J74 J77 J80 J83">
    <cfRule type="containsBlanks" dxfId="11394" priority="2918">
      <formula>LEN(TRIM(J74))=0</formula>
    </cfRule>
  </conditionalFormatting>
  <conditionalFormatting sqref="J74 J77 J80 J83">
    <cfRule type="notContainsBlanks" dxfId="11393" priority="2919">
      <formula>LEN(TRIM(J74))&gt;0</formula>
    </cfRule>
  </conditionalFormatting>
  <conditionalFormatting sqref="J74 J77 J80 J83">
    <cfRule type="containsBlanks" dxfId="11392" priority="2920">
      <formula>LEN(TRIM(J74))=0</formula>
    </cfRule>
  </conditionalFormatting>
  <conditionalFormatting sqref="H258:P258">
    <cfRule type="notContainsBlanks" dxfId="11391" priority="2921">
      <formula>LEN(TRIM(H258))&gt;0</formula>
    </cfRule>
  </conditionalFormatting>
  <conditionalFormatting sqref="H258:P258">
    <cfRule type="containsBlanks" dxfId="11390" priority="2922">
      <formula>LEN(TRIM(H258))=0</formula>
    </cfRule>
  </conditionalFormatting>
  <conditionalFormatting sqref="L74 L77 L80 L83">
    <cfRule type="notContainsBlanks" dxfId="11389" priority="2923">
      <formula>LEN(TRIM(L74))&gt;0</formula>
    </cfRule>
  </conditionalFormatting>
  <conditionalFormatting sqref="L74 L77 L80 L83">
    <cfRule type="containsBlanks" dxfId="11388" priority="2924">
      <formula>LEN(TRIM(L74))=0</formula>
    </cfRule>
  </conditionalFormatting>
  <conditionalFormatting sqref="L74 L77 L80 L83">
    <cfRule type="notContainsBlanks" dxfId="11387" priority="2925">
      <formula>LEN(TRIM(L74))&gt;0</formula>
    </cfRule>
  </conditionalFormatting>
  <conditionalFormatting sqref="L74 L77 L80 L83">
    <cfRule type="containsBlanks" dxfId="11386" priority="2926">
      <formula>LEN(TRIM(L74))=0</formula>
    </cfRule>
  </conditionalFormatting>
  <conditionalFormatting sqref="N74 N77 N80 N83">
    <cfRule type="notContainsBlanks" dxfId="11385" priority="2927">
      <formula>LEN(TRIM(N74))&gt;0</formula>
    </cfRule>
  </conditionalFormatting>
  <conditionalFormatting sqref="N74 N77 N80 N83">
    <cfRule type="containsBlanks" dxfId="11384" priority="2928">
      <formula>LEN(TRIM(N74))=0</formula>
    </cfRule>
  </conditionalFormatting>
  <conditionalFormatting sqref="M74 M77 M80 M83">
    <cfRule type="notContainsBlanks" dxfId="11383" priority="2929">
      <formula>LEN(TRIM(M74))&gt;0</formula>
    </cfRule>
  </conditionalFormatting>
  <conditionalFormatting sqref="M74 M77 M80 M83">
    <cfRule type="containsBlanks" dxfId="11382" priority="2930">
      <formula>LEN(TRIM(M74))=0</formula>
    </cfRule>
  </conditionalFormatting>
  <conditionalFormatting sqref="M74 M77 M80 M83">
    <cfRule type="notContainsBlanks" dxfId="11381" priority="2931">
      <formula>LEN(TRIM(M74))&gt;0</formula>
    </cfRule>
  </conditionalFormatting>
  <conditionalFormatting sqref="M74 M77 M80 M83">
    <cfRule type="containsBlanks" dxfId="11380" priority="2932">
      <formula>LEN(TRIM(M74))=0</formula>
    </cfRule>
  </conditionalFormatting>
  <conditionalFormatting sqref="N74 N77 N80 N83">
    <cfRule type="notContainsBlanks" dxfId="11379" priority="2933">
      <formula>LEN(TRIM(N74))&gt;0</formula>
    </cfRule>
  </conditionalFormatting>
  <conditionalFormatting sqref="N74 N77 N80 N83">
    <cfRule type="containsBlanks" dxfId="11378" priority="2934">
      <formula>LEN(TRIM(N74))=0</formula>
    </cfRule>
  </conditionalFormatting>
  <conditionalFormatting sqref="H272 J272 L272:P272">
    <cfRule type="notContainsBlanks" dxfId="11377" priority="2935">
      <formula>LEN(TRIM(H272))&gt;0</formula>
    </cfRule>
  </conditionalFormatting>
  <conditionalFormatting sqref="H272 J272 L272:P272">
    <cfRule type="containsBlanks" dxfId="11376" priority="2936">
      <formula>LEN(TRIM(H272))=0</formula>
    </cfRule>
  </conditionalFormatting>
  <conditionalFormatting sqref="I258">
    <cfRule type="notContainsBlanks" dxfId="11375" priority="2937">
      <formula>LEN(TRIM(I258))&gt;0</formula>
    </cfRule>
  </conditionalFormatting>
  <conditionalFormatting sqref="I258">
    <cfRule type="containsBlanks" dxfId="11374" priority="2938">
      <formula>LEN(TRIM(I258))=0</formula>
    </cfRule>
  </conditionalFormatting>
  <conditionalFormatting sqref="H286 J286:X286">
    <cfRule type="notContainsBlanks" dxfId="11373" priority="2939">
      <formula>LEN(TRIM(H286))&gt;0</formula>
    </cfRule>
  </conditionalFormatting>
  <conditionalFormatting sqref="H286 J286:X286">
    <cfRule type="containsBlanks" dxfId="11372" priority="2940">
      <formula>LEN(TRIM(H286))=0</formula>
    </cfRule>
  </conditionalFormatting>
  <conditionalFormatting sqref="R286">
    <cfRule type="notContainsBlanks" dxfId="11371" priority="2941">
      <formula>LEN(TRIM(R286))&gt;0</formula>
    </cfRule>
  </conditionalFormatting>
  <conditionalFormatting sqref="R286">
    <cfRule type="containsBlanks" dxfId="11370" priority="2942">
      <formula>LEN(TRIM(R286))=0</formula>
    </cfRule>
  </conditionalFormatting>
  <conditionalFormatting sqref="R286">
    <cfRule type="notContainsBlanks" dxfId="11369" priority="2943">
      <formula>LEN(TRIM(R286))&gt;0</formula>
    </cfRule>
  </conditionalFormatting>
  <conditionalFormatting sqref="R286">
    <cfRule type="containsBlanks" dxfId="11368" priority="2944">
      <formula>LEN(TRIM(R286))=0</formula>
    </cfRule>
  </conditionalFormatting>
  <conditionalFormatting sqref="T286">
    <cfRule type="notContainsBlanks" dxfId="11367" priority="2945">
      <formula>LEN(TRIM(T286))&gt;0</formula>
    </cfRule>
  </conditionalFormatting>
  <conditionalFormatting sqref="T286">
    <cfRule type="containsBlanks" dxfId="11366" priority="2946">
      <formula>LEN(TRIM(T286))=0</formula>
    </cfRule>
  </conditionalFormatting>
  <conditionalFormatting sqref="S286">
    <cfRule type="notContainsBlanks" dxfId="11365" priority="2947">
      <formula>LEN(TRIM(S286))&gt;0</formula>
    </cfRule>
  </conditionalFormatting>
  <conditionalFormatting sqref="S286">
    <cfRule type="containsBlanks" dxfId="11364" priority="2948">
      <formula>LEN(TRIM(S286))=0</formula>
    </cfRule>
  </conditionalFormatting>
  <conditionalFormatting sqref="S286">
    <cfRule type="notContainsBlanks" dxfId="11363" priority="2949">
      <formula>LEN(TRIM(S286))&gt;0</formula>
    </cfRule>
  </conditionalFormatting>
  <conditionalFormatting sqref="S286">
    <cfRule type="containsBlanks" dxfId="11362" priority="2950">
      <formula>LEN(TRIM(S286))=0</formula>
    </cfRule>
  </conditionalFormatting>
  <conditionalFormatting sqref="T286">
    <cfRule type="notContainsBlanks" dxfId="11361" priority="2951">
      <formula>LEN(TRIM(T286))&gt;0</formula>
    </cfRule>
  </conditionalFormatting>
  <conditionalFormatting sqref="T286">
    <cfRule type="containsBlanks" dxfId="11360" priority="2952">
      <formula>LEN(TRIM(T286))=0</formula>
    </cfRule>
  </conditionalFormatting>
  <conditionalFormatting sqref="X286">
    <cfRule type="notContainsBlanks" dxfId="11359" priority="2953">
      <formula>LEN(TRIM(X286))&gt;0</formula>
    </cfRule>
  </conditionalFormatting>
  <conditionalFormatting sqref="X286">
    <cfRule type="containsBlanks" dxfId="11358" priority="2954">
      <formula>LEN(TRIM(X286))=0</formula>
    </cfRule>
  </conditionalFormatting>
  <conditionalFormatting sqref="X286">
    <cfRule type="notContainsBlanks" dxfId="11357" priority="2955">
      <formula>LEN(TRIM(X286))&gt;0</formula>
    </cfRule>
  </conditionalFormatting>
  <conditionalFormatting sqref="X286">
    <cfRule type="containsBlanks" dxfId="11356" priority="2956">
      <formula>LEN(TRIM(X286))=0</formula>
    </cfRule>
  </conditionalFormatting>
  <conditionalFormatting sqref="V286">
    <cfRule type="notContainsBlanks" dxfId="11355" priority="2957">
      <formula>LEN(TRIM(V286))&gt;0</formula>
    </cfRule>
  </conditionalFormatting>
  <conditionalFormatting sqref="V286">
    <cfRule type="containsBlanks" dxfId="11354" priority="2958">
      <formula>LEN(TRIM(V286))=0</formula>
    </cfRule>
  </conditionalFormatting>
  <conditionalFormatting sqref="V286">
    <cfRule type="notContainsBlanks" dxfId="11353" priority="2959">
      <formula>LEN(TRIM(V286))&gt;0</formula>
    </cfRule>
  </conditionalFormatting>
  <conditionalFormatting sqref="V286">
    <cfRule type="containsBlanks" dxfId="11352" priority="2960">
      <formula>LEN(TRIM(V286))=0</formula>
    </cfRule>
  </conditionalFormatting>
  <conditionalFormatting sqref="V286">
    <cfRule type="notContainsBlanks" dxfId="11351" priority="2961">
      <formula>LEN(TRIM(V286))&gt;0</formula>
    </cfRule>
  </conditionalFormatting>
  <conditionalFormatting sqref="V286">
    <cfRule type="containsBlanks" dxfId="11350" priority="2962">
      <formula>LEN(TRIM(V286))=0</formula>
    </cfRule>
  </conditionalFormatting>
  <conditionalFormatting sqref="U286">
    <cfRule type="notContainsBlanks" dxfId="11349" priority="2963">
      <formula>LEN(TRIM(U286))&gt;0</formula>
    </cfRule>
  </conditionalFormatting>
  <conditionalFormatting sqref="U286">
    <cfRule type="containsBlanks" dxfId="11348" priority="2964">
      <formula>LEN(TRIM(U286))=0</formula>
    </cfRule>
  </conditionalFormatting>
  <conditionalFormatting sqref="U286">
    <cfRule type="notContainsBlanks" dxfId="11347" priority="2965">
      <formula>LEN(TRIM(U286))&gt;0</formula>
    </cfRule>
  </conditionalFormatting>
  <conditionalFormatting sqref="U286">
    <cfRule type="containsBlanks" dxfId="11346" priority="2966">
      <formula>LEN(TRIM(U286))=0</formula>
    </cfRule>
  </conditionalFormatting>
  <conditionalFormatting sqref="U286">
    <cfRule type="notContainsBlanks" dxfId="11345" priority="2967">
      <formula>LEN(TRIM(U286))&gt;0</formula>
    </cfRule>
  </conditionalFormatting>
  <conditionalFormatting sqref="U286">
    <cfRule type="containsBlanks" dxfId="11344" priority="2968">
      <formula>LEN(TRIM(U286))=0</formula>
    </cfRule>
  </conditionalFormatting>
  <conditionalFormatting sqref="W314:X314 N314:S314">
    <cfRule type="notContainsBlanks" dxfId="11343" priority="2969">
      <formula>LEN(TRIM(W314))&gt;0</formula>
    </cfRule>
  </conditionalFormatting>
  <conditionalFormatting sqref="W314:X314 N314:S314">
    <cfRule type="containsBlanks" dxfId="11342" priority="2970">
      <formula>LEN(TRIM(W314))=0</formula>
    </cfRule>
  </conditionalFormatting>
  <conditionalFormatting sqref="R314">
    <cfRule type="notContainsBlanks" dxfId="11341" priority="2971">
      <formula>LEN(TRIM(R314))&gt;0</formula>
    </cfRule>
  </conditionalFormatting>
  <conditionalFormatting sqref="R314">
    <cfRule type="containsBlanks" dxfId="11340" priority="2972">
      <formula>LEN(TRIM(R314))=0</formula>
    </cfRule>
  </conditionalFormatting>
  <conditionalFormatting sqref="R314">
    <cfRule type="notContainsBlanks" dxfId="11339" priority="2973">
      <formula>LEN(TRIM(R314))&gt;0</formula>
    </cfRule>
  </conditionalFormatting>
  <conditionalFormatting sqref="R314">
    <cfRule type="containsBlanks" dxfId="11338" priority="2974">
      <formula>LEN(TRIM(R314))=0</formula>
    </cfRule>
  </conditionalFormatting>
  <conditionalFormatting sqref="S314">
    <cfRule type="notContainsBlanks" dxfId="11337" priority="2975">
      <formula>LEN(TRIM(S314))&gt;0</formula>
    </cfRule>
  </conditionalFormatting>
  <conditionalFormatting sqref="S314">
    <cfRule type="containsBlanks" dxfId="11336" priority="2976">
      <formula>LEN(TRIM(S314))=0</formula>
    </cfRule>
  </conditionalFormatting>
  <conditionalFormatting sqref="S314">
    <cfRule type="notContainsBlanks" dxfId="11335" priority="2977">
      <formula>LEN(TRIM(S314))&gt;0</formula>
    </cfRule>
  </conditionalFormatting>
  <conditionalFormatting sqref="S314">
    <cfRule type="containsBlanks" dxfId="11334" priority="2978">
      <formula>LEN(TRIM(S314))=0</formula>
    </cfRule>
  </conditionalFormatting>
  <conditionalFormatting sqref="X314">
    <cfRule type="notContainsBlanks" dxfId="11333" priority="2979">
      <formula>LEN(TRIM(X314))&gt;0</formula>
    </cfRule>
  </conditionalFormatting>
  <conditionalFormatting sqref="X314">
    <cfRule type="containsBlanks" dxfId="11332" priority="2980">
      <formula>LEN(TRIM(X314))=0</formula>
    </cfRule>
  </conditionalFormatting>
  <conditionalFormatting sqref="X314">
    <cfRule type="notContainsBlanks" dxfId="11331" priority="2981">
      <formula>LEN(TRIM(X314))&gt;0</formula>
    </cfRule>
  </conditionalFormatting>
  <conditionalFormatting sqref="X314">
    <cfRule type="containsBlanks" dxfId="11330" priority="2982">
      <formula>LEN(TRIM(X314))=0</formula>
    </cfRule>
  </conditionalFormatting>
  <conditionalFormatting sqref="M314">
    <cfRule type="notContainsBlanks" dxfId="11329" priority="2983">
      <formula>LEN(TRIM(M314))&gt;0</formula>
    </cfRule>
  </conditionalFormatting>
  <conditionalFormatting sqref="M314">
    <cfRule type="containsBlanks" dxfId="11328" priority="2984">
      <formula>LEN(TRIM(M314))=0</formula>
    </cfRule>
  </conditionalFormatting>
  <conditionalFormatting sqref="H314:X314">
    <cfRule type="notContainsBlanks" dxfId="11327" priority="2985">
      <formula>LEN(TRIM(H314))&gt;0</formula>
    </cfRule>
  </conditionalFormatting>
  <conditionalFormatting sqref="H314:X314">
    <cfRule type="containsBlanks" dxfId="11326" priority="2986">
      <formula>LEN(TRIM(H314))=0</formula>
    </cfRule>
  </conditionalFormatting>
  <conditionalFormatting sqref="Q314">
    <cfRule type="notContainsBlanks" dxfId="11325" priority="2987">
      <formula>LEN(TRIM(Q314))&gt;0</formula>
    </cfRule>
  </conditionalFormatting>
  <conditionalFormatting sqref="Q314">
    <cfRule type="containsBlanks" dxfId="11324" priority="2988">
      <formula>LEN(TRIM(Q314))=0</formula>
    </cfRule>
  </conditionalFormatting>
  <conditionalFormatting sqref="O314">
    <cfRule type="notContainsBlanks" dxfId="11323" priority="2989">
      <formula>LEN(TRIM(O314))&gt;0</formula>
    </cfRule>
  </conditionalFormatting>
  <conditionalFormatting sqref="O314">
    <cfRule type="containsBlanks" dxfId="11322" priority="2990">
      <formula>LEN(TRIM(O314))=0</formula>
    </cfRule>
  </conditionalFormatting>
  <conditionalFormatting sqref="P314">
    <cfRule type="notContainsBlanks" dxfId="11321" priority="2991">
      <formula>LEN(TRIM(P314))&gt;0</formula>
    </cfRule>
  </conditionalFormatting>
  <conditionalFormatting sqref="P314">
    <cfRule type="containsBlanks" dxfId="11320" priority="2992">
      <formula>LEN(TRIM(P314))=0</formula>
    </cfRule>
  </conditionalFormatting>
  <conditionalFormatting sqref="U314">
    <cfRule type="notContainsBlanks" dxfId="11319" priority="2993">
      <formula>LEN(TRIM(U314))&gt;0</formula>
    </cfRule>
  </conditionalFormatting>
  <conditionalFormatting sqref="U314">
    <cfRule type="containsBlanks" dxfId="11318" priority="2994">
      <formula>LEN(TRIM(U314))=0</formula>
    </cfRule>
  </conditionalFormatting>
  <conditionalFormatting sqref="T314">
    <cfRule type="notContainsBlanks" dxfId="11317" priority="2995">
      <formula>LEN(TRIM(T314))&gt;0</formula>
    </cfRule>
  </conditionalFormatting>
  <conditionalFormatting sqref="T314">
    <cfRule type="containsBlanks" dxfId="11316" priority="2996">
      <formula>LEN(TRIM(T314))=0</formula>
    </cfRule>
  </conditionalFormatting>
  <conditionalFormatting sqref="T314">
    <cfRule type="notContainsBlanks" dxfId="11315" priority="2997">
      <formula>LEN(TRIM(T314))&gt;0</formula>
    </cfRule>
  </conditionalFormatting>
  <conditionalFormatting sqref="T314">
    <cfRule type="containsBlanks" dxfId="11314" priority="2998">
      <formula>LEN(TRIM(T314))=0</formula>
    </cfRule>
  </conditionalFormatting>
  <conditionalFormatting sqref="T314">
    <cfRule type="notContainsBlanks" dxfId="11313" priority="2999">
      <formula>LEN(TRIM(T314))&gt;0</formula>
    </cfRule>
  </conditionalFormatting>
  <conditionalFormatting sqref="T314">
    <cfRule type="containsBlanks" dxfId="11312" priority="3000">
      <formula>LEN(TRIM(T314))=0</formula>
    </cfRule>
  </conditionalFormatting>
  <conditionalFormatting sqref="V314">
    <cfRule type="notContainsBlanks" dxfId="11311" priority="3001">
      <formula>LEN(TRIM(V314))&gt;0</formula>
    </cfRule>
  </conditionalFormatting>
  <conditionalFormatting sqref="V314">
    <cfRule type="containsBlanks" dxfId="11310" priority="3002">
      <formula>LEN(TRIM(V314))=0</formula>
    </cfRule>
  </conditionalFormatting>
  <conditionalFormatting sqref="H328 J328">
    <cfRule type="notContainsBlanks" dxfId="11309" priority="3003">
      <formula>LEN(TRIM(H328))&gt;0</formula>
    </cfRule>
  </conditionalFormatting>
  <conditionalFormatting sqref="H328 J328">
    <cfRule type="containsBlanks" dxfId="11308" priority="3004">
      <formula>LEN(TRIM(H328))=0</formula>
    </cfRule>
  </conditionalFormatting>
  <conditionalFormatting sqref="J328">
    <cfRule type="notContainsBlanks" dxfId="11307" priority="3005">
      <formula>LEN(TRIM(J328))&gt;0</formula>
    </cfRule>
  </conditionalFormatting>
  <conditionalFormatting sqref="J328">
    <cfRule type="containsBlanks" dxfId="11306" priority="3006">
      <formula>LEN(TRIM(J328))=0</formula>
    </cfRule>
  </conditionalFormatting>
  <conditionalFormatting sqref="X342">
    <cfRule type="notContainsBlanks" dxfId="11305" priority="3007">
      <formula>LEN(TRIM(X342))&gt;0</formula>
    </cfRule>
  </conditionalFormatting>
  <conditionalFormatting sqref="X342">
    <cfRule type="containsBlanks" dxfId="11304" priority="3008">
      <formula>LEN(TRIM(X342))=0</formula>
    </cfRule>
  </conditionalFormatting>
  <conditionalFormatting sqref="X342">
    <cfRule type="notContainsBlanks" dxfId="11303" priority="3009">
      <formula>LEN(TRIM(X342))&gt;0</formula>
    </cfRule>
  </conditionalFormatting>
  <conditionalFormatting sqref="X342">
    <cfRule type="containsBlanks" dxfId="11302" priority="3010">
      <formula>LEN(TRIM(X342))=0</formula>
    </cfRule>
  </conditionalFormatting>
  <conditionalFormatting sqref="X342">
    <cfRule type="notContainsBlanks" dxfId="11301" priority="3011">
      <formula>LEN(TRIM(X342))&gt;0</formula>
    </cfRule>
  </conditionalFormatting>
  <conditionalFormatting sqref="X342">
    <cfRule type="containsBlanks" dxfId="11300" priority="3012">
      <formula>LEN(TRIM(X342))=0</formula>
    </cfRule>
  </conditionalFormatting>
  <conditionalFormatting sqref="X342">
    <cfRule type="notContainsBlanks" dxfId="11299" priority="3013">
      <formula>LEN(TRIM(X342))&gt;0</formula>
    </cfRule>
  </conditionalFormatting>
  <conditionalFormatting sqref="X342">
    <cfRule type="containsBlanks" dxfId="11298" priority="3014">
      <formula>LEN(TRIM(X342))=0</formula>
    </cfRule>
  </conditionalFormatting>
  <conditionalFormatting sqref="N356 L356 R356">
    <cfRule type="notContainsBlanks" dxfId="11297" priority="3015">
      <formula>LEN(TRIM(N356))&gt;0</formula>
    </cfRule>
  </conditionalFormatting>
  <conditionalFormatting sqref="N356 L356 R356">
    <cfRule type="containsBlanks" dxfId="11296" priority="3016">
      <formula>LEN(TRIM(N356))=0</formula>
    </cfRule>
  </conditionalFormatting>
  <conditionalFormatting sqref="R356">
    <cfRule type="notContainsBlanks" dxfId="11295" priority="3017">
      <formula>LEN(TRIM(R356))&gt;0</formula>
    </cfRule>
  </conditionalFormatting>
  <conditionalFormatting sqref="R356">
    <cfRule type="containsBlanks" dxfId="11294" priority="3018">
      <formula>LEN(TRIM(R356))=0</formula>
    </cfRule>
  </conditionalFormatting>
  <conditionalFormatting sqref="R356">
    <cfRule type="notContainsBlanks" dxfId="11293" priority="3019">
      <formula>LEN(TRIM(R356))&gt;0</formula>
    </cfRule>
  </conditionalFormatting>
  <conditionalFormatting sqref="R356">
    <cfRule type="containsBlanks" dxfId="11292" priority="3020">
      <formula>LEN(TRIM(R356))=0</formula>
    </cfRule>
  </conditionalFormatting>
  <conditionalFormatting sqref="M356">
    <cfRule type="notContainsBlanks" dxfId="11291" priority="3021">
      <formula>LEN(TRIM(M356))&gt;0</formula>
    </cfRule>
  </conditionalFormatting>
  <conditionalFormatting sqref="M356">
    <cfRule type="containsBlanks" dxfId="11290" priority="3022">
      <formula>LEN(TRIM(M356))=0</formula>
    </cfRule>
  </conditionalFormatting>
  <conditionalFormatting sqref="H356 J356:P356 R356">
    <cfRule type="notContainsBlanks" dxfId="11289" priority="3023">
      <formula>LEN(TRIM(H356))&gt;0</formula>
    </cfRule>
  </conditionalFormatting>
  <conditionalFormatting sqref="H356 J356:P356 R356">
    <cfRule type="containsBlanks" dxfId="11288" priority="3024">
      <formula>LEN(TRIM(H356))=0</formula>
    </cfRule>
  </conditionalFormatting>
  <conditionalFormatting sqref="K356">
    <cfRule type="notContainsBlanks" dxfId="11287" priority="3025">
      <formula>LEN(TRIM(K356))&gt;0</formula>
    </cfRule>
  </conditionalFormatting>
  <conditionalFormatting sqref="K356">
    <cfRule type="containsBlanks" dxfId="11286" priority="3026">
      <formula>LEN(TRIM(K356))=0</formula>
    </cfRule>
  </conditionalFormatting>
  <conditionalFormatting sqref="J356">
    <cfRule type="notContainsBlanks" dxfId="11285" priority="3027">
      <formula>LEN(TRIM(J356))&gt;0</formula>
    </cfRule>
  </conditionalFormatting>
  <conditionalFormatting sqref="J356">
    <cfRule type="containsBlanks" dxfId="11284" priority="3028">
      <formula>LEN(TRIM(J356))=0</formula>
    </cfRule>
  </conditionalFormatting>
  <conditionalFormatting sqref="P356">
    <cfRule type="notContainsBlanks" dxfId="11283" priority="3029">
      <formula>LEN(TRIM(P356))&gt;0</formula>
    </cfRule>
  </conditionalFormatting>
  <conditionalFormatting sqref="P356">
    <cfRule type="containsBlanks" dxfId="11282" priority="3030">
      <formula>LEN(TRIM(P356))=0</formula>
    </cfRule>
  </conditionalFormatting>
  <conditionalFormatting sqref="I74 I77 I80 I83">
    <cfRule type="notContainsBlanks" dxfId="11281" priority="3031">
      <formula>LEN(TRIM(I74))&gt;0</formula>
    </cfRule>
  </conditionalFormatting>
  <conditionalFormatting sqref="I74 I77 I80 I83">
    <cfRule type="containsBlanks" dxfId="11280" priority="3032">
      <formula>LEN(TRIM(I74))=0</formula>
    </cfRule>
  </conditionalFormatting>
  <conditionalFormatting sqref="K74 K77 K80 K83">
    <cfRule type="notContainsBlanks" dxfId="11279" priority="3033">
      <formula>LEN(TRIM(K74))&gt;0</formula>
    </cfRule>
  </conditionalFormatting>
  <conditionalFormatting sqref="K74 K77 K80 K83">
    <cfRule type="containsBlanks" dxfId="11278" priority="3034">
      <formula>LEN(TRIM(K74))=0</formula>
    </cfRule>
  </conditionalFormatting>
  <conditionalFormatting sqref="O74 O77 O80 O83">
    <cfRule type="notContainsBlanks" dxfId="11277" priority="3035">
      <formula>LEN(TRIM(O74))&gt;0</formula>
    </cfRule>
  </conditionalFormatting>
  <conditionalFormatting sqref="O74 O77 O80 O83">
    <cfRule type="containsBlanks" dxfId="11276" priority="3036">
      <formula>LEN(TRIM(O74))=0</formula>
    </cfRule>
  </conditionalFormatting>
  <conditionalFormatting sqref="O74 O77 O80 O83">
    <cfRule type="notContainsBlanks" dxfId="11275" priority="3037">
      <formula>LEN(TRIM(O74))&gt;0</formula>
    </cfRule>
  </conditionalFormatting>
  <conditionalFormatting sqref="O74 O77 O80 O83">
    <cfRule type="containsBlanks" dxfId="11274" priority="3038">
      <formula>LEN(TRIM(O74))=0</formula>
    </cfRule>
  </conditionalFormatting>
  <conditionalFormatting sqref="P74:R74 P77:R77 P80:R80 P83:R83">
    <cfRule type="notContainsBlanks" dxfId="11273" priority="3039">
      <formula>LEN(TRIM(P74))&gt;0</formula>
    </cfRule>
  </conditionalFormatting>
  <conditionalFormatting sqref="P74:R74 P77:R77 P80:R80 P83:R83">
    <cfRule type="containsBlanks" dxfId="11272" priority="3040">
      <formula>LEN(TRIM(P74))=0</formula>
    </cfRule>
  </conditionalFormatting>
  <conditionalFormatting sqref="P74:R74 P77:R77 P80:R80 P83:R83">
    <cfRule type="notContainsBlanks" dxfId="11271" priority="3041">
      <formula>LEN(TRIM(P74))&gt;0</formula>
    </cfRule>
  </conditionalFormatting>
  <conditionalFormatting sqref="P74:R74 P77:R77 P80:R80 P83:R83">
    <cfRule type="containsBlanks" dxfId="11270" priority="3042">
      <formula>LEN(TRIM(P74))=0</formula>
    </cfRule>
  </conditionalFormatting>
  <conditionalFormatting sqref="Q74 Q77 Q80 Q83">
    <cfRule type="notContainsBlanks" dxfId="11269" priority="3043">
      <formula>LEN(TRIM(Q74))&gt;0</formula>
    </cfRule>
  </conditionalFormatting>
  <conditionalFormatting sqref="Q74 Q77 Q80 Q83">
    <cfRule type="containsBlanks" dxfId="11268" priority="3044">
      <formula>LEN(TRIM(Q74))=0</formula>
    </cfRule>
  </conditionalFormatting>
  <conditionalFormatting sqref="Q74 Q77 Q80 Q83">
    <cfRule type="notContainsBlanks" dxfId="11267" priority="3045">
      <formula>LEN(TRIM(Q74))&gt;0</formula>
    </cfRule>
  </conditionalFormatting>
  <conditionalFormatting sqref="Q74 Q77 Q80 Q83">
    <cfRule type="containsBlanks" dxfId="11266" priority="3046">
      <formula>LEN(TRIM(Q74))=0</formula>
    </cfRule>
  </conditionalFormatting>
  <conditionalFormatting sqref="R74 R77 R80 R83">
    <cfRule type="notContainsBlanks" dxfId="11265" priority="3047">
      <formula>LEN(TRIM(R74))&gt;0</formula>
    </cfRule>
  </conditionalFormatting>
  <conditionalFormatting sqref="R74 R77 R80 R83">
    <cfRule type="containsBlanks" dxfId="11264" priority="3048">
      <formula>LEN(TRIM(R74))=0</formula>
    </cfRule>
  </conditionalFormatting>
  <conditionalFormatting sqref="R74 R77 R80 R83">
    <cfRule type="notContainsBlanks" dxfId="11263" priority="3049">
      <formula>LEN(TRIM(R74))&gt;0</formula>
    </cfRule>
  </conditionalFormatting>
  <conditionalFormatting sqref="R74 R77 R80 R83">
    <cfRule type="containsBlanks" dxfId="11262" priority="3050">
      <formula>LEN(TRIM(R74))=0</formula>
    </cfRule>
  </conditionalFormatting>
  <conditionalFormatting sqref="S74 S77 S80 S83">
    <cfRule type="notContainsBlanks" dxfId="11261" priority="3051">
      <formula>LEN(TRIM(S74))&gt;0</formula>
    </cfRule>
  </conditionalFormatting>
  <conditionalFormatting sqref="S74 S77 S80 S83">
    <cfRule type="containsBlanks" dxfId="11260" priority="3052">
      <formula>LEN(TRIM(S74))=0</formula>
    </cfRule>
  </conditionalFormatting>
  <conditionalFormatting sqref="S74 S77 S80 S83">
    <cfRule type="notContainsBlanks" dxfId="11259" priority="3053">
      <formula>LEN(TRIM(S74))&gt;0</formula>
    </cfRule>
  </conditionalFormatting>
  <conditionalFormatting sqref="S74 S77 S80 S83">
    <cfRule type="containsBlanks" dxfId="11258" priority="3054">
      <formula>LEN(TRIM(S74))=0</formula>
    </cfRule>
  </conditionalFormatting>
  <conditionalFormatting sqref="T74 T77 T80 T83">
    <cfRule type="notContainsBlanks" dxfId="11257" priority="3055">
      <formula>LEN(TRIM(T74))&gt;0</formula>
    </cfRule>
  </conditionalFormatting>
  <conditionalFormatting sqref="T74 T77 T80 T83">
    <cfRule type="containsBlanks" dxfId="11256" priority="3056">
      <formula>LEN(TRIM(T74))=0</formula>
    </cfRule>
  </conditionalFormatting>
  <conditionalFormatting sqref="T74 T77 T80 T83">
    <cfRule type="notContainsBlanks" dxfId="11255" priority="3057">
      <formula>LEN(TRIM(T74))&gt;0</formula>
    </cfRule>
  </conditionalFormatting>
  <conditionalFormatting sqref="T74 T77 T80 T83">
    <cfRule type="containsBlanks" dxfId="11254" priority="3058">
      <formula>LEN(TRIM(T74))=0</formula>
    </cfRule>
  </conditionalFormatting>
  <conditionalFormatting sqref="U74 U77 U80 U83">
    <cfRule type="notContainsBlanks" dxfId="11253" priority="3059">
      <formula>LEN(TRIM(U74))&gt;0</formula>
    </cfRule>
  </conditionalFormatting>
  <conditionalFormatting sqref="U74 U77 U80 U83">
    <cfRule type="containsBlanks" dxfId="11252" priority="3060">
      <formula>LEN(TRIM(U74))=0</formula>
    </cfRule>
  </conditionalFormatting>
  <conditionalFormatting sqref="U74 U77 U80 U83">
    <cfRule type="notContainsBlanks" dxfId="11251" priority="3061">
      <formula>LEN(TRIM(U74))&gt;0</formula>
    </cfRule>
  </conditionalFormatting>
  <conditionalFormatting sqref="U74 U77 U80 U83">
    <cfRule type="containsBlanks" dxfId="11250" priority="3062">
      <formula>LEN(TRIM(U74))=0</formula>
    </cfRule>
  </conditionalFormatting>
  <conditionalFormatting sqref="V74 V77 V80 V83">
    <cfRule type="notContainsBlanks" dxfId="11249" priority="3063">
      <formula>LEN(TRIM(V74))&gt;0</formula>
    </cfRule>
  </conditionalFormatting>
  <conditionalFormatting sqref="V74 V77 V80 V83">
    <cfRule type="containsBlanks" dxfId="11248" priority="3064">
      <formula>LEN(TRIM(V74))=0</formula>
    </cfRule>
  </conditionalFormatting>
  <conditionalFormatting sqref="V74 V77 V80 V83">
    <cfRule type="notContainsBlanks" dxfId="11247" priority="3065">
      <formula>LEN(TRIM(V74))&gt;0</formula>
    </cfRule>
  </conditionalFormatting>
  <conditionalFormatting sqref="V74 V77 V80 V83">
    <cfRule type="containsBlanks" dxfId="11246" priority="3066">
      <formula>LEN(TRIM(V74))=0</formula>
    </cfRule>
  </conditionalFormatting>
  <conditionalFormatting sqref="W74 W77 W80 W83">
    <cfRule type="notContainsBlanks" dxfId="11245" priority="3067">
      <formula>LEN(TRIM(W74))&gt;0</formula>
    </cfRule>
  </conditionalFormatting>
  <conditionalFormatting sqref="W74 W77 W80 W83">
    <cfRule type="containsBlanks" dxfId="11244" priority="3068">
      <formula>LEN(TRIM(W74))=0</formula>
    </cfRule>
  </conditionalFormatting>
  <conditionalFormatting sqref="W74 W77 W80 W83">
    <cfRule type="notContainsBlanks" dxfId="11243" priority="3069">
      <formula>LEN(TRIM(W74))&gt;0</formula>
    </cfRule>
  </conditionalFormatting>
  <conditionalFormatting sqref="W74 W77 W80 W83">
    <cfRule type="containsBlanks" dxfId="11242" priority="3070">
      <formula>LEN(TRIM(W74))=0</formula>
    </cfRule>
  </conditionalFormatting>
  <conditionalFormatting sqref="X74 X77 X80 X83">
    <cfRule type="notContainsBlanks" dxfId="11241" priority="3071">
      <formula>LEN(TRIM(X74))&gt;0</formula>
    </cfRule>
  </conditionalFormatting>
  <conditionalFormatting sqref="X74 X77 X80 X83">
    <cfRule type="containsBlanks" dxfId="11240" priority="3072">
      <formula>LEN(TRIM(X74))=0</formula>
    </cfRule>
  </conditionalFormatting>
  <conditionalFormatting sqref="X74 X77 X80 X83">
    <cfRule type="notContainsBlanks" dxfId="11239" priority="3073">
      <formula>LEN(TRIM(X74))&gt;0</formula>
    </cfRule>
  </conditionalFormatting>
  <conditionalFormatting sqref="X74 X77 X80 X83">
    <cfRule type="containsBlanks" dxfId="11238" priority="3074">
      <formula>LEN(TRIM(X74))=0</formula>
    </cfRule>
  </conditionalFormatting>
  <conditionalFormatting sqref="I85 I88 I91 I94">
    <cfRule type="notContainsBlanks" dxfId="11237" priority="3075">
      <formula>LEN(TRIM(I85))&gt;0</formula>
    </cfRule>
  </conditionalFormatting>
  <conditionalFormatting sqref="I85 I88 I91 I94">
    <cfRule type="containsBlanks" dxfId="11236" priority="3076">
      <formula>LEN(TRIM(I85))=0</formula>
    </cfRule>
  </conditionalFormatting>
  <conditionalFormatting sqref="I85 I88 I91 I94">
    <cfRule type="notContainsBlanks" dxfId="11235" priority="3077">
      <formula>LEN(TRIM(I85))&gt;0</formula>
    </cfRule>
  </conditionalFormatting>
  <conditionalFormatting sqref="I85 I88 I91 I94">
    <cfRule type="containsBlanks" dxfId="11234" priority="3078">
      <formula>LEN(TRIM(I85))=0</formula>
    </cfRule>
  </conditionalFormatting>
  <conditionalFormatting sqref="J85 J88 J91 J94">
    <cfRule type="notContainsBlanks" dxfId="11233" priority="3079">
      <formula>LEN(TRIM(J85))&gt;0</formula>
    </cfRule>
  </conditionalFormatting>
  <conditionalFormatting sqref="J85 J88 J91 J94">
    <cfRule type="containsBlanks" dxfId="11232" priority="3080">
      <formula>LEN(TRIM(J85))=0</formula>
    </cfRule>
  </conditionalFormatting>
  <conditionalFormatting sqref="J85 J88 J91 J94">
    <cfRule type="notContainsBlanks" dxfId="11231" priority="3081">
      <formula>LEN(TRIM(J85))&gt;0</formula>
    </cfRule>
  </conditionalFormatting>
  <conditionalFormatting sqref="J85 J88 J91 J94">
    <cfRule type="containsBlanks" dxfId="11230" priority="3082">
      <formula>LEN(TRIM(J85))=0</formula>
    </cfRule>
  </conditionalFormatting>
  <conditionalFormatting sqref="K85 K88 K91 K94">
    <cfRule type="notContainsBlanks" dxfId="11229" priority="3083">
      <formula>LEN(TRIM(K85))&gt;0</formula>
    </cfRule>
  </conditionalFormatting>
  <conditionalFormatting sqref="K85 K88 K91 K94">
    <cfRule type="containsBlanks" dxfId="11228" priority="3084">
      <formula>LEN(TRIM(K85))=0</formula>
    </cfRule>
  </conditionalFormatting>
  <conditionalFormatting sqref="K85 K88 K91 K94">
    <cfRule type="notContainsBlanks" dxfId="11227" priority="3085">
      <formula>LEN(TRIM(K85))&gt;0</formula>
    </cfRule>
  </conditionalFormatting>
  <conditionalFormatting sqref="K85 K88 K91 K94">
    <cfRule type="containsBlanks" dxfId="11226" priority="3086">
      <formula>LEN(TRIM(K85))=0</formula>
    </cfRule>
  </conditionalFormatting>
  <conditionalFormatting sqref="L88:L89">
    <cfRule type="notContainsBlanks" dxfId="11225" priority="3087">
      <formula>LEN(TRIM(L88))&gt;0</formula>
    </cfRule>
  </conditionalFormatting>
  <conditionalFormatting sqref="L88:L89">
    <cfRule type="containsBlanks" dxfId="11224" priority="3088">
      <formula>LEN(TRIM(L88))=0</formula>
    </cfRule>
  </conditionalFormatting>
  <conditionalFormatting sqref="L85 L88 L91 L94">
    <cfRule type="notContainsBlanks" dxfId="11223" priority="3089">
      <formula>LEN(TRIM(L85))&gt;0</formula>
    </cfRule>
  </conditionalFormatting>
  <conditionalFormatting sqref="L85 L88 L91 L94">
    <cfRule type="containsBlanks" dxfId="11222" priority="3090">
      <formula>LEN(TRIM(L85))=0</formula>
    </cfRule>
  </conditionalFormatting>
  <conditionalFormatting sqref="L85 L88 L91 L94">
    <cfRule type="notContainsBlanks" dxfId="11221" priority="3091">
      <formula>LEN(TRIM(L85))&gt;0</formula>
    </cfRule>
  </conditionalFormatting>
  <conditionalFormatting sqref="L85 L88 L91 L94">
    <cfRule type="containsBlanks" dxfId="11220" priority="3092">
      <formula>LEN(TRIM(L85))=0</formula>
    </cfRule>
  </conditionalFormatting>
  <conditionalFormatting sqref="M85 M88 M91 M94">
    <cfRule type="notContainsBlanks" dxfId="11219" priority="3093">
      <formula>LEN(TRIM(M85))&gt;0</formula>
    </cfRule>
  </conditionalFormatting>
  <conditionalFormatting sqref="M85 M88 M91 M94">
    <cfRule type="containsBlanks" dxfId="11218" priority="3094">
      <formula>LEN(TRIM(M85))=0</formula>
    </cfRule>
  </conditionalFormatting>
  <conditionalFormatting sqref="M85 M88 M91 M94">
    <cfRule type="notContainsBlanks" dxfId="11217" priority="3095">
      <formula>LEN(TRIM(M85))&gt;0</formula>
    </cfRule>
  </conditionalFormatting>
  <conditionalFormatting sqref="M85 M88 M91 M94">
    <cfRule type="containsBlanks" dxfId="11216" priority="3096">
      <formula>LEN(TRIM(M85))=0</formula>
    </cfRule>
  </conditionalFormatting>
  <conditionalFormatting sqref="N85 N88 N91 N94:N117">
    <cfRule type="notContainsBlanks" dxfId="11215" priority="3097">
      <formula>LEN(TRIM(N85))&gt;0</formula>
    </cfRule>
  </conditionalFormatting>
  <conditionalFormatting sqref="N85 N88 N91 N94:N117">
    <cfRule type="containsBlanks" dxfId="11214" priority="3098">
      <formula>LEN(TRIM(N85))=0</formula>
    </cfRule>
  </conditionalFormatting>
  <conditionalFormatting sqref="N85 N88 N91 N94:N117">
    <cfRule type="notContainsBlanks" dxfId="11213" priority="3099">
      <formula>LEN(TRIM(N85))&gt;0</formula>
    </cfRule>
  </conditionalFormatting>
  <conditionalFormatting sqref="N85 N88 N91 N94:N117">
    <cfRule type="containsBlanks" dxfId="11212" priority="3100">
      <formula>LEN(TRIM(N85))=0</formula>
    </cfRule>
  </conditionalFormatting>
  <conditionalFormatting sqref="O88:O89">
    <cfRule type="notContainsBlanks" dxfId="11211" priority="3101">
      <formula>LEN(TRIM(O88))&gt;0</formula>
    </cfRule>
  </conditionalFormatting>
  <conditionalFormatting sqref="O88:O89">
    <cfRule type="containsBlanks" dxfId="11210" priority="3102">
      <formula>LEN(TRIM(O88))=0</formula>
    </cfRule>
  </conditionalFormatting>
  <conditionalFormatting sqref="O85 O88 O91 O94">
    <cfRule type="notContainsBlanks" dxfId="11209" priority="3103">
      <formula>LEN(TRIM(O85))&gt;0</formula>
    </cfRule>
  </conditionalFormatting>
  <conditionalFormatting sqref="O85 O88 O91 O94">
    <cfRule type="containsBlanks" dxfId="11208" priority="3104">
      <formula>LEN(TRIM(O85))=0</formula>
    </cfRule>
  </conditionalFormatting>
  <conditionalFormatting sqref="O85 O88 O91 O94">
    <cfRule type="notContainsBlanks" dxfId="11207" priority="3105">
      <formula>LEN(TRIM(O85))&gt;0</formula>
    </cfRule>
  </conditionalFormatting>
  <conditionalFormatting sqref="O85 O88 O91 O94">
    <cfRule type="containsBlanks" dxfId="11206" priority="3106">
      <formula>LEN(TRIM(O85))=0</formula>
    </cfRule>
  </conditionalFormatting>
  <conditionalFormatting sqref="P88:P89">
    <cfRule type="notContainsBlanks" dxfId="11205" priority="3107">
      <formula>LEN(TRIM(P88))&gt;0</formula>
    </cfRule>
  </conditionalFormatting>
  <conditionalFormatting sqref="P88:P89">
    <cfRule type="containsBlanks" dxfId="11204" priority="3108">
      <formula>LEN(TRIM(P88))=0</formula>
    </cfRule>
  </conditionalFormatting>
  <conditionalFormatting sqref="P85 P88 P91 P94:P117">
    <cfRule type="notContainsBlanks" dxfId="11203" priority="3109">
      <formula>LEN(TRIM(P85))&gt;0</formula>
    </cfRule>
  </conditionalFormatting>
  <conditionalFormatting sqref="P85 P88 P91 P94:P117">
    <cfRule type="containsBlanks" dxfId="11202" priority="3110">
      <formula>LEN(TRIM(P85))=0</formula>
    </cfRule>
  </conditionalFormatting>
  <conditionalFormatting sqref="P85 P88 P91 P94:P117">
    <cfRule type="notContainsBlanks" dxfId="11201" priority="3111">
      <formula>LEN(TRIM(P85))&gt;0</formula>
    </cfRule>
  </conditionalFormatting>
  <conditionalFormatting sqref="P85 P88 P91 P94:P117">
    <cfRule type="containsBlanks" dxfId="11200" priority="3112">
      <formula>LEN(TRIM(P85))=0</formula>
    </cfRule>
  </conditionalFormatting>
  <conditionalFormatting sqref="Q88:Q89">
    <cfRule type="notContainsBlanks" dxfId="11199" priority="3113">
      <formula>LEN(TRIM(Q88))&gt;0</formula>
    </cfRule>
  </conditionalFormatting>
  <conditionalFormatting sqref="Q88:Q89">
    <cfRule type="containsBlanks" dxfId="11198" priority="3114">
      <formula>LEN(TRIM(Q88))=0</formula>
    </cfRule>
  </conditionalFormatting>
  <conditionalFormatting sqref="Q85 Q88 Q91 Q94">
    <cfRule type="notContainsBlanks" dxfId="11197" priority="3115">
      <formula>LEN(TRIM(Q85))&gt;0</formula>
    </cfRule>
  </conditionalFormatting>
  <conditionalFormatting sqref="Q85 Q88 Q91 Q94">
    <cfRule type="containsBlanks" dxfId="11196" priority="3116">
      <formula>LEN(TRIM(Q85))=0</formula>
    </cfRule>
  </conditionalFormatting>
  <conditionalFormatting sqref="Q85 Q88 Q91 Q94">
    <cfRule type="notContainsBlanks" dxfId="11195" priority="3117">
      <formula>LEN(TRIM(Q85))&gt;0</formula>
    </cfRule>
  </conditionalFormatting>
  <conditionalFormatting sqref="Q85 Q88 Q91 Q94">
    <cfRule type="containsBlanks" dxfId="11194" priority="3118">
      <formula>LEN(TRIM(Q85))=0</formula>
    </cfRule>
  </conditionalFormatting>
  <conditionalFormatting sqref="R88:R89">
    <cfRule type="notContainsBlanks" dxfId="11193" priority="3119">
      <formula>LEN(TRIM(R88))&gt;0</formula>
    </cfRule>
  </conditionalFormatting>
  <conditionalFormatting sqref="R88:R89">
    <cfRule type="containsBlanks" dxfId="11192" priority="3120">
      <formula>LEN(TRIM(R88))=0</formula>
    </cfRule>
  </conditionalFormatting>
  <conditionalFormatting sqref="R85 R88 R91 R94:R117">
    <cfRule type="notContainsBlanks" dxfId="11191" priority="3121">
      <formula>LEN(TRIM(R85))&gt;0</formula>
    </cfRule>
  </conditionalFormatting>
  <conditionalFormatting sqref="R85 R88 R91 R94:R117">
    <cfRule type="containsBlanks" dxfId="11190" priority="3122">
      <formula>LEN(TRIM(R85))=0</formula>
    </cfRule>
  </conditionalFormatting>
  <conditionalFormatting sqref="R85 R88 R91 R94:R117">
    <cfRule type="notContainsBlanks" dxfId="11189" priority="3123">
      <formula>LEN(TRIM(R85))&gt;0</formula>
    </cfRule>
  </conditionalFormatting>
  <conditionalFormatting sqref="R85 R88 R91 R94:R117">
    <cfRule type="containsBlanks" dxfId="11188" priority="3124">
      <formula>LEN(TRIM(R85))=0</formula>
    </cfRule>
  </conditionalFormatting>
  <conditionalFormatting sqref="S88:S89">
    <cfRule type="notContainsBlanks" dxfId="11187" priority="3125">
      <formula>LEN(TRIM(S88))&gt;0</formula>
    </cfRule>
  </conditionalFormatting>
  <conditionalFormatting sqref="S88:S89">
    <cfRule type="containsBlanks" dxfId="11186" priority="3126">
      <formula>LEN(TRIM(S88))=0</formula>
    </cfRule>
  </conditionalFormatting>
  <conditionalFormatting sqref="S85 S88 S91 S94:S117">
    <cfRule type="notContainsBlanks" dxfId="11185" priority="3127">
      <formula>LEN(TRIM(S85))&gt;0</formula>
    </cfRule>
  </conditionalFormatting>
  <conditionalFormatting sqref="S85 S88 S91 S94:S117">
    <cfRule type="containsBlanks" dxfId="11184" priority="3128">
      <formula>LEN(TRIM(S85))=0</formula>
    </cfRule>
  </conditionalFormatting>
  <conditionalFormatting sqref="S85 S88 S91 S94:S117">
    <cfRule type="notContainsBlanks" dxfId="11183" priority="3129">
      <formula>LEN(TRIM(S85))&gt;0</formula>
    </cfRule>
  </conditionalFormatting>
  <conditionalFormatting sqref="S85 S88 S91 S94:S117">
    <cfRule type="containsBlanks" dxfId="11182" priority="3130">
      <formula>LEN(TRIM(S85))=0</formula>
    </cfRule>
  </conditionalFormatting>
  <conditionalFormatting sqref="T88:T89">
    <cfRule type="notContainsBlanks" dxfId="11181" priority="3131">
      <formula>LEN(TRIM(T88))&gt;0</formula>
    </cfRule>
  </conditionalFormatting>
  <conditionalFormatting sqref="T88:T89">
    <cfRule type="containsBlanks" dxfId="11180" priority="3132">
      <formula>LEN(TRIM(T88))=0</formula>
    </cfRule>
  </conditionalFormatting>
  <conditionalFormatting sqref="T85 T88 T91 T94">
    <cfRule type="notContainsBlanks" dxfId="11179" priority="3133">
      <formula>LEN(TRIM(T85))&gt;0</formula>
    </cfRule>
  </conditionalFormatting>
  <conditionalFormatting sqref="T85 T88 T91 T94">
    <cfRule type="containsBlanks" dxfId="11178" priority="3134">
      <formula>LEN(TRIM(T85))=0</formula>
    </cfRule>
  </conditionalFormatting>
  <conditionalFormatting sqref="T85 T88 T91 T94">
    <cfRule type="notContainsBlanks" dxfId="11177" priority="3135">
      <formula>LEN(TRIM(T85))&gt;0</formula>
    </cfRule>
  </conditionalFormatting>
  <conditionalFormatting sqref="T85 T88 T91 T94">
    <cfRule type="containsBlanks" dxfId="11176" priority="3136">
      <formula>LEN(TRIM(T85))=0</formula>
    </cfRule>
  </conditionalFormatting>
  <conditionalFormatting sqref="U85 U88 U91 U94:U117">
    <cfRule type="notContainsBlanks" dxfId="11175" priority="3137">
      <formula>LEN(TRIM(U85))&gt;0</formula>
    </cfRule>
  </conditionalFormatting>
  <conditionalFormatting sqref="U85 U88 U91 U94:U117">
    <cfRule type="containsBlanks" dxfId="11174" priority="3138">
      <formula>LEN(TRIM(U85))=0</formula>
    </cfRule>
  </conditionalFormatting>
  <conditionalFormatting sqref="U85 U88 U91 U94:U117">
    <cfRule type="notContainsBlanks" dxfId="11173" priority="3139">
      <formula>LEN(TRIM(U85))&gt;0</formula>
    </cfRule>
  </conditionalFormatting>
  <conditionalFormatting sqref="U85 U88 U91 U94:U117">
    <cfRule type="containsBlanks" dxfId="11172" priority="3140">
      <formula>LEN(TRIM(U85))=0</formula>
    </cfRule>
  </conditionalFormatting>
  <conditionalFormatting sqref="V88:V89">
    <cfRule type="notContainsBlanks" dxfId="11171" priority="3141">
      <formula>LEN(TRIM(V88))&gt;0</formula>
    </cfRule>
  </conditionalFormatting>
  <conditionalFormatting sqref="V88:V89">
    <cfRule type="containsBlanks" dxfId="11170" priority="3142">
      <formula>LEN(TRIM(V88))=0</formula>
    </cfRule>
  </conditionalFormatting>
  <conditionalFormatting sqref="V85 V88 V91 V94">
    <cfRule type="notContainsBlanks" dxfId="11169" priority="3143">
      <formula>LEN(TRIM(V85))&gt;0</formula>
    </cfRule>
  </conditionalFormatting>
  <conditionalFormatting sqref="V85 V88 V91 V94">
    <cfRule type="containsBlanks" dxfId="11168" priority="3144">
      <formula>LEN(TRIM(V85))=0</formula>
    </cfRule>
  </conditionalFormatting>
  <conditionalFormatting sqref="V85 V88 V91 V94">
    <cfRule type="notContainsBlanks" dxfId="11167" priority="3145">
      <formula>LEN(TRIM(V85))&gt;0</formula>
    </cfRule>
  </conditionalFormatting>
  <conditionalFormatting sqref="V85 V88 V91 V94">
    <cfRule type="containsBlanks" dxfId="11166" priority="3146">
      <formula>LEN(TRIM(V85))=0</formula>
    </cfRule>
  </conditionalFormatting>
  <conditionalFormatting sqref="W88:W89">
    <cfRule type="notContainsBlanks" dxfId="11165" priority="3147">
      <formula>LEN(TRIM(W88))&gt;0</formula>
    </cfRule>
  </conditionalFormatting>
  <conditionalFormatting sqref="W88:W89">
    <cfRule type="containsBlanks" dxfId="11164" priority="3148">
      <formula>LEN(TRIM(W88))=0</formula>
    </cfRule>
  </conditionalFormatting>
  <conditionalFormatting sqref="W85 W88 W91 W94">
    <cfRule type="notContainsBlanks" dxfId="11163" priority="3149">
      <formula>LEN(TRIM(W85))&gt;0</formula>
    </cfRule>
  </conditionalFormatting>
  <conditionalFormatting sqref="W85 W88 W91 W94">
    <cfRule type="containsBlanks" dxfId="11162" priority="3150">
      <formula>LEN(TRIM(W85))=0</formula>
    </cfRule>
  </conditionalFormatting>
  <conditionalFormatting sqref="W85 W88 W91 W94">
    <cfRule type="notContainsBlanks" dxfId="11161" priority="3151">
      <formula>LEN(TRIM(W85))&gt;0</formula>
    </cfRule>
  </conditionalFormatting>
  <conditionalFormatting sqref="W85 W88 W91 W94">
    <cfRule type="containsBlanks" dxfId="11160" priority="3152">
      <formula>LEN(TRIM(W85))=0</formula>
    </cfRule>
  </conditionalFormatting>
  <conditionalFormatting sqref="X85 X88 X91 X94:X117">
    <cfRule type="notContainsBlanks" dxfId="11159" priority="3153">
      <formula>LEN(TRIM(X85))&gt;0</formula>
    </cfRule>
  </conditionalFormatting>
  <conditionalFormatting sqref="X85 X88 X91 X94:X117">
    <cfRule type="containsBlanks" dxfId="11158" priority="3154">
      <formula>LEN(TRIM(X85))=0</formula>
    </cfRule>
  </conditionalFormatting>
  <conditionalFormatting sqref="X85 X88 X91 X94:X117">
    <cfRule type="notContainsBlanks" dxfId="11157" priority="3155">
      <formula>LEN(TRIM(X85))&gt;0</formula>
    </cfRule>
  </conditionalFormatting>
  <conditionalFormatting sqref="X85 X88 X91 X94:X117">
    <cfRule type="containsBlanks" dxfId="11156" priority="3156">
      <formula>LEN(TRIM(X85))=0</formula>
    </cfRule>
  </conditionalFormatting>
  <conditionalFormatting sqref="H219">
    <cfRule type="notContainsBlanks" dxfId="11155" priority="3157">
      <formula>LEN(TRIM(H219))&gt;0</formula>
    </cfRule>
  </conditionalFormatting>
  <conditionalFormatting sqref="H219">
    <cfRule type="containsBlanks" dxfId="11154" priority="3158">
      <formula>LEN(TRIM(H219))=0</formula>
    </cfRule>
  </conditionalFormatting>
  <conditionalFormatting sqref="I219">
    <cfRule type="notContainsBlanks" dxfId="11153" priority="3159">
      <formula>LEN(TRIM(I219))&gt;0</formula>
    </cfRule>
  </conditionalFormatting>
  <conditionalFormatting sqref="I219">
    <cfRule type="containsBlanks" dxfId="11152" priority="3160">
      <formula>LEN(TRIM(I219))=0</formula>
    </cfRule>
  </conditionalFormatting>
  <conditionalFormatting sqref="J219">
    <cfRule type="notContainsBlanks" dxfId="11151" priority="3161">
      <formula>LEN(TRIM(J219))&gt;0</formula>
    </cfRule>
  </conditionalFormatting>
  <conditionalFormatting sqref="J219">
    <cfRule type="containsBlanks" dxfId="11150" priority="3162">
      <formula>LEN(TRIM(J219))=0</formula>
    </cfRule>
  </conditionalFormatting>
  <conditionalFormatting sqref="K219">
    <cfRule type="notContainsBlanks" dxfId="11149" priority="3163">
      <formula>LEN(TRIM(K219))&gt;0</formula>
    </cfRule>
  </conditionalFormatting>
  <conditionalFormatting sqref="K219">
    <cfRule type="containsBlanks" dxfId="11148" priority="3164">
      <formula>LEN(TRIM(K219))=0</formula>
    </cfRule>
  </conditionalFormatting>
  <conditionalFormatting sqref="L219">
    <cfRule type="notContainsBlanks" dxfId="11147" priority="3165">
      <formula>LEN(TRIM(L219))&gt;0</formula>
    </cfRule>
  </conditionalFormatting>
  <conditionalFormatting sqref="L219">
    <cfRule type="containsBlanks" dxfId="11146" priority="3166">
      <formula>LEN(TRIM(L219))=0</formula>
    </cfRule>
  </conditionalFormatting>
  <conditionalFormatting sqref="M219">
    <cfRule type="notContainsBlanks" dxfId="11145" priority="3167">
      <formula>LEN(TRIM(M219))&gt;0</formula>
    </cfRule>
  </conditionalFormatting>
  <conditionalFormatting sqref="M219">
    <cfRule type="containsBlanks" dxfId="11144" priority="3168">
      <formula>LEN(TRIM(M219))=0</formula>
    </cfRule>
  </conditionalFormatting>
  <conditionalFormatting sqref="N219">
    <cfRule type="notContainsBlanks" dxfId="11143" priority="3169">
      <formula>LEN(TRIM(N219))&gt;0</formula>
    </cfRule>
  </conditionalFormatting>
  <conditionalFormatting sqref="N219">
    <cfRule type="containsBlanks" dxfId="11142" priority="3170">
      <formula>LEN(TRIM(N219))=0</formula>
    </cfRule>
  </conditionalFormatting>
  <conditionalFormatting sqref="O219">
    <cfRule type="notContainsBlanks" dxfId="11141" priority="3171">
      <formula>LEN(TRIM(O219))&gt;0</formula>
    </cfRule>
  </conditionalFormatting>
  <conditionalFormatting sqref="O219">
    <cfRule type="containsBlanks" dxfId="11140" priority="3172">
      <formula>LEN(TRIM(O219))=0</formula>
    </cfRule>
  </conditionalFormatting>
  <conditionalFormatting sqref="P219">
    <cfRule type="notContainsBlanks" dxfId="11139" priority="3173">
      <formula>LEN(TRIM(P219))&gt;0</formula>
    </cfRule>
  </conditionalFormatting>
  <conditionalFormatting sqref="P219">
    <cfRule type="containsBlanks" dxfId="11138" priority="3174">
      <formula>LEN(TRIM(P219))=0</formula>
    </cfRule>
  </conditionalFormatting>
  <conditionalFormatting sqref="Q220">
    <cfRule type="notContainsBlanks" dxfId="11137" priority="3175">
      <formula>LEN(TRIM(Q220))&gt;0</formula>
    </cfRule>
  </conditionalFormatting>
  <conditionalFormatting sqref="Q220">
    <cfRule type="containsBlanks" dxfId="11136" priority="3176">
      <formula>LEN(TRIM(Q220))=0</formula>
    </cfRule>
  </conditionalFormatting>
  <conditionalFormatting sqref="R219">
    <cfRule type="notContainsBlanks" dxfId="11135" priority="3177">
      <formula>LEN(TRIM(R219))&gt;0</formula>
    </cfRule>
  </conditionalFormatting>
  <conditionalFormatting sqref="R219">
    <cfRule type="containsBlanks" dxfId="11134" priority="3178">
      <formula>LEN(TRIM(R219))=0</formula>
    </cfRule>
  </conditionalFormatting>
  <conditionalFormatting sqref="S219">
    <cfRule type="notContainsBlanks" dxfId="11133" priority="3179">
      <formula>LEN(TRIM(S219))&gt;0</formula>
    </cfRule>
  </conditionalFormatting>
  <conditionalFormatting sqref="S219">
    <cfRule type="containsBlanks" dxfId="11132" priority="3180">
      <formula>LEN(TRIM(S219))=0</formula>
    </cfRule>
  </conditionalFormatting>
  <conditionalFormatting sqref="T219">
    <cfRule type="notContainsBlanks" dxfId="11131" priority="3181">
      <formula>LEN(TRIM(T219))&gt;0</formula>
    </cfRule>
  </conditionalFormatting>
  <conditionalFormatting sqref="T219">
    <cfRule type="containsBlanks" dxfId="11130" priority="3182">
      <formula>LEN(TRIM(T219))=0</formula>
    </cfRule>
  </conditionalFormatting>
  <conditionalFormatting sqref="U219">
    <cfRule type="notContainsBlanks" dxfId="11129" priority="3183">
      <formula>LEN(TRIM(U219))&gt;0</formula>
    </cfRule>
  </conditionalFormatting>
  <conditionalFormatting sqref="U219">
    <cfRule type="containsBlanks" dxfId="11128" priority="3184">
      <formula>LEN(TRIM(U219))=0</formula>
    </cfRule>
  </conditionalFormatting>
  <conditionalFormatting sqref="V219">
    <cfRule type="notContainsBlanks" dxfId="11127" priority="3185">
      <formula>LEN(TRIM(V219))&gt;0</formula>
    </cfRule>
  </conditionalFormatting>
  <conditionalFormatting sqref="V219">
    <cfRule type="containsBlanks" dxfId="11126" priority="3186">
      <formula>LEN(TRIM(V219))=0</formula>
    </cfRule>
  </conditionalFormatting>
  <conditionalFormatting sqref="W219">
    <cfRule type="notContainsBlanks" dxfId="11125" priority="3187">
      <formula>LEN(TRIM(W219))&gt;0</formula>
    </cfRule>
  </conditionalFormatting>
  <conditionalFormatting sqref="W219">
    <cfRule type="containsBlanks" dxfId="11124" priority="3188">
      <formula>LEN(TRIM(W219))=0</formula>
    </cfRule>
  </conditionalFormatting>
  <conditionalFormatting sqref="X219">
    <cfRule type="notContainsBlanks" dxfId="11123" priority="3189">
      <formula>LEN(TRIM(X219))&gt;0</formula>
    </cfRule>
  </conditionalFormatting>
  <conditionalFormatting sqref="X219">
    <cfRule type="containsBlanks" dxfId="11122" priority="3190">
      <formula>LEN(TRIM(X219))=0</formula>
    </cfRule>
  </conditionalFormatting>
  <conditionalFormatting sqref="N297">
    <cfRule type="notContainsBlanks" dxfId="11121" priority="3191">
      <formula>LEN(TRIM(N297))&gt;0</formula>
    </cfRule>
  </conditionalFormatting>
  <conditionalFormatting sqref="N297">
    <cfRule type="containsBlanks" dxfId="11120" priority="3192">
      <formula>LEN(TRIM(N297))=0</formula>
    </cfRule>
  </conditionalFormatting>
  <conditionalFormatting sqref="O296:O297">
    <cfRule type="notContainsBlanks" dxfId="11119" priority="3193">
      <formula>LEN(TRIM(O296))&gt;0</formula>
    </cfRule>
  </conditionalFormatting>
  <conditionalFormatting sqref="O296:O297">
    <cfRule type="containsBlanks" dxfId="11118" priority="3194">
      <formula>LEN(TRIM(O296))=0</formula>
    </cfRule>
  </conditionalFormatting>
  <conditionalFormatting sqref="O294">
    <cfRule type="notContainsBlanks" dxfId="11117" priority="3195">
      <formula>LEN(TRIM(O294))&gt;0</formula>
    </cfRule>
  </conditionalFormatting>
  <conditionalFormatting sqref="O294">
    <cfRule type="containsBlanks" dxfId="11116" priority="3196">
      <formula>LEN(TRIM(O294))=0</formula>
    </cfRule>
  </conditionalFormatting>
  <conditionalFormatting sqref="N295:N296">
    <cfRule type="notContainsBlanks" dxfId="11115" priority="3197">
      <formula>LEN(TRIM(N295))&gt;0</formula>
    </cfRule>
  </conditionalFormatting>
  <conditionalFormatting sqref="N295:N296">
    <cfRule type="containsBlanks" dxfId="11114" priority="3198">
      <formula>LEN(TRIM(N295))=0</formula>
    </cfRule>
  </conditionalFormatting>
  <conditionalFormatting sqref="N297">
    <cfRule type="notContainsBlanks" dxfId="11113" priority="3199">
      <formula>LEN(TRIM(N297))&gt;0</formula>
    </cfRule>
  </conditionalFormatting>
  <conditionalFormatting sqref="N297">
    <cfRule type="containsBlanks" dxfId="11112" priority="3200">
      <formula>LEN(TRIM(N297))=0</formula>
    </cfRule>
  </conditionalFormatting>
  <conditionalFormatting sqref="N295:N296">
    <cfRule type="notContainsBlanks" dxfId="11111" priority="3201">
      <formula>LEN(TRIM(N295))&gt;0</formula>
    </cfRule>
  </conditionalFormatting>
  <conditionalFormatting sqref="N295:N296">
    <cfRule type="containsBlanks" dxfId="11110" priority="3202">
      <formula>LEN(TRIM(N295))=0</formula>
    </cfRule>
  </conditionalFormatting>
  <conditionalFormatting sqref="O294">
    <cfRule type="notContainsBlanks" dxfId="11109" priority="3203">
      <formula>LEN(TRIM(O294))&gt;0</formula>
    </cfRule>
  </conditionalFormatting>
  <conditionalFormatting sqref="O294">
    <cfRule type="containsBlanks" dxfId="11108" priority="3204">
      <formula>LEN(TRIM(O294))=0</formula>
    </cfRule>
  </conditionalFormatting>
  <conditionalFormatting sqref="J270:J283">
    <cfRule type="notContainsBlanks" dxfId="11107" priority="3205">
      <formula>LEN(TRIM(J270))&gt;0</formula>
    </cfRule>
  </conditionalFormatting>
  <conditionalFormatting sqref="J270:J283">
    <cfRule type="containsBlanks" dxfId="11106" priority="3206">
      <formula>LEN(TRIM(J270))=0</formula>
    </cfRule>
  </conditionalFormatting>
  <conditionalFormatting sqref="L270:L283">
    <cfRule type="notContainsBlanks" dxfId="11105" priority="3207">
      <formula>LEN(TRIM(L270))&gt;0</formula>
    </cfRule>
  </conditionalFormatting>
  <conditionalFormatting sqref="L270:L283">
    <cfRule type="containsBlanks" dxfId="11104" priority="3208">
      <formula>LEN(TRIM(L270))=0</formula>
    </cfRule>
  </conditionalFormatting>
  <conditionalFormatting sqref="M270:M283">
    <cfRule type="notContainsBlanks" dxfId="11103" priority="3209">
      <formula>LEN(TRIM(M270))&gt;0</formula>
    </cfRule>
  </conditionalFormatting>
  <conditionalFormatting sqref="M270:M283">
    <cfRule type="containsBlanks" dxfId="11102" priority="3210">
      <formula>LEN(TRIM(M270))=0</formula>
    </cfRule>
  </conditionalFormatting>
  <conditionalFormatting sqref="N270:N283">
    <cfRule type="notContainsBlanks" dxfId="11101" priority="3211">
      <formula>LEN(TRIM(N270))&gt;0</formula>
    </cfRule>
  </conditionalFormatting>
  <conditionalFormatting sqref="N270:N283">
    <cfRule type="containsBlanks" dxfId="11100" priority="3212">
      <formula>LEN(TRIM(N270))=0</formula>
    </cfRule>
  </conditionalFormatting>
  <conditionalFormatting sqref="O270:O283">
    <cfRule type="notContainsBlanks" dxfId="11099" priority="3213">
      <formula>LEN(TRIM(O270))&gt;0</formula>
    </cfRule>
  </conditionalFormatting>
  <conditionalFormatting sqref="O270:O283">
    <cfRule type="containsBlanks" dxfId="11098" priority="3214">
      <formula>LEN(TRIM(O270))=0</formula>
    </cfRule>
  </conditionalFormatting>
  <conditionalFormatting sqref="P270:P283">
    <cfRule type="notContainsBlanks" dxfId="11097" priority="3215">
      <formula>LEN(TRIM(P270))&gt;0</formula>
    </cfRule>
  </conditionalFormatting>
  <conditionalFormatting sqref="P270:P283">
    <cfRule type="containsBlanks" dxfId="11096" priority="3216">
      <formula>LEN(TRIM(P270))=0</formula>
    </cfRule>
  </conditionalFormatting>
  <conditionalFormatting sqref="H284:H286">
    <cfRule type="notContainsBlanks" dxfId="11095" priority="3217">
      <formula>LEN(TRIM(H284))&gt;0</formula>
    </cfRule>
  </conditionalFormatting>
  <conditionalFormatting sqref="H284:H286">
    <cfRule type="containsBlanks" dxfId="11094" priority="3218">
      <formula>LEN(TRIM(H284))=0</formula>
    </cfRule>
  </conditionalFormatting>
  <conditionalFormatting sqref="H287:H288">
    <cfRule type="notContainsBlanks" dxfId="11093" priority="3219">
      <formula>LEN(TRIM(H287))&gt;0</formula>
    </cfRule>
  </conditionalFormatting>
  <conditionalFormatting sqref="H287:H288">
    <cfRule type="containsBlanks" dxfId="11092" priority="3220">
      <formula>LEN(TRIM(H287))=0</formula>
    </cfRule>
  </conditionalFormatting>
  <conditionalFormatting sqref="H287:H288">
    <cfRule type="notContainsBlanks" dxfId="11091" priority="3221">
      <formula>LEN(TRIM(H287))&gt;0</formula>
    </cfRule>
  </conditionalFormatting>
  <conditionalFormatting sqref="H287:H288">
    <cfRule type="containsBlanks" dxfId="11090" priority="3222">
      <formula>LEN(TRIM(H287))=0</formula>
    </cfRule>
  </conditionalFormatting>
  <conditionalFormatting sqref="H289">
    <cfRule type="notContainsBlanks" dxfId="11089" priority="3223">
      <formula>LEN(TRIM(H289))&gt;0</formula>
    </cfRule>
  </conditionalFormatting>
  <conditionalFormatting sqref="H289">
    <cfRule type="containsBlanks" dxfId="11088" priority="3224">
      <formula>LEN(TRIM(H289))=0</formula>
    </cfRule>
  </conditionalFormatting>
  <conditionalFormatting sqref="H289">
    <cfRule type="notContainsBlanks" dxfId="11087" priority="3225">
      <formula>LEN(TRIM(H289))&gt;0</formula>
    </cfRule>
  </conditionalFormatting>
  <conditionalFormatting sqref="H289">
    <cfRule type="containsBlanks" dxfId="11086" priority="3226">
      <formula>LEN(TRIM(H289))=0</formula>
    </cfRule>
  </conditionalFormatting>
  <conditionalFormatting sqref="H294:H297">
    <cfRule type="notContainsBlanks" dxfId="11085" priority="3227">
      <formula>LEN(TRIM(H294))&gt;0</formula>
    </cfRule>
  </conditionalFormatting>
  <conditionalFormatting sqref="H294:H297">
    <cfRule type="containsBlanks" dxfId="11084" priority="3228">
      <formula>LEN(TRIM(H294))=0</formula>
    </cfRule>
  </conditionalFormatting>
  <conditionalFormatting sqref="H296:H297">
    <cfRule type="notContainsBlanks" dxfId="11083" priority="3229">
      <formula>LEN(TRIM(H296))&gt;0</formula>
    </cfRule>
  </conditionalFormatting>
  <conditionalFormatting sqref="H296:H297">
    <cfRule type="containsBlanks" dxfId="11082" priority="3230">
      <formula>LEN(TRIM(H296))=0</formula>
    </cfRule>
  </conditionalFormatting>
  <conditionalFormatting sqref="H294">
    <cfRule type="notContainsBlanks" dxfId="11081" priority="3231">
      <formula>LEN(TRIM(H294))&gt;0</formula>
    </cfRule>
  </conditionalFormatting>
  <conditionalFormatting sqref="H294">
    <cfRule type="containsBlanks" dxfId="11080" priority="3232">
      <formula>LEN(TRIM(H294))=0</formula>
    </cfRule>
  </conditionalFormatting>
  <conditionalFormatting sqref="H294">
    <cfRule type="notContainsBlanks" dxfId="11079" priority="3233">
      <formula>LEN(TRIM(H294))&gt;0</formula>
    </cfRule>
  </conditionalFormatting>
  <conditionalFormatting sqref="H294">
    <cfRule type="containsBlanks" dxfId="11078" priority="3234">
      <formula>LEN(TRIM(H294))=0</formula>
    </cfRule>
  </conditionalFormatting>
  <conditionalFormatting sqref="H295:H296">
    <cfRule type="notContainsBlanks" dxfId="11077" priority="3235">
      <formula>LEN(TRIM(H295))&gt;0</formula>
    </cfRule>
  </conditionalFormatting>
  <conditionalFormatting sqref="H295:H296">
    <cfRule type="containsBlanks" dxfId="11076" priority="3236">
      <formula>LEN(TRIM(H295))=0</formula>
    </cfRule>
  </conditionalFormatting>
  <conditionalFormatting sqref="H295:H296">
    <cfRule type="notContainsBlanks" dxfId="11075" priority="3237">
      <formula>LEN(TRIM(H295))&gt;0</formula>
    </cfRule>
  </conditionalFormatting>
  <conditionalFormatting sqref="H295:H296">
    <cfRule type="containsBlanks" dxfId="11074" priority="3238">
      <formula>LEN(TRIM(H295))=0</formula>
    </cfRule>
  </conditionalFormatting>
  <conditionalFormatting sqref="H297">
    <cfRule type="notContainsBlanks" dxfId="11073" priority="3239">
      <formula>LEN(TRIM(H297))&gt;0</formula>
    </cfRule>
  </conditionalFormatting>
  <conditionalFormatting sqref="H297">
    <cfRule type="containsBlanks" dxfId="11072" priority="3240">
      <formula>LEN(TRIM(H297))=0</formula>
    </cfRule>
  </conditionalFormatting>
  <conditionalFormatting sqref="H297">
    <cfRule type="notContainsBlanks" dxfId="11071" priority="3241">
      <formula>LEN(TRIM(H297))&gt;0</formula>
    </cfRule>
  </conditionalFormatting>
  <conditionalFormatting sqref="H297">
    <cfRule type="containsBlanks" dxfId="11070" priority="3242">
      <formula>LEN(TRIM(H297))=0</formula>
    </cfRule>
  </conditionalFormatting>
  <conditionalFormatting sqref="K294:K297">
    <cfRule type="notContainsBlanks" dxfId="11069" priority="3243">
      <formula>LEN(TRIM(K294))&gt;0</formula>
    </cfRule>
  </conditionalFormatting>
  <conditionalFormatting sqref="K294:K297">
    <cfRule type="containsBlanks" dxfId="11068" priority="3244">
      <formula>LEN(TRIM(K294))=0</formula>
    </cfRule>
  </conditionalFormatting>
  <conditionalFormatting sqref="K296:K297">
    <cfRule type="notContainsBlanks" dxfId="11067" priority="3245">
      <formula>LEN(TRIM(K296))&gt;0</formula>
    </cfRule>
  </conditionalFormatting>
  <conditionalFormatting sqref="K296:K297">
    <cfRule type="containsBlanks" dxfId="11066" priority="3246">
      <formula>LEN(TRIM(K296))=0</formula>
    </cfRule>
  </conditionalFormatting>
  <conditionalFormatting sqref="K294">
    <cfRule type="notContainsBlanks" dxfId="11065" priority="3247">
      <formula>LEN(TRIM(K294))&gt;0</formula>
    </cfRule>
  </conditionalFormatting>
  <conditionalFormatting sqref="K294">
    <cfRule type="containsBlanks" dxfId="11064" priority="3248">
      <formula>LEN(TRIM(K294))=0</formula>
    </cfRule>
  </conditionalFormatting>
  <conditionalFormatting sqref="K294">
    <cfRule type="notContainsBlanks" dxfId="11063" priority="3249">
      <formula>LEN(TRIM(K294))&gt;0</formula>
    </cfRule>
  </conditionalFormatting>
  <conditionalFormatting sqref="K294">
    <cfRule type="containsBlanks" dxfId="11062" priority="3250">
      <formula>LEN(TRIM(K294))=0</formula>
    </cfRule>
  </conditionalFormatting>
  <conditionalFormatting sqref="K295:K296">
    <cfRule type="notContainsBlanks" dxfId="11061" priority="3251">
      <formula>LEN(TRIM(K295))&gt;0</formula>
    </cfRule>
  </conditionalFormatting>
  <conditionalFormatting sqref="K295:K296">
    <cfRule type="containsBlanks" dxfId="11060" priority="3252">
      <formula>LEN(TRIM(K295))=0</formula>
    </cfRule>
  </conditionalFormatting>
  <conditionalFormatting sqref="K295:K296">
    <cfRule type="notContainsBlanks" dxfId="11059" priority="3253">
      <formula>LEN(TRIM(K295))&gt;0</formula>
    </cfRule>
  </conditionalFormatting>
  <conditionalFormatting sqref="K295:K296">
    <cfRule type="containsBlanks" dxfId="11058" priority="3254">
      <formula>LEN(TRIM(K295))=0</formula>
    </cfRule>
  </conditionalFormatting>
  <conditionalFormatting sqref="K297">
    <cfRule type="notContainsBlanks" dxfId="11057" priority="3255">
      <formula>LEN(TRIM(K297))&gt;0</formula>
    </cfRule>
  </conditionalFormatting>
  <conditionalFormatting sqref="K297">
    <cfRule type="containsBlanks" dxfId="11056" priority="3256">
      <formula>LEN(TRIM(K297))=0</formula>
    </cfRule>
  </conditionalFormatting>
  <conditionalFormatting sqref="K297">
    <cfRule type="notContainsBlanks" dxfId="11055" priority="3257">
      <formula>LEN(TRIM(K297))&gt;0</formula>
    </cfRule>
  </conditionalFormatting>
  <conditionalFormatting sqref="K297">
    <cfRule type="containsBlanks" dxfId="11054" priority="3258">
      <formula>LEN(TRIM(K297))=0</formula>
    </cfRule>
  </conditionalFormatting>
  <conditionalFormatting sqref="L294:L297">
    <cfRule type="notContainsBlanks" dxfId="11053" priority="3259">
      <formula>LEN(TRIM(L294))&gt;0</formula>
    </cfRule>
  </conditionalFormatting>
  <conditionalFormatting sqref="L294:L297">
    <cfRule type="containsBlanks" dxfId="11052" priority="3260">
      <formula>LEN(TRIM(L294))=0</formula>
    </cfRule>
  </conditionalFormatting>
  <conditionalFormatting sqref="L296:L297">
    <cfRule type="notContainsBlanks" dxfId="11051" priority="3261">
      <formula>LEN(TRIM(L296))&gt;0</formula>
    </cfRule>
  </conditionalFormatting>
  <conditionalFormatting sqref="L296:L297">
    <cfRule type="containsBlanks" dxfId="11050" priority="3262">
      <formula>LEN(TRIM(L296))=0</formula>
    </cfRule>
  </conditionalFormatting>
  <conditionalFormatting sqref="L294">
    <cfRule type="notContainsBlanks" dxfId="11049" priority="3263">
      <formula>LEN(TRIM(L294))&gt;0</formula>
    </cfRule>
  </conditionalFormatting>
  <conditionalFormatting sqref="L294">
    <cfRule type="containsBlanks" dxfId="11048" priority="3264">
      <formula>LEN(TRIM(L294))=0</formula>
    </cfRule>
  </conditionalFormatting>
  <conditionalFormatting sqref="L294">
    <cfRule type="notContainsBlanks" dxfId="11047" priority="3265">
      <formula>LEN(TRIM(L294))&gt;0</formula>
    </cfRule>
  </conditionalFormatting>
  <conditionalFormatting sqref="L294">
    <cfRule type="containsBlanks" dxfId="11046" priority="3266">
      <formula>LEN(TRIM(L294))=0</formula>
    </cfRule>
  </conditionalFormatting>
  <conditionalFormatting sqref="L295:L296">
    <cfRule type="notContainsBlanks" dxfId="11045" priority="3267">
      <formula>LEN(TRIM(L295))&gt;0</formula>
    </cfRule>
  </conditionalFormatting>
  <conditionalFormatting sqref="L295:L296">
    <cfRule type="containsBlanks" dxfId="11044" priority="3268">
      <formula>LEN(TRIM(L295))=0</formula>
    </cfRule>
  </conditionalFormatting>
  <conditionalFormatting sqref="L295:L296">
    <cfRule type="notContainsBlanks" dxfId="11043" priority="3269">
      <formula>LEN(TRIM(L295))&gt;0</formula>
    </cfRule>
  </conditionalFormatting>
  <conditionalFormatting sqref="L295:L296">
    <cfRule type="containsBlanks" dxfId="11042" priority="3270">
      <formula>LEN(TRIM(L295))=0</formula>
    </cfRule>
  </conditionalFormatting>
  <conditionalFormatting sqref="L297">
    <cfRule type="notContainsBlanks" dxfId="11041" priority="3271">
      <formula>LEN(TRIM(L297))&gt;0</formula>
    </cfRule>
  </conditionalFormatting>
  <conditionalFormatting sqref="L297">
    <cfRule type="containsBlanks" dxfId="11040" priority="3272">
      <formula>LEN(TRIM(L297))=0</formula>
    </cfRule>
  </conditionalFormatting>
  <conditionalFormatting sqref="L297">
    <cfRule type="notContainsBlanks" dxfId="11039" priority="3273">
      <formula>LEN(TRIM(L297))&gt;0</formula>
    </cfRule>
  </conditionalFormatting>
  <conditionalFormatting sqref="L297">
    <cfRule type="containsBlanks" dxfId="11038" priority="3274">
      <formula>LEN(TRIM(L297))=0</formula>
    </cfRule>
  </conditionalFormatting>
  <conditionalFormatting sqref="M294">
    <cfRule type="notContainsBlanks" dxfId="11037" priority="3275">
      <formula>LEN(TRIM(M294))&gt;0</formula>
    </cfRule>
  </conditionalFormatting>
  <conditionalFormatting sqref="M294">
    <cfRule type="containsBlanks" dxfId="11036" priority="3276">
      <formula>LEN(TRIM(M294))=0</formula>
    </cfRule>
  </conditionalFormatting>
  <conditionalFormatting sqref="M294">
    <cfRule type="notContainsBlanks" dxfId="11035" priority="3277">
      <formula>LEN(TRIM(M294))&gt;0</formula>
    </cfRule>
  </conditionalFormatting>
  <conditionalFormatting sqref="M294">
    <cfRule type="containsBlanks" dxfId="11034" priority="3278">
      <formula>LEN(TRIM(M294))=0</formula>
    </cfRule>
  </conditionalFormatting>
  <conditionalFormatting sqref="M295:M296">
    <cfRule type="notContainsBlanks" dxfId="11033" priority="3279">
      <formula>LEN(TRIM(M295))&gt;0</formula>
    </cfRule>
  </conditionalFormatting>
  <conditionalFormatting sqref="M295:M296">
    <cfRule type="containsBlanks" dxfId="11032" priority="3280">
      <formula>LEN(TRIM(M295))=0</formula>
    </cfRule>
  </conditionalFormatting>
  <conditionalFormatting sqref="M295:M296">
    <cfRule type="notContainsBlanks" dxfId="11031" priority="3281">
      <formula>LEN(TRIM(M295))&gt;0</formula>
    </cfRule>
  </conditionalFormatting>
  <conditionalFormatting sqref="M295:M296">
    <cfRule type="containsBlanks" dxfId="11030" priority="3282">
      <formula>LEN(TRIM(M295))=0</formula>
    </cfRule>
  </conditionalFormatting>
  <conditionalFormatting sqref="M297">
    <cfRule type="notContainsBlanks" dxfId="11029" priority="3283">
      <formula>LEN(TRIM(M297))&gt;0</formula>
    </cfRule>
  </conditionalFormatting>
  <conditionalFormatting sqref="M297">
    <cfRule type="containsBlanks" dxfId="11028" priority="3284">
      <formula>LEN(TRIM(M297))=0</formula>
    </cfRule>
  </conditionalFormatting>
  <conditionalFormatting sqref="M297">
    <cfRule type="notContainsBlanks" dxfId="11027" priority="3285">
      <formula>LEN(TRIM(M297))&gt;0</formula>
    </cfRule>
  </conditionalFormatting>
  <conditionalFormatting sqref="M297">
    <cfRule type="containsBlanks" dxfId="11026" priority="3286">
      <formula>LEN(TRIM(M297))=0</formula>
    </cfRule>
  </conditionalFormatting>
  <conditionalFormatting sqref="N296:N297">
    <cfRule type="notContainsBlanks" dxfId="11025" priority="3287">
      <formula>LEN(TRIM(N296))&gt;0</formula>
    </cfRule>
  </conditionalFormatting>
  <conditionalFormatting sqref="N296:N297">
    <cfRule type="containsBlanks" dxfId="11024" priority="3288">
      <formula>LEN(TRIM(N296))=0</formula>
    </cfRule>
  </conditionalFormatting>
  <conditionalFormatting sqref="N294">
    <cfRule type="notContainsBlanks" dxfId="11023" priority="3289">
      <formula>LEN(TRIM(N294))&gt;0</formula>
    </cfRule>
  </conditionalFormatting>
  <conditionalFormatting sqref="N294">
    <cfRule type="containsBlanks" dxfId="11022" priority="3290">
      <formula>LEN(TRIM(N294))=0</formula>
    </cfRule>
  </conditionalFormatting>
  <conditionalFormatting sqref="N294">
    <cfRule type="notContainsBlanks" dxfId="11021" priority="3291">
      <formula>LEN(TRIM(N294))&gt;0</formula>
    </cfRule>
  </conditionalFormatting>
  <conditionalFormatting sqref="N294">
    <cfRule type="containsBlanks" dxfId="11020" priority="3292">
      <formula>LEN(TRIM(N294))=0</formula>
    </cfRule>
  </conditionalFormatting>
  <conditionalFormatting sqref="O295:O296">
    <cfRule type="notContainsBlanks" dxfId="11019" priority="3293">
      <formula>LEN(TRIM(O295))&gt;0</formula>
    </cfRule>
  </conditionalFormatting>
  <conditionalFormatting sqref="O295:O296">
    <cfRule type="containsBlanks" dxfId="11018" priority="3294">
      <formula>LEN(TRIM(O295))=0</formula>
    </cfRule>
  </conditionalFormatting>
  <conditionalFormatting sqref="O295:O296">
    <cfRule type="notContainsBlanks" dxfId="11017" priority="3295">
      <formula>LEN(TRIM(O295))&gt;0</formula>
    </cfRule>
  </conditionalFormatting>
  <conditionalFormatting sqref="O295:O296">
    <cfRule type="containsBlanks" dxfId="11016" priority="3296">
      <formula>LEN(TRIM(O295))=0</formula>
    </cfRule>
  </conditionalFormatting>
  <conditionalFormatting sqref="O297">
    <cfRule type="notContainsBlanks" dxfId="11015" priority="3297">
      <formula>LEN(TRIM(O297))&gt;0</formula>
    </cfRule>
  </conditionalFormatting>
  <conditionalFormatting sqref="O297">
    <cfRule type="containsBlanks" dxfId="11014" priority="3298">
      <formula>LEN(TRIM(O297))=0</formula>
    </cfRule>
  </conditionalFormatting>
  <conditionalFormatting sqref="O297">
    <cfRule type="notContainsBlanks" dxfId="11013" priority="3299">
      <formula>LEN(TRIM(O297))&gt;0</formula>
    </cfRule>
  </conditionalFormatting>
  <conditionalFormatting sqref="O297">
    <cfRule type="containsBlanks" dxfId="11012" priority="3300">
      <formula>LEN(TRIM(O297))=0</formula>
    </cfRule>
  </conditionalFormatting>
  <conditionalFormatting sqref="P296:P297">
    <cfRule type="notContainsBlanks" dxfId="11011" priority="3301">
      <formula>LEN(TRIM(P296))&gt;0</formula>
    </cfRule>
  </conditionalFormatting>
  <conditionalFormatting sqref="P296:P297">
    <cfRule type="containsBlanks" dxfId="11010" priority="3302">
      <formula>LEN(TRIM(P296))=0</formula>
    </cfRule>
  </conditionalFormatting>
  <conditionalFormatting sqref="P294">
    <cfRule type="notContainsBlanks" dxfId="11009" priority="3303">
      <formula>LEN(TRIM(P294))&gt;0</formula>
    </cfRule>
  </conditionalFormatting>
  <conditionalFormatting sqref="P294">
    <cfRule type="containsBlanks" dxfId="11008" priority="3304">
      <formula>LEN(TRIM(P294))=0</formula>
    </cfRule>
  </conditionalFormatting>
  <conditionalFormatting sqref="P294">
    <cfRule type="notContainsBlanks" dxfId="11007" priority="3305">
      <formula>LEN(TRIM(P294))&gt;0</formula>
    </cfRule>
  </conditionalFormatting>
  <conditionalFormatting sqref="P294">
    <cfRule type="containsBlanks" dxfId="11006" priority="3306">
      <formula>LEN(TRIM(P294))=0</formula>
    </cfRule>
  </conditionalFormatting>
  <conditionalFormatting sqref="P295:P296">
    <cfRule type="notContainsBlanks" dxfId="11005" priority="3307">
      <formula>LEN(TRIM(P295))&gt;0</formula>
    </cfRule>
  </conditionalFormatting>
  <conditionalFormatting sqref="P295:P296">
    <cfRule type="containsBlanks" dxfId="11004" priority="3308">
      <formula>LEN(TRIM(P295))=0</formula>
    </cfRule>
  </conditionalFormatting>
  <conditionalFormatting sqref="P295:P296">
    <cfRule type="notContainsBlanks" dxfId="11003" priority="3309">
      <formula>LEN(TRIM(P295))&gt;0</formula>
    </cfRule>
  </conditionalFormatting>
  <conditionalFormatting sqref="P295:P296">
    <cfRule type="containsBlanks" dxfId="11002" priority="3310">
      <formula>LEN(TRIM(P295))=0</formula>
    </cfRule>
  </conditionalFormatting>
  <conditionalFormatting sqref="P297">
    <cfRule type="notContainsBlanks" dxfId="11001" priority="3311">
      <formula>LEN(TRIM(P297))&gt;0</formula>
    </cfRule>
  </conditionalFormatting>
  <conditionalFormatting sqref="P297">
    <cfRule type="containsBlanks" dxfId="11000" priority="3312">
      <formula>LEN(TRIM(P297))=0</formula>
    </cfRule>
  </conditionalFormatting>
  <conditionalFormatting sqref="P297">
    <cfRule type="notContainsBlanks" dxfId="10999" priority="3313">
      <formula>LEN(TRIM(P297))&gt;0</formula>
    </cfRule>
  </conditionalFormatting>
  <conditionalFormatting sqref="P297">
    <cfRule type="containsBlanks" dxfId="10998" priority="3314">
      <formula>LEN(TRIM(P297))=0</formula>
    </cfRule>
  </conditionalFormatting>
  <conditionalFormatting sqref="Q296:Q297">
    <cfRule type="notContainsBlanks" dxfId="10997" priority="3315">
      <formula>LEN(TRIM(Q296))&gt;0</formula>
    </cfRule>
  </conditionalFormatting>
  <conditionalFormatting sqref="Q296:Q297">
    <cfRule type="containsBlanks" dxfId="10996" priority="3316">
      <formula>LEN(TRIM(Q296))=0</formula>
    </cfRule>
  </conditionalFormatting>
  <conditionalFormatting sqref="Q294">
    <cfRule type="notContainsBlanks" dxfId="10995" priority="3317">
      <formula>LEN(TRIM(Q294))&gt;0</formula>
    </cfRule>
  </conditionalFormatting>
  <conditionalFormatting sqref="Q294">
    <cfRule type="containsBlanks" dxfId="10994" priority="3318">
      <formula>LEN(TRIM(Q294))=0</formula>
    </cfRule>
  </conditionalFormatting>
  <conditionalFormatting sqref="Q294">
    <cfRule type="notContainsBlanks" dxfId="10993" priority="3319">
      <formula>LEN(TRIM(Q294))&gt;0</formula>
    </cfRule>
  </conditionalFormatting>
  <conditionalFormatting sqref="Q294">
    <cfRule type="containsBlanks" dxfId="10992" priority="3320">
      <formula>LEN(TRIM(Q294))=0</formula>
    </cfRule>
  </conditionalFormatting>
  <conditionalFormatting sqref="Q295:Q296">
    <cfRule type="notContainsBlanks" dxfId="10991" priority="3321">
      <formula>LEN(TRIM(Q295))&gt;0</formula>
    </cfRule>
  </conditionalFormatting>
  <conditionalFormatting sqref="Q295:Q296">
    <cfRule type="containsBlanks" dxfId="10990" priority="3322">
      <formula>LEN(TRIM(Q295))=0</formula>
    </cfRule>
  </conditionalFormatting>
  <conditionalFormatting sqref="Q295:Q296">
    <cfRule type="notContainsBlanks" dxfId="10989" priority="3323">
      <formula>LEN(TRIM(Q295))&gt;0</formula>
    </cfRule>
  </conditionalFormatting>
  <conditionalFormatting sqref="Q295:Q296">
    <cfRule type="containsBlanks" dxfId="10988" priority="3324">
      <formula>LEN(TRIM(Q295))=0</formula>
    </cfRule>
  </conditionalFormatting>
  <conditionalFormatting sqref="Q297">
    <cfRule type="notContainsBlanks" dxfId="10987" priority="3325">
      <formula>LEN(TRIM(Q297))&gt;0</formula>
    </cfRule>
  </conditionalFormatting>
  <conditionalFormatting sqref="Q297">
    <cfRule type="containsBlanks" dxfId="10986" priority="3326">
      <formula>LEN(TRIM(Q297))=0</formula>
    </cfRule>
  </conditionalFormatting>
  <conditionalFormatting sqref="Q297">
    <cfRule type="notContainsBlanks" dxfId="10985" priority="3327">
      <formula>LEN(TRIM(Q297))&gt;0</formula>
    </cfRule>
  </conditionalFormatting>
  <conditionalFormatting sqref="Q297">
    <cfRule type="containsBlanks" dxfId="10984" priority="3328">
      <formula>LEN(TRIM(Q297))=0</formula>
    </cfRule>
  </conditionalFormatting>
  <conditionalFormatting sqref="R296:R297">
    <cfRule type="notContainsBlanks" dxfId="10983" priority="3329">
      <formula>LEN(TRIM(R296))&gt;0</formula>
    </cfRule>
  </conditionalFormatting>
  <conditionalFormatting sqref="R296:R297">
    <cfRule type="containsBlanks" dxfId="10982" priority="3330">
      <formula>LEN(TRIM(R296))=0</formula>
    </cfRule>
  </conditionalFormatting>
  <conditionalFormatting sqref="R294">
    <cfRule type="notContainsBlanks" dxfId="10981" priority="3331">
      <formula>LEN(TRIM(R294))&gt;0</formula>
    </cfRule>
  </conditionalFormatting>
  <conditionalFormatting sqref="R294">
    <cfRule type="containsBlanks" dxfId="10980" priority="3332">
      <formula>LEN(TRIM(R294))=0</formula>
    </cfRule>
  </conditionalFormatting>
  <conditionalFormatting sqref="R294">
    <cfRule type="notContainsBlanks" dxfId="10979" priority="3333">
      <formula>LEN(TRIM(R294))&gt;0</formula>
    </cfRule>
  </conditionalFormatting>
  <conditionalFormatting sqref="R294">
    <cfRule type="containsBlanks" dxfId="10978" priority="3334">
      <formula>LEN(TRIM(R294))=0</formula>
    </cfRule>
  </conditionalFormatting>
  <conditionalFormatting sqref="R295:R297">
    <cfRule type="notContainsBlanks" dxfId="10977" priority="3335">
      <formula>LEN(TRIM(R295))&gt;0</formula>
    </cfRule>
  </conditionalFormatting>
  <conditionalFormatting sqref="R295:R297">
    <cfRule type="containsBlanks" dxfId="10976" priority="3336">
      <formula>LEN(TRIM(R295))=0</formula>
    </cfRule>
  </conditionalFormatting>
  <conditionalFormatting sqref="R295:R297">
    <cfRule type="notContainsBlanks" dxfId="10975" priority="3337">
      <formula>LEN(TRIM(R295))&gt;0</formula>
    </cfRule>
  </conditionalFormatting>
  <conditionalFormatting sqref="R295:R297">
    <cfRule type="containsBlanks" dxfId="10974" priority="3338">
      <formula>LEN(TRIM(R295))=0</formula>
    </cfRule>
  </conditionalFormatting>
  <conditionalFormatting sqref="R297">
    <cfRule type="notContainsBlanks" dxfId="10973" priority="3339">
      <formula>LEN(TRIM(R297))&gt;0</formula>
    </cfRule>
  </conditionalFormatting>
  <conditionalFormatting sqref="R297">
    <cfRule type="containsBlanks" dxfId="10972" priority="3340">
      <formula>LEN(TRIM(R297))=0</formula>
    </cfRule>
  </conditionalFormatting>
  <conditionalFormatting sqref="R297">
    <cfRule type="notContainsBlanks" dxfId="10971" priority="3341">
      <formula>LEN(TRIM(R297))&gt;0</formula>
    </cfRule>
  </conditionalFormatting>
  <conditionalFormatting sqref="R297">
    <cfRule type="containsBlanks" dxfId="10970" priority="3342">
      <formula>LEN(TRIM(R297))=0</formula>
    </cfRule>
  </conditionalFormatting>
  <conditionalFormatting sqref="S296:S297">
    <cfRule type="notContainsBlanks" dxfId="10969" priority="3343">
      <formula>LEN(TRIM(S296))&gt;0</formula>
    </cfRule>
  </conditionalFormatting>
  <conditionalFormatting sqref="S296:S297">
    <cfRule type="containsBlanks" dxfId="10968" priority="3344">
      <formula>LEN(TRIM(S296))=0</formula>
    </cfRule>
  </conditionalFormatting>
  <conditionalFormatting sqref="S294">
    <cfRule type="notContainsBlanks" dxfId="10967" priority="3345">
      <formula>LEN(TRIM(S294))&gt;0</formula>
    </cfRule>
  </conditionalFormatting>
  <conditionalFormatting sqref="S294">
    <cfRule type="containsBlanks" dxfId="10966" priority="3346">
      <formula>LEN(TRIM(S294))=0</formula>
    </cfRule>
  </conditionalFormatting>
  <conditionalFormatting sqref="S294">
    <cfRule type="notContainsBlanks" dxfId="10965" priority="3347">
      <formula>LEN(TRIM(S294))&gt;0</formula>
    </cfRule>
  </conditionalFormatting>
  <conditionalFormatting sqref="S294">
    <cfRule type="containsBlanks" dxfId="10964" priority="3348">
      <formula>LEN(TRIM(S294))=0</formula>
    </cfRule>
  </conditionalFormatting>
  <conditionalFormatting sqref="S295:S296">
    <cfRule type="notContainsBlanks" dxfId="10963" priority="3349">
      <formula>LEN(TRIM(S295))&gt;0</formula>
    </cfRule>
  </conditionalFormatting>
  <conditionalFormatting sqref="S295:S296">
    <cfRule type="containsBlanks" dxfId="10962" priority="3350">
      <formula>LEN(TRIM(S295))=0</formula>
    </cfRule>
  </conditionalFormatting>
  <conditionalFormatting sqref="S295:S296">
    <cfRule type="notContainsBlanks" dxfId="10961" priority="3351">
      <formula>LEN(TRIM(S295))&gt;0</formula>
    </cfRule>
  </conditionalFormatting>
  <conditionalFormatting sqref="S295:S296">
    <cfRule type="containsBlanks" dxfId="10960" priority="3352">
      <formula>LEN(TRIM(S295))=0</formula>
    </cfRule>
  </conditionalFormatting>
  <conditionalFormatting sqref="S297">
    <cfRule type="notContainsBlanks" dxfId="10959" priority="3353">
      <formula>LEN(TRIM(S297))&gt;0</formula>
    </cfRule>
  </conditionalFormatting>
  <conditionalFormatting sqref="S297">
    <cfRule type="containsBlanks" dxfId="10958" priority="3354">
      <formula>LEN(TRIM(S297))=0</formula>
    </cfRule>
  </conditionalFormatting>
  <conditionalFormatting sqref="S297">
    <cfRule type="notContainsBlanks" dxfId="10957" priority="3355">
      <formula>LEN(TRIM(S297))&gt;0</formula>
    </cfRule>
  </conditionalFormatting>
  <conditionalFormatting sqref="S297">
    <cfRule type="containsBlanks" dxfId="10956" priority="3356">
      <formula>LEN(TRIM(S297))=0</formula>
    </cfRule>
  </conditionalFormatting>
  <conditionalFormatting sqref="T296:T297">
    <cfRule type="notContainsBlanks" dxfId="10955" priority="3357">
      <formula>LEN(TRIM(T296))&gt;0</formula>
    </cfRule>
  </conditionalFormatting>
  <conditionalFormatting sqref="T296:T297">
    <cfRule type="containsBlanks" dxfId="10954" priority="3358">
      <formula>LEN(TRIM(T296))=0</formula>
    </cfRule>
  </conditionalFormatting>
  <conditionalFormatting sqref="T294">
    <cfRule type="notContainsBlanks" dxfId="10953" priority="3359">
      <formula>LEN(TRIM(T294))&gt;0</formula>
    </cfRule>
  </conditionalFormatting>
  <conditionalFormatting sqref="T294">
    <cfRule type="containsBlanks" dxfId="10952" priority="3360">
      <formula>LEN(TRIM(T294))=0</formula>
    </cfRule>
  </conditionalFormatting>
  <conditionalFormatting sqref="T294">
    <cfRule type="notContainsBlanks" dxfId="10951" priority="3361">
      <formula>LEN(TRIM(T294))&gt;0</formula>
    </cfRule>
  </conditionalFormatting>
  <conditionalFormatting sqref="T294">
    <cfRule type="containsBlanks" dxfId="10950" priority="3362">
      <formula>LEN(TRIM(T294))=0</formula>
    </cfRule>
  </conditionalFormatting>
  <conditionalFormatting sqref="T295:T296">
    <cfRule type="notContainsBlanks" dxfId="10949" priority="3363">
      <formula>LEN(TRIM(T295))&gt;0</formula>
    </cfRule>
  </conditionalFormatting>
  <conditionalFormatting sqref="T295:T296">
    <cfRule type="containsBlanks" dxfId="10948" priority="3364">
      <formula>LEN(TRIM(T295))=0</formula>
    </cfRule>
  </conditionalFormatting>
  <conditionalFormatting sqref="T295:T296">
    <cfRule type="notContainsBlanks" dxfId="10947" priority="3365">
      <formula>LEN(TRIM(T295))&gt;0</formula>
    </cfRule>
  </conditionalFormatting>
  <conditionalFormatting sqref="T295:T296">
    <cfRule type="containsBlanks" dxfId="10946" priority="3366">
      <formula>LEN(TRIM(T295))=0</formula>
    </cfRule>
  </conditionalFormatting>
  <conditionalFormatting sqref="T297">
    <cfRule type="notContainsBlanks" dxfId="10945" priority="3367">
      <formula>LEN(TRIM(T297))&gt;0</formula>
    </cfRule>
  </conditionalFormatting>
  <conditionalFormatting sqref="T297">
    <cfRule type="containsBlanks" dxfId="10944" priority="3368">
      <formula>LEN(TRIM(T297))=0</formula>
    </cfRule>
  </conditionalFormatting>
  <conditionalFormatting sqref="T297">
    <cfRule type="notContainsBlanks" dxfId="10943" priority="3369">
      <formula>LEN(TRIM(T297))&gt;0</formula>
    </cfRule>
  </conditionalFormatting>
  <conditionalFormatting sqref="T297">
    <cfRule type="containsBlanks" dxfId="10942" priority="3370">
      <formula>LEN(TRIM(T297))=0</formula>
    </cfRule>
  </conditionalFormatting>
  <conditionalFormatting sqref="U293:U297">
    <cfRule type="notContainsBlanks" dxfId="10941" priority="3371">
      <formula>LEN(TRIM(U293))&gt;0</formula>
    </cfRule>
  </conditionalFormatting>
  <conditionalFormatting sqref="U293:U297">
    <cfRule type="containsBlanks" dxfId="10940" priority="3372">
      <formula>LEN(TRIM(U293))=0</formula>
    </cfRule>
  </conditionalFormatting>
  <conditionalFormatting sqref="U295:U297">
    <cfRule type="notContainsBlanks" dxfId="10939" priority="3373">
      <formula>LEN(TRIM(U295))&gt;0</formula>
    </cfRule>
  </conditionalFormatting>
  <conditionalFormatting sqref="U295:U297">
    <cfRule type="containsBlanks" dxfId="10938" priority="3374">
      <formula>LEN(TRIM(U295))=0</formula>
    </cfRule>
  </conditionalFormatting>
  <conditionalFormatting sqref="U293">
    <cfRule type="notContainsBlanks" dxfId="10937" priority="3375">
      <formula>LEN(TRIM(U293))&gt;0</formula>
    </cfRule>
  </conditionalFormatting>
  <conditionalFormatting sqref="U293">
    <cfRule type="containsBlanks" dxfId="10936" priority="3376">
      <formula>LEN(TRIM(U293))=0</formula>
    </cfRule>
  </conditionalFormatting>
  <conditionalFormatting sqref="U293">
    <cfRule type="notContainsBlanks" dxfId="10935" priority="3377">
      <formula>LEN(TRIM(U293))&gt;0</formula>
    </cfRule>
  </conditionalFormatting>
  <conditionalFormatting sqref="U293">
    <cfRule type="containsBlanks" dxfId="10934" priority="3378">
      <formula>LEN(TRIM(U293))=0</formula>
    </cfRule>
  </conditionalFormatting>
  <conditionalFormatting sqref="U294:U297">
    <cfRule type="notContainsBlanks" dxfId="10933" priority="3379">
      <formula>LEN(TRIM(U294))&gt;0</formula>
    </cfRule>
  </conditionalFormatting>
  <conditionalFormatting sqref="U294:U297">
    <cfRule type="containsBlanks" dxfId="10932" priority="3380">
      <formula>LEN(TRIM(U294))=0</formula>
    </cfRule>
  </conditionalFormatting>
  <conditionalFormatting sqref="U294:U297">
    <cfRule type="notContainsBlanks" dxfId="10931" priority="3381">
      <formula>LEN(TRIM(U294))&gt;0</formula>
    </cfRule>
  </conditionalFormatting>
  <conditionalFormatting sqref="U294:U297">
    <cfRule type="containsBlanks" dxfId="10930" priority="3382">
      <formula>LEN(TRIM(U294))=0</formula>
    </cfRule>
  </conditionalFormatting>
  <conditionalFormatting sqref="L326:N338 L339 N339:P339">
    <cfRule type="notContainsBlanks" dxfId="10929" priority="3383">
      <formula>LEN(TRIM(L326))&gt;0</formula>
    </cfRule>
  </conditionalFormatting>
  <conditionalFormatting sqref="L326:N338 L339 N339:P339">
    <cfRule type="containsBlanks" dxfId="10928" priority="3384">
      <formula>LEN(TRIM(L326))=0</formula>
    </cfRule>
  </conditionalFormatting>
  <conditionalFormatting sqref="L330:L333 N330:N333 M326:M338">
    <cfRule type="notContainsBlanks" dxfId="10927" priority="3385">
      <formula>LEN(TRIM(L330))&gt;0</formula>
    </cfRule>
  </conditionalFormatting>
  <conditionalFormatting sqref="L330:L333 N330:N333 M326:M338">
    <cfRule type="containsBlanks" dxfId="10926" priority="3386">
      <formula>LEN(TRIM(L330))=0</formula>
    </cfRule>
  </conditionalFormatting>
  <conditionalFormatting sqref="M326:M338">
    <cfRule type="notContainsBlanks" dxfId="10925" priority="3387">
      <formula>LEN(TRIM(M326))&gt;0</formula>
    </cfRule>
  </conditionalFormatting>
  <conditionalFormatting sqref="M326:M338">
    <cfRule type="containsBlanks" dxfId="10924" priority="3388">
      <formula>LEN(TRIM(M326))=0</formula>
    </cfRule>
  </conditionalFormatting>
  <conditionalFormatting sqref="M326:M338">
    <cfRule type="notContainsBlanks" dxfId="10923" priority="3389">
      <formula>LEN(TRIM(M326))&gt;0</formula>
    </cfRule>
  </conditionalFormatting>
  <conditionalFormatting sqref="M326:M338">
    <cfRule type="containsBlanks" dxfId="10922" priority="3390">
      <formula>LEN(TRIM(M326))=0</formula>
    </cfRule>
  </conditionalFormatting>
  <conditionalFormatting sqref="M326:M338">
    <cfRule type="notContainsBlanks" dxfId="10921" priority="3391">
      <formula>LEN(TRIM(M326))&gt;0</formula>
    </cfRule>
  </conditionalFormatting>
  <conditionalFormatting sqref="M326:M338">
    <cfRule type="containsBlanks" dxfId="10920" priority="3392">
      <formula>LEN(TRIM(M326))=0</formula>
    </cfRule>
  </conditionalFormatting>
  <conditionalFormatting sqref="L331 N330:N331">
    <cfRule type="notContainsBlanks" dxfId="10919" priority="3393">
      <formula>LEN(TRIM(L331))&gt;0</formula>
    </cfRule>
  </conditionalFormatting>
  <conditionalFormatting sqref="L331 N330:N331">
    <cfRule type="containsBlanks" dxfId="10918" priority="3394">
      <formula>LEN(TRIM(L331))=0</formula>
    </cfRule>
  </conditionalFormatting>
  <conditionalFormatting sqref="L334:L335 N334:N335 M326:M338">
    <cfRule type="notContainsBlanks" dxfId="10917" priority="3395">
      <formula>LEN(TRIM(L334))&gt;0</formula>
    </cfRule>
  </conditionalFormatting>
  <conditionalFormatting sqref="L334:L335 N334:N335 M326:M338">
    <cfRule type="containsBlanks" dxfId="10916" priority="3396">
      <formula>LEN(TRIM(L334))=0</formula>
    </cfRule>
  </conditionalFormatting>
  <conditionalFormatting sqref="L334:L335 N334:N335 M326:M338">
    <cfRule type="notContainsBlanks" dxfId="10915" priority="3397">
      <formula>LEN(TRIM(L334))&gt;0</formula>
    </cfRule>
  </conditionalFormatting>
  <conditionalFormatting sqref="L334:L335 N334:N335 M326:M338">
    <cfRule type="containsBlanks" dxfId="10914" priority="3398">
      <formula>LEN(TRIM(L334))=0</formula>
    </cfRule>
  </conditionalFormatting>
  <conditionalFormatting sqref="N334:N339 N339:P339">
    <cfRule type="notContainsBlanks" dxfId="10913" priority="3399">
      <formula>LEN(TRIM(N334))&gt;0</formula>
    </cfRule>
  </conditionalFormatting>
  <conditionalFormatting sqref="N334:N339 N339:P339">
    <cfRule type="containsBlanks" dxfId="10912" priority="3400">
      <formula>LEN(TRIM(N334))=0</formula>
    </cfRule>
  </conditionalFormatting>
  <conditionalFormatting sqref="N334:N339 N339:P339">
    <cfRule type="notContainsBlanks" dxfId="10911" priority="3401">
      <formula>LEN(TRIM(N334))&gt;0</formula>
    </cfRule>
  </conditionalFormatting>
  <conditionalFormatting sqref="N334:N339 N339:P339">
    <cfRule type="containsBlanks" dxfId="10910" priority="3402">
      <formula>LEN(TRIM(N334))=0</formula>
    </cfRule>
  </conditionalFormatting>
  <conditionalFormatting sqref="M326:M338">
    <cfRule type="notContainsBlanks" dxfId="10909" priority="3403">
      <formula>LEN(TRIM(M326))&gt;0</formula>
    </cfRule>
  </conditionalFormatting>
  <conditionalFormatting sqref="M326:M338">
    <cfRule type="containsBlanks" dxfId="10908" priority="3404">
      <formula>LEN(TRIM(M326))=0</formula>
    </cfRule>
  </conditionalFormatting>
  <conditionalFormatting sqref="M326:M338">
    <cfRule type="notContainsBlanks" dxfId="10907" priority="3405">
      <formula>LEN(TRIM(M326))&gt;0</formula>
    </cfRule>
  </conditionalFormatting>
  <conditionalFormatting sqref="M326:M338">
    <cfRule type="containsBlanks" dxfId="10906" priority="3406">
      <formula>LEN(TRIM(M326))=0</formula>
    </cfRule>
  </conditionalFormatting>
  <conditionalFormatting sqref="L336:L339 N336:N339 N339:P339">
    <cfRule type="notContainsBlanks" dxfId="10905" priority="3407">
      <formula>LEN(TRIM(L336))&gt;0</formula>
    </cfRule>
  </conditionalFormatting>
  <conditionalFormatting sqref="L336:L339 N336:N339 N339:P339">
    <cfRule type="containsBlanks" dxfId="10904" priority="3408">
      <formula>LEN(TRIM(L336))=0</formula>
    </cfRule>
  </conditionalFormatting>
  <conditionalFormatting sqref="L337:L339 N337:N339 N339:P339">
    <cfRule type="notContainsBlanks" dxfId="10903" priority="3409">
      <formula>LEN(TRIM(L337))&gt;0</formula>
    </cfRule>
  </conditionalFormatting>
  <conditionalFormatting sqref="L337:L339 N337:N339 N339:P339">
    <cfRule type="containsBlanks" dxfId="10902" priority="3410">
      <formula>LEN(TRIM(L337))=0</formula>
    </cfRule>
  </conditionalFormatting>
  <conditionalFormatting sqref="L328 N328">
    <cfRule type="notContainsBlanks" dxfId="10901" priority="3411">
      <formula>LEN(TRIM(L328))&gt;0</formula>
    </cfRule>
  </conditionalFormatting>
  <conditionalFormatting sqref="L328 N328">
    <cfRule type="containsBlanks" dxfId="10900" priority="3412">
      <formula>LEN(TRIM(L328))=0</formula>
    </cfRule>
  </conditionalFormatting>
  <conditionalFormatting sqref="N328">
    <cfRule type="notContainsBlanks" dxfId="10899" priority="3413">
      <formula>LEN(TRIM(N328))&gt;0</formula>
    </cfRule>
  </conditionalFormatting>
  <conditionalFormatting sqref="N328">
    <cfRule type="containsBlanks" dxfId="10898" priority="3414">
      <formula>LEN(TRIM(N328))=0</formula>
    </cfRule>
  </conditionalFormatting>
  <conditionalFormatting sqref="P326:P339 R326:R339">
    <cfRule type="notContainsBlanks" dxfId="10897" priority="3415">
      <formula>LEN(TRIM(P326))&gt;0</formula>
    </cfRule>
  </conditionalFormatting>
  <conditionalFormatting sqref="P326:P339 R326:R339">
    <cfRule type="containsBlanks" dxfId="10896" priority="3416">
      <formula>LEN(TRIM(P326))=0</formula>
    </cfRule>
  </conditionalFormatting>
  <conditionalFormatting sqref="P330:P333 R330:R333">
    <cfRule type="notContainsBlanks" dxfId="10895" priority="3417">
      <formula>LEN(TRIM(P330))&gt;0</formula>
    </cfRule>
  </conditionalFormatting>
  <conditionalFormatting sqref="P330:P333 R330:R333">
    <cfRule type="containsBlanks" dxfId="10894" priority="3418">
      <formula>LEN(TRIM(P330))=0</formula>
    </cfRule>
  </conditionalFormatting>
  <conditionalFormatting sqref="P331 R330:R331">
    <cfRule type="notContainsBlanks" dxfId="10893" priority="3419">
      <formula>LEN(TRIM(P331))&gt;0</formula>
    </cfRule>
  </conditionalFormatting>
  <conditionalFormatting sqref="P331 R330:R331">
    <cfRule type="containsBlanks" dxfId="10892" priority="3420">
      <formula>LEN(TRIM(P331))=0</formula>
    </cfRule>
  </conditionalFormatting>
  <conditionalFormatting sqref="P334:P335 R334:R335">
    <cfRule type="notContainsBlanks" dxfId="10891" priority="3421">
      <formula>LEN(TRIM(P334))&gt;0</formula>
    </cfRule>
  </conditionalFormatting>
  <conditionalFormatting sqref="P334:P335 R334:R335">
    <cfRule type="containsBlanks" dxfId="10890" priority="3422">
      <formula>LEN(TRIM(P334))=0</formula>
    </cfRule>
  </conditionalFormatting>
  <conditionalFormatting sqref="P334:P335 R334:R335">
    <cfRule type="notContainsBlanks" dxfId="10889" priority="3423">
      <formula>LEN(TRIM(P334))&gt;0</formula>
    </cfRule>
  </conditionalFormatting>
  <conditionalFormatting sqref="P334:P335 R334:R335">
    <cfRule type="containsBlanks" dxfId="10888" priority="3424">
      <formula>LEN(TRIM(P334))=0</formula>
    </cfRule>
  </conditionalFormatting>
  <conditionalFormatting sqref="R334:R339">
    <cfRule type="notContainsBlanks" dxfId="10887" priority="3425">
      <formula>LEN(TRIM(R334))&gt;0</formula>
    </cfRule>
  </conditionalFormatting>
  <conditionalFormatting sqref="R334:R339">
    <cfRule type="containsBlanks" dxfId="10886" priority="3426">
      <formula>LEN(TRIM(R334))=0</formula>
    </cfRule>
  </conditionalFormatting>
  <conditionalFormatting sqref="R334:R339">
    <cfRule type="notContainsBlanks" dxfId="10885" priority="3427">
      <formula>LEN(TRIM(R334))&gt;0</formula>
    </cfRule>
  </conditionalFormatting>
  <conditionalFormatting sqref="R334:R339">
    <cfRule type="containsBlanks" dxfId="10884" priority="3428">
      <formula>LEN(TRIM(R334))=0</formula>
    </cfRule>
  </conditionalFormatting>
  <conditionalFormatting sqref="P336:P339 R336:R339">
    <cfRule type="notContainsBlanks" dxfId="10883" priority="3429">
      <formula>LEN(TRIM(P336))&gt;0</formula>
    </cfRule>
  </conditionalFormatting>
  <conditionalFormatting sqref="P336:P339 R336:R339">
    <cfRule type="containsBlanks" dxfId="10882" priority="3430">
      <formula>LEN(TRIM(P336))=0</formula>
    </cfRule>
  </conditionalFormatting>
  <conditionalFormatting sqref="P337:P339 R337:R339">
    <cfRule type="notContainsBlanks" dxfId="10881" priority="3431">
      <formula>LEN(TRIM(P337))&gt;0</formula>
    </cfRule>
  </conditionalFormatting>
  <conditionalFormatting sqref="P337:P339 R337:R339">
    <cfRule type="containsBlanks" dxfId="10880" priority="3432">
      <formula>LEN(TRIM(P337))=0</formula>
    </cfRule>
  </conditionalFormatting>
  <conditionalFormatting sqref="P328 R328">
    <cfRule type="notContainsBlanks" dxfId="10879" priority="3433">
      <formula>LEN(TRIM(P328))&gt;0</formula>
    </cfRule>
  </conditionalFormatting>
  <conditionalFormatting sqref="P328 R328">
    <cfRule type="containsBlanks" dxfId="10878" priority="3434">
      <formula>LEN(TRIM(P328))=0</formula>
    </cfRule>
  </conditionalFormatting>
  <conditionalFormatting sqref="R328">
    <cfRule type="notContainsBlanks" dxfId="10877" priority="3435">
      <formula>LEN(TRIM(R328))&gt;0</formula>
    </cfRule>
  </conditionalFormatting>
  <conditionalFormatting sqref="R328">
    <cfRule type="containsBlanks" dxfId="10876" priority="3436">
      <formula>LEN(TRIM(R328))=0</formula>
    </cfRule>
  </conditionalFormatting>
  <conditionalFormatting sqref="H340:J352 H353">
    <cfRule type="notContainsBlanks" dxfId="10875" priority="3437">
      <formula>LEN(TRIM(H340))&gt;0</formula>
    </cfRule>
  </conditionalFormatting>
  <conditionalFormatting sqref="H340:J352 H353">
    <cfRule type="containsBlanks" dxfId="10874" priority="3438">
      <formula>LEN(TRIM(H340))=0</formula>
    </cfRule>
  </conditionalFormatting>
  <conditionalFormatting sqref="H344:H347 J344:J347 I340:I352">
    <cfRule type="notContainsBlanks" dxfId="10873" priority="3439">
      <formula>LEN(TRIM(H344))&gt;0</formula>
    </cfRule>
  </conditionalFormatting>
  <conditionalFormatting sqref="H344:H347 J344:J347 I340:I352">
    <cfRule type="containsBlanks" dxfId="10872" priority="3440">
      <formula>LEN(TRIM(H344))=0</formula>
    </cfRule>
  </conditionalFormatting>
  <conditionalFormatting sqref="I340:I352">
    <cfRule type="notContainsBlanks" dxfId="10871" priority="3441">
      <formula>LEN(TRIM(I340))&gt;0</formula>
    </cfRule>
  </conditionalFormatting>
  <conditionalFormatting sqref="I340:I352">
    <cfRule type="containsBlanks" dxfId="10870" priority="3442">
      <formula>LEN(TRIM(I340))=0</formula>
    </cfRule>
  </conditionalFormatting>
  <conditionalFormatting sqref="I340:I352">
    <cfRule type="notContainsBlanks" dxfId="10869" priority="3443">
      <formula>LEN(TRIM(I340))&gt;0</formula>
    </cfRule>
  </conditionalFormatting>
  <conditionalFormatting sqref="I340:I352">
    <cfRule type="containsBlanks" dxfId="10868" priority="3444">
      <formula>LEN(TRIM(I340))=0</formula>
    </cfRule>
  </conditionalFormatting>
  <conditionalFormatting sqref="I340:I352">
    <cfRule type="notContainsBlanks" dxfId="10867" priority="3445">
      <formula>LEN(TRIM(I340))&gt;0</formula>
    </cfRule>
  </conditionalFormatting>
  <conditionalFormatting sqref="I340:I352">
    <cfRule type="containsBlanks" dxfId="10866" priority="3446">
      <formula>LEN(TRIM(I340))=0</formula>
    </cfRule>
  </conditionalFormatting>
  <conditionalFormatting sqref="H345 J344:J345">
    <cfRule type="notContainsBlanks" dxfId="10865" priority="3447">
      <formula>LEN(TRIM(H345))&gt;0</formula>
    </cfRule>
  </conditionalFormatting>
  <conditionalFormatting sqref="H345 J344:J345">
    <cfRule type="containsBlanks" dxfId="10864" priority="3448">
      <formula>LEN(TRIM(H345))=0</formula>
    </cfRule>
  </conditionalFormatting>
  <conditionalFormatting sqref="H348:H349 J348:J349 I340:I352">
    <cfRule type="notContainsBlanks" dxfId="10863" priority="3449">
      <formula>LEN(TRIM(H348))&gt;0</formula>
    </cfRule>
  </conditionalFormatting>
  <conditionalFormatting sqref="H348:H349 J348:J349 I340:I352">
    <cfRule type="containsBlanks" dxfId="10862" priority="3450">
      <formula>LEN(TRIM(H348))=0</formula>
    </cfRule>
  </conditionalFormatting>
  <conditionalFormatting sqref="H348:H349 J348:J349 I340:I352">
    <cfRule type="notContainsBlanks" dxfId="10861" priority="3451">
      <formula>LEN(TRIM(H348))&gt;0</formula>
    </cfRule>
  </conditionalFormatting>
  <conditionalFormatting sqref="H348:H349 J348:J349 I340:I352">
    <cfRule type="containsBlanks" dxfId="10860" priority="3452">
      <formula>LEN(TRIM(H348))=0</formula>
    </cfRule>
  </conditionalFormatting>
  <conditionalFormatting sqref="J348:J352">
    <cfRule type="notContainsBlanks" dxfId="10859" priority="3453">
      <formula>LEN(TRIM(J348))&gt;0</formula>
    </cfRule>
  </conditionalFormatting>
  <conditionalFormatting sqref="J348:J352">
    <cfRule type="containsBlanks" dxfId="10858" priority="3454">
      <formula>LEN(TRIM(J348))=0</formula>
    </cfRule>
  </conditionalFormatting>
  <conditionalFormatting sqref="J348:J352">
    <cfRule type="notContainsBlanks" dxfId="10857" priority="3455">
      <formula>LEN(TRIM(J348))&gt;0</formula>
    </cfRule>
  </conditionalFormatting>
  <conditionalFormatting sqref="J348:J352">
    <cfRule type="containsBlanks" dxfId="10856" priority="3456">
      <formula>LEN(TRIM(J348))=0</formula>
    </cfRule>
  </conditionalFormatting>
  <conditionalFormatting sqref="I340:I352">
    <cfRule type="notContainsBlanks" dxfId="10855" priority="3457">
      <formula>LEN(TRIM(I340))&gt;0</formula>
    </cfRule>
  </conditionalFormatting>
  <conditionalFormatting sqref="I340:I352">
    <cfRule type="containsBlanks" dxfId="10854" priority="3458">
      <formula>LEN(TRIM(I340))=0</formula>
    </cfRule>
  </conditionalFormatting>
  <conditionalFormatting sqref="I340:I352">
    <cfRule type="notContainsBlanks" dxfId="10853" priority="3459">
      <formula>LEN(TRIM(I340))&gt;0</formula>
    </cfRule>
  </conditionalFormatting>
  <conditionalFormatting sqref="I340:I352">
    <cfRule type="containsBlanks" dxfId="10852" priority="3460">
      <formula>LEN(TRIM(I340))=0</formula>
    </cfRule>
  </conditionalFormatting>
  <conditionalFormatting sqref="H350:H353 J350:J352">
    <cfRule type="notContainsBlanks" dxfId="10851" priority="3461">
      <formula>LEN(TRIM(H350))&gt;0</formula>
    </cfRule>
  </conditionalFormatting>
  <conditionalFormatting sqref="H350:H353 J350:J352">
    <cfRule type="containsBlanks" dxfId="10850" priority="3462">
      <formula>LEN(TRIM(H350))=0</formula>
    </cfRule>
  </conditionalFormatting>
  <conditionalFormatting sqref="H351:H353 J351:J352">
    <cfRule type="notContainsBlanks" dxfId="10849" priority="3463">
      <formula>LEN(TRIM(H351))&gt;0</formula>
    </cfRule>
  </conditionalFormatting>
  <conditionalFormatting sqref="H351:H353 J351:J352">
    <cfRule type="containsBlanks" dxfId="10848" priority="3464">
      <formula>LEN(TRIM(H351))=0</formula>
    </cfRule>
  </conditionalFormatting>
  <conditionalFormatting sqref="H342 J342">
    <cfRule type="notContainsBlanks" dxfId="10847" priority="3465">
      <formula>LEN(TRIM(H342))&gt;0</formula>
    </cfRule>
  </conditionalFormatting>
  <conditionalFormatting sqref="H342 J342">
    <cfRule type="containsBlanks" dxfId="10846" priority="3466">
      <formula>LEN(TRIM(H342))=0</formula>
    </cfRule>
  </conditionalFormatting>
  <conditionalFormatting sqref="J342">
    <cfRule type="notContainsBlanks" dxfId="10845" priority="3467">
      <formula>LEN(TRIM(J342))&gt;0</formula>
    </cfRule>
  </conditionalFormatting>
  <conditionalFormatting sqref="J342">
    <cfRule type="containsBlanks" dxfId="10844" priority="3468">
      <formula>LEN(TRIM(J342))=0</formula>
    </cfRule>
  </conditionalFormatting>
  <conditionalFormatting sqref="L340:M352">
    <cfRule type="notContainsBlanks" dxfId="10843" priority="3469">
      <formula>LEN(TRIM(L340))&gt;0</formula>
    </cfRule>
  </conditionalFormatting>
  <conditionalFormatting sqref="L340:M352">
    <cfRule type="containsBlanks" dxfId="10842" priority="3470">
      <formula>LEN(TRIM(L340))=0</formula>
    </cfRule>
  </conditionalFormatting>
  <conditionalFormatting sqref="L344:L347 M340:M352">
    <cfRule type="notContainsBlanks" dxfId="10841" priority="3471">
      <formula>LEN(TRIM(L344))&gt;0</formula>
    </cfRule>
  </conditionalFormatting>
  <conditionalFormatting sqref="L344:L347 M340:M352">
    <cfRule type="containsBlanks" dxfId="10840" priority="3472">
      <formula>LEN(TRIM(L344))=0</formula>
    </cfRule>
  </conditionalFormatting>
  <conditionalFormatting sqref="M340:M352">
    <cfRule type="notContainsBlanks" dxfId="10839" priority="3473">
      <formula>LEN(TRIM(M340))&gt;0</formula>
    </cfRule>
  </conditionalFormatting>
  <conditionalFormatting sqref="M340:M352">
    <cfRule type="containsBlanks" dxfId="10838" priority="3474">
      <formula>LEN(TRIM(M340))=0</formula>
    </cfRule>
  </conditionalFormatting>
  <conditionalFormatting sqref="M340:M352">
    <cfRule type="notContainsBlanks" dxfId="10837" priority="3475">
      <formula>LEN(TRIM(M340))&gt;0</formula>
    </cfRule>
  </conditionalFormatting>
  <conditionalFormatting sqref="M340:M352">
    <cfRule type="containsBlanks" dxfId="10836" priority="3476">
      <formula>LEN(TRIM(M340))=0</formula>
    </cfRule>
  </conditionalFormatting>
  <conditionalFormatting sqref="M340:M352">
    <cfRule type="notContainsBlanks" dxfId="10835" priority="3477">
      <formula>LEN(TRIM(M340))&gt;0</formula>
    </cfRule>
  </conditionalFormatting>
  <conditionalFormatting sqref="M340:M352">
    <cfRule type="containsBlanks" dxfId="10834" priority="3478">
      <formula>LEN(TRIM(M340))=0</formula>
    </cfRule>
  </conditionalFormatting>
  <conditionalFormatting sqref="L345">
    <cfRule type="notContainsBlanks" dxfId="10833" priority="3479">
      <formula>LEN(TRIM(L345))&gt;0</formula>
    </cfRule>
  </conditionalFormatting>
  <conditionalFormatting sqref="L345">
    <cfRule type="containsBlanks" dxfId="10832" priority="3480">
      <formula>LEN(TRIM(L345))=0</formula>
    </cfRule>
  </conditionalFormatting>
  <conditionalFormatting sqref="L348:L349 M340:M352">
    <cfRule type="notContainsBlanks" dxfId="10831" priority="3481">
      <formula>LEN(TRIM(L348))&gt;0</formula>
    </cfRule>
  </conditionalFormatting>
  <conditionalFormatting sqref="L348:L349 M340:M352">
    <cfRule type="containsBlanks" dxfId="10830" priority="3482">
      <formula>LEN(TRIM(L348))=0</formula>
    </cfRule>
  </conditionalFormatting>
  <conditionalFormatting sqref="L348:L349 M340:M352">
    <cfRule type="notContainsBlanks" dxfId="10829" priority="3483">
      <formula>LEN(TRIM(L348))&gt;0</formula>
    </cfRule>
  </conditionalFormatting>
  <conditionalFormatting sqref="L348:L349 M340:M352">
    <cfRule type="containsBlanks" dxfId="10828" priority="3484">
      <formula>LEN(TRIM(L348))=0</formula>
    </cfRule>
  </conditionalFormatting>
  <conditionalFormatting sqref="M340:M352">
    <cfRule type="notContainsBlanks" dxfId="10827" priority="3485">
      <formula>LEN(TRIM(M340))&gt;0</formula>
    </cfRule>
  </conditionalFormatting>
  <conditionalFormatting sqref="M340:M352">
    <cfRule type="containsBlanks" dxfId="10826" priority="3486">
      <formula>LEN(TRIM(M340))=0</formula>
    </cfRule>
  </conditionalFormatting>
  <conditionalFormatting sqref="M340:M352">
    <cfRule type="notContainsBlanks" dxfId="10825" priority="3487">
      <formula>LEN(TRIM(M340))&gt;0</formula>
    </cfRule>
  </conditionalFormatting>
  <conditionalFormatting sqref="M340:M352">
    <cfRule type="containsBlanks" dxfId="10824" priority="3488">
      <formula>LEN(TRIM(M340))=0</formula>
    </cfRule>
  </conditionalFormatting>
  <conditionalFormatting sqref="L350:L352">
    <cfRule type="notContainsBlanks" dxfId="10823" priority="3489">
      <formula>LEN(TRIM(L350))&gt;0</formula>
    </cfRule>
  </conditionalFormatting>
  <conditionalFormatting sqref="L350:L352">
    <cfRule type="containsBlanks" dxfId="10822" priority="3490">
      <formula>LEN(TRIM(L350))=0</formula>
    </cfRule>
  </conditionalFormatting>
  <conditionalFormatting sqref="L351:L352">
    <cfRule type="notContainsBlanks" dxfId="10821" priority="3491">
      <formula>LEN(TRIM(L351))&gt;0</formula>
    </cfRule>
  </conditionalFormatting>
  <conditionalFormatting sqref="L351:L352">
    <cfRule type="containsBlanks" dxfId="10820" priority="3492">
      <formula>LEN(TRIM(L351))=0</formula>
    </cfRule>
  </conditionalFormatting>
  <conditionalFormatting sqref="L342">
    <cfRule type="notContainsBlanks" dxfId="10819" priority="3493">
      <formula>LEN(TRIM(L342))&gt;0</formula>
    </cfRule>
  </conditionalFormatting>
  <conditionalFormatting sqref="L342">
    <cfRule type="containsBlanks" dxfId="10818" priority="3494">
      <formula>LEN(TRIM(L342))=0</formula>
    </cfRule>
  </conditionalFormatting>
  <conditionalFormatting sqref="P340:P352 R340:R352">
    <cfRule type="notContainsBlanks" dxfId="10817" priority="3495">
      <formula>LEN(TRIM(P340))&gt;0</formula>
    </cfRule>
  </conditionalFormatting>
  <conditionalFormatting sqref="P340:P352 R340:R352">
    <cfRule type="containsBlanks" dxfId="10816" priority="3496">
      <formula>LEN(TRIM(P340))=0</formula>
    </cfRule>
  </conditionalFormatting>
  <conditionalFormatting sqref="P344:P347 R344:R347">
    <cfRule type="notContainsBlanks" dxfId="10815" priority="3497">
      <formula>LEN(TRIM(P344))&gt;0</formula>
    </cfRule>
  </conditionalFormatting>
  <conditionalFormatting sqref="P344:P347 R344:R347">
    <cfRule type="containsBlanks" dxfId="10814" priority="3498">
      <formula>LEN(TRIM(P344))=0</formula>
    </cfRule>
  </conditionalFormatting>
  <conditionalFormatting sqref="P345 R344:R345">
    <cfRule type="notContainsBlanks" dxfId="10813" priority="3499">
      <formula>LEN(TRIM(P345))&gt;0</formula>
    </cfRule>
  </conditionalFormatting>
  <conditionalFormatting sqref="P345 R344:R345">
    <cfRule type="containsBlanks" dxfId="10812" priority="3500">
      <formula>LEN(TRIM(P345))=0</formula>
    </cfRule>
  </conditionalFormatting>
  <conditionalFormatting sqref="P348:P349 R348:R349">
    <cfRule type="notContainsBlanks" dxfId="10811" priority="3501">
      <formula>LEN(TRIM(P348))&gt;0</formula>
    </cfRule>
  </conditionalFormatting>
  <conditionalFormatting sqref="P348:P349 R348:R349">
    <cfRule type="containsBlanks" dxfId="10810" priority="3502">
      <formula>LEN(TRIM(P348))=0</formula>
    </cfRule>
  </conditionalFormatting>
  <conditionalFormatting sqref="P348:P349 R348:R349">
    <cfRule type="notContainsBlanks" dxfId="10809" priority="3503">
      <formula>LEN(TRIM(P348))&gt;0</formula>
    </cfRule>
  </conditionalFormatting>
  <conditionalFormatting sqref="P348:P349 R348:R349">
    <cfRule type="containsBlanks" dxfId="10808" priority="3504">
      <formula>LEN(TRIM(P348))=0</formula>
    </cfRule>
  </conditionalFormatting>
  <conditionalFormatting sqref="R348:R352">
    <cfRule type="notContainsBlanks" dxfId="10807" priority="3505">
      <formula>LEN(TRIM(R348))&gt;0</formula>
    </cfRule>
  </conditionalFormatting>
  <conditionalFormatting sqref="R348:R352">
    <cfRule type="containsBlanks" dxfId="10806" priority="3506">
      <formula>LEN(TRIM(R348))=0</formula>
    </cfRule>
  </conditionalFormatting>
  <conditionalFormatting sqref="R348:R352">
    <cfRule type="notContainsBlanks" dxfId="10805" priority="3507">
      <formula>LEN(TRIM(R348))&gt;0</formula>
    </cfRule>
  </conditionalFormatting>
  <conditionalFormatting sqref="R348:R352">
    <cfRule type="containsBlanks" dxfId="10804" priority="3508">
      <formula>LEN(TRIM(R348))=0</formula>
    </cfRule>
  </conditionalFormatting>
  <conditionalFormatting sqref="P350:P352 R350:R352">
    <cfRule type="notContainsBlanks" dxfId="10803" priority="3509">
      <formula>LEN(TRIM(P350))&gt;0</formula>
    </cfRule>
  </conditionalFormatting>
  <conditionalFormatting sqref="P350:P352 R350:R352">
    <cfRule type="containsBlanks" dxfId="10802" priority="3510">
      <formula>LEN(TRIM(P350))=0</formula>
    </cfRule>
  </conditionalFormatting>
  <conditionalFormatting sqref="P351:P352 R351:R352">
    <cfRule type="notContainsBlanks" dxfId="10801" priority="3511">
      <formula>LEN(TRIM(P351))&gt;0</formula>
    </cfRule>
  </conditionalFormatting>
  <conditionalFormatting sqref="P351:P352 R351:R352">
    <cfRule type="containsBlanks" dxfId="10800" priority="3512">
      <formula>LEN(TRIM(P351))=0</formula>
    </cfRule>
  </conditionalFormatting>
  <conditionalFormatting sqref="P342 R342">
    <cfRule type="notContainsBlanks" dxfId="10799" priority="3513">
      <formula>LEN(TRIM(P342))&gt;0</formula>
    </cfRule>
  </conditionalFormatting>
  <conditionalFormatting sqref="P342 R342">
    <cfRule type="containsBlanks" dxfId="10798" priority="3514">
      <formula>LEN(TRIM(P342))=0</formula>
    </cfRule>
  </conditionalFormatting>
  <conditionalFormatting sqref="R342">
    <cfRule type="notContainsBlanks" dxfId="10797" priority="3515">
      <formula>LEN(TRIM(R342))&gt;0</formula>
    </cfRule>
  </conditionalFormatting>
  <conditionalFormatting sqref="R342">
    <cfRule type="containsBlanks" dxfId="10796" priority="3516">
      <formula>LEN(TRIM(R342))=0</formula>
    </cfRule>
  </conditionalFormatting>
  <conditionalFormatting sqref="T326:T339 V326:V339">
    <cfRule type="notContainsBlanks" dxfId="10795" priority="3517">
      <formula>LEN(TRIM(T326))&gt;0</formula>
    </cfRule>
  </conditionalFormatting>
  <conditionalFormatting sqref="T326:T339 V326:V339">
    <cfRule type="containsBlanks" dxfId="10794" priority="3518">
      <formula>LEN(TRIM(T326))=0</formula>
    </cfRule>
  </conditionalFormatting>
  <conditionalFormatting sqref="T330:T333 V330:V333">
    <cfRule type="notContainsBlanks" dxfId="10793" priority="3519">
      <formula>LEN(TRIM(T330))&gt;0</formula>
    </cfRule>
  </conditionalFormatting>
  <conditionalFormatting sqref="T330:T333 V330:V333">
    <cfRule type="containsBlanks" dxfId="10792" priority="3520">
      <formula>LEN(TRIM(T330))=0</formula>
    </cfRule>
  </conditionalFormatting>
  <conditionalFormatting sqref="T331 V330:V331">
    <cfRule type="notContainsBlanks" dxfId="10791" priority="3521">
      <formula>LEN(TRIM(T331))&gt;0</formula>
    </cfRule>
  </conditionalFormatting>
  <conditionalFormatting sqref="T331 V330:V331">
    <cfRule type="containsBlanks" dxfId="10790" priority="3522">
      <formula>LEN(TRIM(T331))=0</formula>
    </cfRule>
  </conditionalFormatting>
  <conditionalFormatting sqref="T334:T335 V334:V335">
    <cfRule type="notContainsBlanks" dxfId="10789" priority="3523">
      <formula>LEN(TRIM(T334))&gt;0</formula>
    </cfRule>
  </conditionalFormatting>
  <conditionalFormatting sqref="T334:T335 V334:V335">
    <cfRule type="containsBlanks" dxfId="10788" priority="3524">
      <formula>LEN(TRIM(T334))=0</formula>
    </cfRule>
  </conditionalFormatting>
  <conditionalFormatting sqref="T334:T335 V334:V335">
    <cfRule type="notContainsBlanks" dxfId="10787" priority="3525">
      <formula>LEN(TRIM(T334))&gt;0</formula>
    </cfRule>
  </conditionalFormatting>
  <conditionalFormatting sqref="T334:T335 V334:V335">
    <cfRule type="containsBlanks" dxfId="10786" priority="3526">
      <formula>LEN(TRIM(T334))=0</formula>
    </cfRule>
  </conditionalFormatting>
  <conditionalFormatting sqref="V334:V339">
    <cfRule type="notContainsBlanks" dxfId="10785" priority="3527">
      <formula>LEN(TRIM(V334))&gt;0</formula>
    </cfRule>
  </conditionalFormatting>
  <conditionalFormatting sqref="V334:V339">
    <cfRule type="containsBlanks" dxfId="10784" priority="3528">
      <formula>LEN(TRIM(V334))=0</formula>
    </cfRule>
  </conditionalFormatting>
  <conditionalFormatting sqref="V334:V339">
    <cfRule type="notContainsBlanks" dxfId="10783" priority="3529">
      <formula>LEN(TRIM(V334))&gt;0</formula>
    </cfRule>
  </conditionalFormatting>
  <conditionalFormatting sqref="V334:V339">
    <cfRule type="containsBlanks" dxfId="10782" priority="3530">
      <formula>LEN(TRIM(V334))=0</formula>
    </cfRule>
  </conditionalFormatting>
  <conditionalFormatting sqref="T336:T339 V336:V339">
    <cfRule type="notContainsBlanks" dxfId="10781" priority="3531">
      <formula>LEN(TRIM(T336))&gt;0</formula>
    </cfRule>
  </conditionalFormatting>
  <conditionalFormatting sqref="T336:T339 V336:V339">
    <cfRule type="containsBlanks" dxfId="10780" priority="3532">
      <formula>LEN(TRIM(T336))=0</formula>
    </cfRule>
  </conditionalFormatting>
  <conditionalFormatting sqref="T337:T339 V337:V339">
    <cfRule type="notContainsBlanks" dxfId="10779" priority="3533">
      <formula>LEN(TRIM(T337))&gt;0</formula>
    </cfRule>
  </conditionalFormatting>
  <conditionalFormatting sqref="T337:T339 V337:V339">
    <cfRule type="containsBlanks" dxfId="10778" priority="3534">
      <formula>LEN(TRIM(T337))=0</formula>
    </cfRule>
  </conditionalFormatting>
  <conditionalFormatting sqref="T328 V328">
    <cfRule type="notContainsBlanks" dxfId="10777" priority="3535">
      <formula>LEN(TRIM(T328))&gt;0</formula>
    </cfRule>
  </conditionalFormatting>
  <conditionalFormatting sqref="T328 V328">
    <cfRule type="containsBlanks" dxfId="10776" priority="3536">
      <formula>LEN(TRIM(T328))=0</formula>
    </cfRule>
  </conditionalFormatting>
  <conditionalFormatting sqref="V328">
    <cfRule type="notContainsBlanks" dxfId="10775" priority="3537">
      <formula>LEN(TRIM(V328))&gt;0</formula>
    </cfRule>
  </conditionalFormatting>
  <conditionalFormatting sqref="V328">
    <cfRule type="containsBlanks" dxfId="10774" priority="3538">
      <formula>LEN(TRIM(V328))=0</formula>
    </cfRule>
  </conditionalFormatting>
  <conditionalFormatting sqref="T340:T352 V340:V352">
    <cfRule type="notContainsBlanks" dxfId="10773" priority="3539">
      <formula>LEN(TRIM(T340))&gt;0</formula>
    </cfRule>
  </conditionalFormatting>
  <conditionalFormatting sqref="T340:T352 V340:V352">
    <cfRule type="containsBlanks" dxfId="10772" priority="3540">
      <formula>LEN(TRIM(T340))=0</formula>
    </cfRule>
  </conditionalFormatting>
  <conditionalFormatting sqref="T344:T347 V344:V347">
    <cfRule type="notContainsBlanks" dxfId="10771" priority="3541">
      <formula>LEN(TRIM(T344))&gt;0</formula>
    </cfRule>
  </conditionalFormatting>
  <conditionalFormatting sqref="T344:T347 V344:V347">
    <cfRule type="containsBlanks" dxfId="10770" priority="3542">
      <formula>LEN(TRIM(T344))=0</formula>
    </cfRule>
  </conditionalFormatting>
  <conditionalFormatting sqref="T345 V344:V345">
    <cfRule type="notContainsBlanks" dxfId="10769" priority="3543">
      <formula>LEN(TRIM(T345))&gt;0</formula>
    </cfRule>
  </conditionalFormatting>
  <conditionalFormatting sqref="T345 V344:V345">
    <cfRule type="containsBlanks" dxfId="10768" priority="3544">
      <formula>LEN(TRIM(T345))=0</formula>
    </cfRule>
  </conditionalFormatting>
  <conditionalFormatting sqref="T348:T349 V348:V349">
    <cfRule type="notContainsBlanks" dxfId="10767" priority="3545">
      <formula>LEN(TRIM(T348))&gt;0</formula>
    </cfRule>
  </conditionalFormatting>
  <conditionalFormatting sqref="T348:T349 V348:V349">
    <cfRule type="containsBlanks" dxfId="10766" priority="3546">
      <formula>LEN(TRIM(T348))=0</formula>
    </cfRule>
  </conditionalFormatting>
  <conditionalFormatting sqref="T348:T349 V348:V349">
    <cfRule type="notContainsBlanks" dxfId="10765" priority="3547">
      <formula>LEN(TRIM(T348))&gt;0</formula>
    </cfRule>
  </conditionalFormatting>
  <conditionalFormatting sqref="T348:T349 V348:V349">
    <cfRule type="containsBlanks" dxfId="10764" priority="3548">
      <formula>LEN(TRIM(T348))=0</formula>
    </cfRule>
  </conditionalFormatting>
  <conditionalFormatting sqref="V348:V352">
    <cfRule type="notContainsBlanks" dxfId="10763" priority="3549">
      <formula>LEN(TRIM(V348))&gt;0</formula>
    </cfRule>
  </conditionalFormatting>
  <conditionalFormatting sqref="V348:V352">
    <cfRule type="containsBlanks" dxfId="10762" priority="3550">
      <formula>LEN(TRIM(V348))=0</formula>
    </cfRule>
  </conditionalFormatting>
  <conditionalFormatting sqref="V348:V352">
    <cfRule type="notContainsBlanks" dxfId="10761" priority="3551">
      <formula>LEN(TRIM(V348))&gt;0</formula>
    </cfRule>
  </conditionalFormatting>
  <conditionalFormatting sqref="V348:V352">
    <cfRule type="containsBlanks" dxfId="10760" priority="3552">
      <formula>LEN(TRIM(V348))=0</formula>
    </cfRule>
  </conditionalFormatting>
  <conditionalFormatting sqref="T350:T352 V350:V352">
    <cfRule type="notContainsBlanks" dxfId="10759" priority="3553">
      <formula>LEN(TRIM(T350))&gt;0</formula>
    </cfRule>
  </conditionalFormatting>
  <conditionalFormatting sqref="T350:T352 V350:V352">
    <cfRule type="containsBlanks" dxfId="10758" priority="3554">
      <formula>LEN(TRIM(T350))=0</formula>
    </cfRule>
  </conditionalFormatting>
  <conditionalFormatting sqref="T351:T352 V351:V352">
    <cfRule type="notContainsBlanks" dxfId="10757" priority="3555">
      <formula>LEN(TRIM(T351))&gt;0</formula>
    </cfRule>
  </conditionalFormatting>
  <conditionalFormatting sqref="T351:T352 V351:V352">
    <cfRule type="containsBlanks" dxfId="10756" priority="3556">
      <formula>LEN(TRIM(T351))=0</formula>
    </cfRule>
  </conditionalFormatting>
  <conditionalFormatting sqref="T342 V342">
    <cfRule type="notContainsBlanks" dxfId="10755" priority="3557">
      <formula>LEN(TRIM(T342))&gt;0</formula>
    </cfRule>
  </conditionalFormatting>
  <conditionalFormatting sqref="T342 V342">
    <cfRule type="containsBlanks" dxfId="10754" priority="3558">
      <formula>LEN(TRIM(T342))=0</formula>
    </cfRule>
  </conditionalFormatting>
  <conditionalFormatting sqref="V342">
    <cfRule type="notContainsBlanks" dxfId="10753" priority="3559">
      <formula>LEN(TRIM(V342))&gt;0</formula>
    </cfRule>
  </conditionalFormatting>
  <conditionalFormatting sqref="V342">
    <cfRule type="containsBlanks" dxfId="10752" priority="3560">
      <formula>LEN(TRIM(V342))=0</formula>
    </cfRule>
  </conditionalFormatting>
  <conditionalFormatting sqref="X326:X339">
    <cfRule type="notContainsBlanks" dxfId="10751" priority="3561">
      <formula>LEN(TRIM(X326))&gt;0</formula>
    </cfRule>
  </conditionalFormatting>
  <conditionalFormatting sqref="X326:X339">
    <cfRule type="containsBlanks" dxfId="10750" priority="3562">
      <formula>LEN(TRIM(X326))=0</formula>
    </cfRule>
  </conditionalFormatting>
  <conditionalFormatting sqref="X330:X333">
    <cfRule type="notContainsBlanks" dxfId="10749" priority="3563">
      <formula>LEN(TRIM(X330))&gt;0</formula>
    </cfRule>
  </conditionalFormatting>
  <conditionalFormatting sqref="X330:X333">
    <cfRule type="containsBlanks" dxfId="10748" priority="3564">
      <formula>LEN(TRIM(X330))=0</formula>
    </cfRule>
  </conditionalFormatting>
  <conditionalFormatting sqref="X330:X331">
    <cfRule type="notContainsBlanks" dxfId="10747" priority="3565">
      <formula>LEN(TRIM(X330))&gt;0</formula>
    </cfRule>
  </conditionalFormatting>
  <conditionalFormatting sqref="X330:X331">
    <cfRule type="containsBlanks" dxfId="10746" priority="3566">
      <formula>LEN(TRIM(X330))=0</formula>
    </cfRule>
  </conditionalFormatting>
  <conditionalFormatting sqref="X334:X335">
    <cfRule type="notContainsBlanks" dxfId="10745" priority="3567">
      <formula>LEN(TRIM(X334))&gt;0</formula>
    </cfRule>
  </conditionalFormatting>
  <conditionalFormatting sqref="X334:X335">
    <cfRule type="containsBlanks" dxfId="10744" priority="3568">
      <formula>LEN(TRIM(X334))=0</formula>
    </cfRule>
  </conditionalFormatting>
  <conditionalFormatting sqref="X334:X335">
    <cfRule type="notContainsBlanks" dxfId="10743" priority="3569">
      <formula>LEN(TRIM(X334))&gt;0</formula>
    </cfRule>
  </conditionalFormatting>
  <conditionalFormatting sqref="X334:X335">
    <cfRule type="containsBlanks" dxfId="10742" priority="3570">
      <formula>LEN(TRIM(X334))=0</formula>
    </cfRule>
  </conditionalFormatting>
  <conditionalFormatting sqref="X334:X339">
    <cfRule type="notContainsBlanks" dxfId="10741" priority="3571">
      <formula>LEN(TRIM(X334))&gt;0</formula>
    </cfRule>
  </conditionalFormatting>
  <conditionalFormatting sqref="X334:X339">
    <cfRule type="containsBlanks" dxfId="10740" priority="3572">
      <formula>LEN(TRIM(X334))=0</formula>
    </cfRule>
  </conditionalFormatting>
  <conditionalFormatting sqref="X334:X339">
    <cfRule type="notContainsBlanks" dxfId="10739" priority="3573">
      <formula>LEN(TRIM(X334))&gt;0</formula>
    </cfRule>
  </conditionalFormatting>
  <conditionalFormatting sqref="X334:X339">
    <cfRule type="containsBlanks" dxfId="10738" priority="3574">
      <formula>LEN(TRIM(X334))=0</formula>
    </cfRule>
  </conditionalFormatting>
  <conditionalFormatting sqref="X336:X339">
    <cfRule type="notContainsBlanks" dxfId="10737" priority="3575">
      <formula>LEN(TRIM(X336))&gt;0</formula>
    </cfRule>
  </conditionalFormatting>
  <conditionalFormatting sqref="X336:X339">
    <cfRule type="containsBlanks" dxfId="10736" priority="3576">
      <formula>LEN(TRIM(X336))=0</formula>
    </cfRule>
  </conditionalFormatting>
  <conditionalFormatting sqref="X337:X339">
    <cfRule type="notContainsBlanks" dxfId="10735" priority="3577">
      <formula>LEN(TRIM(X337))&gt;0</formula>
    </cfRule>
  </conditionalFormatting>
  <conditionalFormatting sqref="X337:X339">
    <cfRule type="containsBlanks" dxfId="10734" priority="3578">
      <formula>LEN(TRIM(X337))=0</formula>
    </cfRule>
  </conditionalFormatting>
  <conditionalFormatting sqref="X328">
    <cfRule type="notContainsBlanks" dxfId="10733" priority="3579">
      <formula>LEN(TRIM(X328))&gt;0</formula>
    </cfRule>
  </conditionalFormatting>
  <conditionalFormatting sqref="X328">
    <cfRule type="containsBlanks" dxfId="10732" priority="3580">
      <formula>LEN(TRIM(X328))=0</formula>
    </cfRule>
  </conditionalFormatting>
  <conditionalFormatting sqref="X328">
    <cfRule type="notContainsBlanks" dxfId="10731" priority="3581">
      <formula>LEN(TRIM(X328))&gt;0</formula>
    </cfRule>
  </conditionalFormatting>
  <conditionalFormatting sqref="X328">
    <cfRule type="containsBlanks" dxfId="10730" priority="3582">
      <formula>LEN(TRIM(X328))=0</formula>
    </cfRule>
  </conditionalFormatting>
  <conditionalFormatting sqref="K355:K367">
    <cfRule type="notContainsBlanks" dxfId="10729" priority="3583">
      <formula>LEN(TRIM(K355))&gt;0</formula>
    </cfRule>
  </conditionalFormatting>
  <conditionalFormatting sqref="K355:K367">
    <cfRule type="containsBlanks" dxfId="10728" priority="3584">
      <formula>LEN(TRIM(K355))=0</formula>
    </cfRule>
  </conditionalFormatting>
  <conditionalFormatting sqref="K355:K367">
    <cfRule type="notContainsBlanks" dxfId="10727" priority="3585">
      <formula>LEN(TRIM(K355))&gt;0</formula>
    </cfRule>
  </conditionalFormatting>
  <conditionalFormatting sqref="K355:K367">
    <cfRule type="containsBlanks" dxfId="10726" priority="3586">
      <formula>LEN(TRIM(K355))=0</formula>
    </cfRule>
  </conditionalFormatting>
  <conditionalFormatting sqref="K355:K367">
    <cfRule type="notContainsBlanks" dxfId="10725" priority="3587">
      <formula>LEN(TRIM(K355))&gt;0</formula>
    </cfRule>
  </conditionalFormatting>
  <conditionalFormatting sqref="K355:K367">
    <cfRule type="containsBlanks" dxfId="10724" priority="3588">
      <formula>LEN(TRIM(K355))=0</formula>
    </cfRule>
  </conditionalFormatting>
  <conditionalFormatting sqref="K355:K367">
    <cfRule type="notContainsBlanks" dxfId="10723" priority="3589">
      <formula>LEN(TRIM(K355))&gt;0</formula>
    </cfRule>
  </conditionalFormatting>
  <conditionalFormatting sqref="K355:K367">
    <cfRule type="containsBlanks" dxfId="10722" priority="3590">
      <formula>LEN(TRIM(K355))=0</formula>
    </cfRule>
  </conditionalFormatting>
  <conditionalFormatting sqref="K355:K367">
    <cfRule type="notContainsBlanks" dxfId="10721" priority="3591">
      <formula>LEN(TRIM(K355))&gt;0</formula>
    </cfRule>
  </conditionalFormatting>
  <conditionalFormatting sqref="K355:K367">
    <cfRule type="containsBlanks" dxfId="10720" priority="3592">
      <formula>LEN(TRIM(K355))=0</formula>
    </cfRule>
  </conditionalFormatting>
  <conditionalFormatting sqref="M355:M367">
    <cfRule type="notContainsBlanks" dxfId="10719" priority="3593">
      <formula>LEN(TRIM(M355))&gt;0</formula>
    </cfRule>
  </conditionalFormatting>
  <conditionalFormatting sqref="M355:M367">
    <cfRule type="containsBlanks" dxfId="10718" priority="3594">
      <formula>LEN(TRIM(M355))=0</formula>
    </cfRule>
  </conditionalFormatting>
  <conditionalFormatting sqref="M355:M367">
    <cfRule type="notContainsBlanks" dxfId="10717" priority="3595">
      <formula>LEN(TRIM(M355))&gt;0</formula>
    </cfRule>
  </conditionalFormatting>
  <conditionalFormatting sqref="M355:M367">
    <cfRule type="containsBlanks" dxfId="10716" priority="3596">
      <formula>LEN(TRIM(M355))=0</formula>
    </cfRule>
  </conditionalFormatting>
  <conditionalFormatting sqref="M355:M367">
    <cfRule type="notContainsBlanks" dxfId="10715" priority="3597">
      <formula>LEN(TRIM(M355))&gt;0</formula>
    </cfRule>
  </conditionalFormatting>
  <conditionalFormatting sqref="M355:M367">
    <cfRule type="containsBlanks" dxfId="10714" priority="3598">
      <formula>LEN(TRIM(M355))=0</formula>
    </cfRule>
  </conditionalFormatting>
  <conditionalFormatting sqref="M355:M367">
    <cfRule type="notContainsBlanks" dxfId="10713" priority="3599">
      <formula>LEN(TRIM(M355))&gt;0</formula>
    </cfRule>
  </conditionalFormatting>
  <conditionalFormatting sqref="M355:M367">
    <cfRule type="containsBlanks" dxfId="10712" priority="3600">
      <formula>LEN(TRIM(M355))=0</formula>
    </cfRule>
  </conditionalFormatting>
  <conditionalFormatting sqref="M355:M367">
    <cfRule type="notContainsBlanks" dxfId="10711" priority="3601">
      <formula>LEN(TRIM(M355))&gt;0</formula>
    </cfRule>
  </conditionalFormatting>
  <conditionalFormatting sqref="M355:M367">
    <cfRule type="containsBlanks" dxfId="10710" priority="3602">
      <formula>LEN(TRIM(M355))=0</formula>
    </cfRule>
  </conditionalFormatting>
  <conditionalFormatting sqref="O355:O367">
    <cfRule type="notContainsBlanks" dxfId="10709" priority="3603">
      <formula>LEN(TRIM(O355))&gt;0</formula>
    </cfRule>
  </conditionalFormatting>
  <conditionalFormatting sqref="O355:O367">
    <cfRule type="containsBlanks" dxfId="10708" priority="3604">
      <formula>LEN(TRIM(O355))=0</formula>
    </cfRule>
  </conditionalFormatting>
  <conditionalFormatting sqref="O355:O367">
    <cfRule type="notContainsBlanks" dxfId="10707" priority="3605">
      <formula>LEN(TRIM(O355))&gt;0</formula>
    </cfRule>
  </conditionalFormatting>
  <conditionalFormatting sqref="O355:O367">
    <cfRule type="containsBlanks" dxfId="10706" priority="3606">
      <formula>LEN(TRIM(O355))=0</formula>
    </cfRule>
  </conditionalFormatting>
  <conditionalFormatting sqref="O355:O367">
    <cfRule type="notContainsBlanks" dxfId="10705" priority="3607">
      <formula>LEN(TRIM(O355))&gt;0</formula>
    </cfRule>
  </conditionalFormatting>
  <conditionalFormatting sqref="O355:O367">
    <cfRule type="containsBlanks" dxfId="10704" priority="3608">
      <formula>LEN(TRIM(O355))=0</formula>
    </cfRule>
  </conditionalFormatting>
  <conditionalFormatting sqref="O355:O367">
    <cfRule type="notContainsBlanks" dxfId="10703" priority="3609">
      <formula>LEN(TRIM(O355))&gt;0</formula>
    </cfRule>
  </conditionalFormatting>
  <conditionalFormatting sqref="O355:O367">
    <cfRule type="containsBlanks" dxfId="10702" priority="3610">
      <formula>LEN(TRIM(O355))=0</formula>
    </cfRule>
  </conditionalFormatting>
  <conditionalFormatting sqref="O355:O367">
    <cfRule type="notContainsBlanks" dxfId="10701" priority="3611">
      <formula>LEN(TRIM(O355))&gt;0</formula>
    </cfRule>
  </conditionalFormatting>
  <conditionalFormatting sqref="O355:O367">
    <cfRule type="containsBlanks" dxfId="10700" priority="3612">
      <formula>LEN(TRIM(O355))=0</formula>
    </cfRule>
  </conditionalFormatting>
  <conditionalFormatting sqref="I353">
    <cfRule type="notContainsBlanks" dxfId="10699" priority="3613">
      <formula>LEN(TRIM(I353))&gt;0</formula>
    </cfRule>
  </conditionalFormatting>
  <conditionalFormatting sqref="I353">
    <cfRule type="containsBlanks" dxfId="10698" priority="3614">
      <formula>LEN(TRIM(I353))=0</formula>
    </cfRule>
  </conditionalFormatting>
  <conditionalFormatting sqref="I353">
    <cfRule type="notContainsBlanks" dxfId="10697" priority="3615">
      <formula>LEN(TRIM(I353))&gt;0</formula>
    </cfRule>
  </conditionalFormatting>
  <conditionalFormatting sqref="I353">
    <cfRule type="containsBlanks" dxfId="10696" priority="3616">
      <formula>LEN(TRIM(I353))=0</formula>
    </cfRule>
  </conditionalFormatting>
  <conditionalFormatting sqref="I353">
    <cfRule type="notContainsBlanks" dxfId="10695" priority="3617">
      <formula>LEN(TRIM(I353))&gt;0</formula>
    </cfRule>
  </conditionalFormatting>
  <conditionalFormatting sqref="I353">
    <cfRule type="containsBlanks" dxfId="10694" priority="3618">
      <formula>LEN(TRIM(I353))=0</formula>
    </cfRule>
  </conditionalFormatting>
  <conditionalFormatting sqref="J353">
    <cfRule type="notContainsBlanks" dxfId="10693" priority="3619">
      <formula>LEN(TRIM(J353))&gt;0</formula>
    </cfRule>
  </conditionalFormatting>
  <conditionalFormatting sqref="J353">
    <cfRule type="containsBlanks" dxfId="10692" priority="3620">
      <formula>LEN(TRIM(J353))=0</formula>
    </cfRule>
  </conditionalFormatting>
  <conditionalFormatting sqref="J353">
    <cfRule type="notContainsBlanks" dxfId="10691" priority="3621">
      <formula>LEN(TRIM(J353))&gt;0</formula>
    </cfRule>
  </conditionalFormatting>
  <conditionalFormatting sqref="J353">
    <cfRule type="containsBlanks" dxfId="10690" priority="3622">
      <formula>LEN(TRIM(J353))=0</formula>
    </cfRule>
  </conditionalFormatting>
  <conditionalFormatting sqref="J353">
    <cfRule type="notContainsBlanks" dxfId="10689" priority="3623">
      <formula>LEN(TRIM(J353))&gt;0</formula>
    </cfRule>
  </conditionalFormatting>
  <conditionalFormatting sqref="J353">
    <cfRule type="containsBlanks" dxfId="10688" priority="3624">
      <formula>LEN(TRIM(J353))=0</formula>
    </cfRule>
  </conditionalFormatting>
  <conditionalFormatting sqref="J353">
    <cfRule type="notContainsBlanks" dxfId="10687" priority="3625">
      <formula>LEN(TRIM(J353))&gt;0</formula>
    </cfRule>
  </conditionalFormatting>
  <conditionalFormatting sqref="J353">
    <cfRule type="containsBlanks" dxfId="10686" priority="3626">
      <formula>LEN(TRIM(J353))=0</formula>
    </cfRule>
  </conditionalFormatting>
  <conditionalFormatting sqref="J353">
    <cfRule type="notContainsBlanks" dxfId="10685" priority="3627">
      <formula>LEN(TRIM(J353))&gt;0</formula>
    </cfRule>
  </conditionalFormatting>
  <conditionalFormatting sqref="J353">
    <cfRule type="containsBlanks" dxfId="10684" priority="3628">
      <formula>LEN(TRIM(J353))=0</formula>
    </cfRule>
  </conditionalFormatting>
  <conditionalFormatting sqref="J353">
    <cfRule type="notContainsBlanks" dxfId="10683" priority="3629">
      <formula>LEN(TRIM(J353))&gt;0</formula>
    </cfRule>
  </conditionalFormatting>
  <conditionalFormatting sqref="J353">
    <cfRule type="containsBlanks" dxfId="10682" priority="3630">
      <formula>LEN(TRIM(J353))=0</formula>
    </cfRule>
  </conditionalFormatting>
  <conditionalFormatting sqref="J353">
    <cfRule type="notContainsBlanks" dxfId="10681" priority="3631">
      <formula>LEN(TRIM(J353))&gt;0</formula>
    </cfRule>
  </conditionalFormatting>
  <conditionalFormatting sqref="J353">
    <cfRule type="containsBlanks" dxfId="10680" priority="3632">
      <formula>LEN(TRIM(J353))=0</formula>
    </cfRule>
  </conditionalFormatting>
  <conditionalFormatting sqref="J353">
    <cfRule type="notContainsBlanks" dxfId="10679" priority="3633">
      <formula>LEN(TRIM(J353))&gt;0</formula>
    </cfRule>
  </conditionalFormatting>
  <conditionalFormatting sqref="J353">
    <cfRule type="containsBlanks" dxfId="10678" priority="3634">
      <formula>LEN(TRIM(J353))=0</formula>
    </cfRule>
  </conditionalFormatting>
  <conditionalFormatting sqref="J353">
    <cfRule type="notContainsBlanks" dxfId="10677" priority="3635">
      <formula>LEN(TRIM(J353))&gt;0</formula>
    </cfRule>
  </conditionalFormatting>
  <conditionalFormatting sqref="J353">
    <cfRule type="containsBlanks" dxfId="10676" priority="3636">
      <formula>LEN(TRIM(J353))=0</formula>
    </cfRule>
  </conditionalFormatting>
  <conditionalFormatting sqref="J353">
    <cfRule type="notContainsBlanks" dxfId="10675" priority="3637">
      <formula>LEN(TRIM(J353))&gt;0</formula>
    </cfRule>
  </conditionalFormatting>
  <conditionalFormatting sqref="J353">
    <cfRule type="containsBlanks" dxfId="10674" priority="3638">
      <formula>LEN(TRIM(J353))=0</formula>
    </cfRule>
  </conditionalFormatting>
  <conditionalFormatting sqref="J353">
    <cfRule type="notContainsBlanks" dxfId="10673" priority="3639">
      <formula>LEN(TRIM(J353))&gt;0</formula>
    </cfRule>
  </conditionalFormatting>
  <conditionalFormatting sqref="J353">
    <cfRule type="containsBlanks" dxfId="10672" priority="3640">
      <formula>LEN(TRIM(J353))=0</formula>
    </cfRule>
  </conditionalFormatting>
  <conditionalFormatting sqref="J353">
    <cfRule type="notContainsBlanks" dxfId="10671" priority="3641">
      <formula>LEN(TRIM(J353))&gt;0</formula>
    </cfRule>
  </conditionalFormatting>
  <conditionalFormatting sqref="J353">
    <cfRule type="containsBlanks" dxfId="10670" priority="3642">
      <formula>LEN(TRIM(J353))=0</formula>
    </cfRule>
  </conditionalFormatting>
  <conditionalFormatting sqref="J353">
    <cfRule type="notContainsBlanks" dxfId="10669" priority="3643">
      <formula>LEN(TRIM(J353))&gt;0</formula>
    </cfRule>
  </conditionalFormatting>
  <conditionalFormatting sqref="J353">
    <cfRule type="containsBlanks" dxfId="10668" priority="3644">
      <formula>LEN(TRIM(J353))=0</formula>
    </cfRule>
  </conditionalFormatting>
  <conditionalFormatting sqref="K354">
    <cfRule type="notContainsBlanks" dxfId="10667" priority="3645">
      <formula>LEN(TRIM(K354))&gt;0</formula>
    </cfRule>
  </conditionalFormatting>
  <conditionalFormatting sqref="K354">
    <cfRule type="containsBlanks" dxfId="10666" priority="3646">
      <formula>LEN(TRIM(K354))=0</formula>
    </cfRule>
  </conditionalFormatting>
  <conditionalFormatting sqref="J353">
    <cfRule type="notContainsBlanks" dxfId="10665" priority="3647">
      <formula>LEN(TRIM(J353))&gt;0</formula>
    </cfRule>
  </conditionalFormatting>
  <conditionalFormatting sqref="J353">
    <cfRule type="containsBlanks" dxfId="10664" priority="3648">
      <formula>LEN(TRIM(J353))=0</formula>
    </cfRule>
  </conditionalFormatting>
  <conditionalFormatting sqref="J353">
    <cfRule type="notContainsBlanks" dxfId="10663" priority="3649">
      <formula>LEN(TRIM(J353))&gt;0</formula>
    </cfRule>
  </conditionalFormatting>
  <conditionalFormatting sqref="J353">
    <cfRule type="containsBlanks" dxfId="10662" priority="3650">
      <formula>LEN(TRIM(J353))=0</formula>
    </cfRule>
  </conditionalFormatting>
  <conditionalFormatting sqref="J353">
    <cfRule type="notContainsBlanks" dxfId="10661" priority="3651">
      <formula>LEN(TRIM(J353))&gt;0</formula>
    </cfRule>
  </conditionalFormatting>
  <conditionalFormatting sqref="J353">
    <cfRule type="containsBlanks" dxfId="10660" priority="3652">
      <formula>LEN(TRIM(J353))=0</formula>
    </cfRule>
  </conditionalFormatting>
  <conditionalFormatting sqref="J353">
    <cfRule type="notContainsBlanks" dxfId="10659" priority="3653">
      <formula>LEN(TRIM(J353))&gt;0</formula>
    </cfRule>
  </conditionalFormatting>
  <conditionalFormatting sqref="J353">
    <cfRule type="containsBlanks" dxfId="10658" priority="3654">
      <formula>LEN(TRIM(J353))=0</formula>
    </cfRule>
  </conditionalFormatting>
  <conditionalFormatting sqref="J353">
    <cfRule type="notContainsBlanks" dxfId="10657" priority="3655">
      <formula>LEN(TRIM(J353))&gt;0</formula>
    </cfRule>
  </conditionalFormatting>
  <conditionalFormatting sqref="J353">
    <cfRule type="containsBlanks" dxfId="10656" priority="3656">
      <formula>LEN(TRIM(J353))=0</formula>
    </cfRule>
  </conditionalFormatting>
  <conditionalFormatting sqref="J353">
    <cfRule type="notContainsBlanks" dxfId="10655" priority="3657">
      <formula>LEN(TRIM(J353))&gt;0</formula>
    </cfRule>
  </conditionalFormatting>
  <conditionalFormatting sqref="J353">
    <cfRule type="containsBlanks" dxfId="10654" priority="3658">
      <formula>LEN(TRIM(J353))=0</formula>
    </cfRule>
  </conditionalFormatting>
  <conditionalFormatting sqref="J353">
    <cfRule type="notContainsBlanks" dxfId="10653" priority="3659">
      <formula>LEN(TRIM(J353))&gt;0</formula>
    </cfRule>
  </conditionalFormatting>
  <conditionalFormatting sqref="J353">
    <cfRule type="containsBlanks" dxfId="10652" priority="3660">
      <formula>LEN(TRIM(J353))=0</formula>
    </cfRule>
  </conditionalFormatting>
  <conditionalFormatting sqref="J353">
    <cfRule type="notContainsBlanks" dxfId="10651" priority="3661">
      <formula>LEN(TRIM(J353))&gt;0</formula>
    </cfRule>
  </conditionalFormatting>
  <conditionalFormatting sqref="J353">
    <cfRule type="containsBlanks" dxfId="10650" priority="3662">
      <formula>LEN(TRIM(J353))=0</formula>
    </cfRule>
  </conditionalFormatting>
  <conditionalFormatting sqref="J353">
    <cfRule type="notContainsBlanks" dxfId="10649" priority="3663">
      <formula>LEN(TRIM(J353))&gt;0</formula>
    </cfRule>
  </conditionalFormatting>
  <conditionalFormatting sqref="J353">
    <cfRule type="containsBlanks" dxfId="10648" priority="3664">
      <formula>LEN(TRIM(J353))=0</formula>
    </cfRule>
  </conditionalFormatting>
  <conditionalFormatting sqref="J353">
    <cfRule type="notContainsBlanks" dxfId="10647" priority="3665">
      <formula>LEN(TRIM(J353))&gt;0</formula>
    </cfRule>
  </conditionalFormatting>
  <conditionalFormatting sqref="J353">
    <cfRule type="containsBlanks" dxfId="10646" priority="3666">
      <formula>LEN(TRIM(J353))=0</formula>
    </cfRule>
  </conditionalFormatting>
  <conditionalFormatting sqref="J353">
    <cfRule type="notContainsBlanks" dxfId="10645" priority="3667">
      <formula>LEN(TRIM(J353))&gt;0</formula>
    </cfRule>
  </conditionalFormatting>
  <conditionalFormatting sqref="J353">
    <cfRule type="containsBlanks" dxfId="10644" priority="3668">
      <formula>LEN(TRIM(J353))=0</formula>
    </cfRule>
  </conditionalFormatting>
  <conditionalFormatting sqref="J353">
    <cfRule type="notContainsBlanks" dxfId="10643" priority="3669">
      <formula>LEN(TRIM(J353))&gt;0</formula>
    </cfRule>
  </conditionalFormatting>
  <conditionalFormatting sqref="J353">
    <cfRule type="containsBlanks" dxfId="10642" priority="3670">
      <formula>LEN(TRIM(J353))=0</formula>
    </cfRule>
  </conditionalFormatting>
  <conditionalFormatting sqref="J353">
    <cfRule type="notContainsBlanks" dxfId="10641" priority="3671">
      <formula>LEN(TRIM(J353))&gt;0</formula>
    </cfRule>
  </conditionalFormatting>
  <conditionalFormatting sqref="J353">
    <cfRule type="containsBlanks" dxfId="10640" priority="3672">
      <formula>LEN(TRIM(J353))=0</formula>
    </cfRule>
  </conditionalFormatting>
  <conditionalFormatting sqref="H353">
    <cfRule type="notContainsBlanks" dxfId="10639" priority="3673">
      <formula>LEN(TRIM(H353))&gt;0</formula>
    </cfRule>
  </conditionalFormatting>
  <conditionalFormatting sqref="H353">
    <cfRule type="containsBlanks" dxfId="10638" priority="3674">
      <formula>LEN(TRIM(H353))=0</formula>
    </cfRule>
  </conditionalFormatting>
  <conditionalFormatting sqref="H353">
    <cfRule type="notContainsBlanks" dxfId="10637" priority="3675">
      <formula>LEN(TRIM(H353))&gt;0</formula>
    </cfRule>
  </conditionalFormatting>
  <conditionalFormatting sqref="H353">
    <cfRule type="containsBlanks" dxfId="10636" priority="3676">
      <formula>LEN(TRIM(H353))=0</formula>
    </cfRule>
  </conditionalFormatting>
  <conditionalFormatting sqref="H353">
    <cfRule type="notContainsBlanks" dxfId="10635" priority="3677">
      <formula>LEN(TRIM(H353))&gt;0</formula>
    </cfRule>
  </conditionalFormatting>
  <conditionalFormatting sqref="H353">
    <cfRule type="containsBlanks" dxfId="10634" priority="3678">
      <formula>LEN(TRIM(H353))=0</formula>
    </cfRule>
  </conditionalFormatting>
  <conditionalFormatting sqref="H353">
    <cfRule type="notContainsBlanks" dxfId="10633" priority="3679">
      <formula>LEN(TRIM(H353))&gt;0</formula>
    </cfRule>
  </conditionalFormatting>
  <conditionalFormatting sqref="H353">
    <cfRule type="containsBlanks" dxfId="10632" priority="3680">
      <formula>LEN(TRIM(H353))=0</formula>
    </cfRule>
  </conditionalFormatting>
  <conditionalFormatting sqref="H353">
    <cfRule type="notContainsBlanks" dxfId="10631" priority="3681">
      <formula>LEN(TRIM(H353))&gt;0</formula>
    </cfRule>
  </conditionalFormatting>
  <conditionalFormatting sqref="H353">
    <cfRule type="containsBlanks" dxfId="10630" priority="3682">
      <formula>LEN(TRIM(H353))=0</formula>
    </cfRule>
  </conditionalFormatting>
  <conditionalFormatting sqref="H353">
    <cfRule type="notContainsBlanks" dxfId="10629" priority="3683">
      <formula>LEN(TRIM(H353))&gt;0</formula>
    </cfRule>
  </conditionalFormatting>
  <conditionalFormatting sqref="H353">
    <cfRule type="containsBlanks" dxfId="10628" priority="3684">
      <formula>LEN(TRIM(H353))=0</formula>
    </cfRule>
  </conditionalFormatting>
  <conditionalFormatting sqref="H353">
    <cfRule type="notContainsBlanks" dxfId="10627" priority="3685">
      <formula>LEN(TRIM(H353))&gt;0</formula>
    </cfRule>
  </conditionalFormatting>
  <conditionalFormatting sqref="H353">
    <cfRule type="containsBlanks" dxfId="10626" priority="3686">
      <formula>LEN(TRIM(H353))=0</formula>
    </cfRule>
  </conditionalFormatting>
  <conditionalFormatting sqref="H353">
    <cfRule type="notContainsBlanks" dxfId="10625" priority="3687">
      <formula>LEN(TRIM(H353))&gt;0</formula>
    </cfRule>
  </conditionalFormatting>
  <conditionalFormatting sqref="H353">
    <cfRule type="containsBlanks" dxfId="10624" priority="3688">
      <formula>LEN(TRIM(H353))=0</formula>
    </cfRule>
  </conditionalFormatting>
  <conditionalFormatting sqref="H353">
    <cfRule type="notContainsBlanks" dxfId="10623" priority="3689">
      <formula>LEN(TRIM(H353))&gt;0</formula>
    </cfRule>
  </conditionalFormatting>
  <conditionalFormatting sqref="H353">
    <cfRule type="containsBlanks" dxfId="10622" priority="3690">
      <formula>LEN(TRIM(H353))=0</formula>
    </cfRule>
  </conditionalFormatting>
  <conditionalFormatting sqref="H353">
    <cfRule type="notContainsBlanks" dxfId="10621" priority="3691">
      <formula>LEN(TRIM(H353))&gt;0</formula>
    </cfRule>
  </conditionalFormatting>
  <conditionalFormatting sqref="H353">
    <cfRule type="containsBlanks" dxfId="10620" priority="3692">
      <formula>LEN(TRIM(H353))=0</formula>
    </cfRule>
  </conditionalFormatting>
  <conditionalFormatting sqref="H353">
    <cfRule type="notContainsBlanks" dxfId="10619" priority="3693">
      <formula>LEN(TRIM(H353))&gt;0</formula>
    </cfRule>
  </conditionalFormatting>
  <conditionalFormatting sqref="H353">
    <cfRule type="containsBlanks" dxfId="10618" priority="3694">
      <formula>LEN(TRIM(H353))=0</formula>
    </cfRule>
  </conditionalFormatting>
  <conditionalFormatting sqref="H353">
    <cfRule type="notContainsBlanks" dxfId="10617" priority="3695">
      <formula>LEN(TRIM(H353))&gt;0</formula>
    </cfRule>
  </conditionalFormatting>
  <conditionalFormatting sqref="H353">
    <cfRule type="containsBlanks" dxfId="10616" priority="3696">
      <formula>LEN(TRIM(H353))=0</formula>
    </cfRule>
  </conditionalFormatting>
  <conditionalFormatting sqref="H353">
    <cfRule type="notContainsBlanks" dxfId="10615" priority="3697">
      <formula>LEN(TRIM(H353))&gt;0</formula>
    </cfRule>
  </conditionalFormatting>
  <conditionalFormatting sqref="H353">
    <cfRule type="containsBlanks" dxfId="10614" priority="3698">
      <formula>LEN(TRIM(H353))=0</formula>
    </cfRule>
  </conditionalFormatting>
  <conditionalFormatting sqref="I354">
    <cfRule type="notContainsBlanks" dxfId="10613" priority="3699">
      <formula>LEN(TRIM(I354))&gt;0</formula>
    </cfRule>
  </conditionalFormatting>
  <conditionalFormatting sqref="I354">
    <cfRule type="containsBlanks" dxfId="10612" priority="3700">
      <formula>LEN(TRIM(I354))=0</formula>
    </cfRule>
  </conditionalFormatting>
  <conditionalFormatting sqref="I353">
    <cfRule type="notContainsBlanks" dxfId="10611" priority="3701">
      <formula>LEN(TRIM(I353))&gt;0</formula>
    </cfRule>
  </conditionalFormatting>
  <conditionalFormatting sqref="I353">
    <cfRule type="containsBlanks" dxfId="10610" priority="3702">
      <formula>LEN(TRIM(I353))=0</formula>
    </cfRule>
  </conditionalFormatting>
  <conditionalFormatting sqref="I353">
    <cfRule type="notContainsBlanks" dxfId="10609" priority="3703">
      <formula>LEN(TRIM(I353))&gt;0</formula>
    </cfRule>
  </conditionalFormatting>
  <conditionalFormatting sqref="I353">
    <cfRule type="containsBlanks" dxfId="10608" priority="3704">
      <formula>LEN(TRIM(I353))=0</formula>
    </cfRule>
  </conditionalFormatting>
  <conditionalFormatting sqref="I353">
    <cfRule type="notContainsBlanks" dxfId="10607" priority="3705">
      <formula>LEN(TRIM(I353))&gt;0</formula>
    </cfRule>
  </conditionalFormatting>
  <conditionalFormatting sqref="I353">
    <cfRule type="containsBlanks" dxfId="10606" priority="3706">
      <formula>LEN(TRIM(I353))=0</formula>
    </cfRule>
  </conditionalFormatting>
  <conditionalFormatting sqref="I353">
    <cfRule type="notContainsBlanks" dxfId="10605" priority="3707">
      <formula>LEN(TRIM(I353))&gt;0</formula>
    </cfRule>
  </conditionalFormatting>
  <conditionalFormatting sqref="I353">
    <cfRule type="containsBlanks" dxfId="10604" priority="3708">
      <formula>LEN(TRIM(I353))=0</formula>
    </cfRule>
  </conditionalFormatting>
  <conditionalFormatting sqref="I353">
    <cfRule type="notContainsBlanks" dxfId="10603" priority="3709">
      <formula>LEN(TRIM(I353))&gt;0</formula>
    </cfRule>
  </conditionalFormatting>
  <conditionalFormatting sqref="I353">
    <cfRule type="containsBlanks" dxfId="10602" priority="3710">
      <formula>LEN(TRIM(I353))=0</formula>
    </cfRule>
  </conditionalFormatting>
  <conditionalFormatting sqref="I353">
    <cfRule type="notContainsBlanks" dxfId="10601" priority="3711">
      <formula>LEN(TRIM(I353))&gt;0</formula>
    </cfRule>
  </conditionalFormatting>
  <conditionalFormatting sqref="I353">
    <cfRule type="containsBlanks" dxfId="10600" priority="3712">
      <formula>LEN(TRIM(I353))=0</formula>
    </cfRule>
  </conditionalFormatting>
  <conditionalFormatting sqref="I353">
    <cfRule type="notContainsBlanks" dxfId="10599" priority="3713">
      <formula>LEN(TRIM(I353))&gt;0</formula>
    </cfRule>
  </conditionalFormatting>
  <conditionalFormatting sqref="I353">
    <cfRule type="containsBlanks" dxfId="10598" priority="3714">
      <formula>LEN(TRIM(I353))=0</formula>
    </cfRule>
  </conditionalFormatting>
  <conditionalFormatting sqref="I353">
    <cfRule type="notContainsBlanks" dxfId="10597" priority="3715">
      <formula>LEN(TRIM(I353))&gt;0</formula>
    </cfRule>
  </conditionalFormatting>
  <conditionalFormatting sqref="I353">
    <cfRule type="containsBlanks" dxfId="10596" priority="3716">
      <formula>LEN(TRIM(I353))=0</formula>
    </cfRule>
  </conditionalFormatting>
  <conditionalFormatting sqref="I353">
    <cfRule type="notContainsBlanks" dxfId="10595" priority="3717">
      <formula>LEN(TRIM(I353))&gt;0</formula>
    </cfRule>
  </conditionalFormatting>
  <conditionalFormatting sqref="I353">
    <cfRule type="containsBlanks" dxfId="10594" priority="3718">
      <formula>LEN(TRIM(I353))=0</formula>
    </cfRule>
  </conditionalFormatting>
  <conditionalFormatting sqref="I353">
    <cfRule type="notContainsBlanks" dxfId="10593" priority="3719">
      <formula>LEN(TRIM(I353))&gt;0</formula>
    </cfRule>
  </conditionalFormatting>
  <conditionalFormatting sqref="I353">
    <cfRule type="containsBlanks" dxfId="10592" priority="3720">
      <formula>LEN(TRIM(I353))=0</formula>
    </cfRule>
  </conditionalFormatting>
  <conditionalFormatting sqref="I353">
    <cfRule type="notContainsBlanks" dxfId="10591" priority="3721">
      <formula>LEN(TRIM(I353))&gt;0</formula>
    </cfRule>
  </conditionalFormatting>
  <conditionalFormatting sqref="I353">
    <cfRule type="containsBlanks" dxfId="10590" priority="3722">
      <formula>LEN(TRIM(I353))=0</formula>
    </cfRule>
  </conditionalFormatting>
  <conditionalFormatting sqref="I353">
    <cfRule type="notContainsBlanks" dxfId="10589" priority="3723">
      <formula>LEN(TRIM(I353))&gt;0</formula>
    </cfRule>
  </conditionalFormatting>
  <conditionalFormatting sqref="I353">
    <cfRule type="containsBlanks" dxfId="10588" priority="3724">
      <formula>LEN(TRIM(I353))=0</formula>
    </cfRule>
  </conditionalFormatting>
  <conditionalFormatting sqref="I353">
    <cfRule type="notContainsBlanks" dxfId="10587" priority="3725">
      <formula>LEN(TRIM(I353))&gt;0</formula>
    </cfRule>
  </conditionalFormatting>
  <conditionalFormatting sqref="I353">
    <cfRule type="containsBlanks" dxfId="10586" priority="3726">
      <formula>LEN(TRIM(I353))=0</formula>
    </cfRule>
  </conditionalFormatting>
  <conditionalFormatting sqref="L354:P354 R354">
    <cfRule type="notContainsBlanks" dxfId="10585" priority="3727">
      <formula>LEN(TRIM(L354))&gt;0</formula>
    </cfRule>
  </conditionalFormatting>
  <conditionalFormatting sqref="L354:P354 R354">
    <cfRule type="containsBlanks" dxfId="10584" priority="3728">
      <formula>LEN(TRIM(L354))=0</formula>
    </cfRule>
  </conditionalFormatting>
  <conditionalFormatting sqref="M354 P354">
    <cfRule type="notContainsBlanks" dxfId="10583" priority="3729">
      <formula>LEN(TRIM(M354))&gt;0</formula>
    </cfRule>
  </conditionalFormatting>
  <conditionalFormatting sqref="M354 P354">
    <cfRule type="containsBlanks" dxfId="10582" priority="3730">
      <formula>LEN(TRIM(M354))=0</formula>
    </cfRule>
  </conditionalFormatting>
  <conditionalFormatting sqref="M354 P354">
    <cfRule type="notContainsBlanks" dxfId="10581" priority="3731">
      <formula>LEN(TRIM(M354))&gt;0</formula>
    </cfRule>
  </conditionalFormatting>
  <conditionalFormatting sqref="M354 P354">
    <cfRule type="containsBlanks" dxfId="10580" priority="3732">
      <formula>LEN(TRIM(M354))=0</formula>
    </cfRule>
  </conditionalFormatting>
  <conditionalFormatting sqref="M354 P354">
    <cfRule type="notContainsBlanks" dxfId="10579" priority="3733">
      <formula>LEN(TRIM(M354))&gt;0</formula>
    </cfRule>
  </conditionalFormatting>
  <conditionalFormatting sqref="M354 P354">
    <cfRule type="containsBlanks" dxfId="10578" priority="3734">
      <formula>LEN(TRIM(M354))=0</formula>
    </cfRule>
  </conditionalFormatting>
  <conditionalFormatting sqref="M354 P354">
    <cfRule type="notContainsBlanks" dxfId="10577" priority="3735">
      <formula>LEN(TRIM(M354))&gt;0</formula>
    </cfRule>
  </conditionalFormatting>
  <conditionalFormatting sqref="M354 P354">
    <cfRule type="containsBlanks" dxfId="10576" priority="3736">
      <formula>LEN(TRIM(M354))=0</formula>
    </cfRule>
  </conditionalFormatting>
  <conditionalFormatting sqref="M354 P354">
    <cfRule type="notContainsBlanks" dxfId="10575" priority="3737">
      <formula>LEN(TRIM(M354))&gt;0</formula>
    </cfRule>
  </conditionalFormatting>
  <conditionalFormatting sqref="M354 P354">
    <cfRule type="containsBlanks" dxfId="10574" priority="3738">
      <formula>LEN(TRIM(M354))=0</formula>
    </cfRule>
  </conditionalFormatting>
  <conditionalFormatting sqref="M354 P354">
    <cfRule type="notContainsBlanks" dxfId="10573" priority="3739">
      <formula>LEN(TRIM(M354))&gt;0</formula>
    </cfRule>
  </conditionalFormatting>
  <conditionalFormatting sqref="M354 P354">
    <cfRule type="containsBlanks" dxfId="10572" priority="3740">
      <formula>LEN(TRIM(M354))=0</formula>
    </cfRule>
  </conditionalFormatting>
  <conditionalFormatting sqref="M354 P354">
    <cfRule type="notContainsBlanks" dxfId="10571" priority="3741">
      <formula>LEN(TRIM(M354))&gt;0</formula>
    </cfRule>
  </conditionalFormatting>
  <conditionalFormatting sqref="M354 P354">
    <cfRule type="containsBlanks" dxfId="10570" priority="3742">
      <formula>LEN(TRIM(M354))=0</formula>
    </cfRule>
  </conditionalFormatting>
  <conditionalFormatting sqref="M354 P354">
    <cfRule type="notContainsBlanks" dxfId="10569" priority="3743">
      <formula>LEN(TRIM(M354))&gt;0</formula>
    </cfRule>
  </conditionalFormatting>
  <conditionalFormatting sqref="M354 P354">
    <cfRule type="containsBlanks" dxfId="10568" priority="3744">
      <formula>LEN(TRIM(M354))=0</formula>
    </cfRule>
  </conditionalFormatting>
  <conditionalFormatting sqref="L353 R353 X353">
    <cfRule type="notContainsBlanks" dxfId="10567" priority="3745">
      <formula>LEN(TRIM(L353))&gt;0</formula>
    </cfRule>
  </conditionalFormatting>
  <conditionalFormatting sqref="L353 R353 X353">
    <cfRule type="containsBlanks" dxfId="10566" priority="3746">
      <formula>LEN(TRIM(L353))=0</formula>
    </cfRule>
  </conditionalFormatting>
  <conditionalFormatting sqref="L353 R353 X353">
    <cfRule type="notContainsBlanks" dxfId="10565" priority="3747">
      <formula>LEN(TRIM(L353))&gt;0</formula>
    </cfRule>
  </conditionalFormatting>
  <conditionalFormatting sqref="L353 R353 X353">
    <cfRule type="containsBlanks" dxfId="10564" priority="3748">
      <formula>LEN(TRIM(L353))=0</formula>
    </cfRule>
  </conditionalFormatting>
  <conditionalFormatting sqref="L353 R353 X353">
    <cfRule type="notContainsBlanks" dxfId="10563" priority="3749">
      <formula>LEN(TRIM(L353))&gt;0</formula>
    </cfRule>
  </conditionalFormatting>
  <conditionalFormatting sqref="L353 R353 X353">
    <cfRule type="containsBlanks" dxfId="10562" priority="3750">
      <formula>LEN(TRIM(L353))=0</formula>
    </cfRule>
  </conditionalFormatting>
  <conditionalFormatting sqref="M353 P353 V353">
    <cfRule type="notContainsBlanks" dxfId="10561" priority="3751">
      <formula>LEN(TRIM(M353))&gt;0</formula>
    </cfRule>
  </conditionalFormatting>
  <conditionalFormatting sqref="M353 P353 V353">
    <cfRule type="containsBlanks" dxfId="10560" priority="3752">
      <formula>LEN(TRIM(M353))=0</formula>
    </cfRule>
  </conditionalFormatting>
  <conditionalFormatting sqref="M353 P353 V353">
    <cfRule type="notContainsBlanks" dxfId="10559" priority="3753">
      <formula>LEN(TRIM(M353))&gt;0</formula>
    </cfRule>
  </conditionalFormatting>
  <conditionalFormatting sqref="M353 P353 V353">
    <cfRule type="containsBlanks" dxfId="10558" priority="3754">
      <formula>LEN(TRIM(M353))=0</formula>
    </cfRule>
  </conditionalFormatting>
  <conditionalFormatting sqref="M353 P353 V353">
    <cfRule type="notContainsBlanks" dxfId="10557" priority="3755">
      <formula>LEN(TRIM(M353))&gt;0</formula>
    </cfRule>
  </conditionalFormatting>
  <conditionalFormatting sqref="M353 P353 V353">
    <cfRule type="containsBlanks" dxfId="10556" priority="3756">
      <formula>LEN(TRIM(M353))=0</formula>
    </cfRule>
  </conditionalFormatting>
  <conditionalFormatting sqref="T353">
    <cfRule type="notContainsBlanks" dxfId="10555" priority="3757">
      <formula>LEN(TRIM(T353))&gt;0</formula>
    </cfRule>
  </conditionalFormatting>
  <conditionalFormatting sqref="T353">
    <cfRule type="containsBlanks" dxfId="10554" priority="3758">
      <formula>LEN(TRIM(T353))=0</formula>
    </cfRule>
  </conditionalFormatting>
  <conditionalFormatting sqref="T353">
    <cfRule type="notContainsBlanks" dxfId="10553" priority="3759">
      <formula>LEN(TRIM(T353))&gt;0</formula>
    </cfRule>
  </conditionalFormatting>
  <conditionalFormatting sqref="T353">
    <cfRule type="containsBlanks" dxfId="10552" priority="3760">
      <formula>LEN(TRIM(T353))=0</formula>
    </cfRule>
  </conditionalFormatting>
  <conditionalFormatting sqref="T353">
    <cfRule type="notContainsBlanks" dxfId="10551" priority="3761">
      <formula>LEN(TRIM(T353))&gt;0</formula>
    </cfRule>
  </conditionalFormatting>
  <conditionalFormatting sqref="T353">
    <cfRule type="containsBlanks" dxfId="10550" priority="3762">
      <formula>LEN(TRIM(T353))=0</formula>
    </cfRule>
  </conditionalFormatting>
  <conditionalFormatting sqref="T353">
    <cfRule type="notContainsBlanks" dxfId="10549" priority="3763">
      <formula>LEN(TRIM(T353))&gt;0</formula>
    </cfRule>
  </conditionalFormatting>
  <conditionalFormatting sqref="T353">
    <cfRule type="containsBlanks" dxfId="10548" priority="3764">
      <formula>LEN(TRIM(T353))=0</formula>
    </cfRule>
  </conditionalFormatting>
  <conditionalFormatting sqref="T353">
    <cfRule type="notContainsBlanks" dxfId="10547" priority="3765">
      <formula>LEN(TRIM(T353))&gt;0</formula>
    </cfRule>
  </conditionalFormatting>
  <conditionalFormatting sqref="T353">
    <cfRule type="containsBlanks" dxfId="10546" priority="3766">
      <formula>LEN(TRIM(T353))=0</formula>
    </cfRule>
  </conditionalFormatting>
  <conditionalFormatting sqref="T353">
    <cfRule type="notContainsBlanks" dxfId="10545" priority="3767">
      <formula>LEN(TRIM(T353))&gt;0</formula>
    </cfRule>
  </conditionalFormatting>
  <conditionalFormatting sqref="T353">
    <cfRule type="containsBlanks" dxfId="10544" priority="3768">
      <formula>LEN(TRIM(T353))=0</formula>
    </cfRule>
  </conditionalFormatting>
  <conditionalFormatting sqref="T353">
    <cfRule type="notContainsBlanks" dxfId="10543" priority="3769">
      <formula>LEN(TRIM(T353))&gt;0</formula>
    </cfRule>
  </conditionalFormatting>
  <conditionalFormatting sqref="T353">
    <cfRule type="containsBlanks" dxfId="10542" priority="3770">
      <formula>LEN(TRIM(T353))=0</formula>
    </cfRule>
  </conditionalFormatting>
  <conditionalFormatting sqref="T353">
    <cfRule type="notContainsBlanks" dxfId="10541" priority="3771">
      <formula>LEN(TRIM(T353))&gt;0</formula>
    </cfRule>
  </conditionalFormatting>
  <conditionalFormatting sqref="T353">
    <cfRule type="containsBlanks" dxfId="10540" priority="3772">
      <formula>LEN(TRIM(T353))=0</formula>
    </cfRule>
  </conditionalFormatting>
  <conditionalFormatting sqref="T353">
    <cfRule type="notContainsBlanks" dxfId="10539" priority="3773">
      <formula>LEN(TRIM(T353))&gt;0</formula>
    </cfRule>
  </conditionalFormatting>
  <conditionalFormatting sqref="T353">
    <cfRule type="containsBlanks" dxfId="10538" priority="3774">
      <formula>LEN(TRIM(T353))=0</formula>
    </cfRule>
  </conditionalFormatting>
  <conditionalFormatting sqref="T353">
    <cfRule type="notContainsBlanks" dxfId="10537" priority="3775">
      <formula>LEN(TRIM(T353))&gt;0</formula>
    </cfRule>
  </conditionalFormatting>
  <conditionalFormatting sqref="T353">
    <cfRule type="containsBlanks" dxfId="10536" priority="3776">
      <formula>LEN(TRIM(T353))=0</formula>
    </cfRule>
  </conditionalFormatting>
  <conditionalFormatting sqref="T353">
    <cfRule type="notContainsBlanks" dxfId="10535" priority="3777">
      <formula>LEN(TRIM(T353))&gt;0</formula>
    </cfRule>
  </conditionalFormatting>
  <conditionalFormatting sqref="T353">
    <cfRule type="containsBlanks" dxfId="10534" priority="3778">
      <formula>LEN(TRIM(T353))=0</formula>
    </cfRule>
  </conditionalFormatting>
  <conditionalFormatting sqref="T353">
    <cfRule type="notContainsBlanks" dxfId="10533" priority="3779">
      <formula>LEN(TRIM(T353))&gt;0</formula>
    </cfRule>
  </conditionalFormatting>
  <conditionalFormatting sqref="T353">
    <cfRule type="containsBlanks" dxfId="10532" priority="3780">
      <formula>LEN(TRIM(T353))=0</formula>
    </cfRule>
  </conditionalFormatting>
  <conditionalFormatting sqref="T353">
    <cfRule type="notContainsBlanks" dxfId="10531" priority="3781">
      <formula>LEN(TRIM(T353))&gt;0</formula>
    </cfRule>
  </conditionalFormatting>
  <conditionalFormatting sqref="T353">
    <cfRule type="containsBlanks" dxfId="10530" priority="3782">
      <formula>LEN(TRIM(T353))=0</formula>
    </cfRule>
  </conditionalFormatting>
  <conditionalFormatting sqref="T353">
    <cfRule type="notContainsBlanks" dxfId="10529" priority="3783">
      <formula>LEN(TRIM(T353))&gt;0</formula>
    </cfRule>
  </conditionalFormatting>
  <conditionalFormatting sqref="T353">
    <cfRule type="containsBlanks" dxfId="10528" priority="3784">
      <formula>LEN(TRIM(T353))=0</formula>
    </cfRule>
  </conditionalFormatting>
  <conditionalFormatting sqref="T353">
    <cfRule type="notContainsBlanks" dxfId="10527" priority="3785">
      <formula>LEN(TRIM(T353))&gt;0</formula>
    </cfRule>
  </conditionalFormatting>
  <conditionalFormatting sqref="T353">
    <cfRule type="containsBlanks" dxfId="10526" priority="3786">
      <formula>LEN(TRIM(T353))=0</formula>
    </cfRule>
  </conditionalFormatting>
  <conditionalFormatting sqref="T353">
    <cfRule type="notContainsBlanks" dxfId="10525" priority="3787">
      <formula>LEN(TRIM(T353))&gt;0</formula>
    </cfRule>
  </conditionalFormatting>
  <conditionalFormatting sqref="T353">
    <cfRule type="containsBlanks" dxfId="10524" priority="3788">
      <formula>LEN(TRIM(T353))=0</formula>
    </cfRule>
  </conditionalFormatting>
  <conditionalFormatting sqref="T353">
    <cfRule type="notContainsBlanks" dxfId="10523" priority="3789">
      <formula>LEN(TRIM(T353))&gt;0</formula>
    </cfRule>
  </conditionalFormatting>
  <conditionalFormatting sqref="T353">
    <cfRule type="containsBlanks" dxfId="10522" priority="3790">
      <formula>LEN(TRIM(T353))=0</formula>
    </cfRule>
  </conditionalFormatting>
  <conditionalFormatting sqref="T353">
    <cfRule type="notContainsBlanks" dxfId="10521" priority="3791">
      <formula>LEN(TRIM(T353))&gt;0</formula>
    </cfRule>
  </conditionalFormatting>
  <conditionalFormatting sqref="T353">
    <cfRule type="containsBlanks" dxfId="10520" priority="3792">
      <formula>LEN(TRIM(T353))=0</formula>
    </cfRule>
  </conditionalFormatting>
  <conditionalFormatting sqref="T353">
    <cfRule type="notContainsBlanks" dxfId="10519" priority="3793">
      <formula>LEN(TRIM(T353))&gt;0</formula>
    </cfRule>
  </conditionalFormatting>
  <conditionalFormatting sqref="T353">
    <cfRule type="containsBlanks" dxfId="10518" priority="3794">
      <formula>LEN(TRIM(T353))=0</formula>
    </cfRule>
  </conditionalFormatting>
  <conditionalFormatting sqref="T353">
    <cfRule type="notContainsBlanks" dxfId="10517" priority="3795">
      <formula>LEN(TRIM(T353))&gt;0</formula>
    </cfRule>
  </conditionalFormatting>
  <conditionalFormatting sqref="T353">
    <cfRule type="containsBlanks" dxfId="10516" priority="3796">
      <formula>LEN(TRIM(T353))=0</formula>
    </cfRule>
  </conditionalFormatting>
  <conditionalFormatting sqref="T353">
    <cfRule type="notContainsBlanks" dxfId="10515" priority="3797">
      <formula>LEN(TRIM(T353))&gt;0</formula>
    </cfRule>
  </conditionalFormatting>
  <conditionalFormatting sqref="T353">
    <cfRule type="containsBlanks" dxfId="10514" priority="3798">
      <formula>LEN(TRIM(T353))=0</formula>
    </cfRule>
  </conditionalFormatting>
  <conditionalFormatting sqref="T353">
    <cfRule type="notContainsBlanks" dxfId="10513" priority="3799">
      <formula>LEN(TRIM(T353))&gt;0</formula>
    </cfRule>
  </conditionalFormatting>
  <conditionalFormatting sqref="T353">
    <cfRule type="containsBlanks" dxfId="10512" priority="3800">
      <formula>LEN(TRIM(T353))=0</formula>
    </cfRule>
  </conditionalFormatting>
  <conditionalFormatting sqref="T353">
    <cfRule type="notContainsBlanks" dxfId="10511" priority="3801">
      <formula>LEN(TRIM(T353))&gt;0</formula>
    </cfRule>
  </conditionalFormatting>
  <conditionalFormatting sqref="T353">
    <cfRule type="containsBlanks" dxfId="10510" priority="3802">
      <formula>LEN(TRIM(T353))=0</formula>
    </cfRule>
  </conditionalFormatting>
  <conditionalFormatting sqref="T353">
    <cfRule type="notContainsBlanks" dxfId="10509" priority="3803">
      <formula>LEN(TRIM(T353))&gt;0</formula>
    </cfRule>
  </conditionalFormatting>
  <conditionalFormatting sqref="T353">
    <cfRule type="containsBlanks" dxfId="10508" priority="3804">
      <formula>LEN(TRIM(T353))=0</formula>
    </cfRule>
  </conditionalFormatting>
  <conditionalFormatting sqref="T353">
    <cfRule type="notContainsBlanks" dxfId="10507" priority="3805">
      <formula>LEN(TRIM(T353))&gt;0</formula>
    </cfRule>
  </conditionalFormatting>
  <conditionalFormatting sqref="T353">
    <cfRule type="containsBlanks" dxfId="10506" priority="3806">
      <formula>LEN(TRIM(T353))=0</formula>
    </cfRule>
  </conditionalFormatting>
  <conditionalFormatting sqref="T353">
    <cfRule type="notContainsBlanks" dxfId="10505" priority="3807">
      <formula>LEN(TRIM(T353))&gt;0</formula>
    </cfRule>
  </conditionalFormatting>
  <conditionalFormatting sqref="T353">
    <cfRule type="containsBlanks" dxfId="10504" priority="3808">
      <formula>LEN(TRIM(T353))=0</formula>
    </cfRule>
  </conditionalFormatting>
  <conditionalFormatting sqref="L353 R353 X353">
    <cfRule type="notContainsBlanks" dxfId="10503" priority="3809">
      <formula>LEN(TRIM(L353))&gt;0</formula>
    </cfRule>
  </conditionalFormatting>
  <conditionalFormatting sqref="L353 R353 X353">
    <cfRule type="containsBlanks" dxfId="10502" priority="3810">
      <formula>LEN(TRIM(L353))=0</formula>
    </cfRule>
  </conditionalFormatting>
  <conditionalFormatting sqref="L353 R353 X353">
    <cfRule type="notContainsBlanks" dxfId="10501" priority="3811">
      <formula>LEN(TRIM(L353))&gt;0</formula>
    </cfRule>
  </conditionalFormatting>
  <conditionalFormatting sqref="L353 R353 X353">
    <cfRule type="containsBlanks" dxfId="10500" priority="3812">
      <formula>LEN(TRIM(L353))=0</formula>
    </cfRule>
  </conditionalFormatting>
  <conditionalFormatting sqref="L353 R353 X353">
    <cfRule type="notContainsBlanks" dxfId="10499" priority="3813">
      <formula>LEN(TRIM(L353))&gt;0</formula>
    </cfRule>
  </conditionalFormatting>
  <conditionalFormatting sqref="L353 R353 X353">
    <cfRule type="containsBlanks" dxfId="10498" priority="3814">
      <formula>LEN(TRIM(L353))=0</formula>
    </cfRule>
  </conditionalFormatting>
  <conditionalFormatting sqref="L353 R353 X353">
    <cfRule type="notContainsBlanks" dxfId="10497" priority="3815">
      <formula>LEN(TRIM(L353))&gt;0</formula>
    </cfRule>
  </conditionalFormatting>
  <conditionalFormatting sqref="L353 R353 X353">
    <cfRule type="containsBlanks" dxfId="10496" priority="3816">
      <formula>LEN(TRIM(L353))=0</formula>
    </cfRule>
  </conditionalFormatting>
  <conditionalFormatting sqref="L353 R353 X353">
    <cfRule type="notContainsBlanks" dxfId="10495" priority="3817">
      <formula>LEN(TRIM(L353))&gt;0</formula>
    </cfRule>
  </conditionalFormatting>
  <conditionalFormatting sqref="L353 R353 X353">
    <cfRule type="containsBlanks" dxfId="10494" priority="3818">
      <formula>LEN(TRIM(L353))=0</formula>
    </cfRule>
  </conditionalFormatting>
  <conditionalFormatting sqref="L353 R353 X353">
    <cfRule type="notContainsBlanks" dxfId="10493" priority="3819">
      <formula>LEN(TRIM(L353))&gt;0</formula>
    </cfRule>
  </conditionalFormatting>
  <conditionalFormatting sqref="L353 R353 X353">
    <cfRule type="containsBlanks" dxfId="10492" priority="3820">
      <formula>LEN(TRIM(L353))=0</formula>
    </cfRule>
  </conditionalFormatting>
  <conditionalFormatting sqref="L353 R353 X353">
    <cfRule type="notContainsBlanks" dxfId="10491" priority="3821">
      <formula>LEN(TRIM(L353))&gt;0</formula>
    </cfRule>
  </conditionalFormatting>
  <conditionalFormatting sqref="L353 R353 X353">
    <cfRule type="containsBlanks" dxfId="10490" priority="3822">
      <formula>LEN(TRIM(L353))=0</formula>
    </cfRule>
  </conditionalFormatting>
  <conditionalFormatting sqref="L353 R353 X353">
    <cfRule type="notContainsBlanks" dxfId="10489" priority="3823">
      <formula>LEN(TRIM(L353))&gt;0</formula>
    </cfRule>
  </conditionalFormatting>
  <conditionalFormatting sqref="L353 R353 X353">
    <cfRule type="containsBlanks" dxfId="10488" priority="3824">
      <formula>LEN(TRIM(L353))=0</formula>
    </cfRule>
  </conditionalFormatting>
  <conditionalFormatting sqref="L353 R353 X353">
    <cfRule type="notContainsBlanks" dxfId="10487" priority="3825">
      <formula>LEN(TRIM(L353))&gt;0</formula>
    </cfRule>
  </conditionalFormatting>
  <conditionalFormatting sqref="L353 R353 X353">
    <cfRule type="containsBlanks" dxfId="10486" priority="3826">
      <formula>LEN(TRIM(L353))=0</formula>
    </cfRule>
  </conditionalFormatting>
  <conditionalFormatting sqref="L353 R353 X353">
    <cfRule type="notContainsBlanks" dxfId="10485" priority="3827">
      <formula>LEN(TRIM(L353))&gt;0</formula>
    </cfRule>
  </conditionalFormatting>
  <conditionalFormatting sqref="L353 R353 X353">
    <cfRule type="containsBlanks" dxfId="10484" priority="3828">
      <formula>LEN(TRIM(L353))=0</formula>
    </cfRule>
  </conditionalFormatting>
  <conditionalFormatting sqref="L353 R353 X353">
    <cfRule type="notContainsBlanks" dxfId="10483" priority="3829">
      <formula>LEN(TRIM(L353))&gt;0</formula>
    </cfRule>
  </conditionalFormatting>
  <conditionalFormatting sqref="L353 R353 X353">
    <cfRule type="containsBlanks" dxfId="10482" priority="3830">
      <formula>LEN(TRIM(L353))=0</formula>
    </cfRule>
  </conditionalFormatting>
  <conditionalFormatting sqref="L353 R353 X353">
    <cfRule type="notContainsBlanks" dxfId="10481" priority="3831">
      <formula>LEN(TRIM(L353))&gt;0</formula>
    </cfRule>
  </conditionalFormatting>
  <conditionalFormatting sqref="L353 R353 X353">
    <cfRule type="containsBlanks" dxfId="10480" priority="3832">
      <formula>LEN(TRIM(L353))=0</formula>
    </cfRule>
  </conditionalFormatting>
  <conditionalFormatting sqref="L353 R353 X353">
    <cfRule type="notContainsBlanks" dxfId="10479" priority="3833">
      <formula>LEN(TRIM(L353))&gt;0</formula>
    </cfRule>
  </conditionalFormatting>
  <conditionalFormatting sqref="L353 R353 X353">
    <cfRule type="containsBlanks" dxfId="10478" priority="3834">
      <formula>LEN(TRIM(L353))=0</formula>
    </cfRule>
  </conditionalFormatting>
  <conditionalFormatting sqref="M354 P354">
    <cfRule type="notContainsBlanks" dxfId="10477" priority="3835">
      <formula>LEN(TRIM(M354))&gt;0</formula>
    </cfRule>
  </conditionalFormatting>
  <conditionalFormatting sqref="M354 P354">
    <cfRule type="containsBlanks" dxfId="10476" priority="3836">
      <formula>LEN(TRIM(M354))=0</formula>
    </cfRule>
  </conditionalFormatting>
  <conditionalFormatting sqref="M353 P353 V353">
    <cfRule type="notContainsBlanks" dxfId="10475" priority="3837">
      <formula>LEN(TRIM(M353))&gt;0</formula>
    </cfRule>
  </conditionalFormatting>
  <conditionalFormatting sqref="M353 P353 V353">
    <cfRule type="containsBlanks" dxfId="10474" priority="3838">
      <formula>LEN(TRIM(M353))=0</formula>
    </cfRule>
  </conditionalFormatting>
  <conditionalFormatting sqref="M353 P353 V353">
    <cfRule type="notContainsBlanks" dxfId="10473" priority="3839">
      <formula>LEN(TRIM(M353))&gt;0</formula>
    </cfRule>
  </conditionalFormatting>
  <conditionalFormatting sqref="M353 P353 V353">
    <cfRule type="containsBlanks" dxfId="10472" priority="3840">
      <formula>LEN(TRIM(M353))=0</formula>
    </cfRule>
  </conditionalFormatting>
  <conditionalFormatting sqref="M353 P353 V353">
    <cfRule type="notContainsBlanks" dxfId="10471" priority="3841">
      <formula>LEN(TRIM(M353))&gt;0</formula>
    </cfRule>
  </conditionalFormatting>
  <conditionalFormatting sqref="M353 P353 V353">
    <cfRule type="containsBlanks" dxfId="10470" priority="3842">
      <formula>LEN(TRIM(M353))=0</formula>
    </cfRule>
  </conditionalFormatting>
  <conditionalFormatting sqref="M353 P353 V353">
    <cfRule type="notContainsBlanks" dxfId="10469" priority="3843">
      <formula>LEN(TRIM(M353))&gt;0</formula>
    </cfRule>
  </conditionalFormatting>
  <conditionalFormatting sqref="M353 P353 V353">
    <cfRule type="containsBlanks" dxfId="10468" priority="3844">
      <formula>LEN(TRIM(M353))=0</formula>
    </cfRule>
  </conditionalFormatting>
  <conditionalFormatting sqref="M353 P353 V353">
    <cfRule type="notContainsBlanks" dxfId="10467" priority="3845">
      <formula>LEN(TRIM(M353))&gt;0</formula>
    </cfRule>
  </conditionalFormatting>
  <conditionalFormatting sqref="M353 P353 V353">
    <cfRule type="containsBlanks" dxfId="10466" priority="3846">
      <formula>LEN(TRIM(M353))=0</formula>
    </cfRule>
  </conditionalFormatting>
  <conditionalFormatting sqref="M353 P353 V353">
    <cfRule type="notContainsBlanks" dxfId="10465" priority="3847">
      <formula>LEN(TRIM(M353))&gt;0</formula>
    </cfRule>
  </conditionalFormatting>
  <conditionalFormatting sqref="M353 P353 V353">
    <cfRule type="containsBlanks" dxfId="10464" priority="3848">
      <formula>LEN(TRIM(M353))=0</formula>
    </cfRule>
  </conditionalFormatting>
  <conditionalFormatting sqref="M353 P353 V353">
    <cfRule type="notContainsBlanks" dxfId="10463" priority="3849">
      <formula>LEN(TRIM(M353))&gt;0</formula>
    </cfRule>
  </conditionalFormatting>
  <conditionalFormatting sqref="M353 P353 V353">
    <cfRule type="containsBlanks" dxfId="10462" priority="3850">
      <formula>LEN(TRIM(M353))=0</formula>
    </cfRule>
  </conditionalFormatting>
  <conditionalFormatting sqref="M353 P353 V353">
    <cfRule type="notContainsBlanks" dxfId="10461" priority="3851">
      <formula>LEN(TRIM(M353))&gt;0</formula>
    </cfRule>
  </conditionalFormatting>
  <conditionalFormatting sqref="M353 P353 V353">
    <cfRule type="containsBlanks" dxfId="10460" priority="3852">
      <formula>LEN(TRIM(M353))=0</formula>
    </cfRule>
  </conditionalFormatting>
  <conditionalFormatting sqref="M353 P353 V353">
    <cfRule type="notContainsBlanks" dxfId="10459" priority="3853">
      <formula>LEN(TRIM(M353))&gt;0</formula>
    </cfRule>
  </conditionalFormatting>
  <conditionalFormatting sqref="M353 P353 V353">
    <cfRule type="containsBlanks" dxfId="10458" priority="3854">
      <formula>LEN(TRIM(M353))=0</formula>
    </cfRule>
  </conditionalFormatting>
  <conditionalFormatting sqref="M353 P353 V353">
    <cfRule type="notContainsBlanks" dxfId="10457" priority="3855">
      <formula>LEN(TRIM(M353))&gt;0</formula>
    </cfRule>
  </conditionalFormatting>
  <conditionalFormatting sqref="M353 P353 V353">
    <cfRule type="containsBlanks" dxfId="10456" priority="3856">
      <formula>LEN(TRIM(M353))=0</formula>
    </cfRule>
  </conditionalFormatting>
  <conditionalFormatting sqref="M353 P353 V353">
    <cfRule type="notContainsBlanks" dxfId="10455" priority="3857">
      <formula>LEN(TRIM(M353))&gt;0</formula>
    </cfRule>
  </conditionalFormatting>
  <conditionalFormatting sqref="M353 P353 V353">
    <cfRule type="containsBlanks" dxfId="10454" priority="3858">
      <formula>LEN(TRIM(M353))=0</formula>
    </cfRule>
  </conditionalFormatting>
  <conditionalFormatting sqref="M353 P353 V353">
    <cfRule type="notContainsBlanks" dxfId="10453" priority="3859">
      <formula>LEN(TRIM(M353))&gt;0</formula>
    </cfRule>
  </conditionalFormatting>
  <conditionalFormatting sqref="M353 P353 V353">
    <cfRule type="containsBlanks" dxfId="10452" priority="3860">
      <formula>LEN(TRIM(M353))=0</formula>
    </cfRule>
  </conditionalFormatting>
  <conditionalFormatting sqref="M353 P353 V353">
    <cfRule type="notContainsBlanks" dxfId="10451" priority="3861">
      <formula>LEN(TRIM(M353))&gt;0</formula>
    </cfRule>
  </conditionalFormatting>
  <conditionalFormatting sqref="M353 P353 V353">
    <cfRule type="containsBlanks" dxfId="10450" priority="3862">
      <formula>LEN(TRIM(M353))=0</formula>
    </cfRule>
  </conditionalFormatting>
  <conditionalFormatting sqref="V355:V367">
    <cfRule type="notContainsBlanks" dxfId="10449" priority="3863">
      <formula>LEN(TRIM(V355))&gt;0</formula>
    </cfRule>
  </conditionalFormatting>
  <conditionalFormatting sqref="V355:V367">
    <cfRule type="containsBlanks" dxfId="10448" priority="3864">
      <formula>LEN(TRIM(V355))=0</formula>
    </cfRule>
  </conditionalFormatting>
  <conditionalFormatting sqref="V358:V361">
    <cfRule type="notContainsBlanks" dxfId="10447" priority="3865">
      <formula>LEN(TRIM(V358))&gt;0</formula>
    </cfRule>
  </conditionalFormatting>
  <conditionalFormatting sqref="V358:V361">
    <cfRule type="containsBlanks" dxfId="10446" priority="3866">
      <formula>LEN(TRIM(V358))=0</formula>
    </cfRule>
  </conditionalFormatting>
  <conditionalFormatting sqref="V358:V359">
    <cfRule type="notContainsBlanks" dxfId="10445" priority="3867">
      <formula>LEN(TRIM(V358))&gt;0</formula>
    </cfRule>
  </conditionalFormatting>
  <conditionalFormatting sqref="V358:V359">
    <cfRule type="containsBlanks" dxfId="10444" priority="3868">
      <formula>LEN(TRIM(V358))=0</formula>
    </cfRule>
  </conditionalFormatting>
  <conditionalFormatting sqref="V355 V358:V363">
    <cfRule type="notContainsBlanks" dxfId="10443" priority="3869">
      <formula>LEN(TRIM(V355))&gt;0</formula>
    </cfRule>
  </conditionalFormatting>
  <conditionalFormatting sqref="V355 V358:V363">
    <cfRule type="containsBlanks" dxfId="10442" priority="3870">
      <formula>LEN(TRIM(V355))=0</formula>
    </cfRule>
  </conditionalFormatting>
  <conditionalFormatting sqref="V355:V367">
    <cfRule type="notContainsBlanks" dxfId="10441" priority="3871">
      <formula>LEN(TRIM(V355))&gt;0</formula>
    </cfRule>
  </conditionalFormatting>
  <conditionalFormatting sqref="V355:V367">
    <cfRule type="containsBlanks" dxfId="10440" priority="3872">
      <formula>LEN(TRIM(V355))=0</formula>
    </cfRule>
  </conditionalFormatting>
  <conditionalFormatting sqref="V355:V367">
    <cfRule type="notContainsBlanks" dxfId="10439" priority="3873">
      <formula>LEN(TRIM(V355))&gt;0</formula>
    </cfRule>
  </conditionalFormatting>
  <conditionalFormatting sqref="V355:V367">
    <cfRule type="containsBlanks" dxfId="10438" priority="3874">
      <formula>LEN(TRIM(V355))=0</formula>
    </cfRule>
  </conditionalFormatting>
  <conditionalFormatting sqref="V364:V367">
    <cfRule type="notContainsBlanks" dxfId="10437" priority="3875">
      <formula>LEN(TRIM(V364))&gt;0</formula>
    </cfRule>
  </conditionalFormatting>
  <conditionalFormatting sqref="V364:V367">
    <cfRule type="containsBlanks" dxfId="10436" priority="3876">
      <formula>LEN(TRIM(V364))=0</formula>
    </cfRule>
  </conditionalFormatting>
  <conditionalFormatting sqref="V362:V363">
    <cfRule type="notContainsBlanks" dxfId="10435" priority="3877">
      <formula>LEN(TRIM(V362))&gt;0</formula>
    </cfRule>
  </conditionalFormatting>
  <conditionalFormatting sqref="V362:V363">
    <cfRule type="containsBlanks" dxfId="10434" priority="3878">
      <formula>LEN(TRIM(V362))=0</formula>
    </cfRule>
  </conditionalFormatting>
  <conditionalFormatting sqref="V362:V363">
    <cfRule type="notContainsBlanks" dxfId="10433" priority="3879">
      <formula>LEN(TRIM(V362))&gt;0</formula>
    </cfRule>
  </conditionalFormatting>
  <conditionalFormatting sqref="V362:V363">
    <cfRule type="containsBlanks" dxfId="10432" priority="3880">
      <formula>LEN(TRIM(V362))=0</formula>
    </cfRule>
  </conditionalFormatting>
  <conditionalFormatting sqref="V357">
    <cfRule type="notContainsBlanks" dxfId="10431" priority="3881">
      <formula>LEN(TRIM(V357))&gt;0</formula>
    </cfRule>
  </conditionalFormatting>
  <conditionalFormatting sqref="V357">
    <cfRule type="containsBlanks" dxfId="10430" priority="3882">
      <formula>LEN(TRIM(V357))=0</formula>
    </cfRule>
  </conditionalFormatting>
  <conditionalFormatting sqref="V364:V367">
    <cfRule type="notContainsBlanks" dxfId="10429" priority="3883">
      <formula>LEN(TRIM(V364))&gt;0</formula>
    </cfRule>
  </conditionalFormatting>
  <conditionalFormatting sqref="V364:V367">
    <cfRule type="containsBlanks" dxfId="10428" priority="3884">
      <formula>LEN(TRIM(V364))=0</formula>
    </cfRule>
  </conditionalFormatting>
  <conditionalFormatting sqref="V365:V367">
    <cfRule type="notContainsBlanks" dxfId="10427" priority="3885">
      <formula>LEN(TRIM(V365))&gt;0</formula>
    </cfRule>
  </conditionalFormatting>
  <conditionalFormatting sqref="V365:V367">
    <cfRule type="containsBlanks" dxfId="10426" priority="3886">
      <formula>LEN(TRIM(V365))=0</formula>
    </cfRule>
  </conditionalFormatting>
  <conditionalFormatting sqref="V356">
    <cfRule type="notContainsBlanks" dxfId="10425" priority="3887">
      <formula>LEN(TRIM(V356))&gt;0</formula>
    </cfRule>
  </conditionalFormatting>
  <conditionalFormatting sqref="V356">
    <cfRule type="containsBlanks" dxfId="10424" priority="3888">
      <formula>LEN(TRIM(V356))=0</formula>
    </cfRule>
  </conditionalFormatting>
  <conditionalFormatting sqref="V356">
    <cfRule type="notContainsBlanks" dxfId="10423" priority="3889">
      <formula>LEN(TRIM(V356))&gt;0</formula>
    </cfRule>
  </conditionalFormatting>
  <conditionalFormatting sqref="V356">
    <cfRule type="containsBlanks" dxfId="10422" priority="3890">
      <formula>LEN(TRIM(V356))=0</formula>
    </cfRule>
  </conditionalFormatting>
  <conditionalFormatting sqref="V356">
    <cfRule type="notContainsBlanks" dxfId="10421" priority="3891">
      <formula>LEN(TRIM(V356))&gt;0</formula>
    </cfRule>
  </conditionalFormatting>
  <conditionalFormatting sqref="V356">
    <cfRule type="containsBlanks" dxfId="10420" priority="3892">
      <formula>LEN(TRIM(V356))=0</formula>
    </cfRule>
  </conditionalFormatting>
  <conditionalFormatting sqref="V356">
    <cfRule type="notContainsBlanks" dxfId="10419" priority="3893">
      <formula>LEN(TRIM(V356))&gt;0</formula>
    </cfRule>
  </conditionalFormatting>
  <conditionalFormatting sqref="V356">
    <cfRule type="containsBlanks" dxfId="10418" priority="3894">
      <formula>LEN(TRIM(V356))=0</formula>
    </cfRule>
  </conditionalFormatting>
  <conditionalFormatting sqref="V354">
    <cfRule type="notContainsBlanks" dxfId="10417" priority="3895">
      <formula>LEN(TRIM(V354))&gt;0</formula>
    </cfRule>
  </conditionalFormatting>
  <conditionalFormatting sqref="V354">
    <cfRule type="containsBlanks" dxfId="10416" priority="3896">
      <formula>LEN(TRIM(V354))=0</formula>
    </cfRule>
  </conditionalFormatting>
  <conditionalFormatting sqref="L278:P283">
    <cfRule type="notContainsBlanks" dxfId="10415" priority="3897">
      <formula>LEN(TRIM(L278))&gt;0</formula>
    </cfRule>
  </conditionalFormatting>
  <conditionalFormatting sqref="L278:P283">
    <cfRule type="containsBlanks" dxfId="10414" priority="3898">
      <formula>LEN(TRIM(L278))=0</formula>
    </cfRule>
  </conditionalFormatting>
  <conditionalFormatting sqref="L278:P283">
    <cfRule type="notContainsBlanks" dxfId="10413" priority="3899">
      <formula>LEN(TRIM(L278))&gt;0</formula>
    </cfRule>
  </conditionalFormatting>
  <conditionalFormatting sqref="L278:P283">
    <cfRule type="containsBlanks" dxfId="10412" priority="3900">
      <formula>LEN(TRIM(L278))=0</formula>
    </cfRule>
  </conditionalFormatting>
  <conditionalFormatting sqref="L270:P283">
    <cfRule type="notContainsBlanks" dxfId="10411" priority="3901">
      <formula>LEN(TRIM(L270))&gt;0</formula>
    </cfRule>
  </conditionalFormatting>
  <conditionalFormatting sqref="L270:P283">
    <cfRule type="containsBlanks" dxfId="10410" priority="3902">
      <formula>LEN(TRIM(L270))=0</formula>
    </cfRule>
  </conditionalFormatting>
  <conditionalFormatting sqref="I339">
    <cfRule type="notContainsBlanks" dxfId="10409" priority="3903">
      <formula>LEN(TRIM(I339))&gt;0</formula>
    </cfRule>
  </conditionalFormatting>
  <conditionalFormatting sqref="I339">
    <cfRule type="containsBlanks" dxfId="10408" priority="3904">
      <formula>LEN(TRIM(I339))=0</formula>
    </cfRule>
  </conditionalFormatting>
  <conditionalFormatting sqref="I339">
    <cfRule type="notContainsBlanks" dxfId="10407" priority="3905">
      <formula>LEN(TRIM(I339))&gt;0</formula>
    </cfRule>
  </conditionalFormatting>
  <conditionalFormatting sqref="I339">
    <cfRule type="containsBlanks" dxfId="10406" priority="3906">
      <formula>LEN(TRIM(I339))=0</formula>
    </cfRule>
  </conditionalFormatting>
  <conditionalFormatting sqref="M339">
    <cfRule type="notContainsBlanks" dxfId="10405" priority="3907">
      <formula>LEN(TRIM(M339))&gt;0</formula>
    </cfRule>
  </conditionalFormatting>
  <conditionalFormatting sqref="M339">
    <cfRule type="containsBlanks" dxfId="10404" priority="3908">
      <formula>LEN(TRIM(M339))=0</formula>
    </cfRule>
  </conditionalFormatting>
  <conditionalFormatting sqref="M339">
    <cfRule type="notContainsBlanks" dxfId="10403" priority="3909">
      <formula>LEN(TRIM(M339))&gt;0</formula>
    </cfRule>
  </conditionalFormatting>
  <conditionalFormatting sqref="M339">
    <cfRule type="containsBlanks" dxfId="10402" priority="3910">
      <formula>LEN(TRIM(M339))=0</formula>
    </cfRule>
  </conditionalFormatting>
  <conditionalFormatting sqref="M339">
    <cfRule type="notContainsBlanks" dxfId="10401" priority="3911">
      <formula>LEN(TRIM(M339))&gt;0</formula>
    </cfRule>
  </conditionalFormatting>
  <conditionalFormatting sqref="M339">
    <cfRule type="containsBlanks" dxfId="10400" priority="3912">
      <formula>LEN(TRIM(M339))=0</formula>
    </cfRule>
  </conditionalFormatting>
  <conditionalFormatting sqref="K281:K283">
    <cfRule type="notContainsBlanks" dxfId="10399" priority="3913">
      <formula>LEN(TRIM(K281))&gt;0</formula>
    </cfRule>
  </conditionalFormatting>
  <conditionalFormatting sqref="K281:K283">
    <cfRule type="containsBlanks" dxfId="10398" priority="3914">
      <formula>LEN(TRIM(K281))=0</formula>
    </cfRule>
  </conditionalFormatting>
  <conditionalFormatting sqref="K278:K283">
    <cfRule type="notContainsBlanks" dxfId="10397" priority="3915">
      <formula>LEN(TRIM(K278))&gt;0</formula>
    </cfRule>
  </conditionalFormatting>
  <conditionalFormatting sqref="K278:K283">
    <cfRule type="containsBlanks" dxfId="10396" priority="3916">
      <formula>LEN(TRIM(K278))=0</formula>
    </cfRule>
  </conditionalFormatting>
  <conditionalFormatting sqref="I339">
    <cfRule type="notContainsBlanks" dxfId="10395" priority="3917">
      <formula>LEN(TRIM(I339))&gt;0</formula>
    </cfRule>
  </conditionalFormatting>
  <conditionalFormatting sqref="I339">
    <cfRule type="containsBlanks" dxfId="10394" priority="3918">
      <formula>LEN(TRIM(I339))=0</formula>
    </cfRule>
  </conditionalFormatting>
  <conditionalFormatting sqref="I339">
    <cfRule type="notContainsBlanks" dxfId="10393" priority="3919">
      <formula>LEN(TRIM(I339))&gt;0</formula>
    </cfRule>
  </conditionalFormatting>
  <conditionalFormatting sqref="I339">
    <cfRule type="containsBlanks" dxfId="10392" priority="3920">
      <formula>LEN(TRIM(I339))=0</formula>
    </cfRule>
  </conditionalFormatting>
  <conditionalFormatting sqref="K270:K283">
    <cfRule type="notContainsBlanks" dxfId="10391" priority="3921">
      <formula>LEN(TRIM(K270))&gt;0</formula>
    </cfRule>
  </conditionalFormatting>
  <conditionalFormatting sqref="K270:K283">
    <cfRule type="containsBlanks" dxfId="10390" priority="3922">
      <formula>LEN(TRIM(K270))=0</formula>
    </cfRule>
  </conditionalFormatting>
  <conditionalFormatting sqref="K270:K283">
    <cfRule type="notContainsBlanks" dxfId="10389" priority="3923">
      <formula>LEN(TRIM(K270))&gt;0</formula>
    </cfRule>
  </conditionalFormatting>
  <conditionalFormatting sqref="K270:K283">
    <cfRule type="containsBlanks" dxfId="10388" priority="3924">
      <formula>LEN(TRIM(K270))=0</formula>
    </cfRule>
  </conditionalFormatting>
  <conditionalFormatting sqref="K270:K283">
    <cfRule type="notContainsBlanks" dxfId="10387" priority="3925">
      <formula>LEN(TRIM(K270))&gt;0</formula>
    </cfRule>
  </conditionalFormatting>
  <conditionalFormatting sqref="K270:K283">
    <cfRule type="containsBlanks" dxfId="10386" priority="3926">
      <formula>LEN(TRIM(K270))=0</formula>
    </cfRule>
  </conditionalFormatting>
  <conditionalFormatting sqref="K270:K283">
    <cfRule type="notContainsBlanks" dxfId="10385" priority="3927">
      <formula>LEN(TRIM(K270))&gt;0</formula>
    </cfRule>
  </conditionalFormatting>
  <conditionalFormatting sqref="K270:K283">
    <cfRule type="containsBlanks" dxfId="10384" priority="3928">
      <formula>LEN(TRIM(K270))=0</formula>
    </cfRule>
  </conditionalFormatting>
  <conditionalFormatting sqref="K270:K283">
    <cfRule type="notContainsBlanks" dxfId="10383" priority="3929">
      <formula>LEN(TRIM(K270))&gt;0</formula>
    </cfRule>
  </conditionalFormatting>
  <conditionalFormatting sqref="K270:K283">
    <cfRule type="containsBlanks" dxfId="10382" priority="3930">
      <formula>LEN(TRIM(K270))=0</formula>
    </cfRule>
  </conditionalFormatting>
  <conditionalFormatting sqref="K278:K279">
    <cfRule type="notContainsBlanks" dxfId="10381" priority="3931">
      <formula>LEN(TRIM(K278))&gt;0</formula>
    </cfRule>
  </conditionalFormatting>
  <conditionalFormatting sqref="K278:K279">
    <cfRule type="containsBlanks" dxfId="10380" priority="3932">
      <formula>LEN(TRIM(K278))=0</formula>
    </cfRule>
  </conditionalFormatting>
  <conditionalFormatting sqref="K273">
    <cfRule type="notContainsBlanks" dxfId="10379" priority="3933">
      <formula>LEN(TRIM(K273))&gt;0</formula>
    </cfRule>
  </conditionalFormatting>
  <conditionalFormatting sqref="K273">
    <cfRule type="containsBlanks" dxfId="10378" priority="3934">
      <formula>LEN(TRIM(K273))=0</formula>
    </cfRule>
  </conditionalFormatting>
  <conditionalFormatting sqref="K273">
    <cfRule type="notContainsBlanks" dxfId="10377" priority="3935">
      <formula>LEN(TRIM(K273))&gt;0</formula>
    </cfRule>
  </conditionalFormatting>
  <conditionalFormatting sqref="K273">
    <cfRule type="containsBlanks" dxfId="10376" priority="3936">
      <formula>LEN(TRIM(K273))=0</formula>
    </cfRule>
  </conditionalFormatting>
  <conditionalFormatting sqref="K273">
    <cfRule type="notContainsBlanks" dxfId="10375" priority="3937">
      <formula>LEN(TRIM(K273))&gt;0</formula>
    </cfRule>
  </conditionalFormatting>
  <conditionalFormatting sqref="K273">
    <cfRule type="containsBlanks" dxfId="10374" priority="3938">
      <formula>LEN(TRIM(K273))=0</formula>
    </cfRule>
  </conditionalFormatting>
  <conditionalFormatting sqref="K278:K279">
    <cfRule type="notContainsBlanks" dxfId="10373" priority="3939">
      <formula>LEN(TRIM(K278))&gt;0</formula>
    </cfRule>
  </conditionalFormatting>
  <conditionalFormatting sqref="K278:K279">
    <cfRule type="containsBlanks" dxfId="10372" priority="3940">
      <formula>LEN(TRIM(K278))=0</formula>
    </cfRule>
  </conditionalFormatting>
  <conditionalFormatting sqref="K278:K283">
    <cfRule type="notContainsBlanks" dxfId="10371" priority="3941">
      <formula>LEN(TRIM(K278))&gt;0</formula>
    </cfRule>
  </conditionalFormatting>
  <conditionalFormatting sqref="K278:K283">
    <cfRule type="containsBlanks" dxfId="10370" priority="3942">
      <formula>LEN(TRIM(K278))=0</formula>
    </cfRule>
  </conditionalFormatting>
  <conditionalFormatting sqref="K270:K283">
    <cfRule type="notContainsBlanks" dxfId="10369" priority="3943">
      <formula>LEN(TRIM(K270))&gt;0</formula>
    </cfRule>
  </conditionalFormatting>
  <conditionalFormatting sqref="K270:K283">
    <cfRule type="containsBlanks" dxfId="10368" priority="3944">
      <formula>LEN(TRIM(K270))=0</formula>
    </cfRule>
  </conditionalFormatting>
  <conditionalFormatting sqref="K272">
    <cfRule type="notContainsBlanks" dxfId="10367" priority="3945">
      <formula>LEN(TRIM(K272))&gt;0</formula>
    </cfRule>
  </conditionalFormatting>
  <conditionalFormatting sqref="K272">
    <cfRule type="containsBlanks" dxfId="10366" priority="3946">
      <formula>LEN(TRIM(K272))=0</formula>
    </cfRule>
  </conditionalFormatting>
  <conditionalFormatting sqref="K270:K283">
    <cfRule type="notContainsBlanks" dxfId="10365" priority="3947">
      <formula>LEN(TRIM(K270))&gt;0</formula>
    </cfRule>
  </conditionalFormatting>
  <conditionalFormatting sqref="K270:K283">
    <cfRule type="containsBlanks" dxfId="10364" priority="3948">
      <formula>LEN(TRIM(K270))=0</formula>
    </cfRule>
  </conditionalFormatting>
  <conditionalFormatting sqref="I325">
    <cfRule type="notContainsBlanks" dxfId="10363" priority="3949">
      <formula>LEN(TRIM(I325))&gt;0</formula>
    </cfRule>
  </conditionalFormatting>
  <conditionalFormatting sqref="I325">
    <cfRule type="containsBlanks" dxfId="10362" priority="3950">
      <formula>LEN(TRIM(I325))=0</formula>
    </cfRule>
  </conditionalFormatting>
  <conditionalFormatting sqref="I325">
    <cfRule type="notContainsBlanks" dxfId="10361" priority="3951">
      <formula>LEN(TRIM(I325))&gt;0</formula>
    </cfRule>
  </conditionalFormatting>
  <conditionalFormatting sqref="I325">
    <cfRule type="containsBlanks" dxfId="10360" priority="3952">
      <formula>LEN(TRIM(I325))=0</formula>
    </cfRule>
  </conditionalFormatting>
  <conditionalFormatting sqref="I297">
    <cfRule type="notContainsBlanks" dxfId="10359" priority="3953">
      <formula>LEN(TRIM(I297))&gt;0</formula>
    </cfRule>
  </conditionalFormatting>
  <conditionalFormatting sqref="I297">
    <cfRule type="containsBlanks" dxfId="10358" priority="3954">
      <formula>LEN(TRIM(I297))=0</formula>
    </cfRule>
  </conditionalFormatting>
  <conditionalFormatting sqref="I297">
    <cfRule type="notContainsBlanks" dxfId="10357" priority="3955">
      <formula>LEN(TRIM(I297))&gt;0</formula>
    </cfRule>
  </conditionalFormatting>
  <conditionalFormatting sqref="I297">
    <cfRule type="containsBlanks" dxfId="10356" priority="3956">
      <formula>LEN(TRIM(I297))=0</formula>
    </cfRule>
  </conditionalFormatting>
  <conditionalFormatting sqref="I297">
    <cfRule type="notContainsBlanks" dxfId="10355" priority="3957">
      <formula>LEN(TRIM(I297))&gt;0</formula>
    </cfRule>
  </conditionalFormatting>
  <conditionalFormatting sqref="I297">
    <cfRule type="containsBlanks" dxfId="10354" priority="3958">
      <formula>LEN(TRIM(I297))=0</formula>
    </cfRule>
  </conditionalFormatting>
  <conditionalFormatting sqref="I297">
    <cfRule type="notContainsBlanks" dxfId="10353" priority="3959">
      <formula>LEN(TRIM(I297))&gt;0</formula>
    </cfRule>
  </conditionalFormatting>
  <conditionalFormatting sqref="I297">
    <cfRule type="containsBlanks" dxfId="10352" priority="3960">
      <formula>LEN(TRIM(I297))=0</formula>
    </cfRule>
  </conditionalFormatting>
  <conditionalFormatting sqref="I283:I284">
    <cfRule type="notContainsBlanks" dxfId="10351" priority="3961">
      <formula>LEN(TRIM(I283))&gt;0</formula>
    </cfRule>
  </conditionalFormatting>
  <conditionalFormatting sqref="I283:I284">
    <cfRule type="containsBlanks" dxfId="10350" priority="3962">
      <formula>LEN(TRIM(I283))=0</formula>
    </cfRule>
  </conditionalFormatting>
  <conditionalFormatting sqref="I283:I284">
    <cfRule type="notContainsBlanks" dxfId="10349" priority="3963">
      <formula>LEN(TRIM(I283))&gt;0</formula>
    </cfRule>
  </conditionalFormatting>
  <conditionalFormatting sqref="I283:I284">
    <cfRule type="containsBlanks" dxfId="10348" priority="3964">
      <formula>LEN(TRIM(I283))=0</formula>
    </cfRule>
  </conditionalFormatting>
  <conditionalFormatting sqref="I283">
    <cfRule type="notContainsBlanks" dxfId="10347" priority="3965">
      <formula>LEN(TRIM(I283))&gt;0</formula>
    </cfRule>
  </conditionalFormatting>
  <conditionalFormatting sqref="I283">
    <cfRule type="containsBlanks" dxfId="10346" priority="3966">
      <formula>LEN(TRIM(I283))=0</formula>
    </cfRule>
  </conditionalFormatting>
  <conditionalFormatting sqref="I284">
    <cfRule type="notContainsBlanks" dxfId="10345" priority="3967">
      <formula>LEN(TRIM(I284))&gt;0</formula>
    </cfRule>
  </conditionalFormatting>
  <conditionalFormatting sqref="I284">
    <cfRule type="containsBlanks" dxfId="10344" priority="3968">
      <formula>LEN(TRIM(I284))=0</formula>
    </cfRule>
  </conditionalFormatting>
  <conditionalFormatting sqref="O186:O187">
    <cfRule type="notContainsBlanks" dxfId="10343" priority="3969">
      <formula>LEN(TRIM(O186))&gt;0</formula>
    </cfRule>
  </conditionalFormatting>
  <conditionalFormatting sqref="O186:O187">
    <cfRule type="containsBlanks" dxfId="10342" priority="3970">
      <formula>LEN(TRIM(O186))=0</formula>
    </cfRule>
  </conditionalFormatting>
  <conditionalFormatting sqref="P187">
    <cfRule type="notContainsBlanks" dxfId="10341" priority="3971">
      <formula>LEN(TRIM(P187))&gt;0</formula>
    </cfRule>
  </conditionalFormatting>
  <conditionalFormatting sqref="P187">
    <cfRule type="containsBlanks" dxfId="10340" priority="3972">
      <formula>LEN(TRIM(P187))=0</formula>
    </cfRule>
  </conditionalFormatting>
  <conditionalFormatting sqref="P187:P188">
    <cfRule type="notContainsBlanks" dxfId="10339" priority="3973">
      <formula>LEN(TRIM(P187))&gt;0</formula>
    </cfRule>
  </conditionalFormatting>
  <conditionalFormatting sqref="P187:P188">
    <cfRule type="containsBlanks" dxfId="10338" priority="3974">
      <formula>LEN(TRIM(P187))=0</formula>
    </cfRule>
  </conditionalFormatting>
  <conditionalFormatting sqref="K130">
    <cfRule type="notContainsBlanks" dxfId="10337" priority="3975">
      <formula>LEN(TRIM(K130))&gt;0</formula>
    </cfRule>
  </conditionalFormatting>
  <conditionalFormatting sqref="K130">
    <cfRule type="containsBlanks" dxfId="10336" priority="3976">
      <formula>LEN(TRIM(K130))=0</formula>
    </cfRule>
  </conditionalFormatting>
  <conditionalFormatting sqref="K130">
    <cfRule type="notContainsBlanks" dxfId="10335" priority="3977">
      <formula>LEN(TRIM(K130))&gt;0</formula>
    </cfRule>
  </conditionalFormatting>
  <conditionalFormatting sqref="K130">
    <cfRule type="containsBlanks" dxfId="10334" priority="3978">
      <formula>LEN(TRIM(K130))=0</formula>
    </cfRule>
  </conditionalFormatting>
  <conditionalFormatting sqref="K132:K133">
    <cfRule type="notContainsBlanks" dxfId="10333" priority="3979">
      <formula>LEN(TRIM(K132))&gt;0</formula>
    </cfRule>
  </conditionalFormatting>
  <conditionalFormatting sqref="K132:K133">
    <cfRule type="containsBlanks" dxfId="10332" priority="3980">
      <formula>LEN(TRIM(K132))=0</formula>
    </cfRule>
  </conditionalFormatting>
  <conditionalFormatting sqref="K132:K133">
    <cfRule type="notContainsBlanks" dxfId="10331" priority="3981">
      <formula>LEN(TRIM(K132))&gt;0</formula>
    </cfRule>
  </conditionalFormatting>
  <conditionalFormatting sqref="K132:K133">
    <cfRule type="containsBlanks" dxfId="10330" priority="3982">
      <formula>LEN(TRIM(K132))=0</formula>
    </cfRule>
  </conditionalFormatting>
  <conditionalFormatting sqref="K131:K138">
    <cfRule type="notContainsBlanks" dxfId="10329" priority="3983">
      <formula>LEN(TRIM(K131))&gt;0</formula>
    </cfRule>
  </conditionalFormatting>
  <conditionalFormatting sqref="K131:K138">
    <cfRule type="containsBlanks" dxfId="10328" priority="3984">
      <formula>LEN(TRIM(K131))=0</formula>
    </cfRule>
  </conditionalFormatting>
  <conditionalFormatting sqref="K131:K138">
    <cfRule type="notContainsBlanks" dxfId="10327" priority="3985">
      <formula>LEN(TRIM(K131))&gt;0</formula>
    </cfRule>
  </conditionalFormatting>
  <conditionalFormatting sqref="K131:K138">
    <cfRule type="containsBlanks" dxfId="10326" priority="3986">
      <formula>LEN(TRIM(K131))=0</formula>
    </cfRule>
  </conditionalFormatting>
  <conditionalFormatting sqref="L131">
    <cfRule type="notContainsBlanks" dxfId="10325" priority="3987">
      <formula>LEN(TRIM(L131))&gt;0</formula>
    </cfRule>
  </conditionalFormatting>
  <conditionalFormatting sqref="L131">
    <cfRule type="containsBlanks" dxfId="10324" priority="3988">
      <formula>LEN(TRIM(L131))=0</formula>
    </cfRule>
  </conditionalFormatting>
  <conditionalFormatting sqref="L130:L137">
    <cfRule type="notContainsBlanks" dxfId="10323" priority="3989">
      <formula>LEN(TRIM(L130))&gt;0</formula>
    </cfRule>
  </conditionalFormatting>
  <conditionalFormatting sqref="L130:L137">
    <cfRule type="containsBlanks" dxfId="10322" priority="3990">
      <formula>LEN(TRIM(L130))=0</formula>
    </cfRule>
  </conditionalFormatting>
  <conditionalFormatting sqref="L130:L137">
    <cfRule type="notContainsBlanks" dxfId="10321" priority="3991">
      <formula>LEN(TRIM(L130))&gt;0</formula>
    </cfRule>
  </conditionalFormatting>
  <conditionalFormatting sqref="L130:L137">
    <cfRule type="containsBlanks" dxfId="10320" priority="3992">
      <formula>LEN(TRIM(L130))=0</formula>
    </cfRule>
  </conditionalFormatting>
  <conditionalFormatting sqref="L132:L133">
    <cfRule type="notContainsBlanks" dxfId="10319" priority="3993">
      <formula>LEN(TRIM(L132))&gt;0</formula>
    </cfRule>
  </conditionalFormatting>
  <conditionalFormatting sqref="L132:L133">
    <cfRule type="containsBlanks" dxfId="10318" priority="3994">
      <formula>LEN(TRIM(L132))=0</formula>
    </cfRule>
  </conditionalFormatting>
  <conditionalFormatting sqref="L132:L133">
    <cfRule type="notContainsBlanks" dxfId="10317" priority="3995">
      <formula>LEN(TRIM(L132))&gt;0</formula>
    </cfRule>
  </conditionalFormatting>
  <conditionalFormatting sqref="L132:L133">
    <cfRule type="containsBlanks" dxfId="10316" priority="3996">
      <formula>LEN(TRIM(L132))=0</formula>
    </cfRule>
  </conditionalFormatting>
  <conditionalFormatting sqref="L131">
    <cfRule type="notContainsBlanks" dxfId="10315" priority="3997">
      <formula>LEN(TRIM(L131))&gt;0</formula>
    </cfRule>
  </conditionalFormatting>
  <conditionalFormatting sqref="L131">
    <cfRule type="containsBlanks" dxfId="10314" priority="3998">
      <formula>LEN(TRIM(L131))=0</formula>
    </cfRule>
  </conditionalFormatting>
  <conditionalFormatting sqref="L131">
    <cfRule type="notContainsBlanks" dxfId="10313" priority="3999">
      <formula>LEN(TRIM(L131))&gt;0</formula>
    </cfRule>
  </conditionalFormatting>
  <conditionalFormatting sqref="L131">
    <cfRule type="containsBlanks" dxfId="10312" priority="4000">
      <formula>LEN(TRIM(L131))=0</formula>
    </cfRule>
  </conditionalFormatting>
  <conditionalFormatting sqref="M131:M139">
    <cfRule type="notContainsBlanks" dxfId="10311" priority="4001">
      <formula>LEN(TRIM(M131))&gt;0</formula>
    </cfRule>
  </conditionalFormatting>
  <conditionalFormatting sqref="M131:M139">
    <cfRule type="containsBlanks" dxfId="10310" priority="4002">
      <formula>LEN(TRIM(M131))=0</formula>
    </cfRule>
  </conditionalFormatting>
  <conditionalFormatting sqref="M130">
    <cfRule type="notContainsBlanks" dxfId="10309" priority="4003">
      <formula>LEN(TRIM(M130))&gt;0</formula>
    </cfRule>
  </conditionalFormatting>
  <conditionalFormatting sqref="M130">
    <cfRule type="containsBlanks" dxfId="10308" priority="4004">
      <formula>LEN(TRIM(M130))=0</formula>
    </cfRule>
  </conditionalFormatting>
  <conditionalFormatting sqref="M130">
    <cfRule type="notContainsBlanks" dxfId="10307" priority="4005">
      <formula>LEN(TRIM(M130))&gt;0</formula>
    </cfRule>
  </conditionalFormatting>
  <conditionalFormatting sqref="M130">
    <cfRule type="containsBlanks" dxfId="10306" priority="4006">
      <formula>LEN(TRIM(M130))=0</formula>
    </cfRule>
  </conditionalFormatting>
  <conditionalFormatting sqref="M132:M133">
    <cfRule type="notContainsBlanks" dxfId="10305" priority="4007">
      <formula>LEN(TRIM(M132))&gt;0</formula>
    </cfRule>
  </conditionalFormatting>
  <conditionalFormatting sqref="M132:M133">
    <cfRule type="containsBlanks" dxfId="10304" priority="4008">
      <formula>LEN(TRIM(M132))=0</formula>
    </cfRule>
  </conditionalFormatting>
  <conditionalFormatting sqref="M132:M133">
    <cfRule type="notContainsBlanks" dxfId="10303" priority="4009">
      <formula>LEN(TRIM(M132))&gt;0</formula>
    </cfRule>
  </conditionalFormatting>
  <conditionalFormatting sqref="M132:M133">
    <cfRule type="containsBlanks" dxfId="10302" priority="4010">
      <formula>LEN(TRIM(M132))=0</formula>
    </cfRule>
  </conditionalFormatting>
  <conditionalFormatting sqref="M131:M139">
    <cfRule type="notContainsBlanks" dxfId="10301" priority="4011">
      <formula>LEN(TRIM(M131))&gt;0</formula>
    </cfRule>
  </conditionalFormatting>
  <conditionalFormatting sqref="M131:M139">
    <cfRule type="containsBlanks" dxfId="10300" priority="4012">
      <formula>LEN(TRIM(M131))=0</formula>
    </cfRule>
  </conditionalFormatting>
  <conditionalFormatting sqref="M131:M139">
    <cfRule type="notContainsBlanks" dxfId="10299" priority="4013">
      <formula>LEN(TRIM(M131))&gt;0</formula>
    </cfRule>
  </conditionalFormatting>
  <conditionalFormatting sqref="M131:M139">
    <cfRule type="containsBlanks" dxfId="10298" priority="4014">
      <formula>LEN(TRIM(M131))=0</formula>
    </cfRule>
  </conditionalFormatting>
  <conditionalFormatting sqref="N131:N139">
    <cfRule type="notContainsBlanks" dxfId="10297" priority="4015">
      <formula>LEN(TRIM(N131))&gt;0</formula>
    </cfRule>
  </conditionalFormatting>
  <conditionalFormatting sqref="N131:N139">
    <cfRule type="containsBlanks" dxfId="10296" priority="4016">
      <formula>LEN(TRIM(N131))=0</formula>
    </cfRule>
  </conditionalFormatting>
  <conditionalFormatting sqref="N130">
    <cfRule type="notContainsBlanks" dxfId="10295" priority="4017">
      <formula>LEN(TRIM(N130))&gt;0</formula>
    </cfRule>
  </conditionalFormatting>
  <conditionalFormatting sqref="N130">
    <cfRule type="containsBlanks" dxfId="10294" priority="4018">
      <formula>LEN(TRIM(N130))=0</formula>
    </cfRule>
  </conditionalFormatting>
  <conditionalFormatting sqref="N130">
    <cfRule type="notContainsBlanks" dxfId="10293" priority="4019">
      <formula>LEN(TRIM(N130))&gt;0</formula>
    </cfRule>
  </conditionalFormatting>
  <conditionalFormatting sqref="N130">
    <cfRule type="containsBlanks" dxfId="10292" priority="4020">
      <formula>LEN(TRIM(N130))=0</formula>
    </cfRule>
  </conditionalFormatting>
  <conditionalFormatting sqref="N132:N133">
    <cfRule type="notContainsBlanks" dxfId="10291" priority="4021">
      <formula>LEN(TRIM(N132))&gt;0</formula>
    </cfRule>
  </conditionalFormatting>
  <conditionalFormatting sqref="N132:N133">
    <cfRule type="containsBlanks" dxfId="10290" priority="4022">
      <formula>LEN(TRIM(N132))=0</formula>
    </cfRule>
  </conditionalFormatting>
  <conditionalFormatting sqref="N132:N133">
    <cfRule type="notContainsBlanks" dxfId="10289" priority="4023">
      <formula>LEN(TRIM(N132))&gt;0</formula>
    </cfRule>
  </conditionalFormatting>
  <conditionalFormatting sqref="N132:N133">
    <cfRule type="containsBlanks" dxfId="10288" priority="4024">
      <formula>LEN(TRIM(N132))=0</formula>
    </cfRule>
  </conditionalFormatting>
  <conditionalFormatting sqref="N131:N139">
    <cfRule type="notContainsBlanks" dxfId="10287" priority="4025">
      <formula>LEN(TRIM(N131))&gt;0</formula>
    </cfRule>
  </conditionalFormatting>
  <conditionalFormatting sqref="N131:N139">
    <cfRule type="containsBlanks" dxfId="10286" priority="4026">
      <formula>LEN(TRIM(N131))=0</formula>
    </cfRule>
  </conditionalFormatting>
  <conditionalFormatting sqref="N131:N139">
    <cfRule type="notContainsBlanks" dxfId="10285" priority="4027">
      <formula>LEN(TRIM(N131))&gt;0</formula>
    </cfRule>
  </conditionalFormatting>
  <conditionalFormatting sqref="N131:N139">
    <cfRule type="containsBlanks" dxfId="10284" priority="4028">
      <formula>LEN(TRIM(N131))=0</formula>
    </cfRule>
  </conditionalFormatting>
  <conditionalFormatting sqref="O131">
    <cfRule type="notContainsBlanks" dxfId="10283" priority="4029">
      <formula>LEN(TRIM(O131))&gt;0</formula>
    </cfRule>
  </conditionalFormatting>
  <conditionalFormatting sqref="O131">
    <cfRule type="containsBlanks" dxfId="10282" priority="4030">
      <formula>LEN(TRIM(O131))=0</formula>
    </cfRule>
  </conditionalFormatting>
  <conditionalFormatting sqref="O130:O139">
    <cfRule type="notContainsBlanks" dxfId="10281" priority="4031">
      <formula>LEN(TRIM(O130))&gt;0</formula>
    </cfRule>
  </conditionalFormatting>
  <conditionalFormatting sqref="O130:O139">
    <cfRule type="containsBlanks" dxfId="10280" priority="4032">
      <formula>LEN(TRIM(O130))=0</formula>
    </cfRule>
  </conditionalFormatting>
  <conditionalFormatting sqref="O130:O139">
    <cfRule type="notContainsBlanks" dxfId="10279" priority="4033">
      <formula>LEN(TRIM(O130))&gt;0</formula>
    </cfRule>
  </conditionalFormatting>
  <conditionalFormatting sqref="O130:O139">
    <cfRule type="containsBlanks" dxfId="10278" priority="4034">
      <formula>LEN(TRIM(O130))=0</formula>
    </cfRule>
  </conditionalFormatting>
  <conditionalFormatting sqref="O132:O133">
    <cfRule type="notContainsBlanks" dxfId="10277" priority="4035">
      <formula>LEN(TRIM(O132))&gt;0</formula>
    </cfRule>
  </conditionalFormatting>
  <conditionalFormatting sqref="O132:O133">
    <cfRule type="containsBlanks" dxfId="10276" priority="4036">
      <formula>LEN(TRIM(O132))=0</formula>
    </cfRule>
  </conditionalFormatting>
  <conditionalFormatting sqref="O132:O133">
    <cfRule type="notContainsBlanks" dxfId="10275" priority="4037">
      <formula>LEN(TRIM(O132))&gt;0</formula>
    </cfRule>
  </conditionalFormatting>
  <conditionalFormatting sqref="O132:O133">
    <cfRule type="containsBlanks" dxfId="10274" priority="4038">
      <formula>LEN(TRIM(O132))=0</formula>
    </cfRule>
  </conditionalFormatting>
  <conditionalFormatting sqref="O131">
    <cfRule type="notContainsBlanks" dxfId="10273" priority="4039">
      <formula>LEN(TRIM(O131))&gt;0</formula>
    </cfRule>
  </conditionalFormatting>
  <conditionalFormatting sqref="O131">
    <cfRule type="containsBlanks" dxfId="10272" priority="4040">
      <formula>LEN(TRIM(O131))=0</formula>
    </cfRule>
  </conditionalFormatting>
  <conditionalFormatting sqref="O131">
    <cfRule type="notContainsBlanks" dxfId="10271" priority="4041">
      <formula>LEN(TRIM(O131))&gt;0</formula>
    </cfRule>
  </conditionalFormatting>
  <conditionalFormatting sqref="O131">
    <cfRule type="containsBlanks" dxfId="10270" priority="4042">
      <formula>LEN(TRIM(O131))=0</formula>
    </cfRule>
  </conditionalFormatting>
  <conditionalFormatting sqref="S131">
    <cfRule type="notContainsBlanks" dxfId="10269" priority="4043">
      <formula>LEN(TRIM(S131))&gt;0</formula>
    </cfRule>
  </conditionalFormatting>
  <conditionalFormatting sqref="S131">
    <cfRule type="containsBlanks" dxfId="10268" priority="4044">
      <formula>LEN(TRIM(S131))=0</formula>
    </cfRule>
  </conditionalFormatting>
  <conditionalFormatting sqref="S130:S139">
    <cfRule type="notContainsBlanks" dxfId="10267" priority="4045">
      <formula>LEN(TRIM(S130))&gt;0</formula>
    </cfRule>
  </conditionalFormatting>
  <conditionalFormatting sqref="S130:S139">
    <cfRule type="containsBlanks" dxfId="10266" priority="4046">
      <formula>LEN(TRIM(S130))=0</formula>
    </cfRule>
  </conditionalFormatting>
  <conditionalFormatting sqref="S130:S139">
    <cfRule type="notContainsBlanks" dxfId="10265" priority="4047">
      <formula>LEN(TRIM(S130))&gt;0</formula>
    </cfRule>
  </conditionalFormatting>
  <conditionalFormatting sqref="S130:S139">
    <cfRule type="containsBlanks" dxfId="10264" priority="4048">
      <formula>LEN(TRIM(S130))=0</formula>
    </cfRule>
  </conditionalFormatting>
  <conditionalFormatting sqref="S132:S133">
    <cfRule type="notContainsBlanks" dxfId="10263" priority="4049">
      <formula>LEN(TRIM(S132))&gt;0</formula>
    </cfRule>
  </conditionalFormatting>
  <conditionalFormatting sqref="S132:S133">
    <cfRule type="containsBlanks" dxfId="10262" priority="4050">
      <formula>LEN(TRIM(S132))=0</formula>
    </cfRule>
  </conditionalFormatting>
  <conditionalFormatting sqref="S132:S133">
    <cfRule type="notContainsBlanks" dxfId="10261" priority="4051">
      <formula>LEN(TRIM(S132))&gt;0</formula>
    </cfRule>
  </conditionalFormatting>
  <conditionalFormatting sqref="S132:S133">
    <cfRule type="containsBlanks" dxfId="10260" priority="4052">
      <formula>LEN(TRIM(S132))=0</formula>
    </cfRule>
  </conditionalFormatting>
  <conditionalFormatting sqref="S131">
    <cfRule type="notContainsBlanks" dxfId="10259" priority="4053">
      <formula>LEN(TRIM(S131))&gt;0</formula>
    </cfRule>
  </conditionalFormatting>
  <conditionalFormatting sqref="S131">
    <cfRule type="containsBlanks" dxfId="10258" priority="4054">
      <formula>LEN(TRIM(S131))=0</formula>
    </cfRule>
  </conditionalFormatting>
  <conditionalFormatting sqref="S131">
    <cfRule type="notContainsBlanks" dxfId="10257" priority="4055">
      <formula>LEN(TRIM(S131))&gt;0</formula>
    </cfRule>
  </conditionalFormatting>
  <conditionalFormatting sqref="S131">
    <cfRule type="containsBlanks" dxfId="10256" priority="4056">
      <formula>LEN(TRIM(S131))=0</formula>
    </cfRule>
  </conditionalFormatting>
  <conditionalFormatting sqref="T131">
    <cfRule type="notContainsBlanks" dxfId="10255" priority="4057">
      <formula>LEN(TRIM(T131))&gt;0</formula>
    </cfRule>
  </conditionalFormatting>
  <conditionalFormatting sqref="T131">
    <cfRule type="containsBlanks" dxfId="10254" priority="4058">
      <formula>LEN(TRIM(T131))=0</formula>
    </cfRule>
  </conditionalFormatting>
  <conditionalFormatting sqref="T130:T139">
    <cfRule type="notContainsBlanks" dxfId="10253" priority="4059">
      <formula>LEN(TRIM(T130))&gt;0</formula>
    </cfRule>
  </conditionalFormatting>
  <conditionalFormatting sqref="T130:T139">
    <cfRule type="containsBlanks" dxfId="10252" priority="4060">
      <formula>LEN(TRIM(T130))=0</formula>
    </cfRule>
  </conditionalFormatting>
  <conditionalFormatting sqref="T130:T139">
    <cfRule type="notContainsBlanks" dxfId="10251" priority="4061">
      <formula>LEN(TRIM(T130))&gt;0</formula>
    </cfRule>
  </conditionalFormatting>
  <conditionalFormatting sqref="T130:T139">
    <cfRule type="containsBlanks" dxfId="10250" priority="4062">
      <formula>LEN(TRIM(T130))=0</formula>
    </cfRule>
  </conditionalFormatting>
  <conditionalFormatting sqref="T132:T133">
    <cfRule type="notContainsBlanks" dxfId="10249" priority="4063">
      <formula>LEN(TRIM(T132))&gt;0</formula>
    </cfRule>
  </conditionalFormatting>
  <conditionalFormatting sqref="T132:T133">
    <cfRule type="containsBlanks" dxfId="10248" priority="4064">
      <formula>LEN(TRIM(T132))=0</formula>
    </cfRule>
  </conditionalFormatting>
  <conditionalFormatting sqref="T132:T133">
    <cfRule type="notContainsBlanks" dxfId="10247" priority="4065">
      <formula>LEN(TRIM(T132))&gt;0</formula>
    </cfRule>
  </conditionalFormatting>
  <conditionalFormatting sqref="T132:T133">
    <cfRule type="containsBlanks" dxfId="10246" priority="4066">
      <formula>LEN(TRIM(T132))=0</formula>
    </cfRule>
  </conditionalFormatting>
  <conditionalFormatting sqref="T131">
    <cfRule type="notContainsBlanks" dxfId="10245" priority="4067">
      <formula>LEN(TRIM(T131))&gt;0</formula>
    </cfRule>
  </conditionalFormatting>
  <conditionalFormatting sqref="T131">
    <cfRule type="containsBlanks" dxfId="10244" priority="4068">
      <formula>LEN(TRIM(T131))=0</formula>
    </cfRule>
  </conditionalFormatting>
  <conditionalFormatting sqref="T131">
    <cfRule type="notContainsBlanks" dxfId="10243" priority="4069">
      <formula>LEN(TRIM(T131))&gt;0</formula>
    </cfRule>
  </conditionalFormatting>
  <conditionalFormatting sqref="T131">
    <cfRule type="containsBlanks" dxfId="10242" priority="4070">
      <formula>LEN(TRIM(T131))=0</formula>
    </cfRule>
  </conditionalFormatting>
  <conditionalFormatting sqref="U131">
    <cfRule type="notContainsBlanks" dxfId="10241" priority="4071">
      <formula>LEN(TRIM(U131))&gt;0</formula>
    </cfRule>
  </conditionalFormatting>
  <conditionalFormatting sqref="U131">
    <cfRule type="containsBlanks" dxfId="10240" priority="4072">
      <formula>LEN(TRIM(U131))=0</formula>
    </cfRule>
  </conditionalFormatting>
  <conditionalFormatting sqref="U130">
    <cfRule type="notContainsBlanks" dxfId="10239" priority="4073">
      <formula>LEN(TRIM(U130))&gt;0</formula>
    </cfRule>
  </conditionalFormatting>
  <conditionalFormatting sqref="U130">
    <cfRule type="containsBlanks" dxfId="10238" priority="4074">
      <formula>LEN(TRIM(U130))=0</formula>
    </cfRule>
  </conditionalFormatting>
  <conditionalFormatting sqref="U130">
    <cfRule type="notContainsBlanks" dxfId="10237" priority="4075">
      <formula>LEN(TRIM(U130))&gt;0</formula>
    </cfRule>
  </conditionalFormatting>
  <conditionalFormatting sqref="U130">
    <cfRule type="containsBlanks" dxfId="10236" priority="4076">
      <formula>LEN(TRIM(U130))=0</formula>
    </cfRule>
  </conditionalFormatting>
  <conditionalFormatting sqref="U132:U133">
    <cfRule type="notContainsBlanks" dxfId="10235" priority="4077">
      <formula>LEN(TRIM(U132))&gt;0</formula>
    </cfRule>
  </conditionalFormatting>
  <conditionalFormatting sqref="U132:U133">
    <cfRule type="containsBlanks" dxfId="10234" priority="4078">
      <formula>LEN(TRIM(U132))=0</formula>
    </cfRule>
  </conditionalFormatting>
  <conditionalFormatting sqref="U132:U133">
    <cfRule type="notContainsBlanks" dxfId="10233" priority="4079">
      <formula>LEN(TRIM(U132))&gt;0</formula>
    </cfRule>
  </conditionalFormatting>
  <conditionalFormatting sqref="U132:U133">
    <cfRule type="containsBlanks" dxfId="10232" priority="4080">
      <formula>LEN(TRIM(U132))=0</formula>
    </cfRule>
  </conditionalFormatting>
  <conditionalFormatting sqref="U131">
    <cfRule type="notContainsBlanks" dxfId="10231" priority="4081">
      <formula>LEN(TRIM(U131))&gt;0</formula>
    </cfRule>
  </conditionalFormatting>
  <conditionalFormatting sqref="U131">
    <cfRule type="containsBlanks" dxfId="10230" priority="4082">
      <formula>LEN(TRIM(U131))=0</formula>
    </cfRule>
  </conditionalFormatting>
  <conditionalFormatting sqref="U131">
    <cfRule type="notContainsBlanks" dxfId="10229" priority="4083">
      <formula>LEN(TRIM(U131))&gt;0</formula>
    </cfRule>
  </conditionalFormatting>
  <conditionalFormatting sqref="U131">
    <cfRule type="containsBlanks" dxfId="10228" priority="4084">
      <formula>LEN(TRIM(U131))=0</formula>
    </cfRule>
  </conditionalFormatting>
  <conditionalFormatting sqref="V131">
    <cfRule type="notContainsBlanks" dxfId="10227" priority="4085">
      <formula>LEN(TRIM(V131))&gt;0</formula>
    </cfRule>
  </conditionalFormatting>
  <conditionalFormatting sqref="V131">
    <cfRule type="containsBlanks" dxfId="10226" priority="4086">
      <formula>LEN(TRIM(V131))=0</formula>
    </cfRule>
  </conditionalFormatting>
  <conditionalFormatting sqref="V130">
    <cfRule type="notContainsBlanks" dxfId="10225" priority="4087">
      <formula>LEN(TRIM(V130))&gt;0</formula>
    </cfRule>
  </conditionalFormatting>
  <conditionalFormatting sqref="V130">
    <cfRule type="containsBlanks" dxfId="10224" priority="4088">
      <formula>LEN(TRIM(V130))=0</formula>
    </cfRule>
  </conditionalFormatting>
  <conditionalFormatting sqref="V130">
    <cfRule type="notContainsBlanks" dxfId="10223" priority="4089">
      <formula>LEN(TRIM(V130))&gt;0</formula>
    </cfRule>
  </conditionalFormatting>
  <conditionalFormatting sqref="V130">
    <cfRule type="containsBlanks" dxfId="10222" priority="4090">
      <formula>LEN(TRIM(V130))=0</formula>
    </cfRule>
  </conditionalFormatting>
  <conditionalFormatting sqref="V132:V133">
    <cfRule type="notContainsBlanks" dxfId="10221" priority="4091">
      <formula>LEN(TRIM(V132))&gt;0</formula>
    </cfRule>
  </conditionalFormatting>
  <conditionalFormatting sqref="V132:V133">
    <cfRule type="containsBlanks" dxfId="10220" priority="4092">
      <formula>LEN(TRIM(V132))=0</formula>
    </cfRule>
  </conditionalFormatting>
  <conditionalFormatting sqref="V132:V133">
    <cfRule type="notContainsBlanks" dxfId="10219" priority="4093">
      <formula>LEN(TRIM(V132))&gt;0</formula>
    </cfRule>
  </conditionalFormatting>
  <conditionalFormatting sqref="V132:V133">
    <cfRule type="containsBlanks" dxfId="10218" priority="4094">
      <formula>LEN(TRIM(V132))=0</formula>
    </cfRule>
  </conditionalFormatting>
  <conditionalFormatting sqref="V131">
    <cfRule type="notContainsBlanks" dxfId="10217" priority="4095">
      <formula>LEN(TRIM(V131))&gt;0</formula>
    </cfRule>
  </conditionalFormatting>
  <conditionalFormatting sqref="V131">
    <cfRule type="containsBlanks" dxfId="10216" priority="4096">
      <formula>LEN(TRIM(V131))=0</formula>
    </cfRule>
  </conditionalFormatting>
  <conditionalFormatting sqref="V131">
    <cfRule type="notContainsBlanks" dxfId="10215" priority="4097">
      <formula>LEN(TRIM(V131))&gt;0</formula>
    </cfRule>
  </conditionalFormatting>
  <conditionalFormatting sqref="V131">
    <cfRule type="containsBlanks" dxfId="10214" priority="4098">
      <formula>LEN(TRIM(V131))=0</formula>
    </cfRule>
  </conditionalFormatting>
  <conditionalFormatting sqref="W131">
    <cfRule type="notContainsBlanks" dxfId="10213" priority="4099">
      <formula>LEN(TRIM(W131))&gt;0</formula>
    </cfRule>
  </conditionalFormatting>
  <conditionalFormatting sqref="W131">
    <cfRule type="containsBlanks" dxfId="10212" priority="4100">
      <formula>LEN(TRIM(W131))=0</formula>
    </cfRule>
  </conditionalFormatting>
  <conditionalFormatting sqref="W130">
    <cfRule type="notContainsBlanks" dxfId="10211" priority="4101">
      <formula>LEN(TRIM(W130))&gt;0</formula>
    </cfRule>
  </conditionalFormatting>
  <conditionalFormatting sqref="W130">
    <cfRule type="containsBlanks" dxfId="10210" priority="4102">
      <formula>LEN(TRIM(W130))=0</formula>
    </cfRule>
  </conditionalFormatting>
  <conditionalFormatting sqref="W130">
    <cfRule type="notContainsBlanks" dxfId="10209" priority="4103">
      <formula>LEN(TRIM(W130))&gt;0</formula>
    </cfRule>
  </conditionalFormatting>
  <conditionalFormatting sqref="W130">
    <cfRule type="containsBlanks" dxfId="10208" priority="4104">
      <formula>LEN(TRIM(W130))=0</formula>
    </cfRule>
  </conditionalFormatting>
  <conditionalFormatting sqref="W132:W133">
    <cfRule type="notContainsBlanks" dxfId="10207" priority="4105">
      <formula>LEN(TRIM(W132))&gt;0</formula>
    </cfRule>
  </conditionalFormatting>
  <conditionalFormatting sqref="W132:W133">
    <cfRule type="containsBlanks" dxfId="10206" priority="4106">
      <formula>LEN(TRIM(W132))=0</formula>
    </cfRule>
  </conditionalFormatting>
  <conditionalFormatting sqref="W132:W133">
    <cfRule type="notContainsBlanks" dxfId="10205" priority="4107">
      <formula>LEN(TRIM(W132))&gt;0</formula>
    </cfRule>
  </conditionalFormatting>
  <conditionalFormatting sqref="W132:W133">
    <cfRule type="containsBlanks" dxfId="10204" priority="4108">
      <formula>LEN(TRIM(W132))=0</formula>
    </cfRule>
  </conditionalFormatting>
  <conditionalFormatting sqref="W131">
    <cfRule type="notContainsBlanks" dxfId="10203" priority="4109">
      <formula>LEN(TRIM(W131))&gt;0</formula>
    </cfRule>
  </conditionalFormatting>
  <conditionalFormatting sqref="W131">
    <cfRule type="containsBlanks" dxfId="10202" priority="4110">
      <formula>LEN(TRIM(W131))=0</formula>
    </cfRule>
  </conditionalFormatting>
  <conditionalFormatting sqref="W131">
    <cfRule type="notContainsBlanks" dxfId="10201" priority="4111">
      <formula>LEN(TRIM(W131))&gt;0</formula>
    </cfRule>
  </conditionalFormatting>
  <conditionalFormatting sqref="W131">
    <cfRule type="containsBlanks" dxfId="10200" priority="4112">
      <formula>LEN(TRIM(W131))=0</formula>
    </cfRule>
  </conditionalFormatting>
  <conditionalFormatting sqref="X131">
    <cfRule type="notContainsBlanks" dxfId="10199" priority="4113">
      <formula>LEN(TRIM(X131))&gt;0</formula>
    </cfRule>
  </conditionalFormatting>
  <conditionalFormatting sqref="X131">
    <cfRule type="containsBlanks" dxfId="10198" priority="4114">
      <formula>LEN(TRIM(X131))=0</formula>
    </cfRule>
  </conditionalFormatting>
  <conditionalFormatting sqref="X130">
    <cfRule type="notContainsBlanks" dxfId="10197" priority="4115">
      <formula>LEN(TRIM(X130))&gt;0</formula>
    </cfRule>
  </conditionalFormatting>
  <conditionalFormatting sqref="X130">
    <cfRule type="containsBlanks" dxfId="10196" priority="4116">
      <formula>LEN(TRIM(X130))=0</formula>
    </cfRule>
  </conditionalFormatting>
  <conditionalFormatting sqref="X130">
    <cfRule type="notContainsBlanks" dxfId="10195" priority="4117">
      <formula>LEN(TRIM(X130))&gt;0</formula>
    </cfRule>
  </conditionalFormatting>
  <conditionalFormatting sqref="X130">
    <cfRule type="containsBlanks" dxfId="10194" priority="4118">
      <formula>LEN(TRIM(X130))=0</formula>
    </cfRule>
  </conditionalFormatting>
  <conditionalFormatting sqref="X132:X133">
    <cfRule type="notContainsBlanks" dxfId="10193" priority="4119">
      <formula>LEN(TRIM(X132))&gt;0</formula>
    </cfRule>
  </conditionalFormatting>
  <conditionalFormatting sqref="X132:X133">
    <cfRule type="containsBlanks" dxfId="10192" priority="4120">
      <formula>LEN(TRIM(X132))=0</formula>
    </cfRule>
  </conditionalFormatting>
  <conditionalFormatting sqref="X132:X133">
    <cfRule type="notContainsBlanks" dxfId="10191" priority="4121">
      <formula>LEN(TRIM(X132))&gt;0</formula>
    </cfRule>
  </conditionalFormatting>
  <conditionalFormatting sqref="X132:X133">
    <cfRule type="containsBlanks" dxfId="10190" priority="4122">
      <formula>LEN(TRIM(X132))=0</formula>
    </cfRule>
  </conditionalFormatting>
  <conditionalFormatting sqref="X131">
    <cfRule type="notContainsBlanks" dxfId="10189" priority="4123">
      <formula>LEN(TRIM(X131))&gt;0</formula>
    </cfRule>
  </conditionalFormatting>
  <conditionalFormatting sqref="X131">
    <cfRule type="containsBlanks" dxfId="10188" priority="4124">
      <formula>LEN(TRIM(X131))=0</formula>
    </cfRule>
  </conditionalFormatting>
  <conditionalFormatting sqref="X131">
    <cfRule type="notContainsBlanks" dxfId="10187" priority="4125">
      <formula>LEN(TRIM(X131))&gt;0</formula>
    </cfRule>
  </conditionalFormatting>
  <conditionalFormatting sqref="X131">
    <cfRule type="containsBlanks" dxfId="10186" priority="4126">
      <formula>LEN(TRIM(X131))=0</formula>
    </cfRule>
  </conditionalFormatting>
  <conditionalFormatting sqref="I131:I139">
    <cfRule type="notContainsBlanks" dxfId="10185" priority="4127">
      <formula>LEN(TRIM(I131))&gt;0</formula>
    </cfRule>
  </conditionalFormatting>
  <conditionalFormatting sqref="I131:I139">
    <cfRule type="containsBlanks" dxfId="10184" priority="4128">
      <formula>LEN(TRIM(I131))=0</formula>
    </cfRule>
  </conditionalFormatting>
  <conditionalFormatting sqref="I130">
    <cfRule type="notContainsBlanks" dxfId="10183" priority="4129">
      <formula>LEN(TRIM(I130))&gt;0</formula>
    </cfRule>
  </conditionalFormatting>
  <conditionalFormatting sqref="I130">
    <cfRule type="containsBlanks" dxfId="10182" priority="4130">
      <formula>LEN(TRIM(I130))=0</formula>
    </cfRule>
  </conditionalFormatting>
  <conditionalFormatting sqref="I130">
    <cfRule type="notContainsBlanks" dxfId="10181" priority="4131">
      <formula>LEN(TRIM(I130))&gt;0</formula>
    </cfRule>
  </conditionalFormatting>
  <conditionalFormatting sqref="I130">
    <cfRule type="containsBlanks" dxfId="10180" priority="4132">
      <formula>LEN(TRIM(I130))=0</formula>
    </cfRule>
  </conditionalFormatting>
  <conditionalFormatting sqref="I132:I133">
    <cfRule type="notContainsBlanks" dxfId="10179" priority="4133">
      <formula>LEN(TRIM(I132))&gt;0</formula>
    </cfRule>
  </conditionalFormatting>
  <conditionalFormatting sqref="I132:I133">
    <cfRule type="containsBlanks" dxfId="10178" priority="4134">
      <formula>LEN(TRIM(I132))=0</formula>
    </cfRule>
  </conditionalFormatting>
  <conditionalFormatting sqref="I132:I133">
    <cfRule type="notContainsBlanks" dxfId="10177" priority="4135">
      <formula>LEN(TRIM(I132))&gt;0</formula>
    </cfRule>
  </conditionalFormatting>
  <conditionalFormatting sqref="I132:I133">
    <cfRule type="containsBlanks" dxfId="10176" priority="4136">
      <formula>LEN(TRIM(I132))=0</formula>
    </cfRule>
  </conditionalFormatting>
  <conditionalFormatting sqref="I131:I139">
    <cfRule type="notContainsBlanks" dxfId="10175" priority="4137">
      <formula>LEN(TRIM(I131))&gt;0</formula>
    </cfRule>
  </conditionalFormatting>
  <conditionalFormatting sqref="I131:I139">
    <cfRule type="containsBlanks" dxfId="10174" priority="4138">
      <formula>LEN(TRIM(I131))=0</formula>
    </cfRule>
  </conditionalFormatting>
  <conditionalFormatting sqref="I131:I139">
    <cfRule type="notContainsBlanks" dxfId="10173" priority="4139">
      <formula>LEN(TRIM(I131))&gt;0</formula>
    </cfRule>
  </conditionalFormatting>
  <conditionalFormatting sqref="I131:I139">
    <cfRule type="containsBlanks" dxfId="10172" priority="4140">
      <formula>LEN(TRIM(I131))=0</formula>
    </cfRule>
  </conditionalFormatting>
  <conditionalFormatting sqref="H51:H55">
    <cfRule type="notContainsBlanks" dxfId="10171" priority="4141">
      <formula>LEN(TRIM(H51))&gt;0</formula>
    </cfRule>
  </conditionalFormatting>
  <conditionalFormatting sqref="H51:H55">
    <cfRule type="containsBlanks" dxfId="10170" priority="4142">
      <formula>LEN(TRIM(H51))=0</formula>
    </cfRule>
  </conditionalFormatting>
  <conditionalFormatting sqref="H53">
    <cfRule type="notContainsBlanks" dxfId="10169" priority="4143">
      <formula>LEN(TRIM(H53))&gt;0</formula>
    </cfRule>
  </conditionalFormatting>
  <conditionalFormatting sqref="H53">
    <cfRule type="containsBlanks" dxfId="10168" priority="4144">
      <formula>LEN(TRIM(H53))=0</formula>
    </cfRule>
  </conditionalFormatting>
  <conditionalFormatting sqref="H53">
    <cfRule type="notContainsBlanks" dxfId="10167" priority="4145">
      <formula>LEN(TRIM(H53))&gt;0</formula>
    </cfRule>
  </conditionalFormatting>
  <conditionalFormatting sqref="H53">
    <cfRule type="containsBlanks" dxfId="10166" priority="4146">
      <formula>LEN(TRIM(H53))=0</formula>
    </cfRule>
  </conditionalFormatting>
  <conditionalFormatting sqref="H52">
    <cfRule type="notContainsBlanks" dxfId="10165" priority="4147">
      <formula>LEN(TRIM(H52))&gt;0</formula>
    </cfRule>
  </conditionalFormatting>
  <conditionalFormatting sqref="H52">
    <cfRule type="containsBlanks" dxfId="10164" priority="4148">
      <formula>LEN(TRIM(H52))=0</formula>
    </cfRule>
  </conditionalFormatting>
  <conditionalFormatting sqref="H52">
    <cfRule type="notContainsBlanks" dxfId="10163" priority="4149">
      <formula>LEN(TRIM(H52))&gt;0</formula>
    </cfRule>
  </conditionalFormatting>
  <conditionalFormatting sqref="H52">
    <cfRule type="containsBlanks" dxfId="10162" priority="4150">
      <formula>LEN(TRIM(H52))=0</formula>
    </cfRule>
  </conditionalFormatting>
  <conditionalFormatting sqref="H54:H55">
    <cfRule type="notContainsBlanks" dxfId="10161" priority="4151">
      <formula>LEN(TRIM(H54))&gt;0</formula>
    </cfRule>
  </conditionalFormatting>
  <conditionalFormatting sqref="H54:H55">
    <cfRule type="containsBlanks" dxfId="10160" priority="4152">
      <formula>LEN(TRIM(H54))=0</formula>
    </cfRule>
  </conditionalFormatting>
  <conditionalFormatting sqref="H54:H55">
    <cfRule type="notContainsBlanks" dxfId="10159" priority="4153">
      <formula>LEN(TRIM(H54))&gt;0</formula>
    </cfRule>
  </conditionalFormatting>
  <conditionalFormatting sqref="H54:H55">
    <cfRule type="containsBlanks" dxfId="10158" priority="4154">
      <formula>LEN(TRIM(H54))=0</formula>
    </cfRule>
  </conditionalFormatting>
  <conditionalFormatting sqref="H53">
    <cfRule type="notContainsBlanks" dxfId="10157" priority="4155">
      <formula>LEN(TRIM(H53))&gt;0</formula>
    </cfRule>
  </conditionalFormatting>
  <conditionalFormatting sqref="H53">
    <cfRule type="containsBlanks" dxfId="10156" priority="4156">
      <formula>LEN(TRIM(H53))=0</formula>
    </cfRule>
  </conditionalFormatting>
  <conditionalFormatting sqref="H53">
    <cfRule type="notContainsBlanks" dxfId="10155" priority="4157">
      <formula>LEN(TRIM(H53))&gt;0</formula>
    </cfRule>
  </conditionalFormatting>
  <conditionalFormatting sqref="H53">
    <cfRule type="containsBlanks" dxfId="10154" priority="4158">
      <formula>LEN(TRIM(H53))=0</formula>
    </cfRule>
  </conditionalFormatting>
  <conditionalFormatting sqref="I51:I52">
    <cfRule type="notContainsBlanks" dxfId="10153" priority="4159">
      <formula>LEN(TRIM(I51))&gt;0</formula>
    </cfRule>
  </conditionalFormatting>
  <conditionalFormatting sqref="I51:I52">
    <cfRule type="containsBlanks" dxfId="10152" priority="4160">
      <formula>LEN(TRIM(I51))=0</formula>
    </cfRule>
  </conditionalFormatting>
  <conditionalFormatting sqref="I52">
    <cfRule type="notContainsBlanks" dxfId="10151" priority="4161">
      <formula>LEN(TRIM(I52))&gt;0</formula>
    </cfRule>
  </conditionalFormatting>
  <conditionalFormatting sqref="I52">
    <cfRule type="containsBlanks" dxfId="10150" priority="4162">
      <formula>LEN(TRIM(I52))=0</formula>
    </cfRule>
  </conditionalFormatting>
  <conditionalFormatting sqref="I52">
    <cfRule type="notContainsBlanks" dxfId="10149" priority="4163">
      <formula>LEN(TRIM(I52))&gt;0</formula>
    </cfRule>
  </conditionalFormatting>
  <conditionalFormatting sqref="I52">
    <cfRule type="containsBlanks" dxfId="10148" priority="4164">
      <formula>LEN(TRIM(I52))=0</formula>
    </cfRule>
  </conditionalFormatting>
  <conditionalFormatting sqref="J51:J52">
    <cfRule type="notContainsBlanks" dxfId="10147" priority="4165">
      <formula>LEN(TRIM(J51))&gt;0</formula>
    </cfRule>
  </conditionalFormatting>
  <conditionalFormatting sqref="J51:J52">
    <cfRule type="containsBlanks" dxfId="10146" priority="4166">
      <formula>LEN(TRIM(J51))=0</formula>
    </cfRule>
  </conditionalFormatting>
  <conditionalFormatting sqref="J52">
    <cfRule type="notContainsBlanks" dxfId="10145" priority="4167">
      <formula>LEN(TRIM(J52))&gt;0</formula>
    </cfRule>
  </conditionalFormatting>
  <conditionalFormatting sqref="J52">
    <cfRule type="containsBlanks" dxfId="10144" priority="4168">
      <formula>LEN(TRIM(J52))=0</formula>
    </cfRule>
  </conditionalFormatting>
  <conditionalFormatting sqref="J52">
    <cfRule type="notContainsBlanks" dxfId="10143" priority="4169">
      <formula>LEN(TRIM(J52))&gt;0</formula>
    </cfRule>
  </conditionalFormatting>
  <conditionalFormatting sqref="J52">
    <cfRule type="containsBlanks" dxfId="10142" priority="4170">
      <formula>LEN(TRIM(J52))=0</formula>
    </cfRule>
  </conditionalFormatting>
  <conditionalFormatting sqref="K51">
    <cfRule type="notContainsBlanks" dxfId="10141" priority="4171">
      <formula>LEN(TRIM(K51))&gt;0</formula>
    </cfRule>
  </conditionalFormatting>
  <conditionalFormatting sqref="K51">
    <cfRule type="containsBlanks" dxfId="10140" priority="4172">
      <formula>LEN(TRIM(K51))=0</formula>
    </cfRule>
  </conditionalFormatting>
  <conditionalFormatting sqref="L51:L52">
    <cfRule type="notContainsBlanks" dxfId="10139" priority="4173">
      <formula>LEN(TRIM(L51))&gt;0</formula>
    </cfRule>
  </conditionalFormatting>
  <conditionalFormatting sqref="L51:L52">
    <cfRule type="containsBlanks" dxfId="10138" priority="4174">
      <formula>LEN(TRIM(L51))=0</formula>
    </cfRule>
  </conditionalFormatting>
  <conditionalFormatting sqref="L52">
    <cfRule type="notContainsBlanks" dxfId="10137" priority="4175">
      <formula>LEN(TRIM(L52))&gt;0</formula>
    </cfRule>
  </conditionalFormatting>
  <conditionalFormatting sqref="L52">
    <cfRule type="containsBlanks" dxfId="10136" priority="4176">
      <formula>LEN(TRIM(L52))=0</formula>
    </cfRule>
  </conditionalFormatting>
  <conditionalFormatting sqref="L52">
    <cfRule type="notContainsBlanks" dxfId="10135" priority="4177">
      <formula>LEN(TRIM(L52))&gt;0</formula>
    </cfRule>
  </conditionalFormatting>
  <conditionalFormatting sqref="L52">
    <cfRule type="containsBlanks" dxfId="10134" priority="4178">
      <formula>LEN(TRIM(L52))=0</formula>
    </cfRule>
  </conditionalFormatting>
  <conditionalFormatting sqref="M51:Q51 Q53:W53 P59 M52:O52 Q52">
    <cfRule type="notContainsBlanks" dxfId="10133" priority="4179">
      <formula>LEN(TRIM(M51))&gt;0</formula>
    </cfRule>
  </conditionalFormatting>
  <conditionalFormatting sqref="M51:Q51 Q53:W53 P59 M52:O52 Q52">
    <cfRule type="containsBlanks" dxfId="10132" priority="4180">
      <formula>LEN(TRIM(M51))=0</formula>
    </cfRule>
  </conditionalFormatting>
  <conditionalFormatting sqref="N51">
    <cfRule type="notContainsBlanks" dxfId="10131" priority="4181">
      <formula>LEN(TRIM(N51))&gt;0</formula>
    </cfRule>
  </conditionalFormatting>
  <conditionalFormatting sqref="N51">
    <cfRule type="containsBlanks" dxfId="10130" priority="4182">
      <formula>LEN(TRIM(N51))=0</formula>
    </cfRule>
  </conditionalFormatting>
  <conditionalFormatting sqref="M61:Q62 N60 P59:P60">
    <cfRule type="notContainsBlanks" dxfId="10129" priority="4183">
      <formula>LEN(TRIM(M61))&gt;0</formula>
    </cfRule>
  </conditionalFormatting>
  <conditionalFormatting sqref="M61:Q62 N60 P59:P60">
    <cfRule type="containsBlanks" dxfId="10128" priority="4184">
      <formula>LEN(TRIM(M61))=0</formula>
    </cfRule>
  </conditionalFormatting>
  <conditionalFormatting sqref="M61:Q62 N60 P60">
    <cfRule type="notContainsBlanks" dxfId="10127" priority="4185">
      <formula>LEN(TRIM(M61))&gt;0</formula>
    </cfRule>
  </conditionalFormatting>
  <conditionalFormatting sqref="M61:Q62 N60 P60">
    <cfRule type="containsBlanks" dxfId="10126" priority="4186">
      <formula>LEN(TRIM(M61))=0</formula>
    </cfRule>
  </conditionalFormatting>
  <conditionalFormatting sqref="M51:M52">
    <cfRule type="notContainsBlanks" dxfId="10125" priority="4187">
      <formula>LEN(TRIM(M51))&gt;0</formula>
    </cfRule>
  </conditionalFormatting>
  <conditionalFormatting sqref="M51:M52">
    <cfRule type="containsBlanks" dxfId="10124" priority="4188">
      <formula>LEN(TRIM(M51))=0</formula>
    </cfRule>
  </conditionalFormatting>
  <conditionalFormatting sqref="M52">
    <cfRule type="notContainsBlanks" dxfId="10123" priority="4189">
      <formula>LEN(TRIM(M52))&gt;0</formula>
    </cfRule>
  </conditionalFormatting>
  <conditionalFormatting sqref="M52">
    <cfRule type="containsBlanks" dxfId="10122" priority="4190">
      <formula>LEN(TRIM(M52))=0</formula>
    </cfRule>
  </conditionalFormatting>
  <conditionalFormatting sqref="M52">
    <cfRule type="notContainsBlanks" dxfId="10121" priority="4191">
      <formula>LEN(TRIM(M52))&gt;0</formula>
    </cfRule>
  </conditionalFormatting>
  <conditionalFormatting sqref="M52">
    <cfRule type="containsBlanks" dxfId="10120" priority="4192">
      <formula>LEN(TRIM(M52))=0</formula>
    </cfRule>
  </conditionalFormatting>
  <conditionalFormatting sqref="N51:N52">
    <cfRule type="notContainsBlanks" dxfId="10119" priority="4193">
      <formula>LEN(TRIM(N51))&gt;0</formula>
    </cfRule>
  </conditionalFormatting>
  <conditionalFormatting sqref="N51:N52">
    <cfRule type="containsBlanks" dxfId="10118" priority="4194">
      <formula>LEN(TRIM(N51))=0</formula>
    </cfRule>
  </conditionalFormatting>
  <conditionalFormatting sqref="N52">
    <cfRule type="notContainsBlanks" dxfId="10117" priority="4195">
      <formula>LEN(TRIM(N52))&gt;0</formula>
    </cfRule>
  </conditionalFormatting>
  <conditionalFormatting sqref="N52">
    <cfRule type="containsBlanks" dxfId="10116" priority="4196">
      <formula>LEN(TRIM(N52))=0</formula>
    </cfRule>
  </conditionalFormatting>
  <conditionalFormatting sqref="N52">
    <cfRule type="notContainsBlanks" dxfId="10115" priority="4197">
      <formula>LEN(TRIM(N52))&gt;0</formula>
    </cfRule>
  </conditionalFormatting>
  <conditionalFormatting sqref="N52">
    <cfRule type="containsBlanks" dxfId="10114" priority="4198">
      <formula>LEN(TRIM(N52))=0</formula>
    </cfRule>
  </conditionalFormatting>
  <conditionalFormatting sqref="O51:O52">
    <cfRule type="notContainsBlanks" dxfId="10113" priority="4199">
      <formula>LEN(TRIM(O51))&gt;0</formula>
    </cfRule>
  </conditionalFormatting>
  <conditionalFormatting sqref="O51:O52">
    <cfRule type="containsBlanks" dxfId="10112" priority="4200">
      <formula>LEN(TRIM(O51))=0</formula>
    </cfRule>
  </conditionalFormatting>
  <conditionalFormatting sqref="O52">
    <cfRule type="notContainsBlanks" dxfId="10111" priority="4201">
      <formula>LEN(TRIM(O52))&gt;0</formula>
    </cfRule>
  </conditionalFormatting>
  <conditionalFormatting sqref="O52">
    <cfRule type="containsBlanks" dxfId="10110" priority="4202">
      <formula>LEN(TRIM(O52))=0</formula>
    </cfRule>
  </conditionalFormatting>
  <conditionalFormatting sqref="O52">
    <cfRule type="notContainsBlanks" dxfId="10109" priority="4203">
      <formula>LEN(TRIM(O52))&gt;0</formula>
    </cfRule>
  </conditionalFormatting>
  <conditionalFormatting sqref="O52">
    <cfRule type="containsBlanks" dxfId="10108" priority="4204">
      <formula>LEN(TRIM(O52))=0</formula>
    </cfRule>
  </conditionalFormatting>
  <conditionalFormatting sqref="P51 Q53:W53">
    <cfRule type="notContainsBlanks" dxfId="10107" priority="4205">
      <formula>LEN(TRIM(P51))&gt;0</formula>
    </cfRule>
  </conditionalFormatting>
  <conditionalFormatting sqref="P51 Q53:W53">
    <cfRule type="containsBlanks" dxfId="10106" priority="4206">
      <formula>LEN(TRIM(P51))=0</formula>
    </cfRule>
  </conditionalFormatting>
  <conditionalFormatting sqref="Q53:W53">
    <cfRule type="notContainsBlanks" dxfId="10105" priority="4207">
      <formula>LEN(TRIM(Q53))&gt;0</formula>
    </cfRule>
  </conditionalFormatting>
  <conditionalFormatting sqref="Q53:W53">
    <cfRule type="containsBlanks" dxfId="10104" priority="4208">
      <formula>LEN(TRIM(Q53))=0</formula>
    </cfRule>
  </conditionalFormatting>
  <conditionalFormatting sqref="Q53:W53">
    <cfRule type="notContainsBlanks" dxfId="10103" priority="4209">
      <formula>LEN(TRIM(Q53))&gt;0</formula>
    </cfRule>
  </conditionalFormatting>
  <conditionalFormatting sqref="Q53:W53">
    <cfRule type="containsBlanks" dxfId="10102" priority="4210">
      <formula>LEN(TRIM(Q53))=0</formula>
    </cfRule>
  </conditionalFormatting>
  <conditionalFormatting sqref="Q53:W53">
    <cfRule type="notContainsBlanks" dxfId="10101" priority="4211">
      <formula>LEN(TRIM(Q53))&gt;0</formula>
    </cfRule>
  </conditionalFormatting>
  <conditionalFormatting sqref="Q53:W53">
    <cfRule type="containsBlanks" dxfId="10100" priority="4212">
      <formula>LEN(TRIM(Q53))=0</formula>
    </cfRule>
  </conditionalFormatting>
  <conditionalFormatting sqref="Q53:W53">
    <cfRule type="notContainsBlanks" dxfId="10099" priority="4213">
      <formula>LEN(TRIM(Q53))&gt;0</formula>
    </cfRule>
  </conditionalFormatting>
  <conditionalFormatting sqref="Q53:W53">
    <cfRule type="containsBlanks" dxfId="10098" priority="4214">
      <formula>LEN(TRIM(Q53))=0</formula>
    </cfRule>
  </conditionalFormatting>
  <conditionalFormatting sqref="Q51:Q52">
    <cfRule type="notContainsBlanks" dxfId="10097" priority="4215">
      <formula>LEN(TRIM(Q51))&gt;0</formula>
    </cfRule>
  </conditionalFormatting>
  <conditionalFormatting sqref="Q51:Q52">
    <cfRule type="containsBlanks" dxfId="10096" priority="4216">
      <formula>LEN(TRIM(Q51))=0</formula>
    </cfRule>
  </conditionalFormatting>
  <conditionalFormatting sqref="Q52">
    <cfRule type="notContainsBlanks" dxfId="10095" priority="4217">
      <formula>LEN(TRIM(Q52))&gt;0</formula>
    </cfRule>
  </conditionalFormatting>
  <conditionalFormatting sqref="Q52">
    <cfRule type="containsBlanks" dxfId="10094" priority="4218">
      <formula>LEN(TRIM(Q52))=0</formula>
    </cfRule>
  </conditionalFormatting>
  <conditionalFormatting sqref="Q52">
    <cfRule type="notContainsBlanks" dxfId="10093" priority="4219">
      <formula>LEN(TRIM(Q52))&gt;0</formula>
    </cfRule>
  </conditionalFormatting>
  <conditionalFormatting sqref="Q52">
    <cfRule type="containsBlanks" dxfId="10092" priority="4220">
      <formula>LEN(TRIM(Q52))=0</formula>
    </cfRule>
  </conditionalFormatting>
  <conditionalFormatting sqref="S18">
    <cfRule type="notContainsBlanks" dxfId="10091" priority="4221">
      <formula>LEN(TRIM(S18))&gt;0</formula>
    </cfRule>
  </conditionalFormatting>
  <conditionalFormatting sqref="S18">
    <cfRule type="containsBlanks" dxfId="10090" priority="4222">
      <formula>LEN(TRIM(S18))=0</formula>
    </cfRule>
  </conditionalFormatting>
  <conditionalFormatting sqref="S17">
    <cfRule type="notContainsBlanks" dxfId="10089" priority="4223">
      <formula>LEN(TRIM(S17))&gt;0</formula>
    </cfRule>
  </conditionalFormatting>
  <conditionalFormatting sqref="S17">
    <cfRule type="containsBlanks" dxfId="10088" priority="4224">
      <formula>LEN(TRIM(S17))=0</formula>
    </cfRule>
  </conditionalFormatting>
  <conditionalFormatting sqref="R18">
    <cfRule type="notContainsBlanks" dxfId="10087" priority="4225">
      <formula>LEN(TRIM(R18))&gt;0</formula>
    </cfRule>
  </conditionalFormatting>
  <conditionalFormatting sqref="R18">
    <cfRule type="containsBlanks" dxfId="10086" priority="4226">
      <formula>LEN(TRIM(R18))=0</formula>
    </cfRule>
  </conditionalFormatting>
  <conditionalFormatting sqref="R18">
    <cfRule type="notContainsBlanks" dxfId="10085" priority="4227">
      <formula>LEN(TRIM(R18))&gt;0</formula>
    </cfRule>
  </conditionalFormatting>
  <conditionalFormatting sqref="R18">
    <cfRule type="containsBlanks" dxfId="10084" priority="4228">
      <formula>LEN(TRIM(R18))=0</formula>
    </cfRule>
  </conditionalFormatting>
  <conditionalFormatting sqref="R18">
    <cfRule type="notContainsBlanks" dxfId="10083" priority="4229">
      <formula>LEN(TRIM(R18))&gt;0</formula>
    </cfRule>
  </conditionalFormatting>
  <conditionalFormatting sqref="R18">
    <cfRule type="containsBlanks" dxfId="10082" priority="4230">
      <formula>LEN(TRIM(R18))=0</formula>
    </cfRule>
  </conditionalFormatting>
  <conditionalFormatting sqref="S18:S20">
    <cfRule type="notContainsBlanks" dxfId="10081" priority="4231">
      <formula>LEN(TRIM(S18))&gt;0</formula>
    </cfRule>
  </conditionalFormatting>
  <conditionalFormatting sqref="S18:S20">
    <cfRule type="containsBlanks" dxfId="10080" priority="4232">
      <formula>LEN(TRIM(S18))=0</formula>
    </cfRule>
  </conditionalFormatting>
  <conditionalFormatting sqref="U5">
    <cfRule type="notContainsBlanks" dxfId="10079" priority="4233">
      <formula>LEN(TRIM(U5))&gt;0</formula>
    </cfRule>
  </conditionalFormatting>
  <conditionalFormatting sqref="U5">
    <cfRule type="containsBlanks" dxfId="10078" priority="4234">
      <formula>LEN(TRIM(U5))=0</formula>
    </cfRule>
  </conditionalFormatting>
  <conditionalFormatting sqref="X5">
    <cfRule type="notContainsBlanks" dxfId="10077" priority="4235">
      <formula>LEN(TRIM(X5))&gt;0</formula>
    </cfRule>
  </conditionalFormatting>
  <conditionalFormatting sqref="X5">
    <cfRule type="containsBlanks" dxfId="10076" priority="4236">
      <formula>LEN(TRIM(X5))=0</formula>
    </cfRule>
  </conditionalFormatting>
  <conditionalFormatting sqref="T15">
    <cfRule type="notContainsBlanks" dxfId="10075" priority="4237">
      <formula>LEN(TRIM(T15))&gt;0</formula>
    </cfRule>
  </conditionalFormatting>
  <conditionalFormatting sqref="T15">
    <cfRule type="containsBlanks" dxfId="10074" priority="4238">
      <formula>LEN(TRIM(T15))=0</formula>
    </cfRule>
  </conditionalFormatting>
  <conditionalFormatting sqref="T15">
    <cfRule type="notContainsBlanks" dxfId="10073" priority="4239">
      <formula>LEN(TRIM(T15))&gt;0</formula>
    </cfRule>
  </conditionalFormatting>
  <conditionalFormatting sqref="T15">
    <cfRule type="containsBlanks" dxfId="10072" priority="4240">
      <formula>LEN(TRIM(T15))=0</formula>
    </cfRule>
  </conditionalFormatting>
  <conditionalFormatting sqref="U50">
    <cfRule type="notContainsBlanks" dxfId="10071" priority="4241">
      <formula>LEN(TRIM(U50))&gt;0</formula>
    </cfRule>
  </conditionalFormatting>
  <conditionalFormatting sqref="U50">
    <cfRule type="containsBlanks" dxfId="10070" priority="4242">
      <formula>LEN(TRIM(U50))=0</formula>
    </cfRule>
  </conditionalFormatting>
  <conditionalFormatting sqref="U50">
    <cfRule type="notContainsBlanks" dxfId="10069" priority="4243">
      <formula>LEN(TRIM(U50))&gt;0</formula>
    </cfRule>
  </conditionalFormatting>
  <conditionalFormatting sqref="U50">
    <cfRule type="containsBlanks" dxfId="10068" priority="4244">
      <formula>LEN(TRIM(U50))=0</formula>
    </cfRule>
  </conditionalFormatting>
  <conditionalFormatting sqref="U50">
    <cfRule type="notContainsBlanks" dxfId="10067" priority="4245">
      <formula>LEN(TRIM(U50))&gt;0</formula>
    </cfRule>
  </conditionalFormatting>
  <conditionalFormatting sqref="U50">
    <cfRule type="containsBlanks" dxfId="10066" priority="4246">
      <formula>LEN(TRIM(U50))=0</formula>
    </cfRule>
  </conditionalFormatting>
  <conditionalFormatting sqref="H131">
    <cfRule type="notContainsBlanks" dxfId="10065" priority="4247">
      <formula>LEN(TRIM(H131))&gt;0</formula>
    </cfRule>
  </conditionalFormatting>
  <conditionalFormatting sqref="H131">
    <cfRule type="containsBlanks" dxfId="10064" priority="4248">
      <formula>LEN(TRIM(H131))=0</formula>
    </cfRule>
  </conditionalFormatting>
  <conditionalFormatting sqref="H132">
    <cfRule type="notContainsBlanks" dxfId="10063" priority="4249">
      <formula>LEN(TRIM(H132))&gt;0</formula>
    </cfRule>
  </conditionalFormatting>
  <conditionalFormatting sqref="H132">
    <cfRule type="containsBlanks" dxfId="10062" priority="4250">
      <formula>LEN(TRIM(H132))=0</formula>
    </cfRule>
  </conditionalFormatting>
  <conditionalFormatting sqref="H133">
    <cfRule type="notContainsBlanks" dxfId="10061" priority="4251">
      <formula>LEN(TRIM(H133))&gt;0</formula>
    </cfRule>
  </conditionalFormatting>
  <conditionalFormatting sqref="H133">
    <cfRule type="containsBlanks" dxfId="10060" priority="4252">
      <formula>LEN(TRIM(H133))=0</formula>
    </cfRule>
  </conditionalFormatting>
  <conditionalFormatting sqref="H134">
    <cfRule type="notContainsBlanks" dxfId="10059" priority="4253">
      <formula>LEN(TRIM(H134))&gt;0</formula>
    </cfRule>
  </conditionalFormatting>
  <conditionalFormatting sqref="H134">
    <cfRule type="containsBlanks" dxfId="10058" priority="4254">
      <formula>LEN(TRIM(H134))=0</formula>
    </cfRule>
  </conditionalFormatting>
  <conditionalFormatting sqref="H129 H131:H137">
    <cfRule type="notContainsBlanks" dxfId="10057" priority="4255">
      <formula>LEN(TRIM(H129))&gt;0</formula>
    </cfRule>
  </conditionalFormatting>
  <conditionalFormatting sqref="H129 H131:H137">
    <cfRule type="containsBlanks" dxfId="10056" priority="4256">
      <formula>LEN(TRIM(H129))=0</formula>
    </cfRule>
  </conditionalFormatting>
  <conditionalFormatting sqref="H136">
    <cfRule type="notContainsBlanks" dxfId="10055" priority="4257">
      <formula>LEN(TRIM(H136))&gt;0</formula>
    </cfRule>
  </conditionalFormatting>
  <conditionalFormatting sqref="H136">
    <cfRule type="containsBlanks" dxfId="10054" priority="4258">
      <formula>LEN(TRIM(H136))=0</formula>
    </cfRule>
  </conditionalFormatting>
  <conditionalFormatting sqref="H129 H131:H137">
    <cfRule type="notContainsBlanks" dxfId="10053" priority="4259">
      <formula>LEN(TRIM(H129))&gt;0</formula>
    </cfRule>
  </conditionalFormatting>
  <conditionalFormatting sqref="H129 H131:H137">
    <cfRule type="containsBlanks" dxfId="10052" priority="4260">
      <formula>LEN(TRIM(H129))=0</formula>
    </cfRule>
  </conditionalFormatting>
  <conditionalFormatting sqref="H136">
    <cfRule type="notContainsBlanks" dxfId="10051" priority="4261">
      <formula>LEN(TRIM(H136))&gt;0</formula>
    </cfRule>
  </conditionalFormatting>
  <conditionalFormatting sqref="H136">
    <cfRule type="containsBlanks" dxfId="10050" priority="4262">
      <formula>LEN(TRIM(H136))=0</formula>
    </cfRule>
  </conditionalFormatting>
  <conditionalFormatting sqref="H135:H137">
    <cfRule type="notContainsBlanks" dxfId="10049" priority="4263">
      <formula>LEN(TRIM(H135))&gt;0</formula>
    </cfRule>
  </conditionalFormatting>
  <conditionalFormatting sqref="H135:H137">
    <cfRule type="containsBlanks" dxfId="10048" priority="4264">
      <formula>LEN(TRIM(H135))=0</formula>
    </cfRule>
  </conditionalFormatting>
  <conditionalFormatting sqref="H136">
    <cfRule type="notContainsBlanks" dxfId="10047" priority="4265">
      <formula>LEN(TRIM(H136))&gt;0</formula>
    </cfRule>
  </conditionalFormatting>
  <conditionalFormatting sqref="H136">
    <cfRule type="containsBlanks" dxfId="10046" priority="4266">
      <formula>LEN(TRIM(H136))=0</formula>
    </cfRule>
  </conditionalFormatting>
  <conditionalFormatting sqref="H136">
    <cfRule type="notContainsBlanks" dxfId="10045" priority="4267">
      <formula>LEN(TRIM(H136))&gt;0</formula>
    </cfRule>
  </conditionalFormatting>
  <conditionalFormatting sqref="H136">
    <cfRule type="containsBlanks" dxfId="10044" priority="4268">
      <formula>LEN(TRIM(H136))=0</formula>
    </cfRule>
  </conditionalFormatting>
  <conditionalFormatting sqref="H130:H137">
    <cfRule type="notContainsBlanks" dxfId="10043" priority="4269">
      <formula>LEN(TRIM(H130))&gt;0</formula>
    </cfRule>
  </conditionalFormatting>
  <conditionalFormatting sqref="H130:H137">
    <cfRule type="containsBlanks" dxfId="10042" priority="4270">
      <formula>LEN(TRIM(H130))=0</formula>
    </cfRule>
  </conditionalFormatting>
  <conditionalFormatting sqref="H130:H137">
    <cfRule type="notContainsBlanks" dxfId="10041" priority="4271">
      <formula>LEN(TRIM(H130))&gt;0</formula>
    </cfRule>
  </conditionalFormatting>
  <conditionalFormatting sqref="H130:H137">
    <cfRule type="containsBlanks" dxfId="10040" priority="4272">
      <formula>LEN(TRIM(H130))=0</formula>
    </cfRule>
  </conditionalFormatting>
  <conditionalFormatting sqref="H129">
    <cfRule type="notContainsBlanks" dxfId="10039" priority="4273">
      <formula>LEN(TRIM(H129))&gt;0</formula>
    </cfRule>
  </conditionalFormatting>
  <conditionalFormatting sqref="H129">
    <cfRule type="containsBlanks" dxfId="10038" priority="4274">
      <formula>LEN(TRIM(H129))=0</formula>
    </cfRule>
  </conditionalFormatting>
  <conditionalFormatting sqref="H129">
    <cfRule type="notContainsBlanks" dxfId="10037" priority="4275">
      <formula>LEN(TRIM(H129))&gt;0</formula>
    </cfRule>
  </conditionalFormatting>
  <conditionalFormatting sqref="H129">
    <cfRule type="containsBlanks" dxfId="10036" priority="4276">
      <formula>LEN(TRIM(H129))=0</formula>
    </cfRule>
  </conditionalFormatting>
  <conditionalFormatting sqref="H131:H132">
    <cfRule type="notContainsBlanks" dxfId="10035" priority="4277">
      <formula>LEN(TRIM(H131))&gt;0</formula>
    </cfRule>
  </conditionalFormatting>
  <conditionalFormatting sqref="H131:H132">
    <cfRule type="containsBlanks" dxfId="10034" priority="4278">
      <formula>LEN(TRIM(H131))=0</formula>
    </cfRule>
  </conditionalFormatting>
  <conditionalFormatting sqref="H131:H132">
    <cfRule type="notContainsBlanks" dxfId="10033" priority="4279">
      <formula>LEN(TRIM(H131))&gt;0</formula>
    </cfRule>
  </conditionalFormatting>
  <conditionalFormatting sqref="H131:H132">
    <cfRule type="containsBlanks" dxfId="10032" priority="4280">
      <formula>LEN(TRIM(H131))=0</formula>
    </cfRule>
  </conditionalFormatting>
  <conditionalFormatting sqref="H130:H137">
    <cfRule type="notContainsBlanks" dxfId="10031" priority="4281">
      <formula>LEN(TRIM(H130))&gt;0</formula>
    </cfRule>
  </conditionalFormatting>
  <conditionalFormatting sqref="H130:H137">
    <cfRule type="containsBlanks" dxfId="10030" priority="4282">
      <formula>LEN(TRIM(H130))=0</formula>
    </cfRule>
  </conditionalFormatting>
  <conditionalFormatting sqref="H130:H137">
    <cfRule type="notContainsBlanks" dxfId="10029" priority="4283">
      <formula>LEN(TRIM(H130))&gt;0</formula>
    </cfRule>
  </conditionalFormatting>
  <conditionalFormatting sqref="H130:H137">
    <cfRule type="containsBlanks" dxfId="10028" priority="4284">
      <formula>LEN(TRIM(H130))=0</formula>
    </cfRule>
  </conditionalFormatting>
  <conditionalFormatting sqref="K340:K352">
    <cfRule type="notContainsBlanks" dxfId="10027" priority="4285">
      <formula>LEN(TRIM(K340))&gt;0</formula>
    </cfRule>
  </conditionalFormatting>
  <conditionalFormatting sqref="K340:K352">
    <cfRule type="containsBlanks" dxfId="10026" priority="4286">
      <formula>LEN(TRIM(K340))=0</formula>
    </cfRule>
  </conditionalFormatting>
  <conditionalFormatting sqref="K344:K347">
    <cfRule type="notContainsBlanks" dxfId="10025" priority="4287">
      <formula>LEN(TRIM(K344))&gt;0</formula>
    </cfRule>
  </conditionalFormatting>
  <conditionalFormatting sqref="K344:K347">
    <cfRule type="containsBlanks" dxfId="10024" priority="4288">
      <formula>LEN(TRIM(K344))=0</formula>
    </cfRule>
  </conditionalFormatting>
  <conditionalFormatting sqref="K344:K345">
    <cfRule type="notContainsBlanks" dxfId="10023" priority="4289">
      <formula>LEN(TRIM(K344))&gt;0</formula>
    </cfRule>
  </conditionalFormatting>
  <conditionalFormatting sqref="K344:K345">
    <cfRule type="containsBlanks" dxfId="10022" priority="4290">
      <formula>LEN(TRIM(K344))=0</formula>
    </cfRule>
  </conditionalFormatting>
  <conditionalFormatting sqref="K348:K349">
    <cfRule type="notContainsBlanks" dxfId="10021" priority="4291">
      <formula>LEN(TRIM(K348))&gt;0</formula>
    </cfRule>
  </conditionalFormatting>
  <conditionalFormatting sqref="K348:K349">
    <cfRule type="containsBlanks" dxfId="10020" priority="4292">
      <formula>LEN(TRIM(K348))=0</formula>
    </cfRule>
  </conditionalFormatting>
  <conditionalFormatting sqref="K348:K349">
    <cfRule type="notContainsBlanks" dxfId="10019" priority="4293">
      <formula>LEN(TRIM(K348))&gt;0</formula>
    </cfRule>
  </conditionalFormatting>
  <conditionalFormatting sqref="K348:K349">
    <cfRule type="containsBlanks" dxfId="10018" priority="4294">
      <formula>LEN(TRIM(K348))=0</formula>
    </cfRule>
  </conditionalFormatting>
  <conditionalFormatting sqref="K348:K352">
    <cfRule type="notContainsBlanks" dxfId="10017" priority="4295">
      <formula>LEN(TRIM(K348))&gt;0</formula>
    </cfRule>
  </conditionalFormatting>
  <conditionalFormatting sqref="K348:K352">
    <cfRule type="containsBlanks" dxfId="10016" priority="4296">
      <formula>LEN(TRIM(K348))=0</formula>
    </cfRule>
  </conditionalFormatting>
  <conditionalFormatting sqref="K348:K352">
    <cfRule type="notContainsBlanks" dxfId="10015" priority="4297">
      <formula>LEN(TRIM(K348))&gt;0</formula>
    </cfRule>
  </conditionalFormatting>
  <conditionalFormatting sqref="K348:K352">
    <cfRule type="containsBlanks" dxfId="10014" priority="4298">
      <formula>LEN(TRIM(K348))=0</formula>
    </cfRule>
  </conditionalFormatting>
  <conditionalFormatting sqref="K350:K352">
    <cfRule type="notContainsBlanks" dxfId="10013" priority="4299">
      <formula>LEN(TRIM(K350))&gt;0</formula>
    </cfRule>
  </conditionalFormatting>
  <conditionalFormatting sqref="K350:K352">
    <cfRule type="containsBlanks" dxfId="10012" priority="4300">
      <formula>LEN(TRIM(K350))=0</formula>
    </cfRule>
  </conditionalFormatting>
  <conditionalFormatting sqref="K351:K352">
    <cfRule type="notContainsBlanks" dxfId="10011" priority="4301">
      <formula>LEN(TRIM(K351))&gt;0</formula>
    </cfRule>
  </conditionalFormatting>
  <conditionalFormatting sqref="K351:K352">
    <cfRule type="containsBlanks" dxfId="10010" priority="4302">
      <formula>LEN(TRIM(K351))=0</formula>
    </cfRule>
  </conditionalFormatting>
  <conditionalFormatting sqref="K342">
    <cfRule type="notContainsBlanks" dxfId="10009" priority="4303">
      <formula>LEN(TRIM(K342))&gt;0</formula>
    </cfRule>
  </conditionalFormatting>
  <conditionalFormatting sqref="K342">
    <cfRule type="containsBlanks" dxfId="10008" priority="4304">
      <formula>LEN(TRIM(K342))=0</formula>
    </cfRule>
  </conditionalFormatting>
  <conditionalFormatting sqref="K342">
    <cfRule type="notContainsBlanks" dxfId="10007" priority="4305">
      <formula>LEN(TRIM(K342))&gt;0</formula>
    </cfRule>
  </conditionalFormatting>
  <conditionalFormatting sqref="K342">
    <cfRule type="containsBlanks" dxfId="10006" priority="4306">
      <formula>LEN(TRIM(K342))=0</formula>
    </cfRule>
  </conditionalFormatting>
  <conditionalFormatting sqref="K353">
    <cfRule type="notContainsBlanks" dxfId="10005" priority="4307">
      <formula>LEN(TRIM(K353))&gt;0</formula>
    </cfRule>
  </conditionalFormatting>
  <conditionalFormatting sqref="K353">
    <cfRule type="containsBlanks" dxfId="10004" priority="4308">
      <formula>LEN(TRIM(K353))=0</formula>
    </cfRule>
  </conditionalFormatting>
  <conditionalFormatting sqref="K353">
    <cfRule type="notContainsBlanks" dxfId="10003" priority="4309">
      <formula>LEN(TRIM(K353))&gt;0</formula>
    </cfRule>
  </conditionalFormatting>
  <conditionalFormatting sqref="K353">
    <cfRule type="containsBlanks" dxfId="10002" priority="4310">
      <formula>LEN(TRIM(K353))=0</formula>
    </cfRule>
  </conditionalFormatting>
  <conditionalFormatting sqref="K353">
    <cfRule type="notContainsBlanks" dxfId="10001" priority="4311">
      <formula>LEN(TRIM(K353))&gt;0</formula>
    </cfRule>
  </conditionalFormatting>
  <conditionalFormatting sqref="K353">
    <cfRule type="containsBlanks" dxfId="10000" priority="4312">
      <formula>LEN(TRIM(K353))=0</formula>
    </cfRule>
  </conditionalFormatting>
  <conditionalFormatting sqref="K353">
    <cfRule type="notContainsBlanks" dxfId="9999" priority="4313">
      <formula>LEN(TRIM(K353))&gt;0</formula>
    </cfRule>
  </conditionalFormatting>
  <conditionalFormatting sqref="K353">
    <cfRule type="containsBlanks" dxfId="9998" priority="4314">
      <formula>LEN(TRIM(K353))=0</formula>
    </cfRule>
  </conditionalFormatting>
  <conditionalFormatting sqref="K353">
    <cfRule type="notContainsBlanks" dxfId="9997" priority="4315">
      <formula>LEN(TRIM(K353))&gt;0</formula>
    </cfRule>
  </conditionalFormatting>
  <conditionalFormatting sqref="K353">
    <cfRule type="containsBlanks" dxfId="9996" priority="4316">
      <formula>LEN(TRIM(K353))=0</formula>
    </cfRule>
  </conditionalFormatting>
  <conditionalFormatting sqref="K353">
    <cfRule type="notContainsBlanks" dxfId="9995" priority="4317">
      <formula>LEN(TRIM(K353))&gt;0</formula>
    </cfRule>
  </conditionalFormatting>
  <conditionalFormatting sqref="K353">
    <cfRule type="containsBlanks" dxfId="9994" priority="4318">
      <formula>LEN(TRIM(K353))=0</formula>
    </cfRule>
  </conditionalFormatting>
  <conditionalFormatting sqref="K353">
    <cfRule type="notContainsBlanks" dxfId="9993" priority="4319">
      <formula>LEN(TRIM(K353))&gt;0</formula>
    </cfRule>
  </conditionalFormatting>
  <conditionalFormatting sqref="K353">
    <cfRule type="containsBlanks" dxfId="9992" priority="4320">
      <formula>LEN(TRIM(K353))=0</formula>
    </cfRule>
  </conditionalFormatting>
  <conditionalFormatting sqref="K353">
    <cfRule type="notContainsBlanks" dxfId="9991" priority="4321">
      <formula>LEN(TRIM(K353))&gt;0</formula>
    </cfRule>
  </conditionalFormatting>
  <conditionalFormatting sqref="K353">
    <cfRule type="containsBlanks" dxfId="9990" priority="4322">
      <formula>LEN(TRIM(K353))=0</formula>
    </cfRule>
  </conditionalFormatting>
  <conditionalFormatting sqref="K353">
    <cfRule type="notContainsBlanks" dxfId="9989" priority="4323">
      <formula>LEN(TRIM(K353))&gt;0</formula>
    </cfRule>
  </conditionalFormatting>
  <conditionalFormatting sqref="K353">
    <cfRule type="containsBlanks" dxfId="9988" priority="4324">
      <formula>LEN(TRIM(K353))=0</formula>
    </cfRule>
  </conditionalFormatting>
  <conditionalFormatting sqref="K353">
    <cfRule type="notContainsBlanks" dxfId="9987" priority="4325">
      <formula>LEN(TRIM(K353))&gt;0</formula>
    </cfRule>
  </conditionalFormatting>
  <conditionalFormatting sqref="K353">
    <cfRule type="containsBlanks" dxfId="9986" priority="4326">
      <formula>LEN(TRIM(K353))=0</formula>
    </cfRule>
  </conditionalFormatting>
  <conditionalFormatting sqref="K353">
    <cfRule type="notContainsBlanks" dxfId="9985" priority="4327">
      <formula>LEN(TRIM(K353))&gt;0</formula>
    </cfRule>
  </conditionalFormatting>
  <conditionalFormatting sqref="K353">
    <cfRule type="containsBlanks" dxfId="9984" priority="4328">
      <formula>LEN(TRIM(K353))=0</formula>
    </cfRule>
  </conditionalFormatting>
  <conditionalFormatting sqref="K353">
    <cfRule type="notContainsBlanks" dxfId="9983" priority="4329">
      <formula>LEN(TRIM(K353))&gt;0</formula>
    </cfRule>
  </conditionalFormatting>
  <conditionalFormatting sqref="K353">
    <cfRule type="containsBlanks" dxfId="9982" priority="4330">
      <formula>LEN(TRIM(K353))=0</formula>
    </cfRule>
  </conditionalFormatting>
  <conditionalFormatting sqref="K353">
    <cfRule type="notContainsBlanks" dxfId="9981" priority="4331">
      <formula>LEN(TRIM(K353))&gt;0</formula>
    </cfRule>
  </conditionalFormatting>
  <conditionalFormatting sqref="K353">
    <cfRule type="containsBlanks" dxfId="9980" priority="4332">
      <formula>LEN(TRIM(K353))=0</formula>
    </cfRule>
  </conditionalFormatting>
  <conditionalFormatting sqref="K353">
    <cfRule type="notContainsBlanks" dxfId="9979" priority="4333">
      <formula>LEN(TRIM(K353))&gt;0</formula>
    </cfRule>
  </conditionalFormatting>
  <conditionalFormatting sqref="K353">
    <cfRule type="containsBlanks" dxfId="9978" priority="4334">
      <formula>LEN(TRIM(K353))=0</formula>
    </cfRule>
  </conditionalFormatting>
  <conditionalFormatting sqref="K353">
    <cfRule type="notContainsBlanks" dxfId="9977" priority="4335">
      <formula>LEN(TRIM(K353))&gt;0</formula>
    </cfRule>
  </conditionalFormatting>
  <conditionalFormatting sqref="K353">
    <cfRule type="containsBlanks" dxfId="9976" priority="4336">
      <formula>LEN(TRIM(K353))=0</formula>
    </cfRule>
  </conditionalFormatting>
  <conditionalFormatting sqref="K353">
    <cfRule type="notContainsBlanks" dxfId="9975" priority="4337">
      <formula>LEN(TRIM(K353))&gt;0</formula>
    </cfRule>
  </conditionalFormatting>
  <conditionalFormatting sqref="K353">
    <cfRule type="containsBlanks" dxfId="9974" priority="4338">
      <formula>LEN(TRIM(K353))=0</formula>
    </cfRule>
  </conditionalFormatting>
  <conditionalFormatting sqref="K353">
    <cfRule type="notContainsBlanks" dxfId="9973" priority="4339">
      <formula>LEN(TRIM(K353))&gt;0</formula>
    </cfRule>
  </conditionalFormatting>
  <conditionalFormatting sqref="K353">
    <cfRule type="containsBlanks" dxfId="9972" priority="4340">
      <formula>LEN(TRIM(K353))=0</formula>
    </cfRule>
  </conditionalFormatting>
  <conditionalFormatting sqref="K353">
    <cfRule type="notContainsBlanks" dxfId="9971" priority="4341">
      <formula>LEN(TRIM(K353))&gt;0</formula>
    </cfRule>
  </conditionalFormatting>
  <conditionalFormatting sqref="K353">
    <cfRule type="containsBlanks" dxfId="9970" priority="4342">
      <formula>LEN(TRIM(K353))=0</formula>
    </cfRule>
  </conditionalFormatting>
  <conditionalFormatting sqref="K353">
    <cfRule type="notContainsBlanks" dxfId="9969" priority="4343">
      <formula>LEN(TRIM(K353))&gt;0</formula>
    </cfRule>
  </conditionalFormatting>
  <conditionalFormatting sqref="K353">
    <cfRule type="containsBlanks" dxfId="9968" priority="4344">
      <formula>LEN(TRIM(K353))=0</formula>
    </cfRule>
  </conditionalFormatting>
  <conditionalFormatting sqref="K353">
    <cfRule type="notContainsBlanks" dxfId="9967" priority="4345">
      <formula>LEN(TRIM(K353))&gt;0</formula>
    </cfRule>
  </conditionalFormatting>
  <conditionalFormatting sqref="K353">
    <cfRule type="containsBlanks" dxfId="9966" priority="4346">
      <formula>LEN(TRIM(K353))=0</formula>
    </cfRule>
  </conditionalFormatting>
  <conditionalFormatting sqref="K353">
    <cfRule type="notContainsBlanks" dxfId="9965" priority="4347">
      <formula>LEN(TRIM(K353))&gt;0</formula>
    </cfRule>
  </conditionalFormatting>
  <conditionalFormatting sqref="K353">
    <cfRule type="containsBlanks" dxfId="9964" priority="4348">
      <formula>LEN(TRIM(K353))=0</formula>
    </cfRule>
  </conditionalFormatting>
  <conditionalFormatting sqref="K353">
    <cfRule type="notContainsBlanks" dxfId="9963" priority="4349">
      <formula>LEN(TRIM(K353))&gt;0</formula>
    </cfRule>
  </conditionalFormatting>
  <conditionalFormatting sqref="K353">
    <cfRule type="containsBlanks" dxfId="9962" priority="4350">
      <formula>LEN(TRIM(K353))=0</formula>
    </cfRule>
  </conditionalFormatting>
  <conditionalFormatting sqref="K353">
    <cfRule type="notContainsBlanks" dxfId="9961" priority="4351">
      <formula>LEN(TRIM(K353))&gt;0</formula>
    </cfRule>
  </conditionalFormatting>
  <conditionalFormatting sqref="K353">
    <cfRule type="containsBlanks" dxfId="9960" priority="4352">
      <formula>LEN(TRIM(K353))=0</formula>
    </cfRule>
  </conditionalFormatting>
  <conditionalFormatting sqref="K353">
    <cfRule type="notContainsBlanks" dxfId="9959" priority="4353">
      <formula>LEN(TRIM(K353))&gt;0</formula>
    </cfRule>
  </conditionalFormatting>
  <conditionalFormatting sqref="K353">
    <cfRule type="containsBlanks" dxfId="9958" priority="4354">
      <formula>LEN(TRIM(K353))=0</formula>
    </cfRule>
  </conditionalFormatting>
  <conditionalFormatting sqref="K353">
    <cfRule type="notContainsBlanks" dxfId="9957" priority="4355">
      <formula>LEN(TRIM(K353))&gt;0</formula>
    </cfRule>
  </conditionalFormatting>
  <conditionalFormatting sqref="K353">
    <cfRule type="containsBlanks" dxfId="9956" priority="4356">
      <formula>LEN(TRIM(K353))=0</formula>
    </cfRule>
  </conditionalFormatting>
  <conditionalFormatting sqref="K353">
    <cfRule type="notContainsBlanks" dxfId="9955" priority="4357">
      <formula>LEN(TRIM(K353))&gt;0</formula>
    </cfRule>
  </conditionalFormatting>
  <conditionalFormatting sqref="K353">
    <cfRule type="containsBlanks" dxfId="9954" priority="4358">
      <formula>LEN(TRIM(K353))=0</formula>
    </cfRule>
  </conditionalFormatting>
  <conditionalFormatting sqref="N340:N353">
    <cfRule type="notContainsBlanks" dxfId="9953" priority="4359">
      <formula>LEN(TRIM(N340))&gt;0</formula>
    </cfRule>
  </conditionalFormatting>
  <conditionalFormatting sqref="N340:N353">
    <cfRule type="containsBlanks" dxfId="9952" priority="4360">
      <formula>LEN(TRIM(N340))=0</formula>
    </cfRule>
  </conditionalFormatting>
  <conditionalFormatting sqref="N340:N353">
    <cfRule type="notContainsBlanks" dxfId="9951" priority="4361">
      <formula>LEN(TRIM(N340))&gt;0</formula>
    </cfRule>
  </conditionalFormatting>
  <conditionalFormatting sqref="N340:N353">
    <cfRule type="containsBlanks" dxfId="9950" priority="4362">
      <formula>LEN(TRIM(N340))=0</formula>
    </cfRule>
  </conditionalFormatting>
  <conditionalFormatting sqref="N340:N353">
    <cfRule type="notContainsBlanks" dxfId="9949" priority="4363">
      <formula>LEN(TRIM(N340))&gt;0</formula>
    </cfRule>
  </conditionalFormatting>
  <conditionalFormatting sqref="N340:N353">
    <cfRule type="containsBlanks" dxfId="9948" priority="4364">
      <formula>LEN(TRIM(N340))=0</formula>
    </cfRule>
  </conditionalFormatting>
  <conditionalFormatting sqref="N340:N353">
    <cfRule type="notContainsBlanks" dxfId="9947" priority="4365">
      <formula>LEN(TRIM(N340))&gt;0</formula>
    </cfRule>
  </conditionalFormatting>
  <conditionalFormatting sqref="N340:N353">
    <cfRule type="containsBlanks" dxfId="9946" priority="4366">
      <formula>LEN(TRIM(N340))=0</formula>
    </cfRule>
  </conditionalFormatting>
  <conditionalFormatting sqref="N340:N353">
    <cfRule type="notContainsBlanks" dxfId="9945" priority="4367">
      <formula>LEN(TRIM(N340))&gt;0</formula>
    </cfRule>
  </conditionalFormatting>
  <conditionalFormatting sqref="N340:N353">
    <cfRule type="containsBlanks" dxfId="9944" priority="4368">
      <formula>LEN(TRIM(N340))=0</formula>
    </cfRule>
  </conditionalFormatting>
  <conditionalFormatting sqref="N340:N353">
    <cfRule type="notContainsBlanks" dxfId="9943" priority="4369">
      <formula>LEN(TRIM(N340))&gt;0</formula>
    </cfRule>
  </conditionalFormatting>
  <conditionalFormatting sqref="N340:N353">
    <cfRule type="containsBlanks" dxfId="9942" priority="4370">
      <formula>LEN(TRIM(N340))=0</formula>
    </cfRule>
  </conditionalFormatting>
  <conditionalFormatting sqref="N340:N353">
    <cfRule type="notContainsBlanks" dxfId="9941" priority="4371">
      <formula>LEN(TRIM(N340))&gt;0</formula>
    </cfRule>
  </conditionalFormatting>
  <conditionalFormatting sqref="N340:N353">
    <cfRule type="containsBlanks" dxfId="9940" priority="4372">
      <formula>LEN(TRIM(N340))=0</formula>
    </cfRule>
  </conditionalFormatting>
  <conditionalFormatting sqref="N340:N353">
    <cfRule type="notContainsBlanks" dxfId="9939" priority="4373">
      <formula>LEN(TRIM(N340))&gt;0</formula>
    </cfRule>
  </conditionalFormatting>
  <conditionalFormatting sqref="N340:N353">
    <cfRule type="containsBlanks" dxfId="9938" priority="4374">
      <formula>LEN(TRIM(N340))=0</formula>
    </cfRule>
  </conditionalFormatting>
  <conditionalFormatting sqref="N340:N353">
    <cfRule type="notContainsBlanks" dxfId="9937" priority="4375">
      <formula>LEN(TRIM(N340))&gt;0</formula>
    </cfRule>
  </conditionalFormatting>
  <conditionalFormatting sqref="N340:N353">
    <cfRule type="containsBlanks" dxfId="9936" priority="4376">
      <formula>LEN(TRIM(N340))=0</formula>
    </cfRule>
  </conditionalFormatting>
  <conditionalFormatting sqref="O340:O353">
    <cfRule type="notContainsBlanks" dxfId="9935" priority="4377">
      <formula>LEN(TRIM(O340))&gt;0</formula>
    </cfRule>
  </conditionalFormatting>
  <conditionalFormatting sqref="O340:O353">
    <cfRule type="containsBlanks" dxfId="9934" priority="4378">
      <formula>LEN(TRIM(O340))=0</formula>
    </cfRule>
  </conditionalFormatting>
  <conditionalFormatting sqref="O340:O353">
    <cfRule type="notContainsBlanks" dxfId="9933" priority="4379">
      <formula>LEN(TRIM(O340))&gt;0</formula>
    </cfRule>
  </conditionalFormatting>
  <conditionalFormatting sqref="O340:O353">
    <cfRule type="containsBlanks" dxfId="9932" priority="4380">
      <formula>LEN(TRIM(O340))=0</formula>
    </cfRule>
  </conditionalFormatting>
  <conditionalFormatting sqref="O340:O353">
    <cfRule type="notContainsBlanks" dxfId="9931" priority="4381">
      <formula>LEN(TRIM(O340))&gt;0</formula>
    </cfRule>
  </conditionalFormatting>
  <conditionalFormatting sqref="O340:O353">
    <cfRule type="containsBlanks" dxfId="9930" priority="4382">
      <formula>LEN(TRIM(O340))=0</formula>
    </cfRule>
  </conditionalFormatting>
  <conditionalFormatting sqref="O340:O353">
    <cfRule type="notContainsBlanks" dxfId="9929" priority="4383">
      <formula>LEN(TRIM(O340))&gt;0</formula>
    </cfRule>
  </conditionalFormatting>
  <conditionalFormatting sqref="O340:O353">
    <cfRule type="containsBlanks" dxfId="9928" priority="4384">
      <formula>LEN(TRIM(O340))=0</formula>
    </cfRule>
  </conditionalFormatting>
  <conditionalFormatting sqref="O340:O353">
    <cfRule type="notContainsBlanks" dxfId="9927" priority="4385">
      <formula>LEN(TRIM(O340))&gt;0</formula>
    </cfRule>
  </conditionalFormatting>
  <conditionalFormatting sqref="O340:O353">
    <cfRule type="containsBlanks" dxfId="9926" priority="4386">
      <formula>LEN(TRIM(O340))=0</formula>
    </cfRule>
  </conditionalFormatting>
  <conditionalFormatting sqref="O340:O353">
    <cfRule type="notContainsBlanks" dxfId="9925" priority="4387">
      <formula>LEN(TRIM(O340))&gt;0</formula>
    </cfRule>
  </conditionalFormatting>
  <conditionalFormatting sqref="O340:O353">
    <cfRule type="containsBlanks" dxfId="9924" priority="4388">
      <formula>LEN(TRIM(O340))=0</formula>
    </cfRule>
  </conditionalFormatting>
  <conditionalFormatting sqref="O340:O353">
    <cfRule type="notContainsBlanks" dxfId="9923" priority="4389">
      <formula>LEN(TRIM(O340))&gt;0</formula>
    </cfRule>
  </conditionalFormatting>
  <conditionalFormatting sqref="O340:O353">
    <cfRule type="containsBlanks" dxfId="9922" priority="4390">
      <formula>LEN(TRIM(O340))=0</formula>
    </cfRule>
  </conditionalFormatting>
  <conditionalFormatting sqref="O340:O353">
    <cfRule type="notContainsBlanks" dxfId="9921" priority="4391">
      <formula>LEN(TRIM(O340))&gt;0</formula>
    </cfRule>
  </conditionalFormatting>
  <conditionalFormatting sqref="O340:O353">
    <cfRule type="containsBlanks" dxfId="9920" priority="4392">
      <formula>LEN(TRIM(O340))=0</formula>
    </cfRule>
  </conditionalFormatting>
  <conditionalFormatting sqref="O340:O353">
    <cfRule type="notContainsBlanks" dxfId="9919" priority="4393">
      <formula>LEN(TRIM(O340))&gt;0</formula>
    </cfRule>
  </conditionalFormatting>
  <conditionalFormatting sqref="O340:O353">
    <cfRule type="containsBlanks" dxfId="9918" priority="4394">
      <formula>LEN(TRIM(O340))=0</formula>
    </cfRule>
  </conditionalFormatting>
  <conditionalFormatting sqref="O326:O339">
    <cfRule type="notContainsBlanks" dxfId="9917" priority="4395">
      <formula>LEN(TRIM(O326))&gt;0</formula>
    </cfRule>
  </conditionalFormatting>
  <conditionalFormatting sqref="O326:O339">
    <cfRule type="containsBlanks" dxfId="9916" priority="4396">
      <formula>LEN(TRIM(O326))=0</formula>
    </cfRule>
  </conditionalFormatting>
  <conditionalFormatting sqref="O326:O339">
    <cfRule type="notContainsBlanks" dxfId="9915" priority="4397">
      <formula>LEN(TRIM(O326))&gt;0</formula>
    </cfRule>
  </conditionalFormatting>
  <conditionalFormatting sqref="O326:O339">
    <cfRule type="containsBlanks" dxfId="9914" priority="4398">
      <formula>LEN(TRIM(O326))=0</formula>
    </cfRule>
  </conditionalFormatting>
  <conditionalFormatting sqref="O326:O339">
    <cfRule type="notContainsBlanks" dxfId="9913" priority="4399">
      <formula>LEN(TRIM(O326))&gt;0</formula>
    </cfRule>
  </conditionalFormatting>
  <conditionalFormatting sqref="O326:O339">
    <cfRule type="containsBlanks" dxfId="9912" priority="4400">
      <formula>LEN(TRIM(O326))=0</formula>
    </cfRule>
  </conditionalFormatting>
  <conditionalFormatting sqref="O326:O339">
    <cfRule type="notContainsBlanks" dxfId="9911" priority="4401">
      <formula>LEN(TRIM(O326))&gt;0</formula>
    </cfRule>
  </conditionalFormatting>
  <conditionalFormatting sqref="O326:O339">
    <cfRule type="containsBlanks" dxfId="9910" priority="4402">
      <formula>LEN(TRIM(O326))=0</formula>
    </cfRule>
  </conditionalFormatting>
  <conditionalFormatting sqref="O326:O339">
    <cfRule type="notContainsBlanks" dxfId="9909" priority="4403">
      <formula>LEN(TRIM(O326))&gt;0</formula>
    </cfRule>
  </conditionalFormatting>
  <conditionalFormatting sqref="O326:O339">
    <cfRule type="containsBlanks" dxfId="9908" priority="4404">
      <formula>LEN(TRIM(O326))=0</formula>
    </cfRule>
  </conditionalFormatting>
  <conditionalFormatting sqref="O326:O339">
    <cfRule type="notContainsBlanks" dxfId="9907" priority="4405">
      <formula>LEN(TRIM(O326))&gt;0</formula>
    </cfRule>
  </conditionalFormatting>
  <conditionalFormatting sqref="O326:O339">
    <cfRule type="containsBlanks" dxfId="9906" priority="4406">
      <formula>LEN(TRIM(O326))=0</formula>
    </cfRule>
  </conditionalFormatting>
  <conditionalFormatting sqref="O326:O339">
    <cfRule type="notContainsBlanks" dxfId="9905" priority="4407">
      <formula>LEN(TRIM(O326))&gt;0</formula>
    </cfRule>
  </conditionalFormatting>
  <conditionalFormatting sqref="O326:O339">
    <cfRule type="containsBlanks" dxfId="9904" priority="4408">
      <formula>LEN(TRIM(O326))=0</formula>
    </cfRule>
  </conditionalFormatting>
  <conditionalFormatting sqref="O326:O339">
    <cfRule type="notContainsBlanks" dxfId="9903" priority="4409">
      <formula>LEN(TRIM(O326))&gt;0</formula>
    </cfRule>
  </conditionalFormatting>
  <conditionalFormatting sqref="O326:O339">
    <cfRule type="containsBlanks" dxfId="9902" priority="4410">
      <formula>LEN(TRIM(O326))=0</formula>
    </cfRule>
  </conditionalFormatting>
  <conditionalFormatting sqref="O326:O339">
    <cfRule type="notContainsBlanks" dxfId="9901" priority="4411">
      <formula>LEN(TRIM(O326))&gt;0</formula>
    </cfRule>
  </conditionalFormatting>
  <conditionalFormatting sqref="O326:O339">
    <cfRule type="containsBlanks" dxfId="9900" priority="4412">
      <formula>LEN(TRIM(O326))=0</formula>
    </cfRule>
  </conditionalFormatting>
  <conditionalFormatting sqref="K326:K339">
    <cfRule type="notContainsBlanks" dxfId="9899" priority="4413">
      <formula>LEN(TRIM(K326))&gt;0</formula>
    </cfRule>
  </conditionalFormatting>
  <conditionalFormatting sqref="K326:K339">
    <cfRule type="containsBlanks" dxfId="9898" priority="4414">
      <formula>LEN(TRIM(K326))=0</formula>
    </cfRule>
  </conditionalFormatting>
  <conditionalFormatting sqref="K326:K339">
    <cfRule type="notContainsBlanks" dxfId="9897" priority="4415">
      <formula>LEN(TRIM(K326))&gt;0</formula>
    </cfRule>
  </conditionalFormatting>
  <conditionalFormatting sqref="K326:K339">
    <cfRule type="containsBlanks" dxfId="9896" priority="4416">
      <formula>LEN(TRIM(K326))=0</formula>
    </cfRule>
  </conditionalFormatting>
  <conditionalFormatting sqref="K326:K339">
    <cfRule type="notContainsBlanks" dxfId="9895" priority="4417">
      <formula>LEN(TRIM(K326))&gt;0</formula>
    </cfRule>
  </conditionalFormatting>
  <conditionalFormatting sqref="K326:K339">
    <cfRule type="containsBlanks" dxfId="9894" priority="4418">
      <formula>LEN(TRIM(K326))=0</formula>
    </cfRule>
  </conditionalFormatting>
  <conditionalFormatting sqref="K326:K339">
    <cfRule type="notContainsBlanks" dxfId="9893" priority="4419">
      <formula>LEN(TRIM(K326))&gt;0</formula>
    </cfRule>
  </conditionalFormatting>
  <conditionalFormatting sqref="K326:K339">
    <cfRule type="containsBlanks" dxfId="9892" priority="4420">
      <formula>LEN(TRIM(K326))=0</formula>
    </cfRule>
  </conditionalFormatting>
  <conditionalFormatting sqref="K326:K339">
    <cfRule type="notContainsBlanks" dxfId="9891" priority="4421">
      <formula>LEN(TRIM(K326))&gt;0</formula>
    </cfRule>
  </conditionalFormatting>
  <conditionalFormatting sqref="K326:K339">
    <cfRule type="containsBlanks" dxfId="9890" priority="4422">
      <formula>LEN(TRIM(K326))=0</formula>
    </cfRule>
  </conditionalFormatting>
  <conditionalFormatting sqref="K326:K339">
    <cfRule type="notContainsBlanks" dxfId="9889" priority="4423">
      <formula>LEN(TRIM(K326))&gt;0</formula>
    </cfRule>
  </conditionalFormatting>
  <conditionalFormatting sqref="K326:K339">
    <cfRule type="containsBlanks" dxfId="9888" priority="4424">
      <formula>LEN(TRIM(K326))=0</formula>
    </cfRule>
  </conditionalFormatting>
  <conditionalFormatting sqref="K326:K339">
    <cfRule type="notContainsBlanks" dxfId="9887" priority="4425">
      <formula>LEN(TRIM(K326))&gt;0</formula>
    </cfRule>
  </conditionalFormatting>
  <conditionalFormatting sqref="K326:K339">
    <cfRule type="containsBlanks" dxfId="9886" priority="4426">
      <formula>LEN(TRIM(K326))=0</formula>
    </cfRule>
  </conditionalFormatting>
  <conditionalFormatting sqref="K326:K339">
    <cfRule type="notContainsBlanks" dxfId="9885" priority="4427">
      <formula>LEN(TRIM(K326))&gt;0</formula>
    </cfRule>
  </conditionalFormatting>
  <conditionalFormatting sqref="K326:K339">
    <cfRule type="containsBlanks" dxfId="9884" priority="4428">
      <formula>LEN(TRIM(K326))=0</formula>
    </cfRule>
  </conditionalFormatting>
  <conditionalFormatting sqref="K326:K339">
    <cfRule type="notContainsBlanks" dxfId="9883" priority="4429">
      <formula>LEN(TRIM(K326))&gt;0</formula>
    </cfRule>
  </conditionalFormatting>
  <conditionalFormatting sqref="K326:K339">
    <cfRule type="containsBlanks" dxfId="9882" priority="4430">
      <formula>LEN(TRIM(K326))=0</formula>
    </cfRule>
  </conditionalFormatting>
  <conditionalFormatting sqref="H55">
    <cfRule type="notContainsBlanks" dxfId="9881" priority="4431">
      <formula>LEN(TRIM(H55))&gt;0</formula>
    </cfRule>
  </conditionalFormatting>
  <conditionalFormatting sqref="H55">
    <cfRule type="containsBlanks" dxfId="9880" priority="4432">
      <formula>LEN(TRIM(H55))=0</formula>
    </cfRule>
  </conditionalFormatting>
  <conditionalFormatting sqref="H55">
    <cfRule type="notContainsBlanks" dxfId="9879" priority="4433">
      <formula>LEN(TRIM(H55))&gt;0</formula>
    </cfRule>
  </conditionalFormatting>
  <conditionalFormatting sqref="H55">
    <cfRule type="containsBlanks" dxfId="9878" priority="4434">
      <formula>LEN(TRIM(H55))=0</formula>
    </cfRule>
  </conditionalFormatting>
  <conditionalFormatting sqref="H54">
    <cfRule type="notContainsBlanks" dxfId="9877" priority="4435">
      <formula>LEN(TRIM(H54))&gt;0</formula>
    </cfRule>
  </conditionalFormatting>
  <conditionalFormatting sqref="H54">
    <cfRule type="containsBlanks" dxfId="9876" priority="4436">
      <formula>LEN(TRIM(H54))=0</formula>
    </cfRule>
  </conditionalFormatting>
  <conditionalFormatting sqref="H54">
    <cfRule type="notContainsBlanks" dxfId="9875" priority="4437">
      <formula>LEN(TRIM(H54))&gt;0</formula>
    </cfRule>
  </conditionalFormatting>
  <conditionalFormatting sqref="H54">
    <cfRule type="containsBlanks" dxfId="9874" priority="4438">
      <formula>LEN(TRIM(H54))=0</formula>
    </cfRule>
  </conditionalFormatting>
  <conditionalFormatting sqref="H55">
    <cfRule type="notContainsBlanks" dxfId="9873" priority="4439">
      <formula>LEN(TRIM(H55))&gt;0</formula>
    </cfRule>
  </conditionalFormatting>
  <conditionalFormatting sqref="H55">
    <cfRule type="containsBlanks" dxfId="9872" priority="4440">
      <formula>LEN(TRIM(H55))=0</formula>
    </cfRule>
  </conditionalFormatting>
  <conditionalFormatting sqref="H55">
    <cfRule type="notContainsBlanks" dxfId="9871" priority="4441">
      <formula>LEN(TRIM(H55))&gt;0</formula>
    </cfRule>
  </conditionalFormatting>
  <conditionalFormatting sqref="H55">
    <cfRule type="containsBlanks" dxfId="9870" priority="4442">
      <formula>LEN(TRIM(H55))=0</formula>
    </cfRule>
  </conditionalFormatting>
  <conditionalFormatting sqref="H57:H59">
    <cfRule type="notContainsBlanks" dxfId="9869" priority="4443">
      <formula>LEN(TRIM(H57))&gt;0</formula>
    </cfRule>
  </conditionalFormatting>
  <conditionalFormatting sqref="H57:H59">
    <cfRule type="containsBlanks" dxfId="9868" priority="4444">
      <formula>LEN(TRIM(H57))=0</formula>
    </cfRule>
  </conditionalFormatting>
  <conditionalFormatting sqref="H57:H59">
    <cfRule type="notContainsBlanks" dxfId="9867" priority="4445">
      <formula>LEN(TRIM(H57))&gt;0</formula>
    </cfRule>
  </conditionalFormatting>
  <conditionalFormatting sqref="H57:H59">
    <cfRule type="containsBlanks" dxfId="9866" priority="4446">
      <formula>LEN(TRIM(H57))=0</formula>
    </cfRule>
  </conditionalFormatting>
  <conditionalFormatting sqref="H57:H59">
    <cfRule type="notContainsBlanks" dxfId="9865" priority="4447">
      <formula>LEN(TRIM(H57))&gt;0</formula>
    </cfRule>
  </conditionalFormatting>
  <conditionalFormatting sqref="H57:H59">
    <cfRule type="containsBlanks" dxfId="9864" priority="4448">
      <formula>LEN(TRIM(H57))=0</formula>
    </cfRule>
  </conditionalFormatting>
  <conditionalFormatting sqref="H58">
    <cfRule type="notContainsBlanks" dxfId="9863" priority="4449">
      <formula>LEN(TRIM(H58))&gt;0</formula>
    </cfRule>
  </conditionalFormatting>
  <conditionalFormatting sqref="H58">
    <cfRule type="containsBlanks" dxfId="9862" priority="4450">
      <formula>LEN(TRIM(H58))=0</formula>
    </cfRule>
  </conditionalFormatting>
  <conditionalFormatting sqref="H58">
    <cfRule type="notContainsBlanks" dxfId="9861" priority="4451">
      <formula>LEN(TRIM(H58))&gt;0</formula>
    </cfRule>
  </conditionalFormatting>
  <conditionalFormatting sqref="H58">
    <cfRule type="containsBlanks" dxfId="9860" priority="4452">
      <formula>LEN(TRIM(H58))=0</formula>
    </cfRule>
  </conditionalFormatting>
  <conditionalFormatting sqref="H57 H59">
    <cfRule type="notContainsBlanks" dxfId="9859" priority="4453">
      <formula>LEN(TRIM(H57))&gt;0</formula>
    </cfRule>
  </conditionalFormatting>
  <conditionalFormatting sqref="H57 H59">
    <cfRule type="containsBlanks" dxfId="9858" priority="4454">
      <formula>LEN(TRIM(H57))=0</formula>
    </cfRule>
  </conditionalFormatting>
  <conditionalFormatting sqref="H57 H59">
    <cfRule type="notContainsBlanks" dxfId="9857" priority="4455">
      <formula>LEN(TRIM(H57))&gt;0</formula>
    </cfRule>
  </conditionalFormatting>
  <conditionalFormatting sqref="H57 H59">
    <cfRule type="containsBlanks" dxfId="9856" priority="4456">
      <formula>LEN(TRIM(H57))=0</formula>
    </cfRule>
  </conditionalFormatting>
  <conditionalFormatting sqref="H58">
    <cfRule type="notContainsBlanks" dxfId="9855" priority="4457">
      <formula>LEN(TRIM(H58))&gt;0</formula>
    </cfRule>
  </conditionalFormatting>
  <conditionalFormatting sqref="H58">
    <cfRule type="containsBlanks" dxfId="9854" priority="4458">
      <formula>LEN(TRIM(H58))=0</formula>
    </cfRule>
  </conditionalFormatting>
  <conditionalFormatting sqref="H58">
    <cfRule type="notContainsBlanks" dxfId="9853" priority="4459">
      <formula>LEN(TRIM(H58))&gt;0</formula>
    </cfRule>
  </conditionalFormatting>
  <conditionalFormatting sqref="H58">
    <cfRule type="containsBlanks" dxfId="9852" priority="4460">
      <formula>LEN(TRIM(H58))=0</formula>
    </cfRule>
  </conditionalFormatting>
  <conditionalFormatting sqref="I53:I60">
    <cfRule type="notContainsBlanks" dxfId="9851" priority="4461">
      <formula>LEN(TRIM(I53))&gt;0</formula>
    </cfRule>
  </conditionalFormatting>
  <conditionalFormatting sqref="I53:I60">
    <cfRule type="containsBlanks" dxfId="9850" priority="4462">
      <formula>LEN(TRIM(I53))=0</formula>
    </cfRule>
  </conditionalFormatting>
  <conditionalFormatting sqref="I55 I58">
    <cfRule type="notContainsBlanks" dxfId="9849" priority="4463">
      <formula>LEN(TRIM(I55))&gt;0</formula>
    </cfRule>
  </conditionalFormatting>
  <conditionalFormatting sqref="I55 I58">
    <cfRule type="containsBlanks" dxfId="9848" priority="4464">
      <formula>LEN(TRIM(I55))=0</formula>
    </cfRule>
  </conditionalFormatting>
  <conditionalFormatting sqref="I53:I60">
    <cfRule type="notContainsBlanks" dxfId="9847" priority="4465">
      <formula>LEN(TRIM(I53))&gt;0</formula>
    </cfRule>
  </conditionalFormatting>
  <conditionalFormatting sqref="I53:I60">
    <cfRule type="containsBlanks" dxfId="9846" priority="4466">
      <formula>LEN(TRIM(I53))=0</formula>
    </cfRule>
  </conditionalFormatting>
  <conditionalFormatting sqref="I53:I60">
    <cfRule type="notContainsBlanks" dxfId="9845" priority="4467">
      <formula>LEN(TRIM(I53))&gt;0</formula>
    </cfRule>
  </conditionalFormatting>
  <conditionalFormatting sqref="I53:I60">
    <cfRule type="containsBlanks" dxfId="9844" priority="4468">
      <formula>LEN(TRIM(I53))=0</formula>
    </cfRule>
  </conditionalFormatting>
  <conditionalFormatting sqref="I53:I60">
    <cfRule type="notContainsBlanks" dxfId="9843" priority="4469">
      <formula>LEN(TRIM(I53))&gt;0</formula>
    </cfRule>
  </conditionalFormatting>
  <conditionalFormatting sqref="I53:I60">
    <cfRule type="containsBlanks" dxfId="9842" priority="4470">
      <formula>LEN(TRIM(I53))=0</formula>
    </cfRule>
  </conditionalFormatting>
  <conditionalFormatting sqref="I54 I57 I60">
    <cfRule type="notContainsBlanks" dxfId="9841" priority="4471">
      <formula>LEN(TRIM(I54))&gt;0</formula>
    </cfRule>
  </conditionalFormatting>
  <conditionalFormatting sqref="I54 I57 I60">
    <cfRule type="containsBlanks" dxfId="9840" priority="4472">
      <formula>LEN(TRIM(I54))=0</formula>
    </cfRule>
  </conditionalFormatting>
  <conditionalFormatting sqref="I54 I57 I60">
    <cfRule type="notContainsBlanks" dxfId="9839" priority="4473">
      <formula>LEN(TRIM(I54))&gt;0</formula>
    </cfRule>
  </conditionalFormatting>
  <conditionalFormatting sqref="I54 I57 I60">
    <cfRule type="containsBlanks" dxfId="9838" priority="4474">
      <formula>LEN(TRIM(I54))=0</formula>
    </cfRule>
  </conditionalFormatting>
  <conditionalFormatting sqref="I53 I55:I56 I58:I59">
    <cfRule type="notContainsBlanks" dxfId="9837" priority="4475">
      <formula>LEN(TRIM(I53))&gt;0</formula>
    </cfRule>
  </conditionalFormatting>
  <conditionalFormatting sqref="I53 I55:I56 I58:I59">
    <cfRule type="containsBlanks" dxfId="9836" priority="4476">
      <formula>LEN(TRIM(I53))=0</formula>
    </cfRule>
  </conditionalFormatting>
  <conditionalFormatting sqref="I53 I55:I56 I58:I59">
    <cfRule type="notContainsBlanks" dxfId="9835" priority="4477">
      <formula>LEN(TRIM(I53))&gt;0</formula>
    </cfRule>
  </conditionalFormatting>
  <conditionalFormatting sqref="I53 I55:I56 I58:I59">
    <cfRule type="containsBlanks" dxfId="9834" priority="4478">
      <formula>LEN(TRIM(I53))=0</formula>
    </cfRule>
  </conditionalFormatting>
  <conditionalFormatting sqref="I54 I57 I60">
    <cfRule type="notContainsBlanks" dxfId="9833" priority="4479">
      <formula>LEN(TRIM(I54))&gt;0</formula>
    </cfRule>
  </conditionalFormatting>
  <conditionalFormatting sqref="I54 I57 I60">
    <cfRule type="containsBlanks" dxfId="9832" priority="4480">
      <formula>LEN(TRIM(I54))=0</formula>
    </cfRule>
  </conditionalFormatting>
  <conditionalFormatting sqref="I54 I57 I60">
    <cfRule type="notContainsBlanks" dxfId="9831" priority="4481">
      <formula>LEN(TRIM(I54))&gt;0</formula>
    </cfRule>
  </conditionalFormatting>
  <conditionalFormatting sqref="I54 I57 I60">
    <cfRule type="containsBlanks" dxfId="9830" priority="4482">
      <formula>LEN(TRIM(I54))=0</formula>
    </cfRule>
  </conditionalFormatting>
  <conditionalFormatting sqref="J53:J61">
    <cfRule type="notContainsBlanks" dxfId="9829" priority="4483">
      <formula>LEN(TRIM(J53))&gt;0</formula>
    </cfRule>
  </conditionalFormatting>
  <conditionalFormatting sqref="J53:J61">
    <cfRule type="containsBlanks" dxfId="9828" priority="4484">
      <formula>LEN(TRIM(J53))=0</formula>
    </cfRule>
  </conditionalFormatting>
  <conditionalFormatting sqref="J55 J58">
    <cfRule type="notContainsBlanks" dxfId="9827" priority="4485">
      <formula>LEN(TRIM(J55))&gt;0</formula>
    </cfRule>
  </conditionalFormatting>
  <conditionalFormatting sqref="J55 J58">
    <cfRule type="containsBlanks" dxfId="9826" priority="4486">
      <formula>LEN(TRIM(J55))=0</formula>
    </cfRule>
  </conditionalFormatting>
  <conditionalFormatting sqref="J53:J61">
    <cfRule type="notContainsBlanks" dxfId="9825" priority="4487">
      <formula>LEN(TRIM(J53))&gt;0</formula>
    </cfRule>
  </conditionalFormatting>
  <conditionalFormatting sqref="J53:J61">
    <cfRule type="containsBlanks" dxfId="9824" priority="4488">
      <formula>LEN(TRIM(J53))=0</formula>
    </cfRule>
  </conditionalFormatting>
  <conditionalFormatting sqref="J53:J61">
    <cfRule type="notContainsBlanks" dxfId="9823" priority="4489">
      <formula>LEN(TRIM(J53))&gt;0</formula>
    </cfRule>
  </conditionalFormatting>
  <conditionalFormatting sqref="J53:J61">
    <cfRule type="containsBlanks" dxfId="9822" priority="4490">
      <formula>LEN(TRIM(J53))=0</formula>
    </cfRule>
  </conditionalFormatting>
  <conditionalFormatting sqref="J53:J61">
    <cfRule type="notContainsBlanks" dxfId="9821" priority="4491">
      <formula>LEN(TRIM(J53))&gt;0</formula>
    </cfRule>
  </conditionalFormatting>
  <conditionalFormatting sqref="J53:J61">
    <cfRule type="containsBlanks" dxfId="9820" priority="4492">
      <formula>LEN(TRIM(J53))=0</formula>
    </cfRule>
  </conditionalFormatting>
  <conditionalFormatting sqref="J54 J57 J60">
    <cfRule type="notContainsBlanks" dxfId="9819" priority="4493">
      <formula>LEN(TRIM(J54))&gt;0</formula>
    </cfRule>
  </conditionalFormatting>
  <conditionalFormatting sqref="J54 J57 J60">
    <cfRule type="containsBlanks" dxfId="9818" priority="4494">
      <formula>LEN(TRIM(J54))=0</formula>
    </cfRule>
  </conditionalFormatting>
  <conditionalFormatting sqref="J54 J57 J60">
    <cfRule type="notContainsBlanks" dxfId="9817" priority="4495">
      <formula>LEN(TRIM(J54))&gt;0</formula>
    </cfRule>
  </conditionalFormatting>
  <conditionalFormatting sqref="J54 J57 J60">
    <cfRule type="containsBlanks" dxfId="9816" priority="4496">
      <formula>LEN(TRIM(J54))=0</formula>
    </cfRule>
  </conditionalFormatting>
  <conditionalFormatting sqref="J53 J61 J55:J56 J58:J59">
    <cfRule type="notContainsBlanks" dxfId="9815" priority="4497">
      <formula>LEN(TRIM(J53))&gt;0</formula>
    </cfRule>
  </conditionalFormatting>
  <conditionalFormatting sqref="J53 J61 J55:J56 J58:J59">
    <cfRule type="containsBlanks" dxfId="9814" priority="4498">
      <formula>LEN(TRIM(J53))=0</formula>
    </cfRule>
  </conditionalFormatting>
  <conditionalFormatting sqref="J53 J61 J55:J56 J58:J59">
    <cfRule type="notContainsBlanks" dxfId="9813" priority="4499">
      <formula>LEN(TRIM(J53))&gt;0</formula>
    </cfRule>
  </conditionalFormatting>
  <conditionalFormatting sqref="J53 J61 J55:J56 J58:J59">
    <cfRule type="containsBlanks" dxfId="9812" priority="4500">
      <formula>LEN(TRIM(J53))=0</formula>
    </cfRule>
  </conditionalFormatting>
  <conditionalFormatting sqref="J54 J57 J60">
    <cfRule type="notContainsBlanks" dxfId="9811" priority="4501">
      <formula>LEN(TRIM(J54))&gt;0</formula>
    </cfRule>
  </conditionalFormatting>
  <conditionalFormatting sqref="J54 J57 J60">
    <cfRule type="containsBlanks" dxfId="9810" priority="4502">
      <formula>LEN(TRIM(J54))=0</formula>
    </cfRule>
  </conditionalFormatting>
  <conditionalFormatting sqref="J54 J57 J60">
    <cfRule type="notContainsBlanks" dxfId="9809" priority="4503">
      <formula>LEN(TRIM(J54))&gt;0</formula>
    </cfRule>
  </conditionalFormatting>
  <conditionalFormatting sqref="J54 J57 J60">
    <cfRule type="containsBlanks" dxfId="9808" priority="4504">
      <formula>LEN(TRIM(J54))=0</formula>
    </cfRule>
  </conditionalFormatting>
  <conditionalFormatting sqref="K52:K60">
    <cfRule type="notContainsBlanks" dxfId="9807" priority="4505">
      <formula>LEN(TRIM(K52))&gt;0</formula>
    </cfRule>
  </conditionalFormatting>
  <conditionalFormatting sqref="K52:K60">
    <cfRule type="containsBlanks" dxfId="9806" priority="4506">
      <formula>LEN(TRIM(K52))=0</formula>
    </cfRule>
  </conditionalFormatting>
  <conditionalFormatting sqref="K54 K57">
    <cfRule type="notContainsBlanks" dxfId="9805" priority="4507">
      <formula>LEN(TRIM(K54))&gt;0</formula>
    </cfRule>
  </conditionalFormatting>
  <conditionalFormatting sqref="K54 K57">
    <cfRule type="containsBlanks" dxfId="9804" priority="4508">
      <formula>LEN(TRIM(K54))=0</formula>
    </cfRule>
  </conditionalFormatting>
  <conditionalFormatting sqref="K52:K60">
    <cfRule type="notContainsBlanks" dxfId="9803" priority="4509">
      <formula>LEN(TRIM(K52))&gt;0</formula>
    </cfRule>
  </conditionalFormatting>
  <conditionalFormatting sqref="K52:K60">
    <cfRule type="containsBlanks" dxfId="9802" priority="4510">
      <formula>LEN(TRIM(K52))=0</formula>
    </cfRule>
  </conditionalFormatting>
  <conditionalFormatting sqref="K52:K60">
    <cfRule type="notContainsBlanks" dxfId="9801" priority="4511">
      <formula>LEN(TRIM(K52))&gt;0</formula>
    </cfRule>
  </conditionalFormatting>
  <conditionalFormatting sqref="K52:K60">
    <cfRule type="containsBlanks" dxfId="9800" priority="4512">
      <formula>LEN(TRIM(K52))=0</formula>
    </cfRule>
  </conditionalFormatting>
  <conditionalFormatting sqref="K52:K60">
    <cfRule type="notContainsBlanks" dxfId="9799" priority="4513">
      <formula>LEN(TRIM(K52))&gt;0</formula>
    </cfRule>
  </conditionalFormatting>
  <conditionalFormatting sqref="K52:K60">
    <cfRule type="containsBlanks" dxfId="9798" priority="4514">
      <formula>LEN(TRIM(K52))=0</formula>
    </cfRule>
  </conditionalFormatting>
  <conditionalFormatting sqref="K53 K56 K59">
    <cfRule type="notContainsBlanks" dxfId="9797" priority="4515">
      <formula>LEN(TRIM(K53))&gt;0</formula>
    </cfRule>
  </conditionalFormatting>
  <conditionalFormatting sqref="K53 K56 K59">
    <cfRule type="containsBlanks" dxfId="9796" priority="4516">
      <formula>LEN(TRIM(K53))=0</formula>
    </cfRule>
  </conditionalFormatting>
  <conditionalFormatting sqref="K53 K56 K59">
    <cfRule type="notContainsBlanks" dxfId="9795" priority="4517">
      <formula>LEN(TRIM(K53))&gt;0</formula>
    </cfRule>
  </conditionalFormatting>
  <conditionalFormatting sqref="K53 K56 K59">
    <cfRule type="containsBlanks" dxfId="9794" priority="4518">
      <formula>LEN(TRIM(K53))=0</formula>
    </cfRule>
  </conditionalFormatting>
  <conditionalFormatting sqref="K52 K60 K54:K55 K57:K58">
    <cfRule type="notContainsBlanks" dxfId="9793" priority="4519">
      <formula>LEN(TRIM(K52))&gt;0</formula>
    </cfRule>
  </conditionalFormatting>
  <conditionalFormatting sqref="K52 K60 K54:K55 K57:K58">
    <cfRule type="containsBlanks" dxfId="9792" priority="4520">
      <formula>LEN(TRIM(K52))=0</formula>
    </cfRule>
  </conditionalFormatting>
  <conditionalFormatting sqref="K52 K60 K54:K55 K57:K58">
    <cfRule type="notContainsBlanks" dxfId="9791" priority="4521">
      <formula>LEN(TRIM(K52))&gt;0</formula>
    </cfRule>
  </conditionalFormatting>
  <conditionalFormatting sqref="K52 K60 K54:K55 K57:K58">
    <cfRule type="containsBlanks" dxfId="9790" priority="4522">
      <formula>LEN(TRIM(K52))=0</formula>
    </cfRule>
  </conditionalFormatting>
  <conditionalFormatting sqref="K53 K56 K59">
    <cfRule type="notContainsBlanks" dxfId="9789" priority="4523">
      <formula>LEN(TRIM(K53))&gt;0</formula>
    </cfRule>
  </conditionalFormatting>
  <conditionalFormatting sqref="K53 K56 K59">
    <cfRule type="containsBlanks" dxfId="9788" priority="4524">
      <formula>LEN(TRIM(K53))=0</formula>
    </cfRule>
  </conditionalFormatting>
  <conditionalFormatting sqref="K53 K56 K59">
    <cfRule type="notContainsBlanks" dxfId="9787" priority="4525">
      <formula>LEN(TRIM(K53))&gt;0</formula>
    </cfRule>
  </conditionalFormatting>
  <conditionalFormatting sqref="K53 K56 K59">
    <cfRule type="containsBlanks" dxfId="9786" priority="4526">
      <formula>LEN(TRIM(K53))=0</formula>
    </cfRule>
  </conditionalFormatting>
  <conditionalFormatting sqref="L53:L59">
    <cfRule type="notContainsBlanks" dxfId="9785" priority="4527">
      <formula>LEN(TRIM(L53))&gt;0</formula>
    </cfRule>
  </conditionalFormatting>
  <conditionalFormatting sqref="L53:L59">
    <cfRule type="containsBlanks" dxfId="9784" priority="4528">
      <formula>LEN(TRIM(L53))=0</formula>
    </cfRule>
  </conditionalFormatting>
  <conditionalFormatting sqref="L55 L58">
    <cfRule type="notContainsBlanks" dxfId="9783" priority="4529">
      <formula>LEN(TRIM(L55))&gt;0</formula>
    </cfRule>
  </conditionalFormatting>
  <conditionalFormatting sqref="L55 L58">
    <cfRule type="containsBlanks" dxfId="9782" priority="4530">
      <formula>LEN(TRIM(L55))=0</formula>
    </cfRule>
  </conditionalFormatting>
  <conditionalFormatting sqref="L53:L59">
    <cfRule type="notContainsBlanks" dxfId="9781" priority="4531">
      <formula>LEN(TRIM(L53))&gt;0</formula>
    </cfRule>
  </conditionalFormatting>
  <conditionalFormatting sqref="L53:L59">
    <cfRule type="containsBlanks" dxfId="9780" priority="4532">
      <formula>LEN(TRIM(L53))=0</formula>
    </cfRule>
  </conditionalFormatting>
  <conditionalFormatting sqref="L53:L59">
    <cfRule type="notContainsBlanks" dxfId="9779" priority="4533">
      <formula>LEN(TRIM(L53))&gt;0</formula>
    </cfRule>
  </conditionalFormatting>
  <conditionalFormatting sqref="L53:L59">
    <cfRule type="containsBlanks" dxfId="9778" priority="4534">
      <formula>LEN(TRIM(L53))=0</formula>
    </cfRule>
  </conditionalFormatting>
  <conditionalFormatting sqref="L53:L59">
    <cfRule type="notContainsBlanks" dxfId="9777" priority="4535">
      <formula>LEN(TRIM(L53))&gt;0</formula>
    </cfRule>
  </conditionalFormatting>
  <conditionalFormatting sqref="L53:L59">
    <cfRule type="containsBlanks" dxfId="9776" priority="4536">
      <formula>LEN(TRIM(L53))=0</formula>
    </cfRule>
  </conditionalFormatting>
  <conditionalFormatting sqref="L54 L57">
    <cfRule type="notContainsBlanks" dxfId="9775" priority="4537">
      <formula>LEN(TRIM(L54))&gt;0</formula>
    </cfRule>
  </conditionalFormatting>
  <conditionalFormatting sqref="L54 L57">
    <cfRule type="containsBlanks" dxfId="9774" priority="4538">
      <formula>LEN(TRIM(L54))=0</formula>
    </cfRule>
  </conditionalFormatting>
  <conditionalFormatting sqref="L54 L57">
    <cfRule type="notContainsBlanks" dxfId="9773" priority="4539">
      <formula>LEN(TRIM(L54))&gt;0</formula>
    </cfRule>
  </conditionalFormatting>
  <conditionalFormatting sqref="L54 L57">
    <cfRule type="containsBlanks" dxfId="9772" priority="4540">
      <formula>LEN(TRIM(L54))=0</formula>
    </cfRule>
  </conditionalFormatting>
  <conditionalFormatting sqref="L53 L55:L56 L58:L59">
    <cfRule type="notContainsBlanks" dxfId="9771" priority="4541">
      <formula>LEN(TRIM(L53))&gt;0</formula>
    </cfRule>
  </conditionalFormatting>
  <conditionalFormatting sqref="L53 L55:L56 L58:L59">
    <cfRule type="containsBlanks" dxfId="9770" priority="4542">
      <formula>LEN(TRIM(L53))=0</formula>
    </cfRule>
  </conditionalFormatting>
  <conditionalFormatting sqref="L53 L55:L56 L58:L59">
    <cfRule type="notContainsBlanks" dxfId="9769" priority="4543">
      <formula>LEN(TRIM(L53))&gt;0</formula>
    </cfRule>
  </conditionalFormatting>
  <conditionalFormatting sqref="L53 L55:L56 L58:L59">
    <cfRule type="containsBlanks" dxfId="9768" priority="4544">
      <formula>LEN(TRIM(L53))=0</formula>
    </cfRule>
  </conditionalFormatting>
  <conditionalFormatting sqref="L54 L57">
    <cfRule type="notContainsBlanks" dxfId="9767" priority="4545">
      <formula>LEN(TRIM(L54))&gt;0</formula>
    </cfRule>
  </conditionalFormatting>
  <conditionalFormatting sqref="L54 L57">
    <cfRule type="containsBlanks" dxfId="9766" priority="4546">
      <formula>LEN(TRIM(L54))=0</formula>
    </cfRule>
  </conditionalFormatting>
  <conditionalFormatting sqref="L54 L57">
    <cfRule type="notContainsBlanks" dxfId="9765" priority="4547">
      <formula>LEN(TRIM(L54))&gt;0</formula>
    </cfRule>
  </conditionalFormatting>
  <conditionalFormatting sqref="L54 L57">
    <cfRule type="containsBlanks" dxfId="9764" priority="4548">
      <formula>LEN(TRIM(L54))=0</formula>
    </cfRule>
  </conditionalFormatting>
  <conditionalFormatting sqref="M53:M60">
    <cfRule type="notContainsBlanks" dxfId="9763" priority="4549">
      <formula>LEN(TRIM(M53))&gt;0</formula>
    </cfRule>
  </conditionalFormatting>
  <conditionalFormatting sqref="M53:M60">
    <cfRule type="containsBlanks" dxfId="9762" priority="4550">
      <formula>LEN(TRIM(M53))=0</formula>
    </cfRule>
  </conditionalFormatting>
  <conditionalFormatting sqref="M55 M58">
    <cfRule type="notContainsBlanks" dxfId="9761" priority="4551">
      <formula>LEN(TRIM(M55))&gt;0</formula>
    </cfRule>
  </conditionalFormatting>
  <conditionalFormatting sqref="M55 M58">
    <cfRule type="containsBlanks" dxfId="9760" priority="4552">
      <formula>LEN(TRIM(M55))=0</formula>
    </cfRule>
  </conditionalFormatting>
  <conditionalFormatting sqref="M53:M60">
    <cfRule type="notContainsBlanks" dxfId="9759" priority="4553">
      <formula>LEN(TRIM(M53))&gt;0</formula>
    </cfRule>
  </conditionalFormatting>
  <conditionalFormatting sqref="M53:M60">
    <cfRule type="containsBlanks" dxfId="9758" priority="4554">
      <formula>LEN(TRIM(M53))=0</formula>
    </cfRule>
  </conditionalFormatting>
  <conditionalFormatting sqref="M53:M60">
    <cfRule type="notContainsBlanks" dxfId="9757" priority="4555">
      <formula>LEN(TRIM(M53))&gt;0</formula>
    </cfRule>
  </conditionalFormatting>
  <conditionalFormatting sqref="M53:M60">
    <cfRule type="containsBlanks" dxfId="9756" priority="4556">
      <formula>LEN(TRIM(M53))=0</formula>
    </cfRule>
  </conditionalFormatting>
  <conditionalFormatting sqref="M53:M60">
    <cfRule type="notContainsBlanks" dxfId="9755" priority="4557">
      <formula>LEN(TRIM(M53))&gt;0</formula>
    </cfRule>
  </conditionalFormatting>
  <conditionalFormatting sqref="M53:M60">
    <cfRule type="containsBlanks" dxfId="9754" priority="4558">
      <formula>LEN(TRIM(M53))=0</formula>
    </cfRule>
  </conditionalFormatting>
  <conditionalFormatting sqref="M54 M57">
    <cfRule type="notContainsBlanks" dxfId="9753" priority="4559">
      <formula>LEN(TRIM(M54))&gt;0</formula>
    </cfRule>
  </conditionalFormatting>
  <conditionalFormatting sqref="M54 M57">
    <cfRule type="containsBlanks" dxfId="9752" priority="4560">
      <formula>LEN(TRIM(M54))=0</formula>
    </cfRule>
  </conditionalFormatting>
  <conditionalFormatting sqref="M54 M57">
    <cfRule type="notContainsBlanks" dxfId="9751" priority="4561">
      <formula>LEN(TRIM(M54))&gt;0</formula>
    </cfRule>
  </conditionalFormatting>
  <conditionalFormatting sqref="M54 M57">
    <cfRule type="containsBlanks" dxfId="9750" priority="4562">
      <formula>LEN(TRIM(M54))=0</formula>
    </cfRule>
  </conditionalFormatting>
  <conditionalFormatting sqref="M53 M55:M56 M58:M60">
    <cfRule type="notContainsBlanks" dxfId="9749" priority="4563">
      <formula>LEN(TRIM(M53))&gt;0</formula>
    </cfRule>
  </conditionalFormatting>
  <conditionalFormatting sqref="M53 M55:M56 M58:M60">
    <cfRule type="containsBlanks" dxfId="9748" priority="4564">
      <formula>LEN(TRIM(M53))=0</formula>
    </cfRule>
  </conditionalFormatting>
  <conditionalFormatting sqref="M53 M55:M56 M58:M60">
    <cfRule type="notContainsBlanks" dxfId="9747" priority="4565">
      <formula>LEN(TRIM(M53))&gt;0</formula>
    </cfRule>
  </conditionalFormatting>
  <conditionalFormatting sqref="M53 M55:M56 M58:M60">
    <cfRule type="containsBlanks" dxfId="9746" priority="4566">
      <formula>LEN(TRIM(M53))=0</formula>
    </cfRule>
  </conditionalFormatting>
  <conditionalFormatting sqref="M54 M57">
    <cfRule type="notContainsBlanks" dxfId="9745" priority="4567">
      <formula>LEN(TRIM(M54))&gt;0</formula>
    </cfRule>
  </conditionalFormatting>
  <conditionalFormatting sqref="M54 M57">
    <cfRule type="containsBlanks" dxfId="9744" priority="4568">
      <formula>LEN(TRIM(M54))=0</formula>
    </cfRule>
  </conditionalFormatting>
  <conditionalFormatting sqref="M54 M57">
    <cfRule type="notContainsBlanks" dxfId="9743" priority="4569">
      <formula>LEN(TRIM(M54))&gt;0</formula>
    </cfRule>
  </conditionalFormatting>
  <conditionalFormatting sqref="M54 M57">
    <cfRule type="containsBlanks" dxfId="9742" priority="4570">
      <formula>LEN(TRIM(M54))=0</formula>
    </cfRule>
  </conditionalFormatting>
  <conditionalFormatting sqref="N53:N59">
    <cfRule type="notContainsBlanks" dxfId="9741" priority="4571">
      <formula>LEN(TRIM(N53))&gt;0</formula>
    </cfRule>
  </conditionalFormatting>
  <conditionalFormatting sqref="N53:N59">
    <cfRule type="containsBlanks" dxfId="9740" priority="4572">
      <formula>LEN(TRIM(N53))=0</formula>
    </cfRule>
  </conditionalFormatting>
  <conditionalFormatting sqref="N55 N58">
    <cfRule type="notContainsBlanks" dxfId="9739" priority="4573">
      <formula>LEN(TRIM(N55))&gt;0</formula>
    </cfRule>
  </conditionalFormatting>
  <conditionalFormatting sqref="N55 N58">
    <cfRule type="containsBlanks" dxfId="9738" priority="4574">
      <formula>LEN(TRIM(N55))=0</formula>
    </cfRule>
  </conditionalFormatting>
  <conditionalFormatting sqref="N53:N59">
    <cfRule type="notContainsBlanks" dxfId="9737" priority="4575">
      <formula>LEN(TRIM(N53))&gt;0</formula>
    </cfRule>
  </conditionalFormatting>
  <conditionalFormatting sqref="N53:N59">
    <cfRule type="containsBlanks" dxfId="9736" priority="4576">
      <formula>LEN(TRIM(N53))=0</formula>
    </cfRule>
  </conditionalFormatting>
  <conditionalFormatting sqref="N53:N59">
    <cfRule type="notContainsBlanks" dxfId="9735" priority="4577">
      <formula>LEN(TRIM(N53))&gt;0</formula>
    </cfRule>
  </conditionalFormatting>
  <conditionalFormatting sqref="N53:N59">
    <cfRule type="containsBlanks" dxfId="9734" priority="4578">
      <formula>LEN(TRIM(N53))=0</formula>
    </cfRule>
  </conditionalFormatting>
  <conditionalFormatting sqref="N53:N59">
    <cfRule type="notContainsBlanks" dxfId="9733" priority="4579">
      <formula>LEN(TRIM(N53))&gt;0</formula>
    </cfRule>
  </conditionalFormatting>
  <conditionalFormatting sqref="N53:N59">
    <cfRule type="containsBlanks" dxfId="9732" priority="4580">
      <formula>LEN(TRIM(N53))=0</formula>
    </cfRule>
  </conditionalFormatting>
  <conditionalFormatting sqref="N54 N57">
    <cfRule type="notContainsBlanks" dxfId="9731" priority="4581">
      <formula>LEN(TRIM(N54))&gt;0</formula>
    </cfRule>
  </conditionalFormatting>
  <conditionalFormatting sqref="N54 N57">
    <cfRule type="containsBlanks" dxfId="9730" priority="4582">
      <formula>LEN(TRIM(N54))=0</formula>
    </cfRule>
  </conditionalFormatting>
  <conditionalFormatting sqref="N54 N57">
    <cfRule type="notContainsBlanks" dxfId="9729" priority="4583">
      <formula>LEN(TRIM(N54))&gt;0</formula>
    </cfRule>
  </conditionalFormatting>
  <conditionalFormatting sqref="N54 N57">
    <cfRule type="containsBlanks" dxfId="9728" priority="4584">
      <formula>LEN(TRIM(N54))=0</formula>
    </cfRule>
  </conditionalFormatting>
  <conditionalFormatting sqref="N53 N55:N56 N58:N59">
    <cfRule type="notContainsBlanks" dxfId="9727" priority="4585">
      <formula>LEN(TRIM(N53))&gt;0</formula>
    </cfRule>
  </conditionalFormatting>
  <conditionalFormatting sqref="N53 N55:N56 N58:N59">
    <cfRule type="containsBlanks" dxfId="9726" priority="4586">
      <formula>LEN(TRIM(N53))=0</formula>
    </cfRule>
  </conditionalFormatting>
  <conditionalFormatting sqref="N53 N55:N56 N58:N59">
    <cfRule type="notContainsBlanks" dxfId="9725" priority="4587">
      <formula>LEN(TRIM(N53))&gt;0</formula>
    </cfRule>
  </conditionalFormatting>
  <conditionalFormatting sqref="N53 N55:N56 N58:N59">
    <cfRule type="containsBlanks" dxfId="9724" priority="4588">
      <formula>LEN(TRIM(N53))=0</formula>
    </cfRule>
  </conditionalFormatting>
  <conditionalFormatting sqref="N54 N57">
    <cfRule type="notContainsBlanks" dxfId="9723" priority="4589">
      <formula>LEN(TRIM(N54))&gt;0</formula>
    </cfRule>
  </conditionalFormatting>
  <conditionalFormatting sqref="N54 N57">
    <cfRule type="containsBlanks" dxfId="9722" priority="4590">
      <formula>LEN(TRIM(N54))=0</formula>
    </cfRule>
  </conditionalFormatting>
  <conditionalFormatting sqref="N54 N57">
    <cfRule type="notContainsBlanks" dxfId="9721" priority="4591">
      <formula>LEN(TRIM(N54))&gt;0</formula>
    </cfRule>
  </conditionalFormatting>
  <conditionalFormatting sqref="N54 N57">
    <cfRule type="containsBlanks" dxfId="9720" priority="4592">
      <formula>LEN(TRIM(N54))=0</formula>
    </cfRule>
  </conditionalFormatting>
  <conditionalFormatting sqref="O53:O55">
    <cfRule type="notContainsBlanks" dxfId="9719" priority="4593">
      <formula>LEN(TRIM(O53))&gt;0</formula>
    </cfRule>
  </conditionalFormatting>
  <conditionalFormatting sqref="O53:O55">
    <cfRule type="containsBlanks" dxfId="9718" priority="4594">
      <formula>LEN(TRIM(O53))=0</formula>
    </cfRule>
  </conditionalFormatting>
  <conditionalFormatting sqref="O55">
    <cfRule type="notContainsBlanks" dxfId="9717" priority="4595">
      <formula>LEN(TRIM(O55))&gt;0</formula>
    </cfRule>
  </conditionalFormatting>
  <conditionalFormatting sqref="O55">
    <cfRule type="containsBlanks" dxfId="9716" priority="4596">
      <formula>LEN(TRIM(O55))=0</formula>
    </cfRule>
  </conditionalFormatting>
  <conditionalFormatting sqref="O53:O55">
    <cfRule type="notContainsBlanks" dxfId="9715" priority="4597">
      <formula>LEN(TRIM(O53))&gt;0</formula>
    </cfRule>
  </conditionalFormatting>
  <conditionalFormatting sqref="O53:O55">
    <cfRule type="containsBlanks" dxfId="9714" priority="4598">
      <formula>LEN(TRIM(O53))=0</formula>
    </cfRule>
  </conditionalFormatting>
  <conditionalFormatting sqref="O53:O55">
    <cfRule type="notContainsBlanks" dxfId="9713" priority="4599">
      <formula>LEN(TRIM(O53))&gt;0</formula>
    </cfRule>
  </conditionalFormatting>
  <conditionalFormatting sqref="O53:O55">
    <cfRule type="containsBlanks" dxfId="9712" priority="4600">
      <formula>LEN(TRIM(O53))=0</formula>
    </cfRule>
  </conditionalFormatting>
  <conditionalFormatting sqref="O53:O55">
    <cfRule type="notContainsBlanks" dxfId="9711" priority="4601">
      <formula>LEN(TRIM(O53))&gt;0</formula>
    </cfRule>
  </conditionalFormatting>
  <conditionalFormatting sqref="O53:O55">
    <cfRule type="containsBlanks" dxfId="9710" priority="4602">
      <formula>LEN(TRIM(O53))=0</formula>
    </cfRule>
  </conditionalFormatting>
  <conditionalFormatting sqref="O54">
    <cfRule type="notContainsBlanks" dxfId="9709" priority="4603">
      <formula>LEN(TRIM(O54))&gt;0</formula>
    </cfRule>
  </conditionalFormatting>
  <conditionalFormatting sqref="O54">
    <cfRule type="containsBlanks" dxfId="9708" priority="4604">
      <formula>LEN(TRIM(O54))=0</formula>
    </cfRule>
  </conditionalFormatting>
  <conditionalFormatting sqref="O54">
    <cfRule type="notContainsBlanks" dxfId="9707" priority="4605">
      <formula>LEN(TRIM(O54))&gt;0</formula>
    </cfRule>
  </conditionalFormatting>
  <conditionalFormatting sqref="O54">
    <cfRule type="containsBlanks" dxfId="9706" priority="4606">
      <formula>LEN(TRIM(O54))=0</formula>
    </cfRule>
  </conditionalFormatting>
  <conditionalFormatting sqref="O53 O55">
    <cfRule type="notContainsBlanks" dxfId="9705" priority="4607">
      <formula>LEN(TRIM(O53))&gt;0</formula>
    </cfRule>
  </conditionalFormatting>
  <conditionalFormatting sqref="O53 O55">
    <cfRule type="containsBlanks" dxfId="9704" priority="4608">
      <formula>LEN(TRIM(O53))=0</formula>
    </cfRule>
  </conditionalFormatting>
  <conditionalFormatting sqref="O53 O55">
    <cfRule type="notContainsBlanks" dxfId="9703" priority="4609">
      <formula>LEN(TRIM(O53))&gt;0</formula>
    </cfRule>
  </conditionalFormatting>
  <conditionalFormatting sqref="O53 O55">
    <cfRule type="containsBlanks" dxfId="9702" priority="4610">
      <formula>LEN(TRIM(O53))=0</formula>
    </cfRule>
  </conditionalFormatting>
  <conditionalFormatting sqref="O54">
    <cfRule type="notContainsBlanks" dxfId="9701" priority="4611">
      <formula>LEN(TRIM(O54))&gt;0</formula>
    </cfRule>
  </conditionalFormatting>
  <conditionalFormatting sqref="O54">
    <cfRule type="containsBlanks" dxfId="9700" priority="4612">
      <formula>LEN(TRIM(O54))=0</formula>
    </cfRule>
  </conditionalFormatting>
  <conditionalFormatting sqref="O54">
    <cfRule type="notContainsBlanks" dxfId="9699" priority="4613">
      <formula>LEN(TRIM(O54))&gt;0</formula>
    </cfRule>
  </conditionalFormatting>
  <conditionalFormatting sqref="O54">
    <cfRule type="containsBlanks" dxfId="9698" priority="4614">
      <formula>LEN(TRIM(O54))=0</formula>
    </cfRule>
  </conditionalFormatting>
  <conditionalFormatting sqref="O56:O60">
    <cfRule type="notContainsBlanks" dxfId="9697" priority="4615">
      <formula>LEN(TRIM(O56))&gt;0</formula>
    </cfRule>
  </conditionalFormatting>
  <conditionalFormatting sqref="O56:O60">
    <cfRule type="containsBlanks" dxfId="9696" priority="4616">
      <formula>LEN(TRIM(O56))=0</formula>
    </cfRule>
  </conditionalFormatting>
  <conditionalFormatting sqref="O56:O60">
    <cfRule type="notContainsBlanks" dxfId="9695" priority="4617">
      <formula>LEN(TRIM(O56))&gt;0</formula>
    </cfRule>
  </conditionalFormatting>
  <conditionalFormatting sqref="O56:O60">
    <cfRule type="containsBlanks" dxfId="9694" priority="4618">
      <formula>LEN(TRIM(O56))=0</formula>
    </cfRule>
  </conditionalFormatting>
  <conditionalFormatting sqref="O56:O60">
    <cfRule type="notContainsBlanks" dxfId="9693" priority="4619">
      <formula>LEN(TRIM(O56))&gt;0</formula>
    </cfRule>
  </conditionalFormatting>
  <conditionalFormatting sqref="O56:O60">
    <cfRule type="containsBlanks" dxfId="9692" priority="4620">
      <formula>LEN(TRIM(O56))=0</formula>
    </cfRule>
  </conditionalFormatting>
  <conditionalFormatting sqref="O56:O60">
    <cfRule type="notContainsBlanks" dxfId="9691" priority="4621">
      <formula>LEN(TRIM(O56))&gt;0</formula>
    </cfRule>
  </conditionalFormatting>
  <conditionalFormatting sqref="O56:O60">
    <cfRule type="containsBlanks" dxfId="9690" priority="4622">
      <formula>LEN(TRIM(O56))=0</formula>
    </cfRule>
  </conditionalFormatting>
  <conditionalFormatting sqref="O56:O60">
    <cfRule type="notContainsBlanks" dxfId="9689" priority="4623">
      <formula>LEN(TRIM(O56))&gt;0</formula>
    </cfRule>
  </conditionalFormatting>
  <conditionalFormatting sqref="O56:O60">
    <cfRule type="containsBlanks" dxfId="9688" priority="4624">
      <formula>LEN(TRIM(O56))=0</formula>
    </cfRule>
  </conditionalFormatting>
  <conditionalFormatting sqref="O56:O60">
    <cfRule type="notContainsBlanks" dxfId="9687" priority="4625">
      <formula>LEN(TRIM(O56))&gt;0</formula>
    </cfRule>
  </conditionalFormatting>
  <conditionalFormatting sqref="O56:O60">
    <cfRule type="containsBlanks" dxfId="9686" priority="4626">
      <formula>LEN(TRIM(O56))=0</formula>
    </cfRule>
  </conditionalFormatting>
  <conditionalFormatting sqref="O56:O60">
    <cfRule type="notContainsBlanks" dxfId="9685" priority="4627">
      <formula>LEN(TRIM(O56))&gt;0</formula>
    </cfRule>
  </conditionalFormatting>
  <conditionalFormatting sqref="O56:O60">
    <cfRule type="containsBlanks" dxfId="9684" priority="4628">
      <formula>LEN(TRIM(O56))=0</formula>
    </cfRule>
  </conditionalFormatting>
  <conditionalFormatting sqref="P52:P58">
    <cfRule type="notContainsBlanks" dxfId="9683" priority="4629">
      <formula>LEN(TRIM(P52))&gt;0</formula>
    </cfRule>
  </conditionalFormatting>
  <conditionalFormatting sqref="P52:P58">
    <cfRule type="containsBlanks" dxfId="9682" priority="4630">
      <formula>LEN(TRIM(P52))=0</formula>
    </cfRule>
  </conditionalFormatting>
  <conditionalFormatting sqref="P52:P58">
    <cfRule type="notContainsBlanks" dxfId="9681" priority="4631">
      <formula>LEN(TRIM(P52))&gt;0</formula>
    </cfRule>
  </conditionalFormatting>
  <conditionalFormatting sqref="P52:P58">
    <cfRule type="containsBlanks" dxfId="9680" priority="4632">
      <formula>LEN(TRIM(P52))=0</formula>
    </cfRule>
  </conditionalFormatting>
  <conditionalFormatting sqref="P52:P58">
    <cfRule type="notContainsBlanks" dxfId="9679" priority="4633">
      <formula>LEN(TRIM(P52))&gt;0</formula>
    </cfRule>
  </conditionalFormatting>
  <conditionalFormatting sqref="P52:P58">
    <cfRule type="containsBlanks" dxfId="9678" priority="4634">
      <formula>LEN(TRIM(P52))=0</formula>
    </cfRule>
  </conditionalFormatting>
  <conditionalFormatting sqref="P52:P58">
    <cfRule type="notContainsBlanks" dxfId="9677" priority="4635">
      <formula>LEN(TRIM(P52))&gt;0</formula>
    </cfRule>
  </conditionalFormatting>
  <conditionalFormatting sqref="P52:P58">
    <cfRule type="containsBlanks" dxfId="9676" priority="4636">
      <formula>LEN(TRIM(P52))=0</formula>
    </cfRule>
  </conditionalFormatting>
  <conditionalFormatting sqref="P52:P58">
    <cfRule type="notContainsBlanks" dxfId="9675" priority="4637">
      <formula>LEN(TRIM(P52))&gt;0</formula>
    </cfRule>
  </conditionalFormatting>
  <conditionalFormatting sqref="P52:P58">
    <cfRule type="containsBlanks" dxfId="9674" priority="4638">
      <formula>LEN(TRIM(P52))=0</formula>
    </cfRule>
  </conditionalFormatting>
  <conditionalFormatting sqref="P52:P58">
    <cfRule type="notContainsBlanks" dxfId="9673" priority="4639">
      <formula>LEN(TRIM(P52))&gt;0</formula>
    </cfRule>
  </conditionalFormatting>
  <conditionalFormatting sqref="P52:P58">
    <cfRule type="containsBlanks" dxfId="9672" priority="4640">
      <formula>LEN(TRIM(P52))=0</formula>
    </cfRule>
  </conditionalFormatting>
  <conditionalFormatting sqref="P52:P58">
    <cfRule type="notContainsBlanks" dxfId="9671" priority="4641">
      <formula>LEN(TRIM(P52))&gt;0</formula>
    </cfRule>
  </conditionalFormatting>
  <conditionalFormatting sqref="P52:P58">
    <cfRule type="containsBlanks" dxfId="9670" priority="4642">
      <formula>LEN(TRIM(P52))=0</formula>
    </cfRule>
  </conditionalFormatting>
  <conditionalFormatting sqref="Q54:Q60">
    <cfRule type="notContainsBlanks" dxfId="9669" priority="4643">
      <formula>LEN(TRIM(Q54))&gt;0</formula>
    </cfRule>
  </conditionalFormatting>
  <conditionalFormatting sqref="Q54:Q60">
    <cfRule type="containsBlanks" dxfId="9668" priority="4644">
      <formula>LEN(TRIM(Q54))=0</formula>
    </cfRule>
  </conditionalFormatting>
  <conditionalFormatting sqref="Q54:Q60">
    <cfRule type="notContainsBlanks" dxfId="9667" priority="4645">
      <formula>LEN(TRIM(Q54))&gt;0</formula>
    </cfRule>
  </conditionalFormatting>
  <conditionalFormatting sqref="Q54:Q60">
    <cfRule type="containsBlanks" dxfId="9666" priority="4646">
      <formula>LEN(TRIM(Q54))=0</formula>
    </cfRule>
  </conditionalFormatting>
  <conditionalFormatting sqref="Q54:Q60">
    <cfRule type="notContainsBlanks" dxfId="9665" priority="4647">
      <formula>LEN(TRIM(Q54))&gt;0</formula>
    </cfRule>
  </conditionalFormatting>
  <conditionalFormatting sqref="Q54:Q60">
    <cfRule type="containsBlanks" dxfId="9664" priority="4648">
      <formula>LEN(TRIM(Q54))=0</formula>
    </cfRule>
  </conditionalFormatting>
  <conditionalFormatting sqref="Q54:Q60">
    <cfRule type="notContainsBlanks" dxfId="9663" priority="4649">
      <formula>LEN(TRIM(Q54))&gt;0</formula>
    </cfRule>
  </conditionalFormatting>
  <conditionalFormatting sqref="Q54:Q60">
    <cfRule type="containsBlanks" dxfId="9662" priority="4650">
      <formula>LEN(TRIM(Q54))=0</formula>
    </cfRule>
  </conditionalFormatting>
  <conditionalFormatting sqref="Q54:Q60">
    <cfRule type="notContainsBlanks" dxfId="9661" priority="4651">
      <formula>LEN(TRIM(Q54))&gt;0</formula>
    </cfRule>
  </conditionalFormatting>
  <conditionalFormatting sqref="Q54:Q60">
    <cfRule type="containsBlanks" dxfId="9660" priority="4652">
      <formula>LEN(TRIM(Q54))=0</formula>
    </cfRule>
  </conditionalFormatting>
  <conditionalFormatting sqref="Q54:Q60">
    <cfRule type="notContainsBlanks" dxfId="9659" priority="4653">
      <formula>LEN(TRIM(Q54))&gt;0</formula>
    </cfRule>
  </conditionalFormatting>
  <conditionalFormatting sqref="Q54:Q60">
    <cfRule type="containsBlanks" dxfId="9658" priority="4654">
      <formula>LEN(TRIM(Q54))=0</formula>
    </cfRule>
  </conditionalFormatting>
  <conditionalFormatting sqref="Q54:Q60">
    <cfRule type="notContainsBlanks" dxfId="9657" priority="4655">
      <formula>LEN(TRIM(Q54))&gt;0</formula>
    </cfRule>
  </conditionalFormatting>
  <conditionalFormatting sqref="Q54:Q60">
    <cfRule type="containsBlanks" dxfId="9656" priority="4656">
      <formula>LEN(TRIM(Q54))=0</formula>
    </cfRule>
  </conditionalFormatting>
  <conditionalFormatting sqref="V65">
    <cfRule type="notContainsBlanks" dxfId="9655" priority="4657">
      <formula>LEN(TRIM(V65))&gt;0</formula>
    </cfRule>
  </conditionalFormatting>
  <conditionalFormatting sqref="V65">
    <cfRule type="containsBlanks" dxfId="9654" priority="4658">
      <formula>LEN(TRIM(V65))=0</formula>
    </cfRule>
  </conditionalFormatting>
  <conditionalFormatting sqref="O65">
    <cfRule type="notContainsBlanks" dxfId="9653" priority="4659">
      <formula>LEN(TRIM(O65))&gt;0</formula>
    </cfRule>
  </conditionalFormatting>
  <conditionalFormatting sqref="O65">
    <cfRule type="containsBlanks" dxfId="9652" priority="4660">
      <formula>LEN(TRIM(O65))=0</formula>
    </cfRule>
  </conditionalFormatting>
  <conditionalFormatting sqref="U65">
    <cfRule type="notContainsBlanks" dxfId="9651" priority="4661">
      <formula>LEN(TRIM(U65))&gt;0</formula>
    </cfRule>
  </conditionalFormatting>
  <conditionalFormatting sqref="U65">
    <cfRule type="containsBlanks" dxfId="9650" priority="4662">
      <formula>LEN(TRIM(U65))=0</formula>
    </cfRule>
  </conditionalFormatting>
  <conditionalFormatting sqref="V120">
    <cfRule type="notContainsBlanks" dxfId="9649" priority="4663">
      <formula>LEN(TRIM(V120))&gt;0</formula>
    </cfRule>
  </conditionalFormatting>
  <conditionalFormatting sqref="V120">
    <cfRule type="containsBlanks" dxfId="9648" priority="4664">
      <formula>LEN(TRIM(V120))=0</formula>
    </cfRule>
  </conditionalFormatting>
  <conditionalFormatting sqref="O120">
    <cfRule type="notContainsBlanks" dxfId="9647" priority="4665">
      <formula>LEN(TRIM(O120))&gt;0</formula>
    </cfRule>
  </conditionalFormatting>
  <conditionalFormatting sqref="O120">
    <cfRule type="containsBlanks" dxfId="9646" priority="4666">
      <formula>LEN(TRIM(O120))=0</formula>
    </cfRule>
  </conditionalFormatting>
  <conditionalFormatting sqref="U120">
    <cfRule type="notContainsBlanks" dxfId="9645" priority="4667">
      <formula>LEN(TRIM(U120))&gt;0</formula>
    </cfRule>
  </conditionalFormatting>
  <conditionalFormatting sqref="U120">
    <cfRule type="containsBlanks" dxfId="9644" priority="4668">
      <formula>LEN(TRIM(U120))=0</formula>
    </cfRule>
  </conditionalFormatting>
  <conditionalFormatting sqref="K230:L230">
    <cfRule type="notContainsBlanks" dxfId="9643" priority="4669">
      <formula>LEN(TRIM(K230))&gt;0</formula>
    </cfRule>
  </conditionalFormatting>
  <conditionalFormatting sqref="K230:L230">
    <cfRule type="containsBlanks" dxfId="9642" priority="4670">
      <formula>LEN(TRIM(K230))=0</formula>
    </cfRule>
  </conditionalFormatting>
  <conditionalFormatting sqref="H300">
    <cfRule type="notContainsBlanks" dxfId="9641" priority="4671">
      <formula>LEN(TRIM(H300))&gt;0</formula>
    </cfRule>
  </conditionalFormatting>
  <conditionalFormatting sqref="H300">
    <cfRule type="containsBlanks" dxfId="9640" priority="4672">
      <formula>LEN(TRIM(H300))=0</formula>
    </cfRule>
  </conditionalFormatting>
  <conditionalFormatting sqref="H300">
    <cfRule type="notContainsBlanks" dxfId="9639" priority="4673">
      <formula>LEN(TRIM(H300))&gt;0</formula>
    </cfRule>
  </conditionalFormatting>
  <conditionalFormatting sqref="H300">
    <cfRule type="containsBlanks" dxfId="9638" priority="4674">
      <formula>LEN(TRIM(H300))=0</formula>
    </cfRule>
  </conditionalFormatting>
  <conditionalFormatting sqref="X132">
    <cfRule type="notContainsBlanks" dxfId="9637" priority="4675">
      <formula>LEN(TRIM(X132))&gt;0</formula>
    </cfRule>
  </conditionalFormatting>
  <conditionalFormatting sqref="X132">
    <cfRule type="containsBlanks" dxfId="9636" priority="4676">
      <formula>LEN(TRIM(X132))=0</formula>
    </cfRule>
  </conditionalFormatting>
  <conditionalFormatting sqref="X129">
    <cfRule type="notContainsBlanks" dxfId="9635" priority="4677">
      <formula>LEN(TRIM(X129))&gt;0</formula>
    </cfRule>
  </conditionalFormatting>
  <conditionalFormatting sqref="X129">
    <cfRule type="containsBlanks" dxfId="9634" priority="4678">
      <formula>LEN(TRIM(X129))=0</formula>
    </cfRule>
  </conditionalFormatting>
  <conditionalFormatting sqref="X129">
    <cfRule type="notContainsBlanks" dxfId="9633" priority="4679">
      <formula>LEN(TRIM(X129))&gt;0</formula>
    </cfRule>
  </conditionalFormatting>
  <conditionalFormatting sqref="X129">
    <cfRule type="containsBlanks" dxfId="9632" priority="4680">
      <formula>LEN(TRIM(X129))=0</formula>
    </cfRule>
  </conditionalFormatting>
  <conditionalFormatting sqref="X136:X139">
    <cfRule type="notContainsBlanks" dxfId="9631" priority="4681">
      <formula>LEN(TRIM(X136))&gt;0</formula>
    </cfRule>
  </conditionalFormatting>
  <conditionalFormatting sqref="X136:X139">
    <cfRule type="containsBlanks" dxfId="9630" priority="4682">
      <formula>LEN(TRIM(X136))=0</formula>
    </cfRule>
  </conditionalFormatting>
  <conditionalFormatting sqref="X136:X139">
    <cfRule type="notContainsBlanks" dxfId="9629" priority="4683">
      <formula>LEN(TRIM(X136))&gt;0</formula>
    </cfRule>
  </conditionalFormatting>
  <conditionalFormatting sqref="X136:X139">
    <cfRule type="containsBlanks" dxfId="9628" priority="4684">
      <formula>LEN(TRIM(X136))=0</formula>
    </cfRule>
  </conditionalFormatting>
  <conditionalFormatting sqref="X135">
    <cfRule type="notContainsBlanks" dxfId="9627" priority="4685">
      <formula>LEN(TRIM(X135))&gt;0</formula>
    </cfRule>
  </conditionalFormatting>
  <conditionalFormatting sqref="X135">
    <cfRule type="containsBlanks" dxfId="9626" priority="4686">
      <formula>LEN(TRIM(X135))=0</formula>
    </cfRule>
  </conditionalFormatting>
  <conditionalFormatting sqref="X135">
    <cfRule type="notContainsBlanks" dxfId="9625" priority="4687">
      <formula>LEN(TRIM(X135))&gt;0</formula>
    </cfRule>
  </conditionalFormatting>
  <conditionalFormatting sqref="X135">
    <cfRule type="containsBlanks" dxfId="9624" priority="4688">
      <formula>LEN(TRIM(X135))=0</formula>
    </cfRule>
  </conditionalFormatting>
  <conditionalFormatting sqref="X138">
    <cfRule type="notContainsBlanks" dxfId="9623" priority="4689">
      <formula>LEN(TRIM(X138))&gt;0</formula>
    </cfRule>
  </conditionalFormatting>
  <conditionalFormatting sqref="X138">
    <cfRule type="containsBlanks" dxfId="9622" priority="4690">
      <formula>LEN(TRIM(X138))=0</formula>
    </cfRule>
  </conditionalFormatting>
  <conditionalFormatting sqref="X138">
    <cfRule type="notContainsBlanks" dxfId="9621" priority="4691">
      <formula>LEN(TRIM(X138))&gt;0</formula>
    </cfRule>
  </conditionalFormatting>
  <conditionalFormatting sqref="X138">
    <cfRule type="containsBlanks" dxfId="9620" priority="4692">
      <formula>LEN(TRIM(X138))=0</formula>
    </cfRule>
  </conditionalFormatting>
  <conditionalFormatting sqref="X131">
    <cfRule type="notContainsBlanks" dxfId="9619" priority="4693">
      <formula>LEN(TRIM(X131))&gt;0</formula>
    </cfRule>
  </conditionalFormatting>
  <conditionalFormatting sqref="X131">
    <cfRule type="containsBlanks" dxfId="9618" priority="4694">
      <formula>LEN(TRIM(X131))=0</formula>
    </cfRule>
  </conditionalFormatting>
  <conditionalFormatting sqref="X130">
    <cfRule type="notContainsBlanks" dxfId="9617" priority="4695">
      <formula>LEN(TRIM(X130))&gt;0</formula>
    </cfRule>
  </conditionalFormatting>
  <conditionalFormatting sqref="X130">
    <cfRule type="containsBlanks" dxfId="9616" priority="4696">
      <formula>LEN(TRIM(X130))=0</formula>
    </cfRule>
  </conditionalFormatting>
  <conditionalFormatting sqref="X130">
    <cfRule type="notContainsBlanks" dxfId="9615" priority="4697">
      <formula>LEN(TRIM(X130))&gt;0</formula>
    </cfRule>
  </conditionalFormatting>
  <conditionalFormatting sqref="X130">
    <cfRule type="containsBlanks" dxfId="9614" priority="4698">
      <formula>LEN(TRIM(X130))=0</formula>
    </cfRule>
  </conditionalFormatting>
  <conditionalFormatting sqref="X132:X133">
    <cfRule type="notContainsBlanks" dxfId="9613" priority="4699">
      <formula>LEN(TRIM(X132))&gt;0</formula>
    </cfRule>
  </conditionalFormatting>
  <conditionalFormatting sqref="X132:X133">
    <cfRule type="containsBlanks" dxfId="9612" priority="4700">
      <formula>LEN(TRIM(X132))=0</formula>
    </cfRule>
  </conditionalFormatting>
  <conditionalFormatting sqref="X132:X133">
    <cfRule type="notContainsBlanks" dxfId="9611" priority="4701">
      <formula>LEN(TRIM(X132))&gt;0</formula>
    </cfRule>
  </conditionalFormatting>
  <conditionalFormatting sqref="X132:X133">
    <cfRule type="containsBlanks" dxfId="9610" priority="4702">
      <formula>LEN(TRIM(X132))=0</formula>
    </cfRule>
  </conditionalFormatting>
  <conditionalFormatting sqref="X131">
    <cfRule type="notContainsBlanks" dxfId="9609" priority="4703">
      <formula>LEN(TRIM(X131))&gt;0</formula>
    </cfRule>
  </conditionalFormatting>
  <conditionalFormatting sqref="X131">
    <cfRule type="containsBlanks" dxfId="9608" priority="4704">
      <formula>LEN(TRIM(X131))=0</formula>
    </cfRule>
  </conditionalFormatting>
  <conditionalFormatting sqref="X131">
    <cfRule type="notContainsBlanks" dxfId="9607" priority="4705">
      <formula>LEN(TRIM(X131))&gt;0</formula>
    </cfRule>
  </conditionalFormatting>
  <conditionalFormatting sqref="X131">
    <cfRule type="containsBlanks" dxfId="9606" priority="4706">
      <formula>LEN(TRIM(X131))=0</formula>
    </cfRule>
  </conditionalFormatting>
  <conditionalFormatting sqref="H307">
    <cfRule type="notContainsBlanks" dxfId="9605" priority="4707">
      <formula>LEN(TRIM(H307))&gt;0</formula>
    </cfRule>
  </conditionalFormatting>
  <conditionalFormatting sqref="H307">
    <cfRule type="containsBlanks" dxfId="9604" priority="4708">
      <formula>LEN(TRIM(H307))=0</formula>
    </cfRule>
  </conditionalFormatting>
  <conditionalFormatting sqref="H308">
    <cfRule type="notContainsBlanks" dxfId="9603" priority="4709">
      <formula>LEN(TRIM(H308))&gt;0</formula>
    </cfRule>
  </conditionalFormatting>
  <conditionalFormatting sqref="H308">
    <cfRule type="containsBlanks" dxfId="9602" priority="4710">
      <formula>LEN(TRIM(H308))=0</formula>
    </cfRule>
  </conditionalFormatting>
  <conditionalFormatting sqref="K300">
    <cfRule type="notContainsBlanks" dxfId="9601" priority="4711">
      <formula>LEN(TRIM(K300))&gt;0</formula>
    </cfRule>
  </conditionalFormatting>
  <conditionalFormatting sqref="K300">
    <cfRule type="containsBlanks" dxfId="9600" priority="4712">
      <formula>LEN(TRIM(K300))=0</formula>
    </cfRule>
  </conditionalFormatting>
  <conditionalFormatting sqref="K300">
    <cfRule type="notContainsBlanks" dxfId="9599" priority="4713">
      <formula>LEN(TRIM(K300))&gt;0</formula>
    </cfRule>
  </conditionalFormatting>
  <conditionalFormatting sqref="K300">
    <cfRule type="containsBlanks" dxfId="9598" priority="4714">
      <formula>LEN(TRIM(K300))=0</formula>
    </cfRule>
  </conditionalFormatting>
  <conditionalFormatting sqref="P300">
    <cfRule type="notContainsBlanks" dxfId="9597" priority="4715">
      <formula>LEN(TRIM(P300))&gt;0</formula>
    </cfRule>
  </conditionalFormatting>
  <conditionalFormatting sqref="P300">
    <cfRule type="containsBlanks" dxfId="9596" priority="4716">
      <formula>LEN(TRIM(P300))=0</formula>
    </cfRule>
  </conditionalFormatting>
  <conditionalFormatting sqref="P300">
    <cfRule type="notContainsBlanks" dxfId="9595" priority="4717">
      <formula>LEN(TRIM(P300))&gt;0</formula>
    </cfRule>
  </conditionalFormatting>
  <conditionalFormatting sqref="P300">
    <cfRule type="containsBlanks" dxfId="9594" priority="4718">
      <formula>LEN(TRIM(P300))=0</formula>
    </cfRule>
  </conditionalFormatting>
  <conditionalFormatting sqref="H300">
    <cfRule type="notContainsBlanks" dxfId="9593" priority="4719">
      <formula>LEN(TRIM(H300))&gt;0</formula>
    </cfRule>
  </conditionalFormatting>
  <conditionalFormatting sqref="H300">
    <cfRule type="containsBlanks" dxfId="9592" priority="4720">
      <formula>LEN(TRIM(H300))=0</formula>
    </cfRule>
  </conditionalFormatting>
  <conditionalFormatting sqref="H300">
    <cfRule type="notContainsBlanks" dxfId="9591" priority="4721">
      <formula>LEN(TRIM(H300))&gt;0</formula>
    </cfRule>
  </conditionalFormatting>
  <conditionalFormatting sqref="H300">
    <cfRule type="containsBlanks" dxfId="9590" priority="4722">
      <formula>LEN(TRIM(H300))=0</formula>
    </cfRule>
  </conditionalFormatting>
  <conditionalFormatting sqref="H300">
    <cfRule type="notContainsBlanks" dxfId="9589" priority="4723">
      <formula>LEN(TRIM(H300))&gt;0</formula>
    </cfRule>
  </conditionalFormatting>
  <conditionalFormatting sqref="H300">
    <cfRule type="containsBlanks" dxfId="9588" priority="4724">
      <formula>LEN(TRIM(H300))=0</formula>
    </cfRule>
  </conditionalFormatting>
  <conditionalFormatting sqref="K300">
    <cfRule type="notContainsBlanks" dxfId="9587" priority="4725">
      <formula>LEN(TRIM(K300))&gt;0</formula>
    </cfRule>
  </conditionalFormatting>
  <conditionalFormatting sqref="K300">
    <cfRule type="containsBlanks" dxfId="9586" priority="4726">
      <formula>LEN(TRIM(K300))=0</formula>
    </cfRule>
  </conditionalFormatting>
  <conditionalFormatting sqref="K300">
    <cfRule type="notContainsBlanks" dxfId="9585" priority="4727">
      <formula>LEN(TRIM(K300))&gt;0</formula>
    </cfRule>
  </conditionalFormatting>
  <conditionalFormatting sqref="K300">
    <cfRule type="containsBlanks" dxfId="9584" priority="4728">
      <formula>LEN(TRIM(K300))=0</formula>
    </cfRule>
  </conditionalFormatting>
  <conditionalFormatting sqref="K300">
    <cfRule type="notContainsBlanks" dxfId="9583" priority="4729">
      <formula>LEN(TRIM(K300))&gt;0</formula>
    </cfRule>
  </conditionalFormatting>
  <conditionalFormatting sqref="K300">
    <cfRule type="containsBlanks" dxfId="9582" priority="4730">
      <formula>LEN(TRIM(K300))=0</formula>
    </cfRule>
  </conditionalFormatting>
  <conditionalFormatting sqref="L229">
    <cfRule type="notContainsBlanks" dxfId="9581" priority="4731">
      <formula>LEN(TRIM(L229))&gt;0</formula>
    </cfRule>
  </conditionalFormatting>
  <conditionalFormatting sqref="L229">
    <cfRule type="containsBlanks" dxfId="9580" priority="4732">
      <formula>LEN(TRIM(L229))=0</formula>
    </cfRule>
  </conditionalFormatting>
  <conditionalFormatting sqref="K300">
    <cfRule type="notContainsBlanks" dxfId="9579" priority="4733">
      <formula>LEN(TRIM(K300))&gt;0</formula>
    </cfRule>
  </conditionalFormatting>
  <conditionalFormatting sqref="K300">
    <cfRule type="containsBlanks" dxfId="9578" priority="4734">
      <formula>LEN(TRIM(K300))=0</formula>
    </cfRule>
  </conditionalFormatting>
  <conditionalFormatting sqref="K300">
    <cfRule type="notContainsBlanks" dxfId="9577" priority="4735">
      <formula>LEN(TRIM(K300))&gt;0</formula>
    </cfRule>
  </conditionalFormatting>
  <conditionalFormatting sqref="K300">
    <cfRule type="containsBlanks" dxfId="9576" priority="4736">
      <formula>LEN(TRIM(K300))=0</formula>
    </cfRule>
  </conditionalFormatting>
  <conditionalFormatting sqref="K300">
    <cfRule type="notContainsBlanks" dxfId="9575" priority="4737">
      <formula>LEN(TRIM(K300))&gt;0</formula>
    </cfRule>
  </conditionalFormatting>
  <conditionalFormatting sqref="K300">
    <cfRule type="containsBlanks" dxfId="9574" priority="4738">
      <formula>LEN(TRIM(K300))=0</formula>
    </cfRule>
  </conditionalFormatting>
  <conditionalFormatting sqref="K300">
    <cfRule type="notContainsBlanks" dxfId="9573" priority="4739">
      <formula>LEN(TRIM(K300))&gt;0</formula>
    </cfRule>
  </conditionalFormatting>
  <conditionalFormatting sqref="K300">
    <cfRule type="containsBlanks" dxfId="9572" priority="4740">
      <formula>LEN(TRIM(K300))=0</formula>
    </cfRule>
  </conditionalFormatting>
  <conditionalFormatting sqref="K300">
    <cfRule type="notContainsBlanks" dxfId="9571" priority="4741">
      <formula>LEN(TRIM(K300))&gt;0</formula>
    </cfRule>
  </conditionalFormatting>
  <conditionalFormatting sqref="K300">
    <cfRule type="containsBlanks" dxfId="9570" priority="4742">
      <formula>LEN(TRIM(K300))=0</formula>
    </cfRule>
  </conditionalFormatting>
  <conditionalFormatting sqref="P300">
    <cfRule type="notContainsBlanks" dxfId="9569" priority="4743">
      <formula>LEN(TRIM(P300))&gt;0</formula>
    </cfRule>
  </conditionalFormatting>
  <conditionalFormatting sqref="P300">
    <cfRule type="containsBlanks" dxfId="9568" priority="4744">
      <formula>LEN(TRIM(P300))=0</formula>
    </cfRule>
  </conditionalFormatting>
  <conditionalFormatting sqref="P300">
    <cfRule type="notContainsBlanks" dxfId="9567" priority="4745">
      <formula>LEN(TRIM(P300))&gt;0</formula>
    </cfRule>
  </conditionalFormatting>
  <conditionalFormatting sqref="P300">
    <cfRule type="containsBlanks" dxfId="9566" priority="4746">
      <formula>LEN(TRIM(P300))=0</formula>
    </cfRule>
  </conditionalFormatting>
  <conditionalFormatting sqref="P300">
    <cfRule type="notContainsBlanks" dxfId="9565" priority="4747">
      <formula>LEN(TRIM(P300))&gt;0</formula>
    </cfRule>
  </conditionalFormatting>
  <conditionalFormatting sqref="P300">
    <cfRule type="containsBlanks" dxfId="9564" priority="4748">
      <formula>LEN(TRIM(P300))=0</formula>
    </cfRule>
  </conditionalFormatting>
  <conditionalFormatting sqref="P300">
    <cfRule type="notContainsBlanks" dxfId="9563" priority="4749">
      <formula>LEN(TRIM(P300))&gt;0</formula>
    </cfRule>
  </conditionalFormatting>
  <conditionalFormatting sqref="P300">
    <cfRule type="containsBlanks" dxfId="9562" priority="4750">
      <formula>LEN(TRIM(P300))=0</formula>
    </cfRule>
  </conditionalFormatting>
  <conditionalFormatting sqref="P300">
    <cfRule type="notContainsBlanks" dxfId="9561" priority="4751">
      <formula>LEN(TRIM(P300))&gt;0</formula>
    </cfRule>
  </conditionalFormatting>
  <conditionalFormatting sqref="P300">
    <cfRule type="containsBlanks" dxfId="9560" priority="4752">
      <formula>LEN(TRIM(P300))=0</formula>
    </cfRule>
  </conditionalFormatting>
  <conditionalFormatting sqref="P300">
    <cfRule type="notContainsBlanks" dxfId="9559" priority="4753">
      <formula>LEN(TRIM(P300))&gt;0</formula>
    </cfRule>
  </conditionalFormatting>
  <conditionalFormatting sqref="P300">
    <cfRule type="containsBlanks" dxfId="9558" priority="4754">
      <formula>LEN(TRIM(P300))=0</formula>
    </cfRule>
  </conditionalFormatting>
  <conditionalFormatting sqref="P300">
    <cfRule type="notContainsBlanks" dxfId="9557" priority="4755">
      <formula>LEN(TRIM(P300))&gt;0</formula>
    </cfRule>
  </conditionalFormatting>
  <conditionalFormatting sqref="P300">
    <cfRule type="containsBlanks" dxfId="9556" priority="4756">
      <formula>LEN(TRIM(P300))=0</formula>
    </cfRule>
  </conditionalFormatting>
  <conditionalFormatting sqref="P300">
    <cfRule type="notContainsBlanks" dxfId="9555" priority="4757">
      <formula>LEN(TRIM(P300))&gt;0</formula>
    </cfRule>
  </conditionalFormatting>
  <conditionalFormatting sqref="P300">
    <cfRule type="containsBlanks" dxfId="9554" priority="4758">
      <formula>LEN(TRIM(P300))=0</formula>
    </cfRule>
  </conditionalFormatting>
  <conditionalFormatting sqref="P300">
    <cfRule type="notContainsBlanks" dxfId="9553" priority="4759">
      <formula>LEN(TRIM(P300))&gt;0</formula>
    </cfRule>
  </conditionalFormatting>
  <conditionalFormatting sqref="P300">
    <cfRule type="containsBlanks" dxfId="9552" priority="4760">
      <formula>LEN(TRIM(P300))=0</formula>
    </cfRule>
  </conditionalFormatting>
  <conditionalFormatting sqref="P300">
    <cfRule type="notContainsBlanks" dxfId="9551" priority="4761">
      <formula>LEN(TRIM(P300))&gt;0</formula>
    </cfRule>
  </conditionalFormatting>
  <conditionalFormatting sqref="P300">
    <cfRule type="containsBlanks" dxfId="9550" priority="4762">
      <formula>LEN(TRIM(P300))=0</formula>
    </cfRule>
  </conditionalFormatting>
  <conditionalFormatting sqref="P300">
    <cfRule type="notContainsBlanks" dxfId="9549" priority="4763">
      <formula>LEN(TRIM(P300))&gt;0</formula>
    </cfRule>
  </conditionalFormatting>
  <conditionalFormatting sqref="P300">
    <cfRule type="containsBlanks" dxfId="9548" priority="4764">
      <formula>LEN(TRIM(P300))=0</formula>
    </cfRule>
  </conditionalFormatting>
  <conditionalFormatting sqref="P300">
    <cfRule type="notContainsBlanks" dxfId="9547" priority="4765">
      <formula>LEN(TRIM(P300))&gt;0</formula>
    </cfRule>
  </conditionalFormatting>
  <conditionalFormatting sqref="P300">
    <cfRule type="containsBlanks" dxfId="9546" priority="4766">
      <formula>LEN(TRIM(P300))=0</formula>
    </cfRule>
  </conditionalFormatting>
  <conditionalFormatting sqref="P300">
    <cfRule type="notContainsBlanks" dxfId="9545" priority="4767">
      <formula>LEN(TRIM(P300))&gt;0</formula>
    </cfRule>
  </conditionalFormatting>
  <conditionalFormatting sqref="P300">
    <cfRule type="containsBlanks" dxfId="9544" priority="4768">
      <formula>LEN(TRIM(P300))=0</formula>
    </cfRule>
  </conditionalFormatting>
  <conditionalFormatting sqref="K299">
    <cfRule type="notContainsBlanks" dxfId="9543" priority="4769">
      <formula>LEN(TRIM(K299))&gt;0</formula>
    </cfRule>
  </conditionalFormatting>
  <conditionalFormatting sqref="K299">
    <cfRule type="containsBlanks" dxfId="9542" priority="4770">
      <formula>LEN(TRIM(K299))=0</formula>
    </cfRule>
  </conditionalFormatting>
  <conditionalFormatting sqref="H299">
    <cfRule type="notContainsBlanks" dxfId="9541" priority="4771">
      <formula>LEN(TRIM(H299))&gt;0</formula>
    </cfRule>
  </conditionalFormatting>
  <conditionalFormatting sqref="H299">
    <cfRule type="containsBlanks" dxfId="9540" priority="4772">
      <formula>LEN(TRIM(H299))=0</formula>
    </cfRule>
  </conditionalFormatting>
  <conditionalFormatting sqref="H299">
    <cfRule type="notContainsBlanks" dxfId="9539" priority="4773">
      <formula>LEN(TRIM(H299))&gt;0</formula>
    </cfRule>
  </conditionalFormatting>
  <conditionalFormatting sqref="H299">
    <cfRule type="containsBlanks" dxfId="9538" priority="4774">
      <formula>LEN(TRIM(H299))=0</formula>
    </cfRule>
  </conditionalFormatting>
  <conditionalFormatting sqref="H299">
    <cfRule type="notContainsBlanks" dxfId="9537" priority="4775">
      <formula>LEN(TRIM(H299))&gt;0</formula>
    </cfRule>
  </conditionalFormatting>
  <conditionalFormatting sqref="H299">
    <cfRule type="containsBlanks" dxfId="9536" priority="4776">
      <formula>LEN(TRIM(H299))=0</formula>
    </cfRule>
  </conditionalFormatting>
  <conditionalFormatting sqref="K305">
    <cfRule type="notContainsBlanks" dxfId="9535" priority="4777">
      <formula>LEN(TRIM(K305))&gt;0</formula>
    </cfRule>
  </conditionalFormatting>
  <conditionalFormatting sqref="K305">
    <cfRule type="containsBlanks" dxfId="9534" priority="4778">
      <formula>LEN(TRIM(K305))=0</formula>
    </cfRule>
  </conditionalFormatting>
  <conditionalFormatting sqref="M305">
    <cfRule type="notContainsBlanks" dxfId="9533" priority="4779">
      <formula>LEN(TRIM(M305))&gt;0</formula>
    </cfRule>
  </conditionalFormatting>
  <conditionalFormatting sqref="M305">
    <cfRule type="containsBlanks" dxfId="9532" priority="4780">
      <formula>LEN(TRIM(M305))=0</formula>
    </cfRule>
  </conditionalFormatting>
  <conditionalFormatting sqref="L308">
    <cfRule type="notContainsBlanks" dxfId="9531" priority="4781">
      <formula>LEN(TRIM(L308))&gt;0</formula>
    </cfRule>
  </conditionalFormatting>
  <conditionalFormatting sqref="L308">
    <cfRule type="containsBlanks" dxfId="9530" priority="4782">
      <formula>LEN(TRIM(L308))=0</formula>
    </cfRule>
  </conditionalFormatting>
  <conditionalFormatting sqref="L308">
    <cfRule type="notContainsBlanks" dxfId="9529" priority="4783">
      <formula>LEN(TRIM(L308))&gt;0</formula>
    </cfRule>
  </conditionalFormatting>
  <conditionalFormatting sqref="L308">
    <cfRule type="containsBlanks" dxfId="9528" priority="4784">
      <formula>LEN(TRIM(L308))=0</formula>
    </cfRule>
  </conditionalFormatting>
  <conditionalFormatting sqref="L308">
    <cfRule type="notContainsBlanks" dxfId="9527" priority="4785">
      <formula>LEN(TRIM(L308))&gt;0</formula>
    </cfRule>
  </conditionalFormatting>
  <conditionalFormatting sqref="L308">
    <cfRule type="containsBlanks" dxfId="9526" priority="4786">
      <formula>LEN(TRIM(L308))=0</formula>
    </cfRule>
  </conditionalFormatting>
  <conditionalFormatting sqref="L308">
    <cfRule type="notContainsBlanks" dxfId="9525" priority="4787">
      <formula>LEN(TRIM(L308))&gt;0</formula>
    </cfRule>
  </conditionalFormatting>
  <conditionalFormatting sqref="L308">
    <cfRule type="containsBlanks" dxfId="9524" priority="4788">
      <formula>LEN(TRIM(L308))=0</formula>
    </cfRule>
  </conditionalFormatting>
  <conditionalFormatting sqref="L308">
    <cfRule type="notContainsBlanks" dxfId="9523" priority="4789">
      <formula>LEN(TRIM(L308))&gt;0</formula>
    </cfRule>
  </conditionalFormatting>
  <conditionalFormatting sqref="L308">
    <cfRule type="containsBlanks" dxfId="9522" priority="4790">
      <formula>LEN(TRIM(L308))=0</formula>
    </cfRule>
  </conditionalFormatting>
  <conditionalFormatting sqref="L308">
    <cfRule type="notContainsBlanks" dxfId="9521" priority="4791">
      <formula>LEN(TRIM(L308))&gt;0</formula>
    </cfRule>
  </conditionalFormatting>
  <conditionalFormatting sqref="L308">
    <cfRule type="containsBlanks" dxfId="9520" priority="4792">
      <formula>LEN(TRIM(L308))=0</formula>
    </cfRule>
  </conditionalFormatting>
  <conditionalFormatting sqref="L308">
    <cfRule type="notContainsBlanks" dxfId="9519" priority="4793">
      <formula>LEN(TRIM(L308))&gt;0</formula>
    </cfRule>
  </conditionalFormatting>
  <conditionalFormatting sqref="L308">
    <cfRule type="containsBlanks" dxfId="9518" priority="4794">
      <formula>LEN(TRIM(L308))=0</formula>
    </cfRule>
  </conditionalFormatting>
  <conditionalFormatting sqref="L308">
    <cfRule type="notContainsBlanks" dxfId="9517" priority="4795">
      <formula>LEN(TRIM(L308))&gt;0</formula>
    </cfRule>
  </conditionalFormatting>
  <conditionalFormatting sqref="L308">
    <cfRule type="containsBlanks" dxfId="9516" priority="4796">
      <formula>LEN(TRIM(L308))=0</formula>
    </cfRule>
  </conditionalFormatting>
  <conditionalFormatting sqref="L308">
    <cfRule type="notContainsBlanks" dxfId="9515" priority="4797">
      <formula>LEN(TRIM(L308))&gt;0</formula>
    </cfRule>
  </conditionalFormatting>
  <conditionalFormatting sqref="L308">
    <cfRule type="containsBlanks" dxfId="9514" priority="4798">
      <formula>LEN(TRIM(L308))=0</formula>
    </cfRule>
  </conditionalFormatting>
  <conditionalFormatting sqref="L308">
    <cfRule type="notContainsBlanks" dxfId="9513" priority="4799">
      <formula>LEN(TRIM(L308))&gt;0</formula>
    </cfRule>
  </conditionalFormatting>
  <conditionalFormatting sqref="L308">
    <cfRule type="containsBlanks" dxfId="9512" priority="4800">
      <formula>LEN(TRIM(L308))=0</formula>
    </cfRule>
  </conditionalFormatting>
  <conditionalFormatting sqref="L308">
    <cfRule type="notContainsBlanks" dxfId="9511" priority="4801">
      <formula>LEN(TRIM(L308))&gt;0</formula>
    </cfRule>
  </conditionalFormatting>
  <conditionalFormatting sqref="L308">
    <cfRule type="containsBlanks" dxfId="9510" priority="4802">
      <formula>LEN(TRIM(L308))=0</formula>
    </cfRule>
  </conditionalFormatting>
  <conditionalFormatting sqref="T300">
    <cfRule type="notContainsBlanks" dxfId="9509" priority="4803">
      <formula>LEN(TRIM(T300))&gt;0</formula>
    </cfRule>
  </conditionalFormatting>
  <conditionalFormatting sqref="T300">
    <cfRule type="containsBlanks" dxfId="9508" priority="4804">
      <formula>LEN(TRIM(T300))=0</formula>
    </cfRule>
  </conditionalFormatting>
  <conditionalFormatting sqref="T300">
    <cfRule type="notContainsBlanks" dxfId="9507" priority="4805">
      <formula>LEN(TRIM(T300))&gt;0</formula>
    </cfRule>
  </conditionalFormatting>
  <conditionalFormatting sqref="T300">
    <cfRule type="containsBlanks" dxfId="9506" priority="4806">
      <formula>LEN(TRIM(T300))=0</formula>
    </cfRule>
  </conditionalFormatting>
  <conditionalFormatting sqref="Q301">
    <cfRule type="notContainsBlanks" dxfId="9505" priority="4807">
      <formula>LEN(TRIM(Q301))&gt;0</formula>
    </cfRule>
  </conditionalFormatting>
  <conditionalFormatting sqref="Q301">
    <cfRule type="containsBlanks" dxfId="9504" priority="4808">
      <formula>LEN(TRIM(Q301))=0</formula>
    </cfRule>
  </conditionalFormatting>
  <conditionalFormatting sqref="Q301">
    <cfRule type="notContainsBlanks" dxfId="9503" priority="4809">
      <formula>LEN(TRIM(Q301))&gt;0</formula>
    </cfRule>
  </conditionalFormatting>
  <conditionalFormatting sqref="Q301">
    <cfRule type="containsBlanks" dxfId="9502" priority="4810">
      <formula>LEN(TRIM(Q301))=0</formula>
    </cfRule>
  </conditionalFormatting>
  <conditionalFormatting sqref="Q301">
    <cfRule type="notContainsBlanks" dxfId="9501" priority="4811">
      <formula>LEN(TRIM(Q301))&gt;0</formula>
    </cfRule>
  </conditionalFormatting>
  <conditionalFormatting sqref="Q301">
    <cfRule type="containsBlanks" dxfId="9500" priority="4812">
      <formula>LEN(TRIM(Q301))=0</formula>
    </cfRule>
  </conditionalFormatting>
  <conditionalFormatting sqref="Q300">
    <cfRule type="notContainsBlanks" dxfId="9499" priority="4813">
      <formula>LEN(TRIM(Q300))&gt;0</formula>
    </cfRule>
  </conditionalFormatting>
  <conditionalFormatting sqref="Q300">
    <cfRule type="containsBlanks" dxfId="9498" priority="4814">
      <formula>LEN(TRIM(Q300))=0</formula>
    </cfRule>
  </conditionalFormatting>
  <conditionalFormatting sqref="Q300">
    <cfRule type="notContainsBlanks" dxfId="9497" priority="4815">
      <formula>LEN(TRIM(Q300))&gt;0</formula>
    </cfRule>
  </conditionalFormatting>
  <conditionalFormatting sqref="Q300">
    <cfRule type="containsBlanks" dxfId="9496" priority="4816">
      <formula>LEN(TRIM(Q300))=0</formula>
    </cfRule>
  </conditionalFormatting>
  <conditionalFormatting sqref="Q300">
    <cfRule type="notContainsBlanks" dxfId="9495" priority="4817">
      <formula>LEN(TRIM(Q300))&gt;0</formula>
    </cfRule>
  </conditionalFormatting>
  <conditionalFormatting sqref="Q300">
    <cfRule type="containsBlanks" dxfId="9494" priority="4818">
      <formula>LEN(TRIM(Q300))=0</formula>
    </cfRule>
  </conditionalFormatting>
  <conditionalFormatting sqref="Q300">
    <cfRule type="notContainsBlanks" dxfId="9493" priority="4819">
      <formula>LEN(TRIM(Q300))&gt;0</formula>
    </cfRule>
  </conditionalFormatting>
  <conditionalFormatting sqref="Q300">
    <cfRule type="containsBlanks" dxfId="9492" priority="4820">
      <formula>LEN(TRIM(Q300))=0</formula>
    </cfRule>
  </conditionalFormatting>
  <conditionalFormatting sqref="Q300">
    <cfRule type="notContainsBlanks" dxfId="9491" priority="4821">
      <formula>LEN(TRIM(Q300))&gt;0</formula>
    </cfRule>
  </conditionalFormatting>
  <conditionalFormatting sqref="Q300">
    <cfRule type="containsBlanks" dxfId="9490" priority="4822">
      <formula>LEN(TRIM(Q300))=0</formula>
    </cfRule>
  </conditionalFormatting>
  <conditionalFormatting sqref="Q300">
    <cfRule type="notContainsBlanks" dxfId="9489" priority="4823">
      <formula>LEN(TRIM(Q300))&gt;0</formula>
    </cfRule>
  </conditionalFormatting>
  <conditionalFormatting sqref="Q300">
    <cfRule type="containsBlanks" dxfId="9488" priority="4824">
      <formula>LEN(TRIM(Q300))=0</formula>
    </cfRule>
  </conditionalFormatting>
  <conditionalFormatting sqref="Q300">
    <cfRule type="notContainsBlanks" dxfId="9487" priority="4825">
      <formula>LEN(TRIM(Q300))&gt;0</formula>
    </cfRule>
  </conditionalFormatting>
  <conditionalFormatting sqref="Q300">
    <cfRule type="containsBlanks" dxfId="9486" priority="4826">
      <formula>LEN(TRIM(Q300))=0</formula>
    </cfRule>
  </conditionalFormatting>
  <conditionalFormatting sqref="Q302">
    <cfRule type="notContainsBlanks" dxfId="9485" priority="4827">
      <formula>LEN(TRIM(Q302))&gt;0</formula>
    </cfRule>
  </conditionalFormatting>
  <conditionalFormatting sqref="Q302">
    <cfRule type="containsBlanks" dxfId="9484" priority="4828">
      <formula>LEN(TRIM(Q302))=0</formula>
    </cfRule>
  </conditionalFormatting>
  <conditionalFormatting sqref="S298:S311">
    <cfRule type="notContainsBlanks" dxfId="9483" priority="4829">
      <formula>LEN(TRIM(S298))&gt;0</formula>
    </cfRule>
  </conditionalFormatting>
  <conditionalFormatting sqref="S298:S311">
    <cfRule type="containsBlanks" dxfId="9482" priority="4830">
      <formula>LEN(TRIM(S298))=0</formula>
    </cfRule>
  </conditionalFormatting>
  <conditionalFormatting sqref="S302:S305">
    <cfRule type="notContainsBlanks" dxfId="9481" priority="4831">
      <formula>LEN(TRIM(S302))&gt;0</formula>
    </cfRule>
  </conditionalFormatting>
  <conditionalFormatting sqref="S302:S305">
    <cfRule type="containsBlanks" dxfId="9480" priority="4832">
      <formula>LEN(TRIM(S302))=0</formula>
    </cfRule>
  </conditionalFormatting>
  <conditionalFormatting sqref="S298:S311">
    <cfRule type="notContainsBlanks" dxfId="9479" priority="4833">
      <formula>LEN(TRIM(S298))&gt;0</formula>
    </cfRule>
  </conditionalFormatting>
  <conditionalFormatting sqref="S298:S311">
    <cfRule type="containsBlanks" dxfId="9478" priority="4834">
      <formula>LEN(TRIM(S298))=0</formula>
    </cfRule>
  </conditionalFormatting>
  <conditionalFormatting sqref="S298:S311">
    <cfRule type="notContainsBlanks" dxfId="9477" priority="4835">
      <formula>LEN(TRIM(S298))&gt;0</formula>
    </cfRule>
  </conditionalFormatting>
  <conditionalFormatting sqref="S298:S311">
    <cfRule type="containsBlanks" dxfId="9476" priority="4836">
      <formula>LEN(TRIM(S298))=0</formula>
    </cfRule>
  </conditionalFormatting>
  <conditionalFormatting sqref="S301:S302">
    <cfRule type="notContainsBlanks" dxfId="9475" priority="4837">
      <formula>LEN(TRIM(S301))&gt;0</formula>
    </cfRule>
  </conditionalFormatting>
  <conditionalFormatting sqref="S301:S302">
    <cfRule type="containsBlanks" dxfId="9474" priority="4838">
      <formula>LEN(TRIM(S301))=0</formula>
    </cfRule>
  </conditionalFormatting>
  <conditionalFormatting sqref="S306:S307">
    <cfRule type="notContainsBlanks" dxfId="9473" priority="4839">
      <formula>LEN(TRIM(S306))&gt;0</formula>
    </cfRule>
  </conditionalFormatting>
  <conditionalFormatting sqref="S306:S307">
    <cfRule type="containsBlanks" dxfId="9472" priority="4840">
      <formula>LEN(TRIM(S306))=0</formula>
    </cfRule>
  </conditionalFormatting>
  <conditionalFormatting sqref="S306:S307">
    <cfRule type="notContainsBlanks" dxfId="9471" priority="4841">
      <formula>LEN(TRIM(S306))&gt;0</formula>
    </cfRule>
  </conditionalFormatting>
  <conditionalFormatting sqref="S306:S307">
    <cfRule type="containsBlanks" dxfId="9470" priority="4842">
      <formula>LEN(TRIM(S306))=0</formula>
    </cfRule>
  </conditionalFormatting>
  <conditionalFormatting sqref="S300">
    <cfRule type="notContainsBlanks" dxfId="9469" priority="4843">
      <formula>LEN(TRIM(S300))&gt;0</formula>
    </cfRule>
  </conditionalFormatting>
  <conditionalFormatting sqref="S300">
    <cfRule type="containsBlanks" dxfId="9468" priority="4844">
      <formula>LEN(TRIM(S300))=0</formula>
    </cfRule>
  </conditionalFormatting>
  <conditionalFormatting sqref="S308:S311">
    <cfRule type="notContainsBlanks" dxfId="9467" priority="4845">
      <formula>LEN(TRIM(S308))&gt;0</formula>
    </cfRule>
  </conditionalFormatting>
  <conditionalFormatting sqref="S308:S311">
    <cfRule type="containsBlanks" dxfId="9466" priority="4846">
      <formula>LEN(TRIM(S308))=0</formula>
    </cfRule>
  </conditionalFormatting>
  <conditionalFormatting sqref="S309:S311">
    <cfRule type="notContainsBlanks" dxfId="9465" priority="4847">
      <formula>LEN(TRIM(S309))&gt;0</formula>
    </cfRule>
  </conditionalFormatting>
  <conditionalFormatting sqref="S309:S311">
    <cfRule type="containsBlanks" dxfId="9464" priority="4848">
      <formula>LEN(TRIM(S309))=0</formula>
    </cfRule>
  </conditionalFormatting>
  <conditionalFormatting sqref="S300">
    <cfRule type="notContainsBlanks" dxfId="9463" priority="4849">
      <formula>LEN(TRIM(S300))&gt;0</formula>
    </cfRule>
  </conditionalFormatting>
  <conditionalFormatting sqref="S300">
    <cfRule type="containsBlanks" dxfId="9462" priority="4850">
      <formula>LEN(TRIM(S300))=0</formula>
    </cfRule>
  </conditionalFormatting>
  <conditionalFormatting sqref="S300">
    <cfRule type="notContainsBlanks" dxfId="9461" priority="4851">
      <formula>LEN(TRIM(S300))&gt;0</formula>
    </cfRule>
  </conditionalFormatting>
  <conditionalFormatting sqref="S300">
    <cfRule type="containsBlanks" dxfId="9460" priority="4852">
      <formula>LEN(TRIM(S300))=0</formula>
    </cfRule>
  </conditionalFormatting>
  <conditionalFormatting sqref="S300">
    <cfRule type="notContainsBlanks" dxfId="9459" priority="4853">
      <formula>LEN(TRIM(S300))&gt;0</formula>
    </cfRule>
  </conditionalFormatting>
  <conditionalFormatting sqref="S300">
    <cfRule type="containsBlanks" dxfId="9458" priority="4854">
      <formula>LEN(TRIM(S300))=0</formula>
    </cfRule>
  </conditionalFormatting>
  <conditionalFormatting sqref="S300">
    <cfRule type="notContainsBlanks" dxfId="9457" priority="4855">
      <formula>LEN(TRIM(S300))&gt;0</formula>
    </cfRule>
  </conditionalFormatting>
  <conditionalFormatting sqref="S300">
    <cfRule type="containsBlanks" dxfId="9456" priority="4856">
      <formula>LEN(TRIM(S300))=0</formula>
    </cfRule>
  </conditionalFormatting>
  <conditionalFormatting sqref="Q326:Q339">
    <cfRule type="notContainsBlanks" dxfId="9455" priority="4857">
      <formula>LEN(TRIM(Q326))&gt;0</formula>
    </cfRule>
  </conditionalFormatting>
  <conditionalFormatting sqref="Q326:Q339">
    <cfRule type="containsBlanks" dxfId="9454" priority="4858">
      <formula>LEN(TRIM(Q326))=0</formula>
    </cfRule>
  </conditionalFormatting>
  <conditionalFormatting sqref="Q330:Q333">
    <cfRule type="notContainsBlanks" dxfId="9453" priority="4859">
      <formula>LEN(TRIM(Q330))&gt;0</formula>
    </cfRule>
  </conditionalFormatting>
  <conditionalFormatting sqref="Q330:Q333">
    <cfRule type="containsBlanks" dxfId="9452" priority="4860">
      <formula>LEN(TRIM(Q330))=0</formula>
    </cfRule>
  </conditionalFormatting>
  <conditionalFormatting sqref="Q326:Q339">
    <cfRule type="notContainsBlanks" dxfId="9451" priority="4861">
      <formula>LEN(TRIM(Q326))&gt;0</formula>
    </cfRule>
  </conditionalFormatting>
  <conditionalFormatting sqref="Q326:Q339">
    <cfRule type="containsBlanks" dxfId="9450" priority="4862">
      <formula>LEN(TRIM(Q326))=0</formula>
    </cfRule>
  </conditionalFormatting>
  <conditionalFormatting sqref="Q326:Q339">
    <cfRule type="notContainsBlanks" dxfId="9449" priority="4863">
      <formula>LEN(TRIM(Q326))&gt;0</formula>
    </cfRule>
  </conditionalFormatting>
  <conditionalFormatting sqref="Q326:Q339">
    <cfRule type="containsBlanks" dxfId="9448" priority="4864">
      <formula>LEN(TRIM(Q326))=0</formula>
    </cfRule>
  </conditionalFormatting>
  <conditionalFormatting sqref="Q329:Q330">
    <cfRule type="notContainsBlanks" dxfId="9447" priority="4865">
      <formula>LEN(TRIM(Q329))&gt;0</formula>
    </cfRule>
  </conditionalFormatting>
  <conditionalFormatting sqref="Q329:Q330">
    <cfRule type="containsBlanks" dxfId="9446" priority="4866">
      <formula>LEN(TRIM(Q329))=0</formula>
    </cfRule>
  </conditionalFormatting>
  <conditionalFormatting sqref="Q334:Q335">
    <cfRule type="notContainsBlanks" dxfId="9445" priority="4867">
      <formula>LEN(TRIM(Q334))&gt;0</formula>
    </cfRule>
  </conditionalFormatting>
  <conditionalFormatting sqref="Q334:Q335">
    <cfRule type="containsBlanks" dxfId="9444" priority="4868">
      <formula>LEN(TRIM(Q334))=0</formula>
    </cfRule>
  </conditionalFormatting>
  <conditionalFormatting sqref="Q334:Q335">
    <cfRule type="notContainsBlanks" dxfId="9443" priority="4869">
      <formula>LEN(TRIM(Q334))&gt;0</formula>
    </cfRule>
  </conditionalFormatting>
  <conditionalFormatting sqref="Q334:Q335">
    <cfRule type="containsBlanks" dxfId="9442" priority="4870">
      <formula>LEN(TRIM(Q334))=0</formula>
    </cfRule>
  </conditionalFormatting>
  <conditionalFormatting sqref="Q328">
    <cfRule type="notContainsBlanks" dxfId="9441" priority="4871">
      <formula>LEN(TRIM(Q328))&gt;0</formula>
    </cfRule>
  </conditionalFormatting>
  <conditionalFormatting sqref="Q328">
    <cfRule type="containsBlanks" dxfId="9440" priority="4872">
      <formula>LEN(TRIM(Q328))=0</formula>
    </cfRule>
  </conditionalFormatting>
  <conditionalFormatting sqref="Q336:Q339">
    <cfRule type="notContainsBlanks" dxfId="9439" priority="4873">
      <formula>LEN(TRIM(Q336))&gt;0</formula>
    </cfRule>
  </conditionalFormatting>
  <conditionalFormatting sqref="Q336:Q339">
    <cfRule type="containsBlanks" dxfId="9438" priority="4874">
      <formula>LEN(TRIM(Q336))=0</formula>
    </cfRule>
  </conditionalFormatting>
  <conditionalFormatting sqref="Q337:Q339">
    <cfRule type="notContainsBlanks" dxfId="9437" priority="4875">
      <formula>LEN(TRIM(Q337))&gt;0</formula>
    </cfRule>
  </conditionalFormatting>
  <conditionalFormatting sqref="Q337:Q339">
    <cfRule type="containsBlanks" dxfId="9436" priority="4876">
      <formula>LEN(TRIM(Q337))=0</formula>
    </cfRule>
  </conditionalFormatting>
  <conditionalFormatting sqref="Q328">
    <cfRule type="notContainsBlanks" dxfId="9435" priority="4877">
      <formula>LEN(TRIM(Q328))&gt;0</formula>
    </cfRule>
  </conditionalFormatting>
  <conditionalFormatting sqref="Q328">
    <cfRule type="containsBlanks" dxfId="9434" priority="4878">
      <formula>LEN(TRIM(Q328))=0</formula>
    </cfRule>
  </conditionalFormatting>
  <conditionalFormatting sqref="Q328">
    <cfRule type="notContainsBlanks" dxfId="9433" priority="4879">
      <formula>LEN(TRIM(Q328))&gt;0</formula>
    </cfRule>
  </conditionalFormatting>
  <conditionalFormatting sqref="Q328">
    <cfRule type="containsBlanks" dxfId="9432" priority="4880">
      <formula>LEN(TRIM(Q328))=0</formula>
    </cfRule>
  </conditionalFormatting>
  <conditionalFormatting sqref="Q328">
    <cfRule type="notContainsBlanks" dxfId="9431" priority="4881">
      <formula>LEN(TRIM(Q328))&gt;0</formula>
    </cfRule>
  </conditionalFormatting>
  <conditionalFormatting sqref="Q328">
    <cfRule type="containsBlanks" dxfId="9430" priority="4882">
      <formula>LEN(TRIM(Q328))=0</formula>
    </cfRule>
  </conditionalFormatting>
  <conditionalFormatting sqref="Q328">
    <cfRule type="notContainsBlanks" dxfId="9429" priority="4883">
      <formula>LEN(TRIM(Q328))&gt;0</formula>
    </cfRule>
  </conditionalFormatting>
  <conditionalFormatting sqref="Q328">
    <cfRule type="containsBlanks" dxfId="9428" priority="4884">
      <formula>LEN(TRIM(Q328))=0</formula>
    </cfRule>
  </conditionalFormatting>
  <conditionalFormatting sqref="Q340:Q353">
    <cfRule type="notContainsBlanks" dxfId="9427" priority="4885">
      <formula>LEN(TRIM(Q340))&gt;0</formula>
    </cfRule>
  </conditionalFormatting>
  <conditionalFormatting sqref="Q340:Q353">
    <cfRule type="containsBlanks" dxfId="9426" priority="4886">
      <formula>LEN(TRIM(Q340))=0</formula>
    </cfRule>
  </conditionalFormatting>
  <conditionalFormatting sqref="Q344:Q347">
    <cfRule type="notContainsBlanks" dxfId="9425" priority="4887">
      <formula>LEN(TRIM(Q344))&gt;0</formula>
    </cfRule>
  </conditionalFormatting>
  <conditionalFormatting sqref="Q344:Q347">
    <cfRule type="containsBlanks" dxfId="9424" priority="4888">
      <formula>LEN(TRIM(Q344))=0</formula>
    </cfRule>
  </conditionalFormatting>
  <conditionalFormatting sqref="Q340:Q353">
    <cfRule type="notContainsBlanks" dxfId="9423" priority="4889">
      <formula>LEN(TRIM(Q340))&gt;0</formula>
    </cfRule>
  </conditionalFormatting>
  <conditionalFormatting sqref="Q340:Q353">
    <cfRule type="containsBlanks" dxfId="9422" priority="4890">
      <formula>LEN(TRIM(Q340))=0</formula>
    </cfRule>
  </conditionalFormatting>
  <conditionalFormatting sqref="Q340:Q353">
    <cfRule type="notContainsBlanks" dxfId="9421" priority="4891">
      <formula>LEN(TRIM(Q340))&gt;0</formula>
    </cfRule>
  </conditionalFormatting>
  <conditionalFormatting sqref="Q340:Q353">
    <cfRule type="containsBlanks" dxfId="9420" priority="4892">
      <formula>LEN(TRIM(Q340))=0</formula>
    </cfRule>
  </conditionalFormatting>
  <conditionalFormatting sqref="Q343:Q344">
    <cfRule type="notContainsBlanks" dxfId="9419" priority="4893">
      <formula>LEN(TRIM(Q343))&gt;0</formula>
    </cfRule>
  </conditionalFormatting>
  <conditionalFormatting sqref="Q343:Q344">
    <cfRule type="containsBlanks" dxfId="9418" priority="4894">
      <formula>LEN(TRIM(Q343))=0</formula>
    </cfRule>
  </conditionalFormatting>
  <conditionalFormatting sqref="Q348:Q349">
    <cfRule type="notContainsBlanks" dxfId="9417" priority="4895">
      <formula>LEN(TRIM(Q348))&gt;0</formula>
    </cfRule>
  </conditionalFormatting>
  <conditionalFormatting sqref="Q348:Q349">
    <cfRule type="containsBlanks" dxfId="9416" priority="4896">
      <formula>LEN(TRIM(Q348))=0</formula>
    </cfRule>
  </conditionalFormatting>
  <conditionalFormatting sqref="Q348:Q349">
    <cfRule type="notContainsBlanks" dxfId="9415" priority="4897">
      <formula>LEN(TRIM(Q348))&gt;0</formula>
    </cfRule>
  </conditionalFormatting>
  <conditionalFormatting sqref="Q348:Q349">
    <cfRule type="containsBlanks" dxfId="9414" priority="4898">
      <formula>LEN(TRIM(Q348))=0</formula>
    </cfRule>
  </conditionalFormatting>
  <conditionalFormatting sqref="Q342">
    <cfRule type="notContainsBlanks" dxfId="9413" priority="4899">
      <formula>LEN(TRIM(Q342))&gt;0</formula>
    </cfRule>
  </conditionalFormatting>
  <conditionalFormatting sqref="Q342">
    <cfRule type="containsBlanks" dxfId="9412" priority="4900">
      <formula>LEN(TRIM(Q342))=0</formula>
    </cfRule>
  </conditionalFormatting>
  <conditionalFormatting sqref="Q350:Q353">
    <cfRule type="notContainsBlanks" dxfId="9411" priority="4901">
      <formula>LEN(TRIM(Q350))&gt;0</formula>
    </cfRule>
  </conditionalFormatting>
  <conditionalFormatting sqref="Q350:Q353">
    <cfRule type="containsBlanks" dxfId="9410" priority="4902">
      <formula>LEN(TRIM(Q350))=0</formula>
    </cfRule>
  </conditionalFormatting>
  <conditionalFormatting sqref="Q351:Q353">
    <cfRule type="notContainsBlanks" dxfId="9409" priority="4903">
      <formula>LEN(TRIM(Q351))&gt;0</formula>
    </cfRule>
  </conditionalFormatting>
  <conditionalFormatting sqref="Q351:Q353">
    <cfRule type="containsBlanks" dxfId="9408" priority="4904">
      <formula>LEN(TRIM(Q351))=0</formula>
    </cfRule>
  </conditionalFormatting>
  <conditionalFormatting sqref="Q342">
    <cfRule type="notContainsBlanks" dxfId="9407" priority="4905">
      <formula>LEN(TRIM(Q342))&gt;0</formula>
    </cfRule>
  </conditionalFormatting>
  <conditionalFormatting sqref="Q342">
    <cfRule type="containsBlanks" dxfId="9406" priority="4906">
      <formula>LEN(TRIM(Q342))=0</formula>
    </cfRule>
  </conditionalFormatting>
  <conditionalFormatting sqref="Q342">
    <cfRule type="notContainsBlanks" dxfId="9405" priority="4907">
      <formula>LEN(TRIM(Q342))&gt;0</formula>
    </cfRule>
  </conditionalFormatting>
  <conditionalFormatting sqref="Q342">
    <cfRule type="containsBlanks" dxfId="9404" priority="4908">
      <formula>LEN(TRIM(Q342))=0</formula>
    </cfRule>
  </conditionalFormatting>
  <conditionalFormatting sqref="Q342">
    <cfRule type="notContainsBlanks" dxfId="9403" priority="4909">
      <formula>LEN(TRIM(Q342))&gt;0</formula>
    </cfRule>
  </conditionalFormatting>
  <conditionalFormatting sqref="Q342">
    <cfRule type="containsBlanks" dxfId="9402" priority="4910">
      <formula>LEN(TRIM(Q342))=0</formula>
    </cfRule>
  </conditionalFormatting>
  <conditionalFormatting sqref="Q342">
    <cfRule type="notContainsBlanks" dxfId="9401" priority="4911">
      <formula>LEN(TRIM(Q342))&gt;0</formula>
    </cfRule>
  </conditionalFormatting>
  <conditionalFormatting sqref="Q342">
    <cfRule type="containsBlanks" dxfId="9400" priority="4912">
      <formula>LEN(TRIM(Q342))=0</formula>
    </cfRule>
  </conditionalFormatting>
  <conditionalFormatting sqref="Q354:Q367">
    <cfRule type="notContainsBlanks" dxfId="9399" priority="4913">
      <formula>LEN(TRIM(Q354))&gt;0</formula>
    </cfRule>
  </conditionalFormatting>
  <conditionalFormatting sqref="Q354:Q367">
    <cfRule type="containsBlanks" dxfId="9398" priority="4914">
      <formula>LEN(TRIM(Q354))=0</formula>
    </cfRule>
  </conditionalFormatting>
  <conditionalFormatting sqref="Q358:Q361">
    <cfRule type="notContainsBlanks" dxfId="9397" priority="4915">
      <formula>LEN(TRIM(Q358))&gt;0</formula>
    </cfRule>
  </conditionalFormatting>
  <conditionalFormatting sqref="Q358:Q361">
    <cfRule type="containsBlanks" dxfId="9396" priority="4916">
      <formula>LEN(TRIM(Q358))=0</formula>
    </cfRule>
  </conditionalFormatting>
  <conditionalFormatting sqref="Q354:Q367">
    <cfRule type="notContainsBlanks" dxfId="9395" priority="4917">
      <formula>LEN(TRIM(Q354))&gt;0</formula>
    </cfRule>
  </conditionalFormatting>
  <conditionalFormatting sqref="Q354:Q367">
    <cfRule type="containsBlanks" dxfId="9394" priority="4918">
      <formula>LEN(TRIM(Q354))=0</formula>
    </cfRule>
  </conditionalFormatting>
  <conditionalFormatting sqref="Q354:Q367">
    <cfRule type="notContainsBlanks" dxfId="9393" priority="4919">
      <formula>LEN(TRIM(Q354))&gt;0</formula>
    </cfRule>
  </conditionalFormatting>
  <conditionalFormatting sqref="Q354:Q367">
    <cfRule type="containsBlanks" dxfId="9392" priority="4920">
      <formula>LEN(TRIM(Q354))=0</formula>
    </cfRule>
  </conditionalFormatting>
  <conditionalFormatting sqref="Q357:Q358">
    <cfRule type="notContainsBlanks" dxfId="9391" priority="4921">
      <formula>LEN(TRIM(Q357))&gt;0</formula>
    </cfRule>
  </conditionalFormatting>
  <conditionalFormatting sqref="Q357:Q358">
    <cfRule type="containsBlanks" dxfId="9390" priority="4922">
      <formula>LEN(TRIM(Q357))=0</formula>
    </cfRule>
  </conditionalFormatting>
  <conditionalFormatting sqref="Q362:Q363">
    <cfRule type="notContainsBlanks" dxfId="9389" priority="4923">
      <formula>LEN(TRIM(Q362))&gt;0</formula>
    </cfRule>
  </conditionalFormatting>
  <conditionalFormatting sqref="Q362:Q363">
    <cfRule type="containsBlanks" dxfId="9388" priority="4924">
      <formula>LEN(TRIM(Q362))=0</formula>
    </cfRule>
  </conditionalFormatting>
  <conditionalFormatting sqref="Q362:Q363">
    <cfRule type="notContainsBlanks" dxfId="9387" priority="4925">
      <formula>LEN(TRIM(Q362))&gt;0</formula>
    </cfRule>
  </conditionalFormatting>
  <conditionalFormatting sqref="Q362:Q363">
    <cfRule type="containsBlanks" dxfId="9386" priority="4926">
      <formula>LEN(TRIM(Q362))=0</formula>
    </cfRule>
  </conditionalFormatting>
  <conditionalFormatting sqref="Q356">
    <cfRule type="notContainsBlanks" dxfId="9385" priority="4927">
      <formula>LEN(TRIM(Q356))&gt;0</formula>
    </cfRule>
  </conditionalFormatting>
  <conditionalFormatting sqref="Q356">
    <cfRule type="containsBlanks" dxfId="9384" priority="4928">
      <formula>LEN(TRIM(Q356))=0</formula>
    </cfRule>
  </conditionalFormatting>
  <conditionalFormatting sqref="Q364:Q367">
    <cfRule type="notContainsBlanks" dxfId="9383" priority="4929">
      <formula>LEN(TRIM(Q364))&gt;0</formula>
    </cfRule>
  </conditionalFormatting>
  <conditionalFormatting sqref="Q364:Q367">
    <cfRule type="containsBlanks" dxfId="9382" priority="4930">
      <formula>LEN(TRIM(Q364))=0</formula>
    </cfRule>
  </conditionalFormatting>
  <conditionalFormatting sqref="Q365:Q367">
    <cfRule type="notContainsBlanks" dxfId="9381" priority="4931">
      <formula>LEN(TRIM(Q365))&gt;0</formula>
    </cfRule>
  </conditionalFormatting>
  <conditionalFormatting sqref="Q365:Q367">
    <cfRule type="containsBlanks" dxfId="9380" priority="4932">
      <formula>LEN(TRIM(Q365))=0</formula>
    </cfRule>
  </conditionalFormatting>
  <conditionalFormatting sqref="Q356">
    <cfRule type="notContainsBlanks" dxfId="9379" priority="4933">
      <formula>LEN(TRIM(Q356))&gt;0</formula>
    </cfRule>
  </conditionalFormatting>
  <conditionalFormatting sqref="Q356">
    <cfRule type="containsBlanks" dxfId="9378" priority="4934">
      <formula>LEN(TRIM(Q356))=0</formula>
    </cfRule>
  </conditionalFormatting>
  <conditionalFormatting sqref="Q356">
    <cfRule type="notContainsBlanks" dxfId="9377" priority="4935">
      <formula>LEN(TRIM(Q356))&gt;0</formula>
    </cfRule>
  </conditionalFormatting>
  <conditionalFormatting sqref="Q356">
    <cfRule type="containsBlanks" dxfId="9376" priority="4936">
      <formula>LEN(TRIM(Q356))=0</formula>
    </cfRule>
  </conditionalFormatting>
  <conditionalFormatting sqref="Q356">
    <cfRule type="notContainsBlanks" dxfId="9375" priority="4937">
      <formula>LEN(TRIM(Q356))&gt;0</formula>
    </cfRule>
  </conditionalFormatting>
  <conditionalFormatting sqref="Q356">
    <cfRule type="containsBlanks" dxfId="9374" priority="4938">
      <formula>LEN(TRIM(Q356))=0</formula>
    </cfRule>
  </conditionalFormatting>
  <conditionalFormatting sqref="Q356">
    <cfRule type="notContainsBlanks" dxfId="9373" priority="4939">
      <formula>LEN(TRIM(Q356))&gt;0</formula>
    </cfRule>
  </conditionalFormatting>
  <conditionalFormatting sqref="Q356">
    <cfRule type="containsBlanks" dxfId="9372" priority="4940">
      <formula>LEN(TRIM(Q356))=0</formula>
    </cfRule>
  </conditionalFormatting>
  <conditionalFormatting sqref="S354:S367">
    <cfRule type="notContainsBlanks" dxfId="9371" priority="4941">
      <formula>LEN(TRIM(S354))&gt;0</formula>
    </cfRule>
  </conditionalFormatting>
  <conditionalFormatting sqref="S354:S367">
    <cfRule type="containsBlanks" dxfId="9370" priority="4942">
      <formula>LEN(TRIM(S354))=0</formula>
    </cfRule>
  </conditionalFormatting>
  <conditionalFormatting sqref="S358:S361">
    <cfRule type="notContainsBlanks" dxfId="9369" priority="4943">
      <formula>LEN(TRIM(S358))&gt;0</formula>
    </cfRule>
  </conditionalFormatting>
  <conditionalFormatting sqref="S358:S361">
    <cfRule type="containsBlanks" dxfId="9368" priority="4944">
      <formula>LEN(TRIM(S358))=0</formula>
    </cfRule>
  </conditionalFormatting>
  <conditionalFormatting sqref="S354:S367">
    <cfRule type="notContainsBlanks" dxfId="9367" priority="4945">
      <formula>LEN(TRIM(S354))&gt;0</formula>
    </cfRule>
  </conditionalFormatting>
  <conditionalFormatting sqref="S354:S367">
    <cfRule type="containsBlanks" dxfId="9366" priority="4946">
      <formula>LEN(TRIM(S354))=0</formula>
    </cfRule>
  </conditionalFormatting>
  <conditionalFormatting sqref="S354:S367">
    <cfRule type="notContainsBlanks" dxfId="9365" priority="4947">
      <formula>LEN(TRIM(S354))&gt;0</formula>
    </cfRule>
  </conditionalFormatting>
  <conditionalFormatting sqref="S354:S367">
    <cfRule type="containsBlanks" dxfId="9364" priority="4948">
      <formula>LEN(TRIM(S354))=0</formula>
    </cfRule>
  </conditionalFormatting>
  <conditionalFormatting sqref="S357:S358">
    <cfRule type="notContainsBlanks" dxfId="9363" priority="4949">
      <formula>LEN(TRIM(S357))&gt;0</formula>
    </cfRule>
  </conditionalFormatting>
  <conditionalFormatting sqref="S357:S358">
    <cfRule type="containsBlanks" dxfId="9362" priority="4950">
      <formula>LEN(TRIM(S357))=0</formula>
    </cfRule>
  </conditionalFormatting>
  <conditionalFormatting sqref="S362:S363">
    <cfRule type="notContainsBlanks" dxfId="9361" priority="4951">
      <formula>LEN(TRIM(S362))&gt;0</formula>
    </cfRule>
  </conditionalFormatting>
  <conditionalFormatting sqref="S362:S363">
    <cfRule type="containsBlanks" dxfId="9360" priority="4952">
      <formula>LEN(TRIM(S362))=0</formula>
    </cfRule>
  </conditionalFormatting>
  <conditionalFormatting sqref="S362:S363">
    <cfRule type="notContainsBlanks" dxfId="9359" priority="4953">
      <formula>LEN(TRIM(S362))&gt;0</formula>
    </cfRule>
  </conditionalFormatting>
  <conditionalFormatting sqref="S362:S363">
    <cfRule type="containsBlanks" dxfId="9358" priority="4954">
      <formula>LEN(TRIM(S362))=0</formula>
    </cfRule>
  </conditionalFormatting>
  <conditionalFormatting sqref="S356">
    <cfRule type="notContainsBlanks" dxfId="9357" priority="4955">
      <formula>LEN(TRIM(S356))&gt;0</formula>
    </cfRule>
  </conditionalFormatting>
  <conditionalFormatting sqref="S356">
    <cfRule type="containsBlanks" dxfId="9356" priority="4956">
      <formula>LEN(TRIM(S356))=0</formula>
    </cfRule>
  </conditionalFormatting>
  <conditionalFormatting sqref="S364:S367">
    <cfRule type="notContainsBlanks" dxfId="9355" priority="4957">
      <formula>LEN(TRIM(S364))&gt;0</formula>
    </cfRule>
  </conditionalFormatting>
  <conditionalFormatting sqref="S364:S367">
    <cfRule type="containsBlanks" dxfId="9354" priority="4958">
      <formula>LEN(TRIM(S364))=0</formula>
    </cfRule>
  </conditionalFormatting>
  <conditionalFormatting sqref="S365:S367">
    <cfRule type="notContainsBlanks" dxfId="9353" priority="4959">
      <formula>LEN(TRIM(S365))&gt;0</formula>
    </cfRule>
  </conditionalFormatting>
  <conditionalFormatting sqref="S365:S367">
    <cfRule type="containsBlanks" dxfId="9352" priority="4960">
      <formula>LEN(TRIM(S365))=0</formula>
    </cfRule>
  </conditionalFormatting>
  <conditionalFormatting sqref="S356">
    <cfRule type="notContainsBlanks" dxfId="9351" priority="4961">
      <formula>LEN(TRIM(S356))&gt;0</formula>
    </cfRule>
  </conditionalFormatting>
  <conditionalFormatting sqref="S356">
    <cfRule type="containsBlanks" dxfId="9350" priority="4962">
      <formula>LEN(TRIM(S356))=0</formula>
    </cfRule>
  </conditionalFormatting>
  <conditionalFormatting sqref="S356">
    <cfRule type="notContainsBlanks" dxfId="9349" priority="4963">
      <formula>LEN(TRIM(S356))&gt;0</formula>
    </cfRule>
  </conditionalFormatting>
  <conditionalFormatting sqref="S356">
    <cfRule type="containsBlanks" dxfId="9348" priority="4964">
      <formula>LEN(TRIM(S356))=0</formula>
    </cfRule>
  </conditionalFormatting>
  <conditionalFormatting sqref="S356">
    <cfRule type="notContainsBlanks" dxfId="9347" priority="4965">
      <formula>LEN(TRIM(S356))&gt;0</formula>
    </cfRule>
  </conditionalFormatting>
  <conditionalFormatting sqref="S356">
    <cfRule type="containsBlanks" dxfId="9346" priority="4966">
      <formula>LEN(TRIM(S356))=0</formula>
    </cfRule>
  </conditionalFormatting>
  <conditionalFormatting sqref="S356">
    <cfRule type="notContainsBlanks" dxfId="9345" priority="4967">
      <formula>LEN(TRIM(S356))&gt;0</formula>
    </cfRule>
  </conditionalFormatting>
  <conditionalFormatting sqref="S356">
    <cfRule type="containsBlanks" dxfId="9344" priority="4968">
      <formula>LEN(TRIM(S356))=0</formula>
    </cfRule>
  </conditionalFormatting>
  <conditionalFormatting sqref="U354:U367">
    <cfRule type="notContainsBlanks" dxfId="9343" priority="4969">
      <formula>LEN(TRIM(U354))&gt;0</formula>
    </cfRule>
  </conditionalFormatting>
  <conditionalFormatting sqref="U354:U367">
    <cfRule type="containsBlanks" dxfId="9342" priority="4970">
      <formula>LEN(TRIM(U354))=0</formula>
    </cfRule>
  </conditionalFormatting>
  <conditionalFormatting sqref="U358:U361">
    <cfRule type="notContainsBlanks" dxfId="9341" priority="4971">
      <formula>LEN(TRIM(U358))&gt;0</formula>
    </cfRule>
  </conditionalFormatting>
  <conditionalFormatting sqref="U358:U361">
    <cfRule type="containsBlanks" dxfId="9340" priority="4972">
      <formula>LEN(TRIM(U358))=0</formula>
    </cfRule>
  </conditionalFormatting>
  <conditionalFormatting sqref="U354:U367">
    <cfRule type="notContainsBlanks" dxfId="9339" priority="4973">
      <formula>LEN(TRIM(U354))&gt;0</formula>
    </cfRule>
  </conditionalFormatting>
  <conditionalFormatting sqref="U354:U367">
    <cfRule type="containsBlanks" dxfId="9338" priority="4974">
      <formula>LEN(TRIM(U354))=0</formula>
    </cfRule>
  </conditionalFormatting>
  <conditionalFormatting sqref="U354:U367">
    <cfRule type="notContainsBlanks" dxfId="9337" priority="4975">
      <formula>LEN(TRIM(U354))&gt;0</formula>
    </cfRule>
  </conditionalFormatting>
  <conditionalFormatting sqref="U354:U367">
    <cfRule type="containsBlanks" dxfId="9336" priority="4976">
      <formula>LEN(TRIM(U354))=0</formula>
    </cfRule>
  </conditionalFormatting>
  <conditionalFormatting sqref="U357:U358">
    <cfRule type="notContainsBlanks" dxfId="9335" priority="4977">
      <formula>LEN(TRIM(U357))&gt;0</formula>
    </cfRule>
  </conditionalFormatting>
  <conditionalFormatting sqref="U357:U358">
    <cfRule type="containsBlanks" dxfId="9334" priority="4978">
      <formula>LEN(TRIM(U357))=0</formula>
    </cfRule>
  </conditionalFormatting>
  <conditionalFormatting sqref="U362:U363">
    <cfRule type="notContainsBlanks" dxfId="9333" priority="4979">
      <formula>LEN(TRIM(U362))&gt;0</formula>
    </cfRule>
  </conditionalFormatting>
  <conditionalFormatting sqref="U362:U363">
    <cfRule type="containsBlanks" dxfId="9332" priority="4980">
      <formula>LEN(TRIM(U362))=0</formula>
    </cfRule>
  </conditionalFormatting>
  <conditionalFormatting sqref="U362:U363">
    <cfRule type="notContainsBlanks" dxfId="9331" priority="4981">
      <formula>LEN(TRIM(U362))&gt;0</formula>
    </cfRule>
  </conditionalFormatting>
  <conditionalFormatting sqref="U362:U363">
    <cfRule type="containsBlanks" dxfId="9330" priority="4982">
      <formula>LEN(TRIM(U362))=0</formula>
    </cfRule>
  </conditionalFormatting>
  <conditionalFormatting sqref="U356">
    <cfRule type="notContainsBlanks" dxfId="9329" priority="4983">
      <formula>LEN(TRIM(U356))&gt;0</formula>
    </cfRule>
  </conditionalFormatting>
  <conditionalFormatting sqref="U356">
    <cfRule type="containsBlanks" dxfId="9328" priority="4984">
      <formula>LEN(TRIM(U356))=0</formula>
    </cfRule>
  </conditionalFormatting>
  <conditionalFormatting sqref="U364:U367">
    <cfRule type="notContainsBlanks" dxfId="9327" priority="4985">
      <formula>LEN(TRIM(U364))&gt;0</formula>
    </cfRule>
  </conditionalFormatting>
  <conditionalFormatting sqref="U364:U367">
    <cfRule type="containsBlanks" dxfId="9326" priority="4986">
      <formula>LEN(TRIM(U364))=0</formula>
    </cfRule>
  </conditionalFormatting>
  <conditionalFormatting sqref="U365:U367">
    <cfRule type="notContainsBlanks" dxfId="9325" priority="4987">
      <formula>LEN(TRIM(U365))&gt;0</formula>
    </cfRule>
  </conditionalFormatting>
  <conditionalFormatting sqref="U365:U367">
    <cfRule type="containsBlanks" dxfId="9324" priority="4988">
      <formula>LEN(TRIM(U365))=0</formula>
    </cfRule>
  </conditionalFormatting>
  <conditionalFormatting sqref="U356">
    <cfRule type="notContainsBlanks" dxfId="9323" priority="4989">
      <formula>LEN(TRIM(U356))&gt;0</formula>
    </cfRule>
  </conditionalFormatting>
  <conditionalFormatting sqref="U356">
    <cfRule type="containsBlanks" dxfId="9322" priority="4990">
      <formula>LEN(TRIM(U356))=0</formula>
    </cfRule>
  </conditionalFormatting>
  <conditionalFormatting sqref="U356">
    <cfRule type="notContainsBlanks" dxfId="9321" priority="4991">
      <formula>LEN(TRIM(U356))&gt;0</formula>
    </cfRule>
  </conditionalFormatting>
  <conditionalFormatting sqref="U356">
    <cfRule type="containsBlanks" dxfId="9320" priority="4992">
      <formula>LEN(TRIM(U356))=0</formula>
    </cfRule>
  </conditionalFormatting>
  <conditionalFormatting sqref="U356">
    <cfRule type="notContainsBlanks" dxfId="9319" priority="4993">
      <formula>LEN(TRIM(U356))&gt;0</formula>
    </cfRule>
  </conditionalFormatting>
  <conditionalFormatting sqref="U356">
    <cfRule type="containsBlanks" dxfId="9318" priority="4994">
      <formula>LEN(TRIM(U356))=0</formula>
    </cfRule>
  </conditionalFormatting>
  <conditionalFormatting sqref="U356">
    <cfRule type="notContainsBlanks" dxfId="9317" priority="4995">
      <formula>LEN(TRIM(U356))&gt;0</formula>
    </cfRule>
  </conditionalFormatting>
  <conditionalFormatting sqref="U356">
    <cfRule type="containsBlanks" dxfId="9316" priority="4996">
      <formula>LEN(TRIM(U356))=0</formula>
    </cfRule>
  </conditionalFormatting>
  <conditionalFormatting sqref="T354:T367">
    <cfRule type="notContainsBlanks" dxfId="9315" priority="4997">
      <formula>LEN(TRIM(T354))&gt;0</formula>
    </cfRule>
  </conditionalFormatting>
  <conditionalFormatting sqref="T354:T367">
    <cfRule type="containsBlanks" dxfId="9314" priority="4998">
      <formula>LEN(TRIM(T354))=0</formula>
    </cfRule>
  </conditionalFormatting>
  <conditionalFormatting sqref="T358:T361">
    <cfRule type="notContainsBlanks" dxfId="9313" priority="4999">
      <formula>LEN(TRIM(T358))&gt;0</formula>
    </cfRule>
  </conditionalFormatting>
  <conditionalFormatting sqref="T358:T361">
    <cfRule type="containsBlanks" dxfId="9312" priority="5000">
      <formula>LEN(TRIM(T358))=0</formula>
    </cfRule>
  </conditionalFormatting>
  <conditionalFormatting sqref="T354:T367">
    <cfRule type="notContainsBlanks" dxfId="9311" priority="5001">
      <formula>LEN(TRIM(T354))&gt;0</formula>
    </cfRule>
  </conditionalFormatting>
  <conditionalFormatting sqref="T354:T367">
    <cfRule type="containsBlanks" dxfId="9310" priority="5002">
      <formula>LEN(TRIM(T354))=0</formula>
    </cfRule>
  </conditionalFormatting>
  <conditionalFormatting sqref="T354:T367">
    <cfRule type="notContainsBlanks" dxfId="9309" priority="5003">
      <formula>LEN(TRIM(T354))&gt;0</formula>
    </cfRule>
  </conditionalFormatting>
  <conditionalFormatting sqref="T354:T367">
    <cfRule type="containsBlanks" dxfId="9308" priority="5004">
      <formula>LEN(TRIM(T354))=0</formula>
    </cfRule>
  </conditionalFormatting>
  <conditionalFormatting sqref="T357:T358">
    <cfRule type="notContainsBlanks" dxfId="9307" priority="5005">
      <formula>LEN(TRIM(T357))&gt;0</formula>
    </cfRule>
  </conditionalFormatting>
  <conditionalFormatting sqref="T357:T358">
    <cfRule type="containsBlanks" dxfId="9306" priority="5006">
      <formula>LEN(TRIM(T357))=0</formula>
    </cfRule>
  </conditionalFormatting>
  <conditionalFormatting sqref="T362:T363">
    <cfRule type="notContainsBlanks" dxfId="9305" priority="5007">
      <formula>LEN(TRIM(T362))&gt;0</formula>
    </cfRule>
  </conditionalFormatting>
  <conditionalFormatting sqref="T362:T363">
    <cfRule type="containsBlanks" dxfId="9304" priority="5008">
      <formula>LEN(TRIM(T362))=0</formula>
    </cfRule>
  </conditionalFormatting>
  <conditionalFormatting sqref="T362:T363">
    <cfRule type="notContainsBlanks" dxfId="9303" priority="5009">
      <formula>LEN(TRIM(T362))&gt;0</formula>
    </cfRule>
  </conditionalFormatting>
  <conditionalFormatting sqref="T362:T363">
    <cfRule type="containsBlanks" dxfId="9302" priority="5010">
      <formula>LEN(TRIM(T362))=0</formula>
    </cfRule>
  </conditionalFormatting>
  <conditionalFormatting sqref="T356">
    <cfRule type="notContainsBlanks" dxfId="9301" priority="5011">
      <formula>LEN(TRIM(T356))&gt;0</formula>
    </cfRule>
  </conditionalFormatting>
  <conditionalFormatting sqref="T356">
    <cfRule type="containsBlanks" dxfId="9300" priority="5012">
      <formula>LEN(TRIM(T356))=0</formula>
    </cfRule>
  </conditionalFormatting>
  <conditionalFormatting sqref="T364:T367">
    <cfRule type="notContainsBlanks" dxfId="9299" priority="5013">
      <formula>LEN(TRIM(T364))&gt;0</formula>
    </cfRule>
  </conditionalFormatting>
  <conditionalFormatting sqref="T364:T367">
    <cfRule type="containsBlanks" dxfId="9298" priority="5014">
      <formula>LEN(TRIM(T364))=0</formula>
    </cfRule>
  </conditionalFormatting>
  <conditionalFormatting sqref="T365:T367">
    <cfRule type="notContainsBlanks" dxfId="9297" priority="5015">
      <formula>LEN(TRIM(T365))&gt;0</formula>
    </cfRule>
  </conditionalFormatting>
  <conditionalFormatting sqref="T365:T367">
    <cfRule type="containsBlanks" dxfId="9296" priority="5016">
      <formula>LEN(TRIM(T365))=0</formula>
    </cfRule>
  </conditionalFormatting>
  <conditionalFormatting sqref="T356">
    <cfRule type="notContainsBlanks" dxfId="9295" priority="5017">
      <formula>LEN(TRIM(T356))&gt;0</formula>
    </cfRule>
  </conditionalFormatting>
  <conditionalFormatting sqref="T356">
    <cfRule type="containsBlanks" dxfId="9294" priority="5018">
      <formula>LEN(TRIM(T356))=0</formula>
    </cfRule>
  </conditionalFormatting>
  <conditionalFormatting sqref="T356">
    <cfRule type="notContainsBlanks" dxfId="9293" priority="5019">
      <formula>LEN(TRIM(T356))&gt;0</formula>
    </cfRule>
  </conditionalFormatting>
  <conditionalFormatting sqref="T356">
    <cfRule type="containsBlanks" dxfId="9292" priority="5020">
      <formula>LEN(TRIM(T356))=0</formula>
    </cfRule>
  </conditionalFormatting>
  <conditionalFormatting sqref="T356">
    <cfRule type="notContainsBlanks" dxfId="9291" priority="5021">
      <formula>LEN(TRIM(T356))&gt;0</formula>
    </cfRule>
  </conditionalFormatting>
  <conditionalFormatting sqref="T356">
    <cfRule type="containsBlanks" dxfId="9290" priority="5022">
      <formula>LEN(TRIM(T356))=0</formula>
    </cfRule>
  </conditionalFormatting>
  <conditionalFormatting sqref="T356">
    <cfRule type="notContainsBlanks" dxfId="9289" priority="5023">
      <formula>LEN(TRIM(T356))&gt;0</formula>
    </cfRule>
  </conditionalFormatting>
  <conditionalFormatting sqref="T356">
    <cfRule type="containsBlanks" dxfId="9288" priority="5024">
      <formula>LEN(TRIM(T356))=0</formula>
    </cfRule>
  </conditionalFormatting>
  <conditionalFormatting sqref="U340:U353">
    <cfRule type="notContainsBlanks" dxfId="9287" priority="5025">
      <formula>LEN(TRIM(U340))&gt;0</formula>
    </cfRule>
  </conditionalFormatting>
  <conditionalFormatting sqref="U340:U353">
    <cfRule type="containsBlanks" dxfId="9286" priority="5026">
      <formula>LEN(TRIM(U340))=0</formula>
    </cfRule>
  </conditionalFormatting>
  <conditionalFormatting sqref="U344:U347">
    <cfRule type="notContainsBlanks" dxfId="9285" priority="5027">
      <formula>LEN(TRIM(U344))&gt;0</formula>
    </cfRule>
  </conditionalFormatting>
  <conditionalFormatting sqref="U344:U347">
    <cfRule type="containsBlanks" dxfId="9284" priority="5028">
      <formula>LEN(TRIM(U344))=0</formula>
    </cfRule>
  </conditionalFormatting>
  <conditionalFormatting sqref="U340:U353">
    <cfRule type="notContainsBlanks" dxfId="9283" priority="5029">
      <formula>LEN(TRIM(U340))&gt;0</formula>
    </cfRule>
  </conditionalFormatting>
  <conditionalFormatting sqref="U340:U353">
    <cfRule type="containsBlanks" dxfId="9282" priority="5030">
      <formula>LEN(TRIM(U340))=0</formula>
    </cfRule>
  </conditionalFormatting>
  <conditionalFormatting sqref="U340:U353">
    <cfRule type="notContainsBlanks" dxfId="9281" priority="5031">
      <formula>LEN(TRIM(U340))&gt;0</formula>
    </cfRule>
  </conditionalFormatting>
  <conditionalFormatting sqref="U340:U353">
    <cfRule type="containsBlanks" dxfId="9280" priority="5032">
      <formula>LEN(TRIM(U340))=0</formula>
    </cfRule>
  </conditionalFormatting>
  <conditionalFormatting sqref="U343:U344">
    <cfRule type="notContainsBlanks" dxfId="9279" priority="5033">
      <formula>LEN(TRIM(U343))&gt;0</formula>
    </cfRule>
  </conditionalFormatting>
  <conditionalFormatting sqref="U343:U344">
    <cfRule type="containsBlanks" dxfId="9278" priority="5034">
      <formula>LEN(TRIM(U343))=0</formula>
    </cfRule>
  </conditionalFormatting>
  <conditionalFormatting sqref="U348:U349">
    <cfRule type="notContainsBlanks" dxfId="9277" priority="5035">
      <formula>LEN(TRIM(U348))&gt;0</formula>
    </cfRule>
  </conditionalFormatting>
  <conditionalFormatting sqref="U348:U349">
    <cfRule type="containsBlanks" dxfId="9276" priority="5036">
      <formula>LEN(TRIM(U348))=0</formula>
    </cfRule>
  </conditionalFormatting>
  <conditionalFormatting sqref="U348:U349">
    <cfRule type="notContainsBlanks" dxfId="9275" priority="5037">
      <formula>LEN(TRIM(U348))&gt;0</formula>
    </cfRule>
  </conditionalFormatting>
  <conditionalFormatting sqref="U348:U349">
    <cfRule type="containsBlanks" dxfId="9274" priority="5038">
      <formula>LEN(TRIM(U348))=0</formula>
    </cfRule>
  </conditionalFormatting>
  <conditionalFormatting sqref="U342">
    <cfRule type="notContainsBlanks" dxfId="9273" priority="5039">
      <formula>LEN(TRIM(U342))&gt;0</formula>
    </cfRule>
  </conditionalFormatting>
  <conditionalFormatting sqref="U342">
    <cfRule type="containsBlanks" dxfId="9272" priority="5040">
      <formula>LEN(TRIM(U342))=0</formula>
    </cfRule>
  </conditionalFormatting>
  <conditionalFormatting sqref="U350:U353">
    <cfRule type="notContainsBlanks" dxfId="9271" priority="5041">
      <formula>LEN(TRIM(U350))&gt;0</formula>
    </cfRule>
  </conditionalFormatting>
  <conditionalFormatting sqref="U350:U353">
    <cfRule type="containsBlanks" dxfId="9270" priority="5042">
      <formula>LEN(TRIM(U350))=0</formula>
    </cfRule>
  </conditionalFormatting>
  <conditionalFormatting sqref="U351:U353">
    <cfRule type="notContainsBlanks" dxfId="9269" priority="5043">
      <formula>LEN(TRIM(U351))&gt;0</formula>
    </cfRule>
  </conditionalFormatting>
  <conditionalFormatting sqref="U351:U353">
    <cfRule type="containsBlanks" dxfId="9268" priority="5044">
      <formula>LEN(TRIM(U351))=0</formula>
    </cfRule>
  </conditionalFormatting>
  <conditionalFormatting sqref="U342">
    <cfRule type="notContainsBlanks" dxfId="9267" priority="5045">
      <formula>LEN(TRIM(U342))&gt;0</formula>
    </cfRule>
  </conditionalFormatting>
  <conditionalFormatting sqref="U342">
    <cfRule type="containsBlanks" dxfId="9266" priority="5046">
      <formula>LEN(TRIM(U342))=0</formula>
    </cfRule>
  </conditionalFormatting>
  <conditionalFormatting sqref="U342">
    <cfRule type="notContainsBlanks" dxfId="9265" priority="5047">
      <formula>LEN(TRIM(U342))&gt;0</formula>
    </cfRule>
  </conditionalFormatting>
  <conditionalFormatting sqref="U342">
    <cfRule type="containsBlanks" dxfId="9264" priority="5048">
      <formula>LEN(TRIM(U342))=0</formula>
    </cfRule>
  </conditionalFormatting>
  <conditionalFormatting sqref="U342">
    <cfRule type="notContainsBlanks" dxfId="9263" priority="5049">
      <formula>LEN(TRIM(U342))&gt;0</formula>
    </cfRule>
  </conditionalFormatting>
  <conditionalFormatting sqref="U342">
    <cfRule type="containsBlanks" dxfId="9262" priority="5050">
      <formula>LEN(TRIM(U342))=0</formula>
    </cfRule>
  </conditionalFormatting>
  <conditionalFormatting sqref="U342">
    <cfRule type="notContainsBlanks" dxfId="9261" priority="5051">
      <formula>LEN(TRIM(U342))&gt;0</formula>
    </cfRule>
  </conditionalFormatting>
  <conditionalFormatting sqref="U342">
    <cfRule type="containsBlanks" dxfId="9260" priority="5052">
      <formula>LEN(TRIM(U342))=0</formula>
    </cfRule>
  </conditionalFormatting>
  <conditionalFormatting sqref="W340:W353">
    <cfRule type="notContainsBlanks" dxfId="9259" priority="5053">
      <formula>LEN(TRIM(W340))&gt;0</formula>
    </cfRule>
  </conditionalFormatting>
  <conditionalFormatting sqref="W340:W353">
    <cfRule type="containsBlanks" dxfId="9258" priority="5054">
      <formula>LEN(TRIM(W340))=0</formula>
    </cfRule>
  </conditionalFormatting>
  <conditionalFormatting sqref="W344:W347">
    <cfRule type="notContainsBlanks" dxfId="9257" priority="5055">
      <formula>LEN(TRIM(W344))&gt;0</formula>
    </cfRule>
  </conditionalFormatting>
  <conditionalFormatting sqref="W344:W347">
    <cfRule type="containsBlanks" dxfId="9256" priority="5056">
      <formula>LEN(TRIM(W344))=0</formula>
    </cfRule>
  </conditionalFormatting>
  <conditionalFormatting sqref="W340:W353">
    <cfRule type="notContainsBlanks" dxfId="9255" priority="5057">
      <formula>LEN(TRIM(W340))&gt;0</formula>
    </cfRule>
  </conditionalFormatting>
  <conditionalFormatting sqref="W340:W353">
    <cfRule type="containsBlanks" dxfId="9254" priority="5058">
      <formula>LEN(TRIM(W340))=0</formula>
    </cfRule>
  </conditionalFormatting>
  <conditionalFormatting sqref="W340:W353">
    <cfRule type="notContainsBlanks" dxfId="9253" priority="5059">
      <formula>LEN(TRIM(W340))&gt;0</formula>
    </cfRule>
  </conditionalFormatting>
  <conditionalFormatting sqref="W340:W353">
    <cfRule type="containsBlanks" dxfId="9252" priority="5060">
      <formula>LEN(TRIM(W340))=0</formula>
    </cfRule>
  </conditionalFormatting>
  <conditionalFormatting sqref="W343:W344">
    <cfRule type="notContainsBlanks" dxfId="9251" priority="5061">
      <formula>LEN(TRIM(W343))&gt;0</formula>
    </cfRule>
  </conditionalFormatting>
  <conditionalFormatting sqref="W343:W344">
    <cfRule type="containsBlanks" dxfId="9250" priority="5062">
      <formula>LEN(TRIM(W343))=0</formula>
    </cfRule>
  </conditionalFormatting>
  <conditionalFormatting sqref="W348:W349">
    <cfRule type="notContainsBlanks" dxfId="9249" priority="5063">
      <formula>LEN(TRIM(W348))&gt;0</formula>
    </cfRule>
  </conditionalFormatting>
  <conditionalFormatting sqref="W348:W349">
    <cfRule type="containsBlanks" dxfId="9248" priority="5064">
      <formula>LEN(TRIM(W348))=0</formula>
    </cfRule>
  </conditionalFormatting>
  <conditionalFormatting sqref="W348:W349">
    <cfRule type="notContainsBlanks" dxfId="9247" priority="5065">
      <formula>LEN(TRIM(W348))&gt;0</formula>
    </cfRule>
  </conditionalFormatting>
  <conditionalFormatting sqref="W348:W349">
    <cfRule type="containsBlanks" dxfId="9246" priority="5066">
      <formula>LEN(TRIM(W348))=0</formula>
    </cfRule>
  </conditionalFormatting>
  <conditionalFormatting sqref="W342">
    <cfRule type="notContainsBlanks" dxfId="9245" priority="5067">
      <formula>LEN(TRIM(W342))&gt;0</formula>
    </cfRule>
  </conditionalFormatting>
  <conditionalFormatting sqref="W342">
    <cfRule type="containsBlanks" dxfId="9244" priority="5068">
      <formula>LEN(TRIM(W342))=0</formula>
    </cfRule>
  </conditionalFormatting>
  <conditionalFormatting sqref="W350:W353">
    <cfRule type="notContainsBlanks" dxfId="9243" priority="5069">
      <formula>LEN(TRIM(W350))&gt;0</formula>
    </cfRule>
  </conditionalFormatting>
  <conditionalFormatting sqref="W350:W353">
    <cfRule type="containsBlanks" dxfId="9242" priority="5070">
      <formula>LEN(TRIM(W350))=0</formula>
    </cfRule>
  </conditionalFormatting>
  <conditionalFormatting sqref="W351:W353">
    <cfRule type="notContainsBlanks" dxfId="9241" priority="5071">
      <formula>LEN(TRIM(W351))&gt;0</formula>
    </cfRule>
  </conditionalFormatting>
  <conditionalFormatting sqref="W351:W353">
    <cfRule type="containsBlanks" dxfId="9240" priority="5072">
      <formula>LEN(TRIM(W351))=0</formula>
    </cfRule>
  </conditionalFormatting>
  <conditionalFormatting sqref="W342">
    <cfRule type="notContainsBlanks" dxfId="9239" priority="5073">
      <formula>LEN(TRIM(W342))&gt;0</formula>
    </cfRule>
  </conditionalFormatting>
  <conditionalFormatting sqref="W342">
    <cfRule type="containsBlanks" dxfId="9238" priority="5074">
      <formula>LEN(TRIM(W342))=0</formula>
    </cfRule>
  </conditionalFormatting>
  <conditionalFormatting sqref="W342">
    <cfRule type="notContainsBlanks" dxfId="9237" priority="5075">
      <formula>LEN(TRIM(W342))&gt;0</formula>
    </cfRule>
  </conditionalFormatting>
  <conditionalFormatting sqref="W342">
    <cfRule type="containsBlanks" dxfId="9236" priority="5076">
      <formula>LEN(TRIM(W342))=0</formula>
    </cfRule>
  </conditionalFormatting>
  <conditionalFormatting sqref="W342">
    <cfRule type="notContainsBlanks" dxfId="9235" priority="5077">
      <formula>LEN(TRIM(W342))&gt;0</formula>
    </cfRule>
  </conditionalFormatting>
  <conditionalFormatting sqref="W342">
    <cfRule type="containsBlanks" dxfId="9234" priority="5078">
      <formula>LEN(TRIM(W342))=0</formula>
    </cfRule>
  </conditionalFormatting>
  <conditionalFormatting sqref="W342">
    <cfRule type="notContainsBlanks" dxfId="9233" priority="5079">
      <formula>LEN(TRIM(W342))&gt;0</formula>
    </cfRule>
  </conditionalFormatting>
  <conditionalFormatting sqref="W342">
    <cfRule type="containsBlanks" dxfId="9232" priority="5080">
      <formula>LEN(TRIM(W342))=0</formula>
    </cfRule>
  </conditionalFormatting>
  <conditionalFormatting sqref="W354:W367">
    <cfRule type="notContainsBlanks" dxfId="9231" priority="5081">
      <formula>LEN(TRIM(W354))&gt;0</formula>
    </cfRule>
  </conditionalFormatting>
  <conditionalFormatting sqref="W354:W367">
    <cfRule type="containsBlanks" dxfId="9230" priority="5082">
      <formula>LEN(TRIM(W354))=0</formula>
    </cfRule>
  </conditionalFormatting>
  <conditionalFormatting sqref="W358:W361">
    <cfRule type="notContainsBlanks" dxfId="9229" priority="5083">
      <formula>LEN(TRIM(W358))&gt;0</formula>
    </cfRule>
  </conditionalFormatting>
  <conditionalFormatting sqref="W358:W361">
    <cfRule type="containsBlanks" dxfId="9228" priority="5084">
      <formula>LEN(TRIM(W358))=0</formula>
    </cfRule>
  </conditionalFormatting>
  <conditionalFormatting sqref="W354:W367">
    <cfRule type="notContainsBlanks" dxfId="9227" priority="5085">
      <formula>LEN(TRIM(W354))&gt;0</formula>
    </cfRule>
  </conditionalFormatting>
  <conditionalFormatting sqref="W354:W367">
    <cfRule type="containsBlanks" dxfId="9226" priority="5086">
      <formula>LEN(TRIM(W354))=0</formula>
    </cfRule>
  </conditionalFormatting>
  <conditionalFormatting sqref="W354:W367">
    <cfRule type="notContainsBlanks" dxfId="9225" priority="5087">
      <formula>LEN(TRIM(W354))&gt;0</formula>
    </cfRule>
  </conditionalFormatting>
  <conditionalFormatting sqref="W354:W367">
    <cfRule type="containsBlanks" dxfId="9224" priority="5088">
      <formula>LEN(TRIM(W354))=0</formula>
    </cfRule>
  </conditionalFormatting>
  <conditionalFormatting sqref="W357:W358">
    <cfRule type="notContainsBlanks" dxfId="9223" priority="5089">
      <formula>LEN(TRIM(W357))&gt;0</formula>
    </cfRule>
  </conditionalFormatting>
  <conditionalFormatting sqref="W357:W358">
    <cfRule type="containsBlanks" dxfId="9222" priority="5090">
      <formula>LEN(TRIM(W357))=0</formula>
    </cfRule>
  </conditionalFormatting>
  <conditionalFormatting sqref="W362:W363">
    <cfRule type="notContainsBlanks" dxfId="9221" priority="5091">
      <formula>LEN(TRIM(W362))&gt;0</formula>
    </cfRule>
  </conditionalFormatting>
  <conditionalFormatting sqref="W362:W363">
    <cfRule type="containsBlanks" dxfId="9220" priority="5092">
      <formula>LEN(TRIM(W362))=0</formula>
    </cfRule>
  </conditionalFormatting>
  <conditionalFormatting sqref="W362:W363">
    <cfRule type="notContainsBlanks" dxfId="9219" priority="5093">
      <formula>LEN(TRIM(W362))&gt;0</formula>
    </cfRule>
  </conditionalFormatting>
  <conditionalFormatting sqref="W362:W363">
    <cfRule type="containsBlanks" dxfId="9218" priority="5094">
      <formula>LEN(TRIM(W362))=0</formula>
    </cfRule>
  </conditionalFormatting>
  <conditionalFormatting sqref="W356">
    <cfRule type="notContainsBlanks" dxfId="9217" priority="5095">
      <formula>LEN(TRIM(W356))&gt;0</formula>
    </cfRule>
  </conditionalFormatting>
  <conditionalFormatting sqref="W356">
    <cfRule type="containsBlanks" dxfId="9216" priority="5096">
      <formula>LEN(TRIM(W356))=0</formula>
    </cfRule>
  </conditionalFormatting>
  <conditionalFormatting sqref="W364:W367">
    <cfRule type="notContainsBlanks" dxfId="9215" priority="5097">
      <formula>LEN(TRIM(W364))&gt;0</formula>
    </cfRule>
  </conditionalFormatting>
  <conditionalFormatting sqref="W364:W367">
    <cfRule type="containsBlanks" dxfId="9214" priority="5098">
      <formula>LEN(TRIM(W364))=0</formula>
    </cfRule>
  </conditionalFormatting>
  <conditionalFormatting sqref="W365:W367">
    <cfRule type="notContainsBlanks" dxfId="9213" priority="5099">
      <formula>LEN(TRIM(W365))&gt;0</formula>
    </cfRule>
  </conditionalFormatting>
  <conditionalFormatting sqref="W365:W367">
    <cfRule type="containsBlanks" dxfId="9212" priority="5100">
      <formula>LEN(TRIM(W365))=0</formula>
    </cfRule>
  </conditionalFormatting>
  <conditionalFormatting sqref="W356">
    <cfRule type="notContainsBlanks" dxfId="9211" priority="5101">
      <formula>LEN(TRIM(W356))&gt;0</formula>
    </cfRule>
  </conditionalFormatting>
  <conditionalFormatting sqref="W356">
    <cfRule type="containsBlanks" dxfId="9210" priority="5102">
      <formula>LEN(TRIM(W356))=0</formula>
    </cfRule>
  </conditionalFormatting>
  <conditionalFormatting sqref="W356">
    <cfRule type="notContainsBlanks" dxfId="9209" priority="5103">
      <formula>LEN(TRIM(W356))&gt;0</formula>
    </cfRule>
  </conditionalFormatting>
  <conditionalFormatting sqref="W356">
    <cfRule type="containsBlanks" dxfId="9208" priority="5104">
      <formula>LEN(TRIM(W356))=0</formula>
    </cfRule>
  </conditionalFormatting>
  <conditionalFormatting sqref="W356">
    <cfRule type="notContainsBlanks" dxfId="9207" priority="5105">
      <formula>LEN(TRIM(W356))&gt;0</formula>
    </cfRule>
  </conditionalFormatting>
  <conditionalFormatting sqref="W356">
    <cfRule type="containsBlanks" dxfId="9206" priority="5106">
      <formula>LEN(TRIM(W356))=0</formula>
    </cfRule>
  </conditionalFormatting>
  <conditionalFormatting sqref="W356">
    <cfRule type="notContainsBlanks" dxfId="9205" priority="5107">
      <formula>LEN(TRIM(W356))&gt;0</formula>
    </cfRule>
  </conditionalFormatting>
  <conditionalFormatting sqref="W356">
    <cfRule type="containsBlanks" dxfId="9204" priority="5108">
      <formula>LEN(TRIM(W356))=0</formula>
    </cfRule>
  </conditionalFormatting>
  <conditionalFormatting sqref="U326:U339">
    <cfRule type="notContainsBlanks" dxfId="9203" priority="5109">
      <formula>LEN(TRIM(U326))&gt;0</formula>
    </cfRule>
  </conditionalFormatting>
  <conditionalFormatting sqref="U326:U339">
    <cfRule type="containsBlanks" dxfId="9202" priority="5110">
      <formula>LEN(TRIM(U326))=0</formula>
    </cfRule>
  </conditionalFormatting>
  <conditionalFormatting sqref="U330:U333">
    <cfRule type="notContainsBlanks" dxfId="9201" priority="5111">
      <formula>LEN(TRIM(U330))&gt;0</formula>
    </cfRule>
  </conditionalFormatting>
  <conditionalFormatting sqref="U330:U333">
    <cfRule type="containsBlanks" dxfId="9200" priority="5112">
      <formula>LEN(TRIM(U330))=0</formula>
    </cfRule>
  </conditionalFormatting>
  <conditionalFormatting sqref="U326:U339">
    <cfRule type="notContainsBlanks" dxfId="9199" priority="5113">
      <formula>LEN(TRIM(U326))&gt;0</formula>
    </cfRule>
  </conditionalFormatting>
  <conditionalFormatting sqref="U326:U339">
    <cfRule type="containsBlanks" dxfId="9198" priority="5114">
      <formula>LEN(TRIM(U326))=0</formula>
    </cfRule>
  </conditionalFormatting>
  <conditionalFormatting sqref="U326:U339">
    <cfRule type="notContainsBlanks" dxfId="9197" priority="5115">
      <formula>LEN(TRIM(U326))&gt;0</formula>
    </cfRule>
  </conditionalFormatting>
  <conditionalFormatting sqref="U326:U339">
    <cfRule type="containsBlanks" dxfId="9196" priority="5116">
      <formula>LEN(TRIM(U326))=0</formula>
    </cfRule>
  </conditionalFormatting>
  <conditionalFormatting sqref="U329:U330">
    <cfRule type="notContainsBlanks" dxfId="9195" priority="5117">
      <formula>LEN(TRIM(U329))&gt;0</formula>
    </cfRule>
  </conditionalFormatting>
  <conditionalFormatting sqref="U329:U330">
    <cfRule type="containsBlanks" dxfId="9194" priority="5118">
      <formula>LEN(TRIM(U329))=0</formula>
    </cfRule>
  </conditionalFormatting>
  <conditionalFormatting sqref="U334:U335">
    <cfRule type="notContainsBlanks" dxfId="9193" priority="5119">
      <formula>LEN(TRIM(U334))&gt;0</formula>
    </cfRule>
  </conditionalFormatting>
  <conditionalFormatting sqref="U334:U335">
    <cfRule type="containsBlanks" dxfId="9192" priority="5120">
      <formula>LEN(TRIM(U334))=0</formula>
    </cfRule>
  </conditionalFormatting>
  <conditionalFormatting sqref="U334:U335">
    <cfRule type="notContainsBlanks" dxfId="9191" priority="5121">
      <formula>LEN(TRIM(U334))&gt;0</formula>
    </cfRule>
  </conditionalFormatting>
  <conditionalFormatting sqref="U334:U335">
    <cfRule type="containsBlanks" dxfId="9190" priority="5122">
      <formula>LEN(TRIM(U334))=0</formula>
    </cfRule>
  </conditionalFormatting>
  <conditionalFormatting sqref="U328">
    <cfRule type="notContainsBlanks" dxfId="9189" priority="5123">
      <formula>LEN(TRIM(U328))&gt;0</formula>
    </cfRule>
  </conditionalFormatting>
  <conditionalFormatting sqref="U328">
    <cfRule type="containsBlanks" dxfId="9188" priority="5124">
      <formula>LEN(TRIM(U328))=0</formula>
    </cfRule>
  </conditionalFormatting>
  <conditionalFormatting sqref="U336:U339">
    <cfRule type="notContainsBlanks" dxfId="9187" priority="5125">
      <formula>LEN(TRIM(U336))&gt;0</formula>
    </cfRule>
  </conditionalFormatting>
  <conditionalFormatting sqref="U336:U339">
    <cfRule type="containsBlanks" dxfId="9186" priority="5126">
      <formula>LEN(TRIM(U336))=0</formula>
    </cfRule>
  </conditionalFormatting>
  <conditionalFormatting sqref="U337:U339">
    <cfRule type="notContainsBlanks" dxfId="9185" priority="5127">
      <formula>LEN(TRIM(U337))&gt;0</formula>
    </cfRule>
  </conditionalFormatting>
  <conditionalFormatting sqref="U337:U339">
    <cfRule type="containsBlanks" dxfId="9184" priority="5128">
      <formula>LEN(TRIM(U337))=0</formula>
    </cfRule>
  </conditionalFormatting>
  <conditionalFormatting sqref="U328">
    <cfRule type="notContainsBlanks" dxfId="9183" priority="5129">
      <formula>LEN(TRIM(U328))&gt;0</formula>
    </cfRule>
  </conditionalFormatting>
  <conditionalFormatting sqref="U328">
    <cfRule type="containsBlanks" dxfId="9182" priority="5130">
      <formula>LEN(TRIM(U328))=0</formula>
    </cfRule>
  </conditionalFormatting>
  <conditionalFormatting sqref="U328">
    <cfRule type="notContainsBlanks" dxfId="9181" priority="5131">
      <formula>LEN(TRIM(U328))&gt;0</formula>
    </cfRule>
  </conditionalFormatting>
  <conditionalFormatting sqref="U328">
    <cfRule type="containsBlanks" dxfId="9180" priority="5132">
      <formula>LEN(TRIM(U328))=0</formula>
    </cfRule>
  </conditionalFormatting>
  <conditionalFormatting sqref="U328">
    <cfRule type="notContainsBlanks" dxfId="9179" priority="5133">
      <formula>LEN(TRIM(U328))&gt;0</formula>
    </cfRule>
  </conditionalFormatting>
  <conditionalFormatting sqref="U328">
    <cfRule type="containsBlanks" dxfId="9178" priority="5134">
      <formula>LEN(TRIM(U328))=0</formula>
    </cfRule>
  </conditionalFormatting>
  <conditionalFormatting sqref="U328">
    <cfRule type="notContainsBlanks" dxfId="9177" priority="5135">
      <formula>LEN(TRIM(U328))&gt;0</formula>
    </cfRule>
  </conditionalFormatting>
  <conditionalFormatting sqref="U328">
    <cfRule type="containsBlanks" dxfId="9176" priority="5136">
      <formula>LEN(TRIM(U328))=0</formula>
    </cfRule>
  </conditionalFormatting>
  <conditionalFormatting sqref="W326:W339">
    <cfRule type="notContainsBlanks" dxfId="9175" priority="5137">
      <formula>LEN(TRIM(W326))&gt;0</formula>
    </cfRule>
  </conditionalFormatting>
  <conditionalFormatting sqref="W326:W339">
    <cfRule type="containsBlanks" dxfId="9174" priority="5138">
      <formula>LEN(TRIM(W326))=0</formula>
    </cfRule>
  </conditionalFormatting>
  <conditionalFormatting sqref="W330:W333">
    <cfRule type="notContainsBlanks" dxfId="9173" priority="5139">
      <formula>LEN(TRIM(W330))&gt;0</formula>
    </cfRule>
  </conditionalFormatting>
  <conditionalFormatting sqref="W330:W333">
    <cfRule type="containsBlanks" dxfId="9172" priority="5140">
      <formula>LEN(TRIM(W330))=0</formula>
    </cfRule>
  </conditionalFormatting>
  <conditionalFormatting sqref="W326:W339">
    <cfRule type="notContainsBlanks" dxfId="9171" priority="5141">
      <formula>LEN(TRIM(W326))&gt;0</formula>
    </cfRule>
  </conditionalFormatting>
  <conditionalFormatting sqref="W326:W339">
    <cfRule type="containsBlanks" dxfId="9170" priority="5142">
      <formula>LEN(TRIM(W326))=0</formula>
    </cfRule>
  </conditionalFormatting>
  <conditionalFormatting sqref="W326:W339">
    <cfRule type="notContainsBlanks" dxfId="9169" priority="5143">
      <formula>LEN(TRIM(W326))&gt;0</formula>
    </cfRule>
  </conditionalFormatting>
  <conditionalFormatting sqref="W326:W339">
    <cfRule type="containsBlanks" dxfId="9168" priority="5144">
      <formula>LEN(TRIM(W326))=0</formula>
    </cfRule>
  </conditionalFormatting>
  <conditionalFormatting sqref="W329:W330">
    <cfRule type="notContainsBlanks" dxfId="9167" priority="5145">
      <formula>LEN(TRIM(W329))&gt;0</formula>
    </cfRule>
  </conditionalFormatting>
  <conditionalFormatting sqref="W329:W330">
    <cfRule type="containsBlanks" dxfId="9166" priority="5146">
      <formula>LEN(TRIM(W329))=0</formula>
    </cfRule>
  </conditionalFormatting>
  <conditionalFormatting sqref="W334:W335">
    <cfRule type="notContainsBlanks" dxfId="9165" priority="5147">
      <formula>LEN(TRIM(W334))&gt;0</formula>
    </cfRule>
  </conditionalFormatting>
  <conditionalFormatting sqref="W334:W335">
    <cfRule type="containsBlanks" dxfId="9164" priority="5148">
      <formula>LEN(TRIM(W334))=0</formula>
    </cfRule>
  </conditionalFormatting>
  <conditionalFormatting sqref="W334:W335">
    <cfRule type="notContainsBlanks" dxfId="9163" priority="5149">
      <formula>LEN(TRIM(W334))&gt;0</formula>
    </cfRule>
  </conditionalFormatting>
  <conditionalFormatting sqref="W334:W335">
    <cfRule type="containsBlanks" dxfId="9162" priority="5150">
      <formula>LEN(TRIM(W334))=0</formula>
    </cfRule>
  </conditionalFormatting>
  <conditionalFormatting sqref="W328">
    <cfRule type="notContainsBlanks" dxfId="9161" priority="5151">
      <formula>LEN(TRIM(W328))&gt;0</formula>
    </cfRule>
  </conditionalFormatting>
  <conditionalFormatting sqref="W328">
    <cfRule type="containsBlanks" dxfId="9160" priority="5152">
      <formula>LEN(TRIM(W328))=0</formula>
    </cfRule>
  </conditionalFormatting>
  <conditionalFormatting sqref="W336:W339">
    <cfRule type="notContainsBlanks" dxfId="9159" priority="5153">
      <formula>LEN(TRIM(W336))&gt;0</formula>
    </cfRule>
  </conditionalFormatting>
  <conditionalFormatting sqref="W336:W339">
    <cfRule type="containsBlanks" dxfId="9158" priority="5154">
      <formula>LEN(TRIM(W336))=0</formula>
    </cfRule>
  </conditionalFormatting>
  <conditionalFormatting sqref="W337:W339">
    <cfRule type="notContainsBlanks" dxfId="9157" priority="5155">
      <formula>LEN(TRIM(W337))&gt;0</formula>
    </cfRule>
  </conditionalFormatting>
  <conditionalFormatting sqref="W337:W339">
    <cfRule type="containsBlanks" dxfId="9156" priority="5156">
      <formula>LEN(TRIM(W337))=0</formula>
    </cfRule>
  </conditionalFormatting>
  <conditionalFormatting sqref="W328">
    <cfRule type="notContainsBlanks" dxfId="9155" priority="5157">
      <formula>LEN(TRIM(W328))&gt;0</formula>
    </cfRule>
  </conditionalFormatting>
  <conditionalFormatting sqref="W328">
    <cfRule type="containsBlanks" dxfId="9154" priority="5158">
      <formula>LEN(TRIM(W328))=0</formula>
    </cfRule>
  </conditionalFormatting>
  <conditionalFormatting sqref="W328">
    <cfRule type="notContainsBlanks" dxfId="9153" priority="5159">
      <formula>LEN(TRIM(W328))&gt;0</formula>
    </cfRule>
  </conditionalFormatting>
  <conditionalFormatting sqref="W328">
    <cfRule type="containsBlanks" dxfId="9152" priority="5160">
      <formula>LEN(TRIM(W328))=0</formula>
    </cfRule>
  </conditionalFormatting>
  <conditionalFormatting sqref="W328">
    <cfRule type="notContainsBlanks" dxfId="9151" priority="5161">
      <formula>LEN(TRIM(W328))&gt;0</formula>
    </cfRule>
  </conditionalFormatting>
  <conditionalFormatting sqref="W328">
    <cfRule type="containsBlanks" dxfId="9150" priority="5162">
      <formula>LEN(TRIM(W328))=0</formula>
    </cfRule>
  </conditionalFormatting>
  <conditionalFormatting sqref="W328">
    <cfRule type="notContainsBlanks" dxfId="9149" priority="5163">
      <formula>LEN(TRIM(W328))&gt;0</formula>
    </cfRule>
  </conditionalFormatting>
  <conditionalFormatting sqref="W328">
    <cfRule type="containsBlanks" dxfId="9148" priority="5164">
      <formula>LEN(TRIM(W328))=0</formula>
    </cfRule>
  </conditionalFormatting>
  <conditionalFormatting sqref="M314">
    <cfRule type="notContainsBlanks" dxfId="9147" priority="5165">
      <formula>LEN(TRIM(M314))&gt;0</formula>
    </cfRule>
  </conditionalFormatting>
  <conditionalFormatting sqref="M314">
    <cfRule type="containsBlanks" dxfId="9146" priority="5166">
      <formula>LEN(TRIM(M314))=0</formula>
    </cfRule>
  </conditionalFormatting>
  <conditionalFormatting sqref="M314">
    <cfRule type="notContainsBlanks" dxfId="9145" priority="5167">
      <formula>LEN(TRIM(M314))&gt;0</formula>
    </cfRule>
  </conditionalFormatting>
  <conditionalFormatting sqref="M314">
    <cfRule type="containsBlanks" dxfId="9144" priority="5168">
      <formula>LEN(TRIM(M314))=0</formula>
    </cfRule>
  </conditionalFormatting>
  <conditionalFormatting sqref="M314">
    <cfRule type="notContainsBlanks" dxfId="9143" priority="5169">
      <formula>LEN(TRIM(M314))&gt;0</formula>
    </cfRule>
  </conditionalFormatting>
  <conditionalFormatting sqref="M314">
    <cfRule type="containsBlanks" dxfId="9142" priority="5170">
      <formula>LEN(TRIM(M314))=0</formula>
    </cfRule>
  </conditionalFormatting>
  <conditionalFormatting sqref="M314">
    <cfRule type="notContainsBlanks" dxfId="9141" priority="5171">
      <formula>LEN(TRIM(M314))&gt;0</formula>
    </cfRule>
  </conditionalFormatting>
  <conditionalFormatting sqref="M314">
    <cfRule type="containsBlanks" dxfId="9140" priority="5172">
      <formula>LEN(TRIM(M314))=0</formula>
    </cfRule>
  </conditionalFormatting>
  <conditionalFormatting sqref="M314">
    <cfRule type="notContainsBlanks" dxfId="9139" priority="5173">
      <formula>LEN(TRIM(M314))&gt;0</formula>
    </cfRule>
  </conditionalFormatting>
  <conditionalFormatting sqref="M314">
    <cfRule type="containsBlanks" dxfId="9138" priority="5174">
      <formula>LEN(TRIM(M314))=0</formula>
    </cfRule>
  </conditionalFormatting>
  <conditionalFormatting sqref="M314">
    <cfRule type="notContainsBlanks" dxfId="9137" priority="5175">
      <formula>LEN(TRIM(M314))&gt;0</formula>
    </cfRule>
  </conditionalFormatting>
  <conditionalFormatting sqref="M314">
    <cfRule type="containsBlanks" dxfId="9136" priority="5176">
      <formula>LEN(TRIM(M314))=0</formula>
    </cfRule>
  </conditionalFormatting>
  <conditionalFormatting sqref="M314">
    <cfRule type="notContainsBlanks" dxfId="9135" priority="5177">
      <formula>LEN(TRIM(M314))&gt;0</formula>
    </cfRule>
  </conditionalFormatting>
  <conditionalFormatting sqref="M314">
    <cfRule type="containsBlanks" dxfId="9134" priority="5178">
      <formula>LEN(TRIM(M314))=0</formula>
    </cfRule>
  </conditionalFormatting>
  <conditionalFormatting sqref="M314">
    <cfRule type="notContainsBlanks" dxfId="9133" priority="5179">
      <formula>LEN(TRIM(M314))&gt;0</formula>
    </cfRule>
  </conditionalFormatting>
  <conditionalFormatting sqref="M314">
    <cfRule type="containsBlanks" dxfId="9132" priority="5180">
      <formula>LEN(TRIM(M314))=0</formula>
    </cfRule>
  </conditionalFormatting>
  <conditionalFormatting sqref="M314">
    <cfRule type="notContainsBlanks" dxfId="9131" priority="5181">
      <formula>LEN(TRIM(M314))&gt;0</formula>
    </cfRule>
  </conditionalFormatting>
  <conditionalFormatting sqref="M314">
    <cfRule type="containsBlanks" dxfId="9130" priority="5182">
      <formula>LEN(TRIM(M314))=0</formula>
    </cfRule>
  </conditionalFormatting>
  <conditionalFormatting sqref="R309:R311">
    <cfRule type="notContainsBlanks" dxfId="9129" priority="5183">
      <formula>LEN(TRIM(R309))&gt;0</formula>
    </cfRule>
  </conditionalFormatting>
  <conditionalFormatting sqref="R309:R311">
    <cfRule type="containsBlanks" dxfId="9128" priority="5184">
      <formula>LEN(TRIM(R309))=0</formula>
    </cfRule>
  </conditionalFormatting>
  <conditionalFormatting sqref="R309:R311">
    <cfRule type="notContainsBlanks" dxfId="9127" priority="5185">
      <formula>LEN(TRIM(R309))&gt;0</formula>
    </cfRule>
  </conditionalFormatting>
  <conditionalFormatting sqref="R309:R311">
    <cfRule type="containsBlanks" dxfId="9126" priority="5186">
      <formula>LEN(TRIM(R309))=0</formula>
    </cfRule>
  </conditionalFormatting>
  <conditionalFormatting sqref="R309:R311">
    <cfRule type="notContainsBlanks" dxfId="9125" priority="5187">
      <formula>LEN(TRIM(R309))&gt;0</formula>
    </cfRule>
  </conditionalFormatting>
  <conditionalFormatting sqref="R309:R311">
    <cfRule type="containsBlanks" dxfId="9124" priority="5188">
      <formula>LEN(TRIM(R309))=0</formula>
    </cfRule>
  </conditionalFormatting>
  <conditionalFormatting sqref="R309:R311">
    <cfRule type="notContainsBlanks" dxfId="9123" priority="5189">
      <formula>LEN(TRIM(R309))&gt;0</formula>
    </cfRule>
  </conditionalFormatting>
  <conditionalFormatting sqref="R309:R311">
    <cfRule type="containsBlanks" dxfId="9122" priority="5190">
      <formula>LEN(TRIM(R309))=0</formula>
    </cfRule>
  </conditionalFormatting>
  <conditionalFormatting sqref="R309:R311">
    <cfRule type="notContainsBlanks" dxfId="9121" priority="5191">
      <formula>LEN(TRIM(R309))&gt;0</formula>
    </cfRule>
  </conditionalFormatting>
  <conditionalFormatting sqref="R309:R311">
    <cfRule type="containsBlanks" dxfId="9120" priority="5192">
      <formula>LEN(TRIM(R309))=0</formula>
    </cfRule>
  </conditionalFormatting>
  <conditionalFormatting sqref="Q306">
    <cfRule type="notContainsBlanks" dxfId="9119" priority="5193">
      <formula>LEN(TRIM(Q306))&gt;0</formula>
    </cfRule>
  </conditionalFormatting>
  <conditionalFormatting sqref="Q306">
    <cfRule type="containsBlanks" dxfId="9118" priority="5194">
      <formula>LEN(TRIM(Q306))=0</formula>
    </cfRule>
  </conditionalFormatting>
  <conditionalFormatting sqref="Q306">
    <cfRule type="notContainsBlanks" dxfId="9117" priority="5195">
      <formula>LEN(TRIM(Q306))&gt;0</formula>
    </cfRule>
  </conditionalFormatting>
  <conditionalFormatting sqref="Q306">
    <cfRule type="containsBlanks" dxfId="9116" priority="5196">
      <formula>LEN(TRIM(Q306))=0</formula>
    </cfRule>
  </conditionalFormatting>
  <conditionalFormatting sqref="Q306">
    <cfRule type="notContainsBlanks" dxfId="9115" priority="5197">
      <formula>LEN(TRIM(Q306))&gt;0</formula>
    </cfRule>
  </conditionalFormatting>
  <conditionalFormatting sqref="Q306">
    <cfRule type="containsBlanks" dxfId="9114" priority="5198">
      <formula>LEN(TRIM(Q306))=0</formula>
    </cfRule>
  </conditionalFormatting>
  <conditionalFormatting sqref="Q306">
    <cfRule type="notContainsBlanks" dxfId="9113" priority="5199">
      <formula>LEN(TRIM(Q306))&gt;0</formula>
    </cfRule>
  </conditionalFormatting>
  <conditionalFormatting sqref="Q306">
    <cfRule type="containsBlanks" dxfId="9112" priority="5200">
      <formula>LEN(TRIM(Q306))=0</formula>
    </cfRule>
  </conditionalFormatting>
  <conditionalFormatting sqref="Q306">
    <cfRule type="notContainsBlanks" dxfId="9111" priority="5201">
      <formula>LEN(TRIM(Q306))&gt;0</formula>
    </cfRule>
  </conditionalFormatting>
  <conditionalFormatting sqref="Q306">
    <cfRule type="containsBlanks" dxfId="9110" priority="5202">
      <formula>LEN(TRIM(Q306))=0</formula>
    </cfRule>
  </conditionalFormatting>
  <conditionalFormatting sqref="T300">
    <cfRule type="notContainsBlanks" dxfId="9109" priority="5203">
      <formula>LEN(TRIM(T300))&gt;0</formula>
    </cfRule>
  </conditionalFormatting>
  <conditionalFormatting sqref="T300">
    <cfRule type="containsBlanks" dxfId="9108" priority="5204">
      <formula>LEN(TRIM(T300))=0</formula>
    </cfRule>
  </conditionalFormatting>
  <conditionalFormatting sqref="T300">
    <cfRule type="notContainsBlanks" dxfId="9107" priority="5205">
      <formula>LEN(TRIM(T300))&gt;0</formula>
    </cfRule>
  </conditionalFormatting>
  <conditionalFormatting sqref="T300">
    <cfRule type="containsBlanks" dxfId="9106" priority="5206">
      <formula>LEN(TRIM(T300))=0</formula>
    </cfRule>
  </conditionalFormatting>
  <conditionalFormatting sqref="T300">
    <cfRule type="notContainsBlanks" dxfId="9105" priority="5207">
      <formula>LEN(TRIM(T300))&gt;0</formula>
    </cfRule>
  </conditionalFormatting>
  <conditionalFormatting sqref="T300">
    <cfRule type="containsBlanks" dxfId="9104" priority="5208">
      <formula>LEN(TRIM(T300))=0</formula>
    </cfRule>
  </conditionalFormatting>
  <conditionalFormatting sqref="T300">
    <cfRule type="notContainsBlanks" dxfId="9103" priority="5209">
      <formula>LEN(TRIM(T300))&gt;0</formula>
    </cfRule>
  </conditionalFormatting>
  <conditionalFormatting sqref="T300">
    <cfRule type="containsBlanks" dxfId="9102" priority="5210">
      <formula>LEN(TRIM(T300))=0</formula>
    </cfRule>
  </conditionalFormatting>
  <conditionalFormatting sqref="T300">
    <cfRule type="notContainsBlanks" dxfId="9101" priority="5211">
      <formula>LEN(TRIM(T300))&gt;0</formula>
    </cfRule>
  </conditionalFormatting>
  <conditionalFormatting sqref="T300">
    <cfRule type="containsBlanks" dxfId="9100" priority="5212">
      <formula>LEN(TRIM(T300))=0</formula>
    </cfRule>
  </conditionalFormatting>
  <conditionalFormatting sqref="T300">
    <cfRule type="notContainsBlanks" dxfId="9099" priority="5213">
      <formula>LEN(TRIM(T300))&gt;0</formula>
    </cfRule>
  </conditionalFormatting>
  <conditionalFormatting sqref="T300">
    <cfRule type="containsBlanks" dxfId="9098" priority="5214">
      <formula>LEN(TRIM(T300))=0</formula>
    </cfRule>
  </conditionalFormatting>
  <conditionalFormatting sqref="T300">
    <cfRule type="notContainsBlanks" dxfId="9097" priority="5215">
      <formula>LEN(TRIM(T300))&gt;0</formula>
    </cfRule>
  </conditionalFormatting>
  <conditionalFormatting sqref="T300">
    <cfRule type="containsBlanks" dxfId="9096" priority="5216">
      <formula>LEN(TRIM(T300))=0</formula>
    </cfRule>
  </conditionalFormatting>
  <conditionalFormatting sqref="T300">
    <cfRule type="notContainsBlanks" dxfId="9095" priority="5217">
      <formula>LEN(TRIM(T300))&gt;0</formula>
    </cfRule>
  </conditionalFormatting>
  <conditionalFormatting sqref="T300">
    <cfRule type="containsBlanks" dxfId="9094" priority="5218">
      <formula>LEN(TRIM(T300))=0</formula>
    </cfRule>
  </conditionalFormatting>
  <conditionalFormatting sqref="U298:U311">
    <cfRule type="notContainsBlanks" dxfId="9093" priority="5219">
      <formula>LEN(TRIM(U298))&gt;0</formula>
    </cfRule>
  </conditionalFormatting>
  <conditionalFormatting sqref="U298:U311">
    <cfRule type="containsBlanks" dxfId="9092" priority="5220">
      <formula>LEN(TRIM(U298))=0</formula>
    </cfRule>
  </conditionalFormatting>
  <conditionalFormatting sqref="U302:U305">
    <cfRule type="notContainsBlanks" dxfId="9091" priority="5221">
      <formula>LEN(TRIM(U302))&gt;0</formula>
    </cfRule>
  </conditionalFormatting>
  <conditionalFormatting sqref="U302:U305">
    <cfRule type="containsBlanks" dxfId="9090" priority="5222">
      <formula>LEN(TRIM(U302))=0</formula>
    </cfRule>
  </conditionalFormatting>
  <conditionalFormatting sqref="U298:U311">
    <cfRule type="notContainsBlanks" dxfId="9089" priority="5223">
      <formula>LEN(TRIM(U298))&gt;0</formula>
    </cfRule>
  </conditionalFormatting>
  <conditionalFormatting sqref="U298:U311">
    <cfRule type="containsBlanks" dxfId="9088" priority="5224">
      <formula>LEN(TRIM(U298))=0</formula>
    </cfRule>
  </conditionalFormatting>
  <conditionalFormatting sqref="U298:U311">
    <cfRule type="notContainsBlanks" dxfId="9087" priority="5225">
      <formula>LEN(TRIM(U298))&gt;0</formula>
    </cfRule>
  </conditionalFormatting>
  <conditionalFormatting sqref="U298:U311">
    <cfRule type="containsBlanks" dxfId="9086" priority="5226">
      <formula>LEN(TRIM(U298))=0</formula>
    </cfRule>
  </conditionalFormatting>
  <conditionalFormatting sqref="U301:U302">
    <cfRule type="notContainsBlanks" dxfId="9085" priority="5227">
      <formula>LEN(TRIM(U301))&gt;0</formula>
    </cfRule>
  </conditionalFormatting>
  <conditionalFormatting sqref="U301:U302">
    <cfRule type="containsBlanks" dxfId="9084" priority="5228">
      <formula>LEN(TRIM(U301))=0</formula>
    </cfRule>
  </conditionalFormatting>
  <conditionalFormatting sqref="U306:U307">
    <cfRule type="notContainsBlanks" dxfId="9083" priority="5229">
      <formula>LEN(TRIM(U306))&gt;0</formula>
    </cfRule>
  </conditionalFormatting>
  <conditionalFormatting sqref="U306:U307">
    <cfRule type="containsBlanks" dxfId="9082" priority="5230">
      <formula>LEN(TRIM(U306))=0</formula>
    </cfRule>
  </conditionalFormatting>
  <conditionalFormatting sqref="U306:U307">
    <cfRule type="notContainsBlanks" dxfId="9081" priority="5231">
      <formula>LEN(TRIM(U306))&gt;0</formula>
    </cfRule>
  </conditionalFormatting>
  <conditionalFormatting sqref="U306:U307">
    <cfRule type="containsBlanks" dxfId="9080" priority="5232">
      <formula>LEN(TRIM(U306))=0</formula>
    </cfRule>
  </conditionalFormatting>
  <conditionalFormatting sqref="U300">
    <cfRule type="notContainsBlanks" dxfId="9079" priority="5233">
      <formula>LEN(TRIM(U300))&gt;0</formula>
    </cfRule>
  </conditionalFormatting>
  <conditionalFormatting sqref="U300">
    <cfRule type="containsBlanks" dxfId="9078" priority="5234">
      <formula>LEN(TRIM(U300))=0</formula>
    </cfRule>
  </conditionalFormatting>
  <conditionalFormatting sqref="U308:U311">
    <cfRule type="notContainsBlanks" dxfId="9077" priority="5235">
      <formula>LEN(TRIM(U308))&gt;0</formula>
    </cfRule>
  </conditionalFormatting>
  <conditionalFormatting sqref="U308:U311">
    <cfRule type="containsBlanks" dxfId="9076" priority="5236">
      <formula>LEN(TRIM(U308))=0</formula>
    </cfRule>
  </conditionalFormatting>
  <conditionalFormatting sqref="U309:U311">
    <cfRule type="notContainsBlanks" dxfId="9075" priority="5237">
      <formula>LEN(TRIM(U309))&gt;0</formula>
    </cfRule>
  </conditionalFormatting>
  <conditionalFormatting sqref="U309:U311">
    <cfRule type="containsBlanks" dxfId="9074" priority="5238">
      <formula>LEN(TRIM(U309))=0</formula>
    </cfRule>
  </conditionalFormatting>
  <conditionalFormatting sqref="U300">
    <cfRule type="notContainsBlanks" dxfId="9073" priority="5239">
      <formula>LEN(TRIM(U300))&gt;0</formula>
    </cfRule>
  </conditionalFormatting>
  <conditionalFormatting sqref="U300">
    <cfRule type="containsBlanks" dxfId="9072" priority="5240">
      <formula>LEN(TRIM(U300))=0</formula>
    </cfRule>
  </conditionalFormatting>
  <conditionalFormatting sqref="U300">
    <cfRule type="notContainsBlanks" dxfId="9071" priority="5241">
      <formula>LEN(TRIM(U300))&gt;0</formula>
    </cfRule>
  </conditionalFormatting>
  <conditionalFormatting sqref="U300">
    <cfRule type="containsBlanks" dxfId="9070" priority="5242">
      <formula>LEN(TRIM(U300))=0</formula>
    </cfRule>
  </conditionalFormatting>
  <conditionalFormatting sqref="U300">
    <cfRule type="notContainsBlanks" dxfId="9069" priority="5243">
      <formula>LEN(TRIM(U300))&gt;0</formula>
    </cfRule>
  </conditionalFormatting>
  <conditionalFormatting sqref="U300">
    <cfRule type="containsBlanks" dxfId="9068" priority="5244">
      <formula>LEN(TRIM(U300))=0</formula>
    </cfRule>
  </conditionalFormatting>
  <conditionalFormatting sqref="U300">
    <cfRule type="notContainsBlanks" dxfId="9067" priority="5245">
      <formula>LEN(TRIM(U300))&gt;0</formula>
    </cfRule>
  </conditionalFormatting>
  <conditionalFormatting sqref="U300">
    <cfRule type="containsBlanks" dxfId="9066" priority="5246">
      <formula>LEN(TRIM(U300))=0</formula>
    </cfRule>
  </conditionalFormatting>
  <conditionalFormatting sqref="W298:W311">
    <cfRule type="notContainsBlanks" dxfId="9065" priority="5247">
      <formula>LEN(TRIM(W298))&gt;0</formula>
    </cfRule>
  </conditionalFormatting>
  <conditionalFormatting sqref="W298:W311">
    <cfRule type="containsBlanks" dxfId="9064" priority="5248">
      <formula>LEN(TRIM(W298))=0</formula>
    </cfRule>
  </conditionalFormatting>
  <conditionalFormatting sqref="W302:W305">
    <cfRule type="notContainsBlanks" dxfId="9063" priority="5249">
      <formula>LEN(TRIM(W302))&gt;0</formula>
    </cfRule>
  </conditionalFormatting>
  <conditionalFormatting sqref="W302:W305">
    <cfRule type="containsBlanks" dxfId="9062" priority="5250">
      <formula>LEN(TRIM(W302))=0</formula>
    </cfRule>
  </conditionalFormatting>
  <conditionalFormatting sqref="W298:W311">
    <cfRule type="notContainsBlanks" dxfId="9061" priority="5251">
      <formula>LEN(TRIM(W298))&gt;0</formula>
    </cfRule>
  </conditionalFormatting>
  <conditionalFormatting sqref="W298:W311">
    <cfRule type="containsBlanks" dxfId="9060" priority="5252">
      <formula>LEN(TRIM(W298))=0</formula>
    </cfRule>
  </conditionalFormatting>
  <conditionalFormatting sqref="W298:W311">
    <cfRule type="notContainsBlanks" dxfId="9059" priority="5253">
      <formula>LEN(TRIM(W298))&gt;0</formula>
    </cfRule>
  </conditionalFormatting>
  <conditionalFormatting sqref="W298:W311">
    <cfRule type="containsBlanks" dxfId="9058" priority="5254">
      <formula>LEN(TRIM(W298))=0</formula>
    </cfRule>
  </conditionalFormatting>
  <conditionalFormatting sqref="W301:W302">
    <cfRule type="notContainsBlanks" dxfId="9057" priority="5255">
      <formula>LEN(TRIM(W301))&gt;0</formula>
    </cfRule>
  </conditionalFormatting>
  <conditionalFormatting sqref="W301:W302">
    <cfRule type="containsBlanks" dxfId="9056" priority="5256">
      <formula>LEN(TRIM(W301))=0</formula>
    </cfRule>
  </conditionalFormatting>
  <conditionalFormatting sqref="W306:W307">
    <cfRule type="notContainsBlanks" dxfId="9055" priority="5257">
      <formula>LEN(TRIM(W306))&gt;0</formula>
    </cfRule>
  </conditionalFormatting>
  <conditionalFormatting sqref="W306:W307">
    <cfRule type="containsBlanks" dxfId="9054" priority="5258">
      <formula>LEN(TRIM(W306))=0</formula>
    </cfRule>
  </conditionalFormatting>
  <conditionalFormatting sqref="W306:W307">
    <cfRule type="notContainsBlanks" dxfId="9053" priority="5259">
      <formula>LEN(TRIM(W306))&gt;0</formula>
    </cfRule>
  </conditionalFormatting>
  <conditionalFormatting sqref="W306:W307">
    <cfRule type="containsBlanks" dxfId="9052" priority="5260">
      <formula>LEN(TRIM(W306))=0</formula>
    </cfRule>
  </conditionalFormatting>
  <conditionalFormatting sqref="W300">
    <cfRule type="notContainsBlanks" dxfId="9051" priority="5261">
      <formula>LEN(TRIM(W300))&gt;0</formula>
    </cfRule>
  </conditionalFormatting>
  <conditionalFormatting sqref="W300">
    <cfRule type="containsBlanks" dxfId="9050" priority="5262">
      <formula>LEN(TRIM(W300))=0</formula>
    </cfRule>
  </conditionalFormatting>
  <conditionalFormatting sqref="W308:W311">
    <cfRule type="notContainsBlanks" dxfId="9049" priority="5263">
      <formula>LEN(TRIM(W308))&gt;0</formula>
    </cfRule>
  </conditionalFormatting>
  <conditionalFormatting sqref="W308:W311">
    <cfRule type="containsBlanks" dxfId="9048" priority="5264">
      <formula>LEN(TRIM(W308))=0</formula>
    </cfRule>
  </conditionalFormatting>
  <conditionalFormatting sqref="W309:W311">
    <cfRule type="notContainsBlanks" dxfId="9047" priority="5265">
      <formula>LEN(TRIM(W309))&gt;0</formula>
    </cfRule>
  </conditionalFormatting>
  <conditionalFormatting sqref="W309:W311">
    <cfRule type="containsBlanks" dxfId="9046" priority="5266">
      <formula>LEN(TRIM(W309))=0</formula>
    </cfRule>
  </conditionalFormatting>
  <conditionalFormatting sqref="W300">
    <cfRule type="notContainsBlanks" dxfId="9045" priority="5267">
      <formula>LEN(TRIM(W300))&gt;0</formula>
    </cfRule>
  </conditionalFormatting>
  <conditionalFormatting sqref="W300">
    <cfRule type="containsBlanks" dxfId="9044" priority="5268">
      <formula>LEN(TRIM(W300))=0</formula>
    </cfRule>
  </conditionalFormatting>
  <conditionalFormatting sqref="W300">
    <cfRule type="notContainsBlanks" dxfId="9043" priority="5269">
      <formula>LEN(TRIM(W300))&gt;0</formula>
    </cfRule>
  </conditionalFormatting>
  <conditionalFormatting sqref="W300">
    <cfRule type="containsBlanks" dxfId="9042" priority="5270">
      <formula>LEN(TRIM(W300))=0</formula>
    </cfRule>
  </conditionalFormatting>
  <conditionalFormatting sqref="W300">
    <cfRule type="notContainsBlanks" dxfId="9041" priority="5271">
      <formula>LEN(TRIM(W300))&gt;0</formula>
    </cfRule>
  </conditionalFormatting>
  <conditionalFormatting sqref="W300">
    <cfRule type="containsBlanks" dxfId="9040" priority="5272">
      <formula>LEN(TRIM(W300))=0</formula>
    </cfRule>
  </conditionalFormatting>
  <conditionalFormatting sqref="W300">
    <cfRule type="notContainsBlanks" dxfId="9039" priority="5273">
      <formula>LEN(TRIM(W300))&gt;0</formula>
    </cfRule>
  </conditionalFormatting>
  <conditionalFormatting sqref="W300">
    <cfRule type="containsBlanks" dxfId="9038" priority="5274">
      <formula>LEN(TRIM(W300))=0</formula>
    </cfRule>
  </conditionalFormatting>
  <conditionalFormatting sqref="X298:X311">
    <cfRule type="notContainsBlanks" dxfId="9037" priority="5275">
      <formula>LEN(TRIM(X298))&gt;0</formula>
    </cfRule>
  </conditionalFormatting>
  <conditionalFormatting sqref="X298:X311">
    <cfRule type="containsBlanks" dxfId="9036" priority="5276">
      <formula>LEN(TRIM(X298))=0</formula>
    </cfRule>
  </conditionalFormatting>
  <conditionalFormatting sqref="X302:X305">
    <cfRule type="notContainsBlanks" dxfId="9035" priority="5277">
      <formula>LEN(TRIM(X302))&gt;0</formula>
    </cfRule>
  </conditionalFormatting>
  <conditionalFormatting sqref="X302:X305">
    <cfRule type="containsBlanks" dxfId="9034" priority="5278">
      <formula>LEN(TRIM(X302))=0</formula>
    </cfRule>
  </conditionalFormatting>
  <conditionalFormatting sqref="X298:X311">
    <cfRule type="notContainsBlanks" dxfId="9033" priority="5279">
      <formula>LEN(TRIM(X298))&gt;0</formula>
    </cfRule>
  </conditionalFormatting>
  <conditionalFormatting sqref="X298:X311">
    <cfRule type="containsBlanks" dxfId="9032" priority="5280">
      <formula>LEN(TRIM(X298))=0</formula>
    </cfRule>
  </conditionalFormatting>
  <conditionalFormatting sqref="X298:X311">
    <cfRule type="notContainsBlanks" dxfId="9031" priority="5281">
      <formula>LEN(TRIM(X298))&gt;0</formula>
    </cfRule>
  </conditionalFormatting>
  <conditionalFormatting sqref="X298:X311">
    <cfRule type="containsBlanks" dxfId="9030" priority="5282">
      <formula>LEN(TRIM(X298))=0</formula>
    </cfRule>
  </conditionalFormatting>
  <conditionalFormatting sqref="X301:X302">
    <cfRule type="notContainsBlanks" dxfId="9029" priority="5283">
      <formula>LEN(TRIM(X301))&gt;0</formula>
    </cfRule>
  </conditionalFormatting>
  <conditionalFormatting sqref="X301:X302">
    <cfRule type="containsBlanks" dxfId="9028" priority="5284">
      <formula>LEN(TRIM(X301))=0</formula>
    </cfRule>
  </conditionalFormatting>
  <conditionalFormatting sqref="X306:X307">
    <cfRule type="notContainsBlanks" dxfId="9027" priority="5285">
      <formula>LEN(TRIM(X306))&gt;0</formula>
    </cfRule>
  </conditionalFormatting>
  <conditionalFormatting sqref="X306:X307">
    <cfRule type="containsBlanks" dxfId="9026" priority="5286">
      <formula>LEN(TRIM(X306))=0</formula>
    </cfRule>
  </conditionalFormatting>
  <conditionalFormatting sqref="X306:X307">
    <cfRule type="notContainsBlanks" dxfId="9025" priority="5287">
      <formula>LEN(TRIM(X306))&gt;0</formula>
    </cfRule>
  </conditionalFormatting>
  <conditionalFormatting sqref="X306:X307">
    <cfRule type="containsBlanks" dxfId="9024" priority="5288">
      <formula>LEN(TRIM(X306))=0</formula>
    </cfRule>
  </conditionalFormatting>
  <conditionalFormatting sqref="X300">
    <cfRule type="notContainsBlanks" dxfId="9023" priority="5289">
      <formula>LEN(TRIM(X300))&gt;0</formula>
    </cfRule>
  </conditionalFormatting>
  <conditionalFormatting sqref="X300">
    <cfRule type="containsBlanks" dxfId="9022" priority="5290">
      <formula>LEN(TRIM(X300))=0</formula>
    </cfRule>
  </conditionalFormatting>
  <conditionalFormatting sqref="X308:X311">
    <cfRule type="notContainsBlanks" dxfId="9021" priority="5291">
      <formula>LEN(TRIM(X308))&gt;0</formula>
    </cfRule>
  </conditionalFormatting>
  <conditionalFormatting sqref="X308:X311">
    <cfRule type="containsBlanks" dxfId="9020" priority="5292">
      <formula>LEN(TRIM(X308))=0</formula>
    </cfRule>
  </conditionalFormatting>
  <conditionalFormatting sqref="X309:X311">
    <cfRule type="notContainsBlanks" dxfId="9019" priority="5293">
      <formula>LEN(TRIM(X309))&gt;0</formula>
    </cfRule>
  </conditionalFormatting>
  <conditionalFormatting sqref="X309:X311">
    <cfRule type="containsBlanks" dxfId="9018" priority="5294">
      <formula>LEN(TRIM(X309))=0</formula>
    </cfRule>
  </conditionalFormatting>
  <conditionalFormatting sqref="X300">
    <cfRule type="notContainsBlanks" dxfId="9017" priority="5295">
      <formula>LEN(TRIM(X300))&gt;0</formula>
    </cfRule>
  </conditionalFormatting>
  <conditionalFormatting sqref="X300">
    <cfRule type="containsBlanks" dxfId="9016" priority="5296">
      <formula>LEN(TRIM(X300))=0</formula>
    </cfRule>
  </conditionalFormatting>
  <conditionalFormatting sqref="X300">
    <cfRule type="notContainsBlanks" dxfId="9015" priority="5297">
      <formula>LEN(TRIM(X300))&gt;0</formula>
    </cfRule>
  </conditionalFormatting>
  <conditionalFormatting sqref="X300">
    <cfRule type="containsBlanks" dxfId="9014" priority="5298">
      <formula>LEN(TRIM(X300))=0</formula>
    </cfRule>
  </conditionalFormatting>
  <conditionalFormatting sqref="X300">
    <cfRule type="notContainsBlanks" dxfId="9013" priority="5299">
      <formula>LEN(TRIM(X300))&gt;0</formula>
    </cfRule>
  </conditionalFormatting>
  <conditionalFormatting sqref="X300">
    <cfRule type="containsBlanks" dxfId="9012" priority="5300">
      <formula>LEN(TRIM(X300))=0</formula>
    </cfRule>
  </conditionalFormatting>
  <conditionalFormatting sqref="X300">
    <cfRule type="notContainsBlanks" dxfId="9011" priority="5301">
      <formula>LEN(TRIM(X300))&gt;0</formula>
    </cfRule>
  </conditionalFormatting>
  <conditionalFormatting sqref="X300">
    <cfRule type="containsBlanks" dxfId="9010" priority="5302">
      <formula>LEN(TRIM(X300))=0</formula>
    </cfRule>
  </conditionalFormatting>
  <conditionalFormatting sqref="X354:X367">
    <cfRule type="notContainsBlanks" dxfId="9009" priority="5303">
      <formula>LEN(TRIM(X354))&gt;0</formula>
    </cfRule>
  </conditionalFormatting>
  <conditionalFormatting sqref="X354:X367">
    <cfRule type="containsBlanks" dxfId="9008" priority="5304">
      <formula>LEN(TRIM(X354))=0</formula>
    </cfRule>
  </conditionalFormatting>
  <conditionalFormatting sqref="X358:X361">
    <cfRule type="notContainsBlanks" dxfId="9007" priority="5305">
      <formula>LEN(TRIM(X358))&gt;0</formula>
    </cfRule>
  </conditionalFormatting>
  <conditionalFormatting sqref="X358:X361">
    <cfRule type="containsBlanks" dxfId="9006" priority="5306">
      <formula>LEN(TRIM(X358))=0</formula>
    </cfRule>
  </conditionalFormatting>
  <conditionalFormatting sqref="X354:X367">
    <cfRule type="notContainsBlanks" dxfId="9005" priority="5307">
      <formula>LEN(TRIM(X354))&gt;0</formula>
    </cfRule>
  </conditionalFormatting>
  <conditionalFormatting sqref="X354:X367">
    <cfRule type="containsBlanks" dxfId="9004" priority="5308">
      <formula>LEN(TRIM(X354))=0</formula>
    </cfRule>
  </conditionalFormatting>
  <conditionalFormatting sqref="X354:X367">
    <cfRule type="notContainsBlanks" dxfId="9003" priority="5309">
      <formula>LEN(TRIM(X354))&gt;0</formula>
    </cfRule>
  </conditionalFormatting>
  <conditionalFormatting sqref="X354:X367">
    <cfRule type="containsBlanks" dxfId="9002" priority="5310">
      <formula>LEN(TRIM(X354))=0</formula>
    </cfRule>
  </conditionalFormatting>
  <conditionalFormatting sqref="X357:X358">
    <cfRule type="notContainsBlanks" dxfId="9001" priority="5311">
      <formula>LEN(TRIM(X357))&gt;0</formula>
    </cfRule>
  </conditionalFormatting>
  <conditionalFormatting sqref="X357:X358">
    <cfRule type="containsBlanks" dxfId="9000" priority="5312">
      <formula>LEN(TRIM(X357))=0</formula>
    </cfRule>
  </conditionalFormatting>
  <conditionalFormatting sqref="X362:X363">
    <cfRule type="notContainsBlanks" dxfId="8999" priority="5313">
      <formula>LEN(TRIM(X362))&gt;0</formula>
    </cfRule>
  </conditionalFormatting>
  <conditionalFormatting sqref="X362:X363">
    <cfRule type="containsBlanks" dxfId="8998" priority="5314">
      <formula>LEN(TRIM(X362))=0</formula>
    </cfRule>
  </conditionalFormatting>
  <conditionalFormatting sqref="X362:X363">
    <cfRule type="notContainsBlanks" dxfId="8997" priority="5315">
      <formula>LEN(TRIM(X362))&gt;0</formula>
    </cfRule>
  </conditionalFormatting>
  <conditionalFormatting sqref="X362:X363">
    <cfRule type="containsBlanks" dxfId="8996" priority="5316">
      <formula>LEN(TRIM(X362))=0</formula>
    </cfRule>
  </conditionalFormatting>
  <conditionalFormatting sqref="X356">
    <cfRule type="notContainsBlanks" dxfId="8995" priority="5317">
      <formula>LEN(TRIM(X356))&gt;0</formula>
    </cfRule>
  </conditionalFormatting>
  <conditionalFormatting sqref="X356">
    <cfRule type="containsBlanks" dxfId="8994" priority="5318">
      <formula>LEN(TRIM(X356))=0</formula>
    </cfRule>
  </conditionalFormatting>
  <conditionalFormatting sqref="X364:X367">
    <cfRule type="notContainsBlanks" dxfId="8993" priority="5319">
      <formula>LEN(TRIM(X364))&gt;0</formula>
    </cfRule>
  </conditionalFormatting>
  <conditionalFormatting sqref="X364:X367">
    <cfRule type="containsBlanks" dxfId="8992" priority="5320">
      <formula>LEN(TRIM(X364))=0</formula>
    </cfRule>
  </conditionalFormatting>
  <conditionalFormatting sqref="X365:X367">
    <cfRule type="notContainsBlanks" dxfId="8991" priority="5321">
      <formula>LEN(TRIM(X365))&gt;0</formula>
    </cfRule>
  </conditionalFormatting>
  <conditionalFormatting sqref="X365:X367">
    <cfRule type="containsBlanks" dxfId="8990" priority="5322">
      <formula>LEN(TRIM(X365))=0</formula>
    </cfRule>
  </conditionalFormatting>
  <conditionalFormatting sqref="X356">
    <cfRule type="notContainsBlanks" dxfId="8989" priority="5323">
      <formula>LEN(TRIM(X356))&gt;0</formula>
    </cfRule>
  </conditionalFormatting>
  <conditionalFormatting sqref="X356">
    <cfRule type="containsBlanks" dxfId="8988" priority="5324">
      <formula>LEN(TRIM(X356))=0</formula>
    </cfRule>
  </conditionalFormatting>
  <conditionalFormatting sqref="X356">
    <cfRule type="notContainsBlanks" dxfId="8987" priority="5325">
      <formula>LEN(TRIM(X356))&gt;0</formula>
    </cfRule>
  </conditionalFormatting>
  <conditionalFormatting sqref="X356">
    <cfRule type="containsBlanks" dxfId="8986" priority="5326">
      <formula>LEN(TRIM(X356))=0</formula>
    </cfRule>
  </conditionalFormatting>
  <conditionalFormatting sqref="X356">
    <cfRule type="notContainsBlanks" dxfId="8985" priority="5327">
      <formula>LEN(TRIM(X356))&gt;0</formula>
    </cfRule>
  </conditionalFormatting>
  <conditionalFormatting sqref="X356">
    <cfRule type="containsBlanks" dxfId="8984" priority="5328">
      <formula>LEN(TRIM(X356))=0</formula>
    </cfRule>
  </conditionalFormatting>
  <conditionalFormatting sqref="X356">
    <cfRule type="notContainsBlanks" dxfId="8983" priority="5329">
      <formula>LEN(TRIM(X356))&gt;0</formula>
    </cfRule>
  </conditionalFormatting>
  <conditionalFormatting sqref="X356">
    <cfRule type="containsBlanks" dxfId="8982" priority="5330">
      <formula>LEN(TRIM(X356))=0</formula>
    </cfRule>
  </conditionalFormatting>
  <conditionalFormatting sqref="S340:S353">
    <cfRule type="notContainsBlanks" dxfId="8981" priority="5331">
      <formula>LEN(TRIM(S340))&gt;0</formula>
    </cfRule>
  </conditionalFormatting>
  <conditionalFormatting sqref="S340:S353">
    <cfRule type="containsBlanks" dxfId="8980" priority="5332">
      <formula>LEN(TRIM(S340))=0</formula>
    </cfRule>
  </conditionalFormatting>
  <conditionalFormatting sqref="S344:S347">
    <cfRule type="notContainsBlanks" dxfId="8979" priority="5333">
      <formula>LEN(TRIM(S344))&gt;0</formula>
    </cfRule>
  </conditionalFormatting>
  <conditionalFormatting sqref="S344:S347">
    <cfRule type="containsBlanks" dxfId="8978" priority="5334">
      <formula>LEN(TRIM(S344))=0</formula>
    </cfRule>
  </conditionalFormatting>
  <conditionalFormatting sqref="S340:S353">
    <cfRule type="notContainsBlanks" dxfId="8977" priority="5335">
      <formula>LEN(TRIM(S340))&gt;0</formula>
    </cfRule>
  </conditionalFormatting>
  <conditionalFormatting sqref="S340:S353">
    <cfRule type="containsBlanks" dxfId="8976" priority="5336">
      <formula>LEN(TRIM(S340))=0</formula>
    </cfRule>
  </conditionalFormatting>
  <conditionalFormatting sqref="S340:S353">
    <cfRule type="notContainsBlanks" dxfId="8975" priority="5337">
      <formula>LEN(TRIM(S340))&gt;0</formula>
    </cfRule>
  </conditionalFormatting>
  <conditionalFormatting sqref="S340:S353">
    <cfRule type="containsBlanks" dxfId="8974" priority="5338">
      <formula>LEN(TRIM(S340))=0</formula>
    </cfRule>
  </conditionalFormatting>
  <conditionalFormatting sqref="S343:S344">
    <cfRule type="notContainsBlanks" dxfId="8973" priority="5339">
      <formula>LEN(TRIM(S343))&gt;0</formula>
    </cfRule>
  </conditionalFormatting>
  <conditionalFormatting sqref="S343:S344">
    <cfRule type="containsBlanks" dxfId="8972" priority="5340">
      <formula>LEN(TRIM(S343))=0</formula>
    </cfRule>
  </conditionalFormatting>
  <conditionalFormatting sqref="S348:S349">
    <cfRule type="notContainsBlanks" dxfId="8971" priority="5341">
      <formula>LEN(TRIM(S348))&gt;0</formula>
    </cfRule>
  </conditionalFormatting>
  <conditionalFormatting sqref="S348:S349">
    <cfRule type="containsBlanks" dxfId="8970" priority="5342">
      <formula>LEN(TRIM(S348))=0</formula>
    </cfRule>
  </conditionalFormatting>
  <conditionalFormatting sqref="S348:S349">
    <cfRule type="notContainsBlanks" dxfId="8969" priority="5343">
      <formula>LEN(TRIM(S348))&gt;0</formula>
    </cfRule>
  </conditionalFormatting>
  <conditionalFormatting sqref="S348:S349">
    <cfRule type="containsBlanks" dxfId="8968" priority="5344">
      <formula>LEN(TRIM(S348))=0</formula>
    </cfRule>
  </conditionalFormatting>
  <conditionalFormatting sqref="S342">
    <cfRule type="notContainsBlanks" dxfId="8967" priority="5345">
      <formula>LEN(TRIM(S342))&gt;0</formula>
    </cfRule>
  </conditionalFormatting>
  <conditionalFormatting sqref="S342">
    <cfRule type="containsBlanks" dxfId="8966" priority="5346">
      <formula>LEN(TRIM(S342))=0</formula>
    </cfRule>
  </conditionalFormatting>
  <conditionalFormatting sqref="S350:S353">
    <cfRule type="notContainsBlanks" dxfId="8965" priority="5347">
      <formula>LEN(TRIM(S350))&gt;0</formula>
    </cfRule>
  </conditionalFormatting>
  <conditionalFormatting sqref="S350:S353">
    <cfRule type="containsBlanks" dxfId="8964" priority="5348">
      <formula>LEN(TRIM(S350))=0</formula>
    </cfRule>
  </conditionalFormatting>
  <conditionalFormatting sqref="S351:S353">
    <cfRule type="notContainsBlanks" dxfId="8963" priority="5349">
      <formula>LEN(TRIM(S351))&gt;0</formula>
    </cfRule>
  </conditionalFormatting>
  <conditionalFormatting sqref="S351:S353">
    <cfRule type="containsBlanks" dxfId="8962" priority="5350">
      <formula>LEN(TRIM(S351))=0</formula>
    </cfRule>
  </conditionalFormatting>
  <conditionalFormatting sqref="S342">
    <cfRule type="notContainsBlanks" dxfId="8961" priority="5351">
      <formula>LEN(TRIM(S342))&gt;0</formula>
    </cfRule>
  </conditionalFormatting>
  <conditionalFormatting sqref="S342">
    <cfRule type="containsBlanks" dxfId="8960" priority="5352">
      <formula>LEN(TRIM(S342))=0</formula>
    </cfRule>
  </conditionalFormatting>
  <conditionalFormatting sqref="S342">
    <cfRule type="notContainsBlanks" dxfId="8959" priority="5353">
      <formula>LEN(TRIM(S342))&gt;0</formula>
    </cfRule>
  </conditionalFormatting>
  <conditionalFormatting sqref="S342">
    <cfRule type="containsBlanks" dxfId="8958" priority="5354">
      <formula>LEN(TRIM(S342))=0</formula>
    </cfRule>
  </conditionalFormatting>
  <conditionalFormatting sqref="S342">
    <cfRule type="notContainsBlanks" dxfId="8957" priority="5355">
      <formula>LEN(TRIM(S342))&gt;0</formula>
    </cfRule>
  </conditionalFormatting>
  <conditionalFormatting sqref="S342">
    <cfRule type="containsBlanks" dxfId="8956" priority="5356">
      <formula>LEN(TRIM(S342))=0</formula>
    </cfRule>
  </conditionalFormatting>
  <conditionalFormatting sqref="S342">
    <cfRule type="notContainsBlanks" dxfId="8955" priority="5357">
      <formula>LEN(TRIM(S342))&gt;0</formula>
    </cfRule>
  </conditionalFormatting>
  <conditionalFormatting sqref="S342">
    <cfRule type="containsBlanks" dxfId="8954" priority="5358">
      <formula>LEN(TRIM(S342))=0</formula>
    </cfRule>
  </conditionalFormatting>
  <conditionalFormatting sqref="S326:S339">
    <cfRule type="notContainsBlanks" dxfId="8953" priority="5359">
      <formula>LEN(TRIM(S326))&gt;0</formula>
    </cfRule>
  </conditionalFormatting>
  <conditionalFormatting sqref="S326:S339">
    <cfRule type="containsBlanks" dxfId="8952" priority="5360">
      <formula>LEN(TRIM(S326))=0</formula>
    </cfRule>
  </conditionalFormatting>
  <conditionalFormatting sqref="S330:S333">
    <cfRule type="notContainsBlanks" dxfId="8951" priority="5361">
      <formula>LEN(TRIM(S330))&gt;0</formula>
    </cfRule>
  </conditionalFormatting>
  <conditionalFormatting sqref="S330:S333">
    <cfRule type="containsBlanks" dxfId="8950" priority="5362">
      <formula>LEN(TRIM(S330))=0</formula>
    </cfRule>
  </conditionalFormatting>
  <conditionalFormatting sqref="S326:S339">
    <cfRule type="notContainsBlanks" dxfId="8949" priority="5363">
      <formula>LEN(TRIM(S326))&gt;0</formula>
    </cfRule>
  </conditionalFormatting>
  <conditionalFormatting sqref="S326:S339">
    <cfRule type="containsBlanks" dxfId="8948" priority="5364">
      <formula>LEN(TRIM(S326))=0</formula>
    </cfRule>
  </conditionalFormatting>
  <conditionalFormatting sqref="S326:S339">
    <cfRule type="notContainsBlanks" dxfId="8947" priority="5365">
      <formula>LEN(TRIM(S326))&gt;0</formula>
    </cfRule>
  </conditionalFormatting>
  <conditionalFormatting sqref="S326:S339">
    <cfRule type="containsBlanks" dxfId="8946" priority="5366">
      <formula>LEN(TRIM(S326))=0</formula>
    </cfRule>
  </conditionalFormatting>
  <conditionalFormatting sqref="S329:S330">
    <cfRule type="notContainsBlanks" dxfId="8945" priority="5367">
      <formula>LEN(TRIM(S329))&gt;0</formula>
    </cfRule>
  </conditionalFormatting>
  <conditionalFormatting sqref="S329:S330">
    <cfRule type="containsBlanks" dxfId="8944" priority="5368">
      <formula>LEN(TRIM(S329))=0</formula>
    </cfRule>
  </conditionalFormatting>
  <conditionalFormatting sqref="S334:S335">
    <cfRule type="notContainsBlanks" dxfId="8943" priority="5369">
      <formula>LEN(TRIM(S334))&gt;0</formula>
    </cfRule>
  </conditionalFormatting>
  <conditionalFormatting sqref="S334:S335">
    <cfRule type="containsBlanks" dxfId="8942" priority="5370">
      <formula>LEN(TRIM(S334))=0</formula>
    </cfRule>
  </conditionalFormatting>
  <conditionalFormatting sqref="S334:S335">
    <cfRule type="notContainsBlanks" dxfId="8941" priority="5371">
      <formula>LEN(TRIM(S334))&gt;0</formula>
    </cfRule>
  </conditionalFormatting>
  <conditionalFormatting sqref="S334:S335">
    <cfRule type="containsBlanks" dxfId="8940" priority="5372">
      <formula>LEN(TRIM(S334))=0</formula>
    </cfRule>
  </conditionalFormatting>
  <conditionalFormatting sqref="S328">
    <cfRule type="notContainsBlanks" dxfId="8939" priority="5373">
      <formula>LEN(TRIM(S328))&gt;0</formula>
    </cfRule>
  </conditionalFormatting>
  <conditionalFormatting sqref="S328">
    <cfRule type="containsBlanks" dxfId="8938" priority="5374">
      <formula>LEN(TRIM(S328))=0</formula>
    </cfRule>
  </conditionalFormatting>
  <conditionalFormatting sqref="S336:S339">
    <cfRule type="notContainsBlanks" dxfId="8937" priority="5375">
      <formula>LEN(TRIM(S336))&gt;0</formula>
    </cfRule>
  </conditionalFormatting>
  <conditionalFormatting sqref="S336:S339">
    <cfRule type="containsBlanks" dxfId="8936" priority="5376">
      <formula>LEN(TRIM(S336))=0</formula>
    </cfRule>
  </conditionalFormatting>
  <conditionalFormatting sqref="S337:S339">
    <cfRule type="notContainsBlanks" dxfId="8935" priority="5377">
      <formula>LEN(TRIM(S337))&gt;0</formula>
    </cfRule>
  </conditionalFormatting>
  <conditionalFormatting sqref="S337:S339">
    <cfRule type="containsBlanks" dxfId="8934" priority="5378">
      <formula>LEN(TRIM(S337))=0</formula>
    </cfRule>
  </conditionalFormatting>
  <conditionalFormatting sqref="S328">
    <cfRule type="notContainsBlanks" dxfId="8933" priority="5379">
      <formula>LEN(TRIM(S328))&gt;0</formula>
    </cfRule>
  </conditionalFormatting>
  <conditionalFormatting sqref="S328">
    <cfRule type="containsBlanks" dxfId="8932" priority="5380">
      <formula>LEN(TRIM(S328))=0</formula>
    </cfRule>
  </conditionalFormatting>
  <conditionalFormatting sqref="S328">
    <cfRule type="notContainsBlanks" dxfId="8931" priority="5381">
      <formula>LEN(TRIM(S328))&gt;0</formula>
    </cfRule>
  </conditionalFormatting>
  <conditionalFormatting sqref="S328">
    <cfRule type="containsBlanks" dxfId="8930" priority="5382">
      <formula>LEN(TRIM(S328))=0</formula>
    </cfRule>
  </conditionalFormatting>
  <conditionalFormatting sqref="S328">
    <cfRule type="notContainsBlanks" dxfId="8929" priority="5383">
      <formula>LEN(TRIM(S328))&gt;0</formula>
    </cfRule>
  </conditionalFormatting>
  <conditionalFormatting sqref="S328">
    <cfRule type="containsBlanks" dxfId="8928" priority="5384">
      <formula>LEN(TRIM(S328))=0</formula>
    </cfRule>
  </conditionalFormatting>
  <conditionalFormatting sqref="S328">
    <cfRule type="notContainsBlanks" dxfId="8927" priority="5385">
      <formula>LEN(TRIM(S328))&gt;0</formula>
    </cfRule>
  </conditionalFormatting>
  <conditionalFormatting sqref="S328">
    <cfRule type="containsBlanks" dxfId="8926" priority="5386">
      <formula>LEN(TRIM(S328))=0</formula>
    </cfRule>
  </conditionalFormatting>
  <conditionalFormatting sqref="O298:O311">
    <cfRule type="notContainsBlanks" dxfId="8925" priority="5387">
      <formula>LEN(TRIM(O298))&gt;0</formula>
    </cfRule>
  </conditionalFormatting>
  <conditionalFormatting sqref="O298:O311">
    <cfRule type="containsBlanks" dxfId="8924" priority="5388">
      <formula>LEN(TRIM(O298))=0</formula>
    </cfRule>
  </conditionalFormatting>
  <conditionalFormatting sqref="O302:O305">
    <cfRule type="notContainsBlanks" dxfId="8923" priority="5389">
      <formula>LEN(TRIM(O302))&gt;0</formula>
    </cfRule>
  </conditionalFormatting>
  <conditionalFormatting sqref="O302:O305">
    <cfRule type="containsBlanks" dxfId="8922" priority="5390">
      <formula>LEN(TRIM(O302))=0</formula>
    </cfRule>
  </conditionalFormatting>
  <conditionalFormatting sqref="O306:O307">
    <cfRule type="notContainsBlanks" dxfId="8921" priority="5391">
      <formula>LEN(TRIM(O306))&gt;0</formula>
    </cfRule>
  </conditionalFormatting>
  <conditionalFormatting sqref="O306:O307">
    <cfRule type="containsBlanks" dxfId="8920" priority="5392">
      <formula>LEN(TRIM(O306))=0</formula>
    </cfRule>
  </conditionalFormatting>
  <conditionalFormatting sqref="O306:O307">
    <cfRule type="notContainsBlanks" dxfId="8919" priority="5393">
      <formula>LEN(TRIM(O306))&gt;0</formula>
    </cfRule>
  </conditionalFormatting>
  <conditionalFormatting sqref="O306:O307">
    <cfRule type="containsBlanks" dxfId="8918" priority="5394">
      <formula>LEN(TRIM(O306))=0</formula>
    </cfRule>
  </conditionalFormatting>
  <conditionalFormatting sqref="O300">
    <cfRule type="notContainsBlanks" dxfId="8917" priority="5395">
      <formula>LEN(TRIM(O300))&gt;0</formula>
    </cfRule>
  </conditionalFormatting>
  <conditionalFormatting sqref="O300">
    <cfRule type="containsBlanks" dxfId="8916" priority="5396">
      <formula>LEN(TRIM(O300))=0</formula>
    </cfRule>
  </conditionalFormatting>
  <conditionalFormatting sqref="O301:O311 O298:O299">
    <cfRule type="notContainsBlanks" dxfId="8915" priority="5397">
      <formula>LEN(TRIM(O301))&gt;0</formula>
    </cfRule>
  </conditionalFormatting>
  <conditionalFormatting sqref="O301:O311 O298:O299">
    <cfRule type="containsBlanks" dxfId="8914" priority="5398">
      <formula>LEN(TRIM(O301))=0</formula>
    </cfRule>
  </conditionalFormatting>
  <conditionalFormatting sqref="O308:O311">
    <cfRule type="notContainsBlanks" dxfId="8913" priority="5399">
      <formula>LEN(TRIM(O308))&gt;0</formula>
    </cfRule>
  </conditionalFormatting>
  <conditionalFormatting sqref="O308:O311">
    <cfRule type="containsBlanks" dxfId="8912" priority="5400">
      <formula>LEN(TRIM(O308))=0</formula>
    </cfRule>
  </conditionalFormatting>
  <conditionalFormatting sqref="O309:O311">
    <cfRule type="notContainsBlanks" dxfId="8911" priority="5401">
      <formula>LEN(TRIM(O309))&gt;0</formula>
    </cfRule>
  </conditionalFormatting>
  <conditionalFormatting sqref="O309:O311">
    <cfRule type="containsBlanks" dxfId="8910" priority="5402">
      <formula>LEN(TRIM(O309))=0</formula>
    </cfRule>
  </conditionalFormatting>
  <conditionalFormatting sqref="O300">
    <cfRule type="notContainsBlanks" dxfId="8909" priority="5403">
      <formula>LEN(TRIM(O300))&gt;0</formula>
    </cfRule>
  </conditionalFormatting>
  <conditionalFormatting sqref="O300">
    <cfRule type="containsBlanks" dxfId="8908" priority="5404">
      <formula>LEN(TRIM(O300))=0</formula>
    </cfRule>
  </conditionalFormatting>
  <conditionalFormatting sqref="O300">
    <cfRule type="notContainsBlanks" dxfId="8907" priority="5405">
      <formula>LEN(TRIM(O300))&gt;0</formula>
    </cfRule>
  </conditionalFormatting>
  <conditionalFormatting sqref="O300">
    <cfRule type="containsBlanks" dxfId="8906" priority="5406">
      <formula>LEN(TRIM(O300))=0</formula>
    </cfRule>
  </conditionalFormatting>
  <conditionalFormatting sqref="O300">
    <cfRule type="notContainsBlanks" dxfId="8905" priority="5407">
      <formula>LEN(TRIM(O300))&gt;0</formula>
    </cfRule>
  </conditionalFormatting>
  <conditionalFormatting sqref="O300">
    <cfRule type="containsBlanks" dxfId="8904" priority="5408">
      <formula>LEN(TRIM(O300))=0</formula>
    </cfRule>
  </conditionalFormatting>
  <conditionalFormatting sqref="N298:N311">
    <cfRule type="notContainsBlanks" dxfId="8903" priority="5409">
      <formula>LEN(TRIM(N298))&gt;0</formula>
    </cfRule>
  </conditionalFormatting>
  <conditionalFormatting sqref="N298:N311">
    <cfRule type="containsBlanks" dxfId="8902" priority="5410">
      <formula>LEN(TRIM(N298))=0</formula>
    </cfRule>
  </conditionalFormatting>
  <conditionalFormatting sqref="N302:N305">
    <cfRule type="notContainsBlanks" dxfId="8901" priority="5411">
      <formula>LEN(TRIM(N302))&gt;0</formula>
    </cfRule>
  </conditionalFormatting>
  <conditionalFormatting sqref="N302:N305">
    <cfRule type="containsBlanks" dxfId="8900" priority="5412">
      <formula>LEN(TRIM(N302))=0</formula>
    </cfRule>
  </conditionalFormatting>
  <conditionalFormatting sqref="N306:N307">
    <cfRule type="notContainsBlanks" dxfId="8899" priority="5413">
      <formula>LEN(TRIM(N306))&gt;0</formula>
    </cfRule>
  </conditionalFormatting>
  <conditionalFormatting sqref="N306:N307">
    <cfRule type="containsBlanks" dxfId="8898" priority="5414">
      <formula>LEN(TRIM(N306))=0</formula>
    </cfRule>
  </conditionalFormatting>
  <conditionalFormatting sqref="N306:N307">
    <cfRule type="notContainsBlanks" dxfId="8897" priority="5415">
      <formula>LEN(TRIM(N306))&gt;0</formula>
    </cfRule>
  </conditionalFormatting>
  <conditionalFormatting sqref="N306:N307">
    <cfRule type="containsBlanks" dxfId="8896" priority="5416">
      <formula>LEN(TRIM(N306))=0</formula>
    </cfRule>
  </conditionalFormatting>
  <conditionalFormatting sqref="N300">
    <cfRule type="notContainsBlanks" dxfId="8895" priority="5417">
      <formula>LEN(TRIM(N300))&gt;0</formula>
    </cfRule>
  </conditionalFormatting>
  <conditionalFormatting sqref="N300">
    <cfRule type="containsBlanks" dxfId="8894" priority="5418">
      <formula>LEN(TRIM(N300))=0</formula>
    </cfRule>
  </conditionalFormatting>
  <conditionalFormatting sqref="N301:N311 N298:N299">
    <cfRule type="notContainsBlanks" dxfId="8893" priority="5419">
      <formula>LEN(TRIM(N301))&gt;0</formula>
    </cfRule>
  </conditionalFormatting>
  <conditionalFormatting sqref="N301:N311 N298:N299">
    <cfRule type="containsBlanks" dxfId="8892" priority="5420">
      <formula>LEN(TRIM(N301))=0</formula>
    </cfRule>
  </conditionalFormatting>
  <conditionalFormatting sqref="N308:N311">
    <cfRule type="notContainsBlanks" dxfId="8891" priority="5421">
      <formula>LEN(TRIM(N308))&gt;0</formula>
    </cfRule>
  </conditionalFormatting>
  <conditionalFormatting sqref="N308:N311">
    <cfRule type="containsBlanks" dxfId="8890" priority="5422">
      <formula>LEN(TRIM(N308))=0</formula>
    </cfRule>
  </conditionalFormatting>
  <conditionalFormatting sqref="N309:N311">
    <cfRule type="notContainsBlanks" dxfId="8889" priority="5423">
      <formula>LEN(TRIM(N309))&gt;0</formula>
    </cfRule>
  </conditionalFormatting>
  <conditionalFormatting sqref="N309:N311">
    <cfRule type="containsBlanks" dxfId="8888" priority="5424">
      <formula>LEN(TRIM(N309))=0</formula>
    </cfRule>
  </conditionalFormatting>
  <conditionalFormatting sqref="N300">
    <cfRule type="notContainsBlanks" dxfId="8887" priority="5425">
      <formula>LEN(TRIM(N300))&gt;0</formula>
    </cfRule>
  </conditionalFormatting>
  <conditionalFormatting sqref="N300">
    <cfRule type="containsBlanks" dxfId="8886" priority="5426">
      <formula>LEN(TRIM(N300))=0</formula>
    </cfRule>
  </conditionalFormatting>
  <conditionalFormatting sqref="N300">
    <cfRule type="notContainsBlanks" dxfId="8885" priority="5427">
      <formula>LEN(TRIM(N300))&gt;0</formula>
    </cfRule>
  </conditionalFormatting>
  <conditionalFormatting sqref="N300">
    <cfRule type="containsBlanks" dxfId="8884" priority="5428">
      <formula>LEN(TRIM(N300))=0</formula>
    </cfRule>
  </conditionalFormatting>
  <conditionalFormatting sqref="N300">
    <cfRule type="notContainsBlanks" dxfId="8883" priority="5429">
      <formula>LEN(TRIM(N300))&gt;0</formula>
    </cfRule>
  </conditionalFormatting>
  <conditionalFormatting sqref="N300">
    <cfRule type="containsBlanks" dxfId="8882" priority="5430">
      <formula>LEN(TRIM(N300))=0</formula>
    </cfRule>
  </conditionalFormatting>
  <conditionalFormatting sqref="L231">
    <cfRule type="notContainsBlanks" dxfId="8881" priority="5431">
      <formula>LEN(TRIM(L231))&gt;0</formula>
    </cfRule>
  </conditionalFormatting>
  <conditionalFormatting sqref="L231">
    <cfRule type="containsBlanks" dxfId="8880" priority="5432">
      <formula>LEN(TRIM(L231))=0</formula>
    </cfRule>
  </conditionalFormatting>
  <conditionalFormatting sqref="X121">
    <cfRule type="notContainsBlanks" dxfId="8879" priority="5433">
      <formula>LEN(TRIM(X121))&gt;0</formula>
    </cfRule>
  </conditionalFormatting>
  <conditionalFormatting sqref="X121">
    <cfRule type="containsBlanks" dxfId="8878" priority="5434">
      <formula>LEN(TRIM(X121))=0</formula>
    </cfRule>
  </conditionalFormatting>
  <conditionalFormatting sqref="X121">
    <cfRule type="notContainsBlanks" dxfId="8877" priority="5435">
      <formula>LEN(TRIM(X121))&gt;0</formula>
    </cfRule>
  </conditionalFormatting>
  <conditionalFormatting sqref="X121">
    <cfRule type="containsBlanks" dxfId="8876" priority="5436">
      <formula>LEN(TRIM(X121))=0</formula>
    </cfRule>
  </conditionalFormatting>
  <conditionalFormatting sqref="X121">
    <cfRule type="notContainsBlanks" dxfId="8875" priority="5437">
      <formula>LEN(TRIM(X121))&gt;0</formula>
    </cfRule>
  </conditionalFormatting>
  <conditionalFormatting sqref="X121">
    <cfRule type="containsBlanks" dxfId="8874" priority="5438">
      <formula>LEN(TRIM(X121))=0</formula>
    </cfRule>
  </conditionalFormatting>
  <conditionalFormatting sqref="X121">
    <cfRule type="notContainsBlanks" dxfId="8873" priority="5439">
      <formula>LEN(TRIM(X121))&gt;0</formula>
    </cfRule>
  </conditionalFormatting>
  <conditionalFormatting sqref="X121">
    <cfRule type="containsBlanks" dxfId="8872" priority="5440">
      <formula>LEN(TRIM(X121))=0</formula>
    </cfRule>
  </conditionalFormatting>
  <conditionalFormatting sqref="W63">
    <cfRule type="notContainsBlanks" dxfId="8871" priority="5441">
      <formula>LEN(TRIM(W63))&gt;0</formula>
    </cfRule>
  </conditionalFormatting>
  <conditionalFormatting sqref="W63">
    <cfRule type="containsBlanks" dxfId="8870" priority="5442">
      <formula>LEN(TRIM(W63))=0</formula>
    </cfRule>
  </conditionalFormatting>
  <conditionalFormatting sqref="X63">
    <cfRule type="notContainsBlanks" dxfId="8869" priority="5443">
      <formula>LEN(TRIM(X63))&gt;0</formula>
    </cfRule>
  </conditionalFormatting>
  <conditionalFormatting sqref="X63">
    <cfRule type="containsBlanks" dxfId="8868" priority="5444">
      <formula>LEN(TRIM(X63))=0</formula>
    </cfRule>
  </conditionalFormatting>
  <conditionalFormatting sqref="I242:I243 I246:I249">
    <cfRule type="notContainsBlanks" dxfId="8867" priority="5445">
      <formula>LEN(TRIM(I242))&gt;0</formula>
    </cfRule>
  </conditionalFormatting>
  <conditionalFormatting sqref="I242:I243 I246:I249">
    <cfRule type="containsBlanks" dxfId="8866" priority="5446">
      <formula>LEN(TRIM(I242))=0</formula>
    </cfRule>
  </conditionalFormatting>
  <conditionalFormatting sqref="I246:I249">
    <cfRule type="notContainsBlanks" dxfId="8865" priority="5447">
      <formula>LEN(TRIM(I246))&gt;0</formula>
    </cfRule>
  </conditionalFormatting>
  <conditionalFormatting sqref="I246:I249">
    <cfRule type="containsBlanks" dxfId="8864" priority="5448">
      <formula>LEN(TRIM(I246))=0</formula>
    </cfRule>
  </conditionalFormatting>
  <conditionalFormatting sqref="I250:I251">
    <cfRule type="notContainsBlanks" dxfId="8863" priority="5449">
      <formula>LEN(TRIM(I250))&gt;0</formula>
    </cfRule>
  </conditionalFormatting>
  <conditionalFormatting sqref="I250:I251">
    <cfRule type="containsBlanks" dxfId="8862" priority="5450">
      <formula>LEN(TRIM(I250))=0</formula>
    </cfRule>
  </conditionalFormatting>
  <conditionalFormatting sqref="I250:I251">
    <cfRule type="notContainsBlanks" dxfId="8861" priority="5451">
      <formula>LEN(TRIM(I250))&gt;0</formula>
    </cfRule>
  </conditionalFormatting>
  <conditionalFormatting sqref="I250:I251">
    <cfRule type="containsBlanks" dxfId="8860" priority="5452">
      <formula>LEN(TRIM(I250))=0</formula>
    </cfRule>
  </conditionalFormatting>
  <conditionalFormatting sqref="I242">
    <cfRule type="notContainsBlanks" dxfId="8859" priority="5453">
      <formula>LEN(TRIM(I242))&gt;0</formula>
    </cfRule>
  </conditionalFormatting>
  <conditionalFormatting sqref="I242">
    <cfRule type="containsBlanks" dxfId="8858" priority="5454">
      <formula>LEN(TRIM(I242))=0</formula>
    </cfRule>
  </conditionalFormatting>
  <conditionalFormatting sqref="I243 I246">
    <cfRule type="notContainsBlanks" dxfId="8857" priority="5455">
      <formula>LEN(TRIM(I243))&gt;0</formula>
    </cfRule>
  </conditionalFormatting>
  <conditionalFormatting sqref="I243 I246">
    <cfRule type="containsBlanks" dxfId="8856" priority="5456">
      <formula>LEN(TRIM(I243))=0</formula>
    </cfRule>
  </conditionalFormatting>
  <conditionalFormatting sqref="I250:I251">
    <cfRule type="notContainsBlanks" dxfId="8855" priority="5457">
      <formula>LEN(TRIM(I250))&gt;0</formula>
    </cfRule>
  </conditionalFormatting>
  <conditionalFormatting sqref="I250:I251">
    <cfRule type="containsBlanks" dxfId="8854" priority="5458">
      <formula>LEN(TRIM(I250))=0</formula>
    </cfRule>
  </conditionalFormatting>
  <conditionalFormatting sqref="I250:I251">
    <cfRule type="notContainsBlanks" dxfId="8853" priority="5459">
      <formula>LEN(TRIM(I250))&gt;0</formula>
    </cfRule>
  </conditionalFormatting>
  <conditionalFormatting sqref="I250:I251">
    <cfRule type="containsBlanks" dxfId="8852" priority="5460">
      <formula>LEN(TRIM(I250))=0</formula>
    </cfRule>
  </conditionalFormatting>
  <conditionalFormatting sqref="I252:I255">
    <cfRule type="notContainsBlanks" dxfId="8851" priority="5461">
      <formula>LEN(TRIM(I252))&gt;0</formula>
    </cfRule>
  </conditionalFormatting>
  <conditionalFormatting sqref="I252:I255">
    <cfRule type="containsBlanks" dxfId="8850" priority="5462">
      <formula>LEN(TRIM(I252))=0</formula>
    </cfRule>
  </conditionalFormatting>
  <conditionalFormatting sqref="I253:I255">
    <cfRule type="notContainsBlanks" dxfId="8849" priority="5463">
      <formula>LEN(TRIM(I253))&gt;0</formula>
    </cfRule>
  </conditionalFormatting>
  <conditionalFormatting sqref="I253:I255">
    <cfRule type="containsBlanks" dxfId="8848" priority="5464">
      <formula>LEN(TRIM(I253))=0</formula>
    </cfRule>
  </conditionalFormatting>
  <conditionalFormatting sqref="I252:I255">
    <cfRule type="notContainsBlanks" dxfId="8847" priority="5465">
      <formula>LEN(TRIM(I252))&gt;0</formula>
    </cfRule>
  </conditionalFormatting>
  <conditionalFormatting sqref="I252:I255">
    <cfRule type="containsBlanks" dxfId="8846" priority="5466">
      <formula>LEN(TRIM(I252))=0</formula>
    </cfRule>
  </conditionalFormatting>
  <conditionalFormatting sqref="I253:I255">
    <cfRule type="notContainsBlanks" dxfId="8845" priority="5467">
      <formula>LEN(TRIM(I253))&gt;0</formula>
    </cfRule>
  </conditionalFormatting>
  <conditionalFormatting sqref="I253:I255">
    <cfRule type="containsBlanks" dxfId="8844" priority="5468">
      <formula>LEN(TRIM(I253))=0</formula>
    </cfRule>
  </conditionalFormatting>
  <conditionalFormatting sqref="U132">
    <cfRule type="notContainsBlanks" dxfId="8843" priority="5469">
      <formula>LEN(TRIM(U132))&gt;0</formula>
    </cfRule>
  </conditionalFormatting>
  <conditionalFormatting sqref="U132">
    <cfRule type="containsBlanks" dxfId="8842" priority="5470">
      <formula>LEN(TRIM(U132))=0</formula>
    </cfRule>
  </conditionalFormatting>
  <conditionalFormatting sqref="U132">
    <cfRule type="notContainsBlanks" dxfId="8841" priority="5471">
      <formula>LEN(TRIM(U132))&gt;0</formula>
    </cfRule>
  </conditionalFormatting>
  <conditionalFormatting sqref="U132">
    <cfRule type="containsBlanks" dxfId="8840" priority="5472">
      <formula>LEN(TRIM(U132))=0</formula>
    </cfRule>
  </conditionalFormatting>
  <conditionalFormatting sqref="U132">
    <cfRule type="notContainsBlanks" dxfId="8839" priority="5473">
      <formula>LEN(TRIM(U132))&gt;0</formula>
    </cfRule>
  </conditionalFormatting>
  <conditionalFormatting sqref="U132">
    <cfRule type="containsBlanks" dxfId="8838" priority="5474">
      <formula>LEN(TRIM(U132))=0</formula>
    </cfRule>
  </conditionalFormatting>
  <conditionalFormatting sqref="U132">
    <cfRule type="notContainsBlanks" dxfId="8837" priority="5475">
      <formula>LEN(TRIM(U132))&gt;0</formula>
    </cfRule>
  </conditionalFormatting>
  <conditionalFormatting sqref="U132">
    <cfRule type="containsBlanks" dxfId="8836" priority="5476">
      <formula>LEN(TRIM(U132))=0</formula>
    </cfRule>
  </conditionalFormatting>
  <conditionalFormatting sqref="U136">
    <cfRule type="notContainsBlanks" dxfId="8835" priority="5477">
      <formula>LEN(TRIM(U136))&gt;0</formula>
    </cfRule>
  </conditionalFormatting>
  <conditionalFormatting sqref="U136">
    <cfRule type="containsBlanks" dxfId="8834" priority="5478">
      <formula>LEN(TRIM(U136))=0</formula>
    </cfRule>
  </conditionalFormatting>
  <conditionalFormatting sqref="U136">
    <cfRule type="notContainsBlanks" dxfId="8833" priority="5479">
      <formula>LEN(TRIM(U136))&gt;0</formula>
    </cfRule>
  </conditionalFormatting>
  <conditionalFormatting sqref="U136">
    <cfRule type="containsBlanks" dxfId="8832" priority="5480">
      <formula>LEN(TRIM(U136))=0</formula>
    </cfRule>
  </conditionalFormatting>
  <conditionalFormatting sqref="U136">
    <cfRule type="notContainsBlanks" dxfId="8831" priority="5481">
      <formula>LEN(TRIM(U136))&gt;0</formula>
    </cfRule>
  </conditionalFormatting>
  <conditionalFormatting sqref="U136">
    <cfRule type="containsBlanks" dxfId="8830" priority="5482">
      <formula>LEN(TRIM(U136))=0</formula>
    </cfRule>
  </conditionalFormatting>
  <conditionalFormatting sqref="U136">
    <cfRule type="notContainsBlanks" dxfId="8829" priority="5483">
      <formula>LEN(TRIM(U136))&gt;0</formula>
    </cfRule>
  </conditionalFormatting>
  <conditionalFormatting sqref="U136">
    <cfRule type="containsBlanks" dxfId="8828" priority="5484">
      <formula>LEN(TRIM(U136))=0</formula>
    </cfRule>
  </conditionalFormatting>
  <conditionalFormatting sqref="U136">
    <cfRule type="notContainsBlanks" dxfId="8827" priority="5485">
      <formula>LEN(TRIM(U136))&gt;0</formula>
    </cfRule>
  </conditionalFormatting>
  <conditionalFormatting sqref="U136">
    <cfRule type="containsBlanks" dxfId="8826" priority="5486">
      <formula>LEN(TRIM(U136))=0</formula>
    </cfRule>
  </conditionalFormatting>
  <conditionalFormatting sqref="W129:W130 W132:W139">
    <cfRule type="notContainsBlanks" dxfId="8825" priority="5487">
      <formula>LEN(TRIM(W129))&gt;0</formula>
    </cfRule>
  </conditionalFormatting>
  <conditionalFormatting sqref="W129:W130 W132:W139">
    <cfRule type="containsBlanks" dxfId="8824" priority="5488">
      <formula>LEN(TRIM(W129))=0</formula>
    </cfRule>
  </conditionalFormatting>
  <conditionalFormatting sqref="W129:W130 W132:W139">
    <cfRule type="notContainsBlanks" dxfId="8823" priority="5489">
      <formula>LEN(TRIM(W129))&gt;0</formula>
    </cfRule>
  </conditionalFormatting>
  <conditionalFormatting sqref="W129:W130 W132:W139">
    <cfRule type="containsBlanks" dxfId="8822" priority="5490">
      <formula>LEN(TRIM(W129))=0</formula>
    </cfRule>
  </conditionalFormatting>
  <conditionalFormatting sqref="W129">
    <cfRule type="notContainsBlanks" dxfId="8821" priority="5491">
      <formula>LEN(TRIM(W129))&gt;0</formula>
    </cfRule>
  </conditionalFormatting>
  <conditionalFormatting sqref="W129">
    <cfRule type="containsBlanks" dxfId="8820" priority="5492">
      <formula>LEN(TRIM(W129))=0</formula>
    </cfRule>
  </conditionalFormatting>
  <conditionalFormatting sqref="W135">
    <cfRule type="notContainsBlanks" dxfId="8819" priority="5493">
      <formula>LEN(TRIM(W135))&gt;0</formula>
    </cfRule>
  </conditionalFormatting>
  <conditionalFormatting sqref="W135">
    <cfRule type="containsBlanks" dxfId="8818" priority="5494">
      <formula>LEN(TRIM(W135))=0</formula>
    </cfRule>
  </conditionalFormatting>
  <conditionalFormatting sqref="W129">
    <cfRule type="notContainsBlanks" dxfId="8817" priority="5495">
      <formula>LEN(TRIM(W129))&gt;0</formula>
    </cfRule>
  </conditionalFormatting>
  <conditionalFormatting sqref="W129">
    <cfRule type="containsBlanks" dxfId="8816" priority="5496">
      <formula>LEN(TRIM(W129))=0</formula>
    </cfRule>
  </conditionalFormatting>
  <conditionalFormatting sqref="W136:W139">
    <cfRule type="notContainsBlanks" dxfId="8815" priority="5497">
      <formula>LEN(TRIM(W136))&gt;0</formula>
    </cfRule>
  </conditionalFormatting>
  <conditionalFormatting sqref="W136:W139">
    <cfRule type="containsBlanks" dxfId="8814" priority="5498">
      <formula>LEN(TRIM(W136))=0</formula>
    </cfRule>
  </conditionalFormatting>
  <conditionalFormatting sqref="W135">
    <cfRule type="notContainsBlanks" dxfId="8813" priority="5499">
      <formula>LEN(TRIM(W135))&gt;0</formula>
    </cfRule>
  </conditionalFormatting>
  <conditionalFormatting sqref="W135">
    <cfRule type="containsBlanks" dxfId="8812" priority="5500">
      <formula>LEN(TRIM(W135))=0</formula>
    </cfRule>
  </conditionalFormatting>
  <conditionalFormatting sqref="W136:W139">
    <cfRule type="notContainsBlanks" dxfId="8811" priority="5501">
      <formula>LEN(TRIM(W136))&gt;0</formula>
    </cfRule>
  </conditionalFormatting>
  <conditionalFormatting sqref="W136:W139">
    <cfRule type="containsBlanks" dxfId="8810" priority="5502">
      <formula>LEN(TRIM(W136))=0</formula>
    </cfRule>
  </conditionalFormatting>
  <conditionalFormatting sqref="W132">
    <cfRule type="notContainsBlanks" dxfId="8809" priority="5503">
      <formula>LEN(TRIM(W132))&gt;0</formula>
    </cfRule>
  </conditionalFormatting>
  <conditionalFormatting sqref="W132">
    <cfRule type="containsBlanks" dxfId="8808" priority="5504">
      <formula>LEN(TRIM(W132))=0</formula>
    </cfRule>
  </conditionalFormatting>
  <conditionalFormatting sqref="W133">
    <cfRule type="notContainsBlanks" dxfId="8807" priority="5505">
      <formula>LEN(TRIM(W133))&gt;0</formula>
    </cfRule>
  </conditionalFormatting>
  <conditionalFormatting sqref="W133">
    <cfRule type="containsBlanks" dxfId="8806" priority="5506">
      <formula>LEN(TRIM(W133))=0</formula>
    </cfRule>
  </conditionalFormatting>
  <conditionalFormatting sqref="W138">
    <cfRule type="notContainsBlanks" dxfId="8805" priority="5507">
      <formula>LEN(TRIM(W138))&gt;0</formula>
    </cfRule>
  </conditionalFormatting>
  <conditionalFormatting sqref="W138">
    <cfRule type="containsBlanks" dxfId="8804" priority="5508">
      <formula>LEN(TRIM(W138))=0</formula>
    </cfRule>
  </conditionalFormatting>
  <conditionalFormatting sqref="W138">
    <cfRule type="notContainsBlanks" dxfId="8803" priority="5509">
      <formula>LEN(TRIM(W138))&gt;0</formula>
    </cfRule>
  </conditionalFormatting>
  <conditionalFormatting sqref="W138">
    <cfRule type="containsBlanks" dxfId="8802" priority="5510">
      <formula>LEN(TRIM(W138))=0</formula>
    </cfRule>
  </conditionalFormatting>
  <conditionalFormatting sqref="W131">
    <cfRule type="notContainsBlanks" dxfId="8801" priority="5511">
      <formula>LEN(TRIM(W131))&gt;0</formula>
    </cfRule>
  </conditionalFormatting>
  <conditionalFormatting sqref="W131">
    <cfRule type="containsBlanks" dxfId="8800" priority="5512">
      <formula>LEN(TRIM(W131))=0</formula>
    </cfRule>
  </conditionalFormatting>
  <conditionalFormatting sqref="W130">
    <cfRule type="notContainsBlanks" dxfId="8799" priority="5513">
      <formula>LEN(TRIM(W130))&gt;0</formula>
    </cfRule>
  </conditionalFormatting>
  <conditionalFormatting sqref="W130">
    <cfRule type="containsBlanks" dxfId="8798" priority="5514">
      <formula>LEN(TRIM(W130))=0</formula>
    </cfRule>
  </conditionalFormatting>
  <conditionalFormatting sqref="W130">
    <cfRule type="notContainsBlanks" dxfId="8797" priority="5515">
      <formula>LEN(TRIM(W130))&gt;0</formula>
    </cfRule>
  </conditionalFormatting>
  <conditionalFormatting sqref="W130">
    <cfRule type="containsBlanks" dxfId="8796" priority="5516">
      <formula>LEN(TRIM(W130))=0</formula>
    </cfRule>
  </conditionalFormatting>
  <conditionalFormatting sqref="W132:W133">
    <cfRule type="notContainsBlanks" dxfId="8795" priority="5517">
      <formula>LEN(TRIM(W132))&gt;0</formula>
    </cfRule>
  </conditionalFormatting>
  <conditionalFormatting sqref="W132:W133">
    <cfRule type="containsBlanks" dxfId="8794" priority="5518">
      <formula>LEN(TRIM(W132))=0</formula>
    </cfRule>
  </conditionalFormatting>
  <conditionalFormatting sqref="W132:W133">
    <cfRule type="notContainsBlanks" dxfId="8793" priority="5519">
      <formula>LEN(TRIM(W132))&gt;0</formula>
    </cfRule>
  </conditionalFormatting>
  <conditionalFormatting sqref="W132:W133">
    <cfRule type="containsBlanks" dxfId="8792" priority="5520">
      <formula>LEN(TRIM(W132))=0</formula>
    </cfRule>
  </conditionalFormatting>
  <conditionalFormatting sqref="W131">
    <cfRule type="notContainsBlanks" dxfId="8791" priority="5521">
      <formula>LEN(TRIM(W131))&gt;0</formula>
    </cfRule>
  </conditionalFormatting>
  <conditionalFormatting sqref="W131">
    <cfRule type="containsBlanks" dxfId="8790" priority="5522">
      <formula>LEN(TRIM(W131))=0</formula>
    </cfRule>
  </conditionalFormatting>
  <conditionalFormatting sqref="W131">
    <cfRule type="notContainsBlanks" dxfId="8789" priority="5523">
      <formula>LEN(TRIM(W131))&gt;0</formula>
    </cfRule>
  </conditionalFormatting>
  <conditionalFormatting sqref="W131">
    <cfRule type="containsBlanks" dxfId="8788" priority="5524">
      <formula>LEN(TRIM(W131))=0</formula>
    </cfRule>
  </conditionalFormatting>
  <conditionalFormatting sqref="W132">
    <cfRule type="notContainsBlanks" dxfId="8787" priority="5525">
      <formula>LEN(TRIM(W132))&gt;0</formula>
    </cfRule>
  </conditionalFormatting>
  <conditionalFormatting sqref="W132">
    <cfRule type="containsBlanks" dxfId="8786" priority="5526">
      <formula>LEN(TRIM(W132))=0</formula>
    </cfRule>
  </conditionalFormatting>
  <conditionalFormatting sqref="W132">
    <cfRule type="notContainsBlanks" dxfId="8785" priority="5527">
      <formula>LEN(TRIM(W132))&gt;0</formula>
    </cfRule>
  </conditionalFormatting>
  <conditionalFormatting sqref="W132">
    <cfRule type="containsBlanks" dxfId="8784" priority="5528">
      <formula>LEN(TRIM(W132))=0</formula>
    </cfRule>
  </conditionalFormatting>
  <conditionalFormatting sqref="W132">
    <cfRule type="notContainsBlanks" dxfId="8783" priority="5529">
      <formula>LEN(TRIM(W132))&gt;0</formula>
    </cfRule>
  </conditionalFormatting>
  <conditionalFormatting sqref="W132">
    <cfRule type="containsBlanks" dxfId="8782" priority="5530">
      <formula>LEN(TRIM(W132))=0</formula>
    </cfRule>
  </conditionalFormatting>
  <conditionalFormatting sqref="W132">
    <cfRule type="notContainsBlanks" dxfId="8781" priority="5531">
      <formula>LEN(TRIM(W132))&gt;0</formula>
    </cfRule>
  </conditionalFormatting>
  <conditionalFormatting sqref="W132">
    <cfRule type="containsBlanks" dxfId="8780" priority="5532">
      <formula>LEN(TRIM(W132))=0</formula>
    </cfRule>
  </conditionalFormatting>
  <conditionalFormatting sqref="W136">
    <cfRule type="notContainsBlanks" dxfId="8779" priority="5533">
      <formula>LEN(TRIM(W136))&gt;0</formula>
    </cfRule>
  </conditionalFormatting>
  <conditionalFormatting sqref="W136">
    <cfRule type="containsBlanks" dxfId="8778" priority="5534">
      <formula>LEN(TRIM(W136))=0</formula>
    </cfRule>
  </conditionalFormatting>
  <conditionalFormatting sqref="W136">
    <cfRule type="notContainsBlanks" dxfId="8777" priority="5535">
      <formula>LEN(TRIM(W136))&gt;0</formula>
    </cfRule>
  </conditionalFormatting>
  <conditionalFormatting sqref="W136">
    <cfRule type="containsBlanks" dxfId="8776" priority="5536">
      <formula>LEN(TRIM(W136))=0</formula>
    </cfRule>
  </conditionalFormatting>
  <conditionalFormatting sqref="W136">
    <cfRule type="notContainsBlanks" dxfId="8775" priority="5537">
      <formula>LEN(TRIM(W136))&gt;0</formula>
    </cfRule>
  </conditionalFormatting>
  <conditionalFormatting sqref="W136">
    <cfRule type="containsBlanks" dxfId="8774" priority="5538">
      <formula>LEN(TRIM(W136))=0</formula>
    </cfRule>
  </conditionalFormatting>
  <conditionalFormatting sqref="W136">
    <cfRule type="notContainsBlanks" dxfId="8773" priority="5539">
      <formula>LEN(TRIM(W136))&gt;0</formula>
    </cfRule>
  </conditionalFormatting>
  <conditionalFormatting sqref="W136">
    <cfRule type="containsBlanks" dxfId="8772" priority="5540">
      <formula>LEN(TRIM(W136))=0</formula>
    </cfRule>
  </conditionalFormatting>
  <conditionalFormatting sqref="W136">
    <cfRule type="notContainsBlanks" dxfId="8771" priority="5541">
      <formula>LEN(TRIM(W136))&gt;0</formula>
    </cfRule>
  </conditionalFormatting>
  <conditionalFormatting sqref="W136">
    <cfRule type="containsBlanks" dxfId="8770" priority="5542">
      <formula>LEN(TRIM(W136))=0</formula>
    </cfRule>
  </conditionalFormatting>
  <conditionalFormatting sqref="X129:X130 X132:X139">
    <cfRule type="notContainsBlanks" dxfId="8769" priority="5543">
      <formula>LEN(TRIM(X129))&gt;0</formula>
    </cfRule>
  </conditionalFormatting>
  <conditionalFormatting sqref="X129:X130 X132:X139">
    <cfRule type="containsBlanks" dxfId="8768" priority="5544">
      <formula>LEN(TRIM(X129))=0</formula>
    </cfRule>
  </conditionalFormatting>
  <conditionalFormatting sqref="X129:X130 X132:X139">
    <cfRule type="notContainsBlanks" dxfId="8767" priority="5545">
      <formula>LEN(TRIM(X129))&gt;0</formula>
    </cfRule>
  </conditionalFormatting>
  <conditionalFormatting sqref="X129:X130 X132:X139">
    <cfRule type="containsBlanks" dxfId="8766" priority="5546">
      <formula>LEN(TRIM(X129))=0</formula>
    </cfRule>
  </conditionalFormatting>
  <conditionalFormatting sqref="X129">
    <cfRule type="notContainsBlanks" dxfId="8765" priority="5547">
      <formula>LEN(TRIM(X129))&gt;0</formula>
    </cfRule>
  </conditionalFormatting>
  <conditionalFormatting sqref="X129">
    <cfRule type="containsBlanks" dxfId="8764" priority="5548">
      <formula>LEN(TRIM(X129))=0</formula>
    </cfRule>
  </conditionalFormatting>
  <conditionalFormatting sqref="X135">
    <cfRule type="notContainsBlanks" dxfId="8763" priority="5549">
      <formula>LEN(TRIM(X135))&gt;0</formula>
    </cfRule>
  </conditionalFormatting>
  <conditionalFormatting sqref="X135">
    <cfRule type="containsBlanks" dxfId="8762" priority="5550">
      <formula>LEN(TRIM(X135))=0</formula>
    </cfRule>
  </conditionalFormatting>
  <conditionalFormatting sqref="X129">
    <cfRule type="notContainsBlanks" dxfId="8761" priority="5551">
      <formula>LEN(TRIM(X129))&gt;0</formula>
    </cfRule>
  </conditionalFormatting>
  <conditionalFormatting sqref="X129">
    <cfRule type="containsBlanks" dxfId="8760" priority="5552">
      <formula>LEN(TRIM(X129))=0</formula>
    </cfRule>
  </conditionalFormatting>
  <conditionalFormatting sqref="X136:X139">
    <cfRule type="notContainsBlanks" dxfId="8759" priority="5553">
      <formula>LEN(TRIM(X136))&gt;0</formula>
    </cfRule>
  </conditionalFormatting>
  <conditionalFormatting sqref="X136:X139">
    <cfRule type="containsBlanks" dxfId="8758" priority="5554">
      <formula>LEN(TRIM(X136))=0</formula>
    </cfRule>
  </conditionalFormatting>
  <conditionalFormatting sqref="X135">
    <cfRule type="notContainsBlanks" dxfId="8757" priority="5555">
      <formula>LEN(TRIM(X135))&gt;0</formula>
    </cfRule>
  </conditionalFormatting>
  <conditionalFormatting sqref="X135">
    <cfRule type="containsBlanks" dxfId="8756" priority="5556">
      <formula>LEN(TRIM(X135))=0</formula>
    </cfRule>
  </conditionalFormatting>
  <conditionalFormatting sqref="X136:X139">
    <cfRule type="notContainsBlanks" dxfId="8755" priority="5557">
      <formula>LEN(TRIM(X136))&gt;0</formula>
    </cfRule>
  </conditionalFormatting>
  <conditionalFormatting sqref="X136:X139">
    <cfRule type="containsBlanks" dxfId="8754" priority="5558">
      <formula>LEN(TRIM(X136))=0</formula>
    </cfRule>
  </conditionalFormatting>
  <conditionalFormatting sqref="X132">
    <cfRule type="notContainsBlanks" dxfId="8753" priority="5559">
      <formula>LEN(TRIM(X132))&gt;0</formula>
    </cfRule>
  </conditionalFormatting>
  <conditionalFormatting sqref="X132">
    <cfRule type="containsBlanks" dxfId="8752" priority="5560">
      <formula>LEN(TRIM(X132))=0</formula>
    </cfRule>
  </conditionalFormatting>
  <conditionalFormatting sqref="X133">
    <cfRule type="notContainsBlanks" dxfId="8751" priority="5561">
      <formula>LEN(TRIM(X133))&gt;0</formula>
    </cfRule>
  </conditionalFormatting>
  <conditionalFormatting sqref="X133">
    <cfRule type="containsBlanks" dxfId="8750" priority="5562">
      <formula>LEN(TRIM(X133))=0</formula>
    </cfRule>
  </conditionalFormatting>
  <conditionalFormatting sqref="X138">
    <cfRule type="notContainsBlanks" dxfId="8749" priority="5563">
      <formula>LEN(TRIM(X138))&gt;0</formula>
    </cfRule>
  </conditionalFormatting>
  <conditionalFormatting sqref="X138">
    <cfRule type="containsBlanks" dxfId="8748" priority="5564">
      <formula>LEN(TRIM(X138))=0</formula>
    </cfRule>
  </conditionalFormatting>
  <conditionalFormatting sqref="X138">
    <cfRule type="notContainsBlanks" dxfId="8747" priority="5565">
      <formula>LEN(TRIM(X138))&gt;0</formula>
    </cfRule>
  </conditionalFormatting>
  <conditionalFormatting sqref="X138">
    <cfRule type="containsBlanks" dxfId="8746" priority="5566">
      <formula>LEN(TRIM(X138))=0</formula>
    </cfRule>
  </conditionalFormatting>
  <conditionalFormatting sqref="X131">
    <cfRule type="notContainsBlanks" dxfId="8745" priority="5567">
      <formula>LEN(TRIM(X131))&gt;0</formula>
    </cfRule>
  </conditionalFormatting>
  <conditionalFormatting sqref="X131">
    <cfRule type="containsBlanks" dxfId="8744" priority="5568">
      <formula>LEN(TRIM(X131))=0</formula>
    </cfRule>
  </conditionalFormatting>
  <conditionalFormatting sqref="X130">
    <cfRule type="notContainsBlanks" dxfId="8743" priority="5569">
      <formula>LEN(TRIM(X130))&gt;0</formula>
    </cfRule>
  </conditionalFormatting>
  <conditionalFormatting sqref="X130">
    <cfRule type="containsBlanks" dxfId="8742" priority="5570">
      <formula>LEN(TRIM(X130))=0</formula>
    </cfRule>
  </conditionalFormatting>
  <conditionalFormatting sqref="X130">
    <cfRule type="notContainsBlanks" dxfId="8741" priority="5571">
      <formula>LEN(TRIM(X130))&gt;0</formula>
    </cfRule>
  </conditionalFormatting>
  <conditionalFormatting sqref="X130">
    <cfRule type="containsBlanks" dxfId="8740" priority="5572">
      <formula>LEN(TRIM(X130))=0</formula>
    </cfRule>
  </conditionalFormatting>
  <conditionalFormatting sqref="X132:X133">
    <cfRule type="notContainsBlanks" dxfId="8739" priority="5573">
      <formula>LEN(TRIM(X132))&gt;0</formula>
    </cfRule>
  </conditionalFormatting>
  <conditionalFormatting sqref="X132:X133">
    <cfRule type="containsBlanks" dxfId="8738" priority="5574">
      <formula>LEN(TRIM(X132))=0</formula>
    </cfRule>
  </conditionalFormatting>
  <conditionalFormatting sqref="X132:X133">
    <cfRule type="notContainsBlanks" dxfId="8737" priority="5575">
      <formula>LEN(TRIM(X132))&gt;0</formula>
    </cfRule>
  </conditionalFormatting>
  <conditionalFormatting sqref="X132:X133">
    <cfRule type="containsBlanks" dxfId="8736" priority="5576">
      <formula>LEN(TRIM(X132))=0</formula>
    </cfRule>
  </conditionalFormatting>
  <conditionalFormatting sqref="X131">
    <cfRule type="notContainsBlanks" dxfId="8735" priority="5577">
      <formula>LEN(TRIM(X131))&gt;0</formula>
    </cfRule>
  </conditionalFormatting>
  <conditionalFormatting sqref="X131">
    <cfRule type="containsBlanks" dxfId="8734" priority="5578">
      <formula>LEN(TRIM(X131))=0</formula>
    </cfRule>
  </conditionalFormatting>
  <conditionalFormatting sqref="X131">
    <cfRule type="notContainsBlanks" dxfId="8733" priority="5579">
      <formula>LEN(TRIM(X131))&gt;0</formula>
    </cfRule>
  </conditionalFormatting>
  <conditionalFormatting sqref="X131">
    <cfRule type="containsBlanks" dxfId="8732" priority="5580">
      <formula>LEN(TRIM(X131))=0</formula>
    </cfRule>
  </conditionalFormatting>
  <conditionalFormatting sqref="X132">
    <cfRule type="notContainsBlanks" dxfId="8731" priority="5581">
      <formula>LEN(TRIM(X132))&gt;0</formula>
    </cfRule>
  </conditionalFormatting>
  <conditionalFormatting sqref="X132">
    <cfRule type="containsBlanks" dxfId="8730" priority="5582">
      <formula>LEN(TRIM(X132))=0</formula>
    </cfRule>
  </conditionalFormatting>
  <conditionalFormatting sqref="X132">
    <cfRule type="notContainsBlanks" dxfId="8729" priority="5583">
      <formula>LEN(TRIM(X132))&gt;0</formula>
    </cfRule>
  </conditionalFormatting>
  <conditionalFormatting sqref="X132">
    <cfRule type="containsBlanks" dxfId="8728" priority="5584">
      <formula>LEN(TRIM(X132))=0</formula>
    </cfRule>
  </conditionalFormatting>
  <conditionalFormatting sqref="X132">
    <cfRule type="notContainsBlanks" dxfId="8727" priority="5585">
      <formula>LEN(TRIM(X132))&gt;0</formula>
    </cfRule>
  </conditionalFormatting>
  <conditionalFormatting sqref="X132">
    <cfRule type="containsBlanks" dxfId="8726" priority="5586">
      <formula>LEN(TRIM(X132))=0</formula>
    </cfRule>
  </conditionalFormatting>
  <conditionalFormatting sqref="X132">
    <cfRule type="notContainsBlanks" dxfId="8725" priority="5587">
      <formula>LEN(TRIM(X132))&gt;0</formula>
    </cfRule>
  </conditionalFormatting>
  <conditionalFormatting sqref="X132">
    <cfRule type="containsBlanks" dxfId="8724" priority="5588">
      <formula>LEN(TRIM(X132))=0</formula>
    </cfRule>
  </conditionalFormatting>
  <conditionalFormatting sqref="X136">
    <cfRule type="notContainsBlanks" dxfId="8723" priority="5589">
      <formula>LEN(TRIM(X136))&gt;0</formula>
    </cfRule>
  </conditionalFormatting>
  <conditionalFormatting sqref="X136">
    <cfRule type="containsBlanks" dxfId="8722" priority="5590">
      <formula>LEN(TRIM(X136))=0</formula>
    </cfRule>
  </conditionalFormatting>
  <conditionalFormatting sqref="X136">
    <cfRule type="notContainsBlanks" dxfId="8721" priority="5591">
      <formula>LEN(TRIM(X136))&gt;0</formula>
    </cfRule>
  </conditionalFormatting>
  <conditionalFormatting sqref="X136">
    <cfRule type="containsBlanks" dxfId="8720" priority="5592">
      <formula>LEN(TRIM(X136))=0</formula>
    </cfRule>
  </conditionalFormatting>
  <conditionalFormatting sqref="X136">
    <cfRule type="notContainsBlanks" dxfId="8719" priority="5593">
      <formula>LEN(TRIM(X136))&gt;0</formula>
    </cfRule>
  </conditionalFormatting>
  <conditionalFormatting sqref="X136">
    <cfRule type="containsBlanks" dxfId="8718" priority="5594">
      <formula>LEN(TRIM(X136))=0</formula>
    </cfRule>
  </conditionalFormatting>
  <conditionalFormatting sqref="X136">
    <cfRule type="notContainsBlanks" dxfId="8717" priority="5595">
      <formula>LEN(TRIM(X136))&gt;0</formula>
    </cfRule>
  </conditionalFormatting>
  <conditionalFormatting sqref="X136">
    <cfRule type="containsBlanks" dxfId="8716" priority="5596">
      <formula>LEN(TRIM(X136))=0</formula>
    </cfRule>
  </conditionalFormatting>
  <conditionalFormatting sqref="X136">
    <cfRule type="notContainsBlanks" dxfId="8715" priority="5597">
      <formula>LEN(TRIM(X136))&gt;0</formula>
    </cfRule>
  </conditionalFormatting>
  <conditionalFormatting sqref="X136">
    <cfRule type="containsBlanks" dxfId="8714" priority="5598">
      <formula>LEN(TRIM(X136))=0</formula>
    </cfRule>
  </conditionalFormatting>
  <conditionalFormatting sqref="V129:V130 V132:V139">
    <cfRule type="notContainsBlanks" dxfId="8713" priority="5599">
      <formula>LEN(TRIM(V129))&gt;0</formula>
    </cfRule>
  </conditionalFormatting>
  <conditionalFormatting sqref="V129:V130 V132:V139">
    <cfRule type="containsBlanks" dxfId="8712" priority="5600">
      <formula>LEN(TRIM(V129))=0</formula>
    </cfRule>
  </conditionalFormatting>
  <conditionalFormatting sqref="V129:V130 V132:V139">
    <cfRule type="notContainsBlanks" dxfId="8711" priority="5601">
      <formula>LEN(TRIM(V129))&gt;0</formula>
    </cfRule>
  </conditionalFormatting>
  <conditionalFormatting sqref="V129:V130 V132:V139">
    <cfRule type="containsBlanks" dxfId="8710" priority="5602">
      <formula>LEN(TRIM(V129))=0</formula>
    </cfRule>
  </conditionalFormatting>
  <conditionalFormatting sqref="V129">
    <cfRule type="notContainsBlanks" dxfId="8709" priority="5603">
      <formula>LEN(TRIM(V129))&gt;0</formula>
    </cfRule>
  </conditionalFormatting>
  <conditionalFormatting sqref="V129">
    <cfRule type="containsBlanks" dxfId="8708" priority="5604">
      <formula>LEN(TRIM(V129))=0</formula>
    </cfRule>
  </conditionalFormatting>
  <conditionalFormatting sqref="V135">
    <cfRule type="notContainsBlanks" dxfId="8707" priority="5605">
      <formula>LEN(TRIM(V135))&gt;0</formula>
    </cfRule>
  </conditionalFormatting>
  <conditionalFormatting sqref="V135">
    <cfRule type="containsBlanks" dxfId="8706" priority="5606">
      <formula>LEN(TRIM(V135))=0</formula>
    </cfRule>
  </conditionalFormatting>
  <conditionalFormatting sqref="V129">
    <cfRule type="notContainsBlanks" dxfId="8705" priority="5607">
      <formula>LEN(TRIM(V129))&gt;0</formula>
    </cfRule>
  </conditionalFormatting>
  <conditionalFormatting sqref="V129">
    <cfRule type="containsBlanks" dxfId="8704" priority="5608">
      <formula>LEN(TRIM(V129))=0</formula>
    </cfRule>
  </conditionalFormatting>
  <conditionalFormatting sqref="V136:V139">
    <cfRule type="notContainsBlanks" dxfId="8703" priority="5609">
      <formula>LEN(TRIM(V136))&gt;0</formula>
    </cfRule>
  </conditionalFormatting>
  <conditionalFormatting sqref="V136:V139">
    <cfRule type="containsBlanks" dxfId="8702" priority="5610">
      <formula>LEN(TRIM(V136))=0</formula>
    </cfRule>
  </conditionalFormatting>
  <conditionalFormatting sqref="V135">
    <cfRule type="notContainsBlanks" dxfId="8701" priority="5611">
      <formula>LEN(TRIM(V135))&gt;0</formula>
    </cfRule>
  </conditionalFormatting>
  <conditionalFormatting sqref="V135">
    <cfRule type="containsBlanks" dxfId="8700" priority="5612">
      <formula>LEN(TRIM(V135))=0</formula>
    </cfRule>
  </conditionalFormatting>
  <conditionalFormatting sqref="V136:V139">
    <cfRule type="notContainsBlanks" dxfId="8699" priority="5613">
      <formula>LEN(TRIM(V136))&gt;0</formula>
    </cfRule>
  </conditionalFormatting>
  <conditionalFormatting sqref="V136:V139">
    <cfRule type="containsBlanks" dxfId="8698" priority="5614">
      <formula>LEN(TRIM(V136))=0</formula>
    </cfRule>
  </conditionalFormatting>
  <conditionalFormatting sqref="V132">
    <cfRule type="notContainsBlanks" dxfId="8697" priority="5615">
      <formula>LEN(TRIM(V132))&gt;0</formula>
    </cfRule>
  </conditionalFormatting>
  <conditionalFormatting sqref="V132">
    <cfRule type="containsBlanks" dxfId="8696" priority="5616">
      <formula>LEN(TRIM(V132))=0</formula>
    </cfRule>
  </conditionalFormatting>
  <conditionalFormatting sqref="V133">
    <cfRule type="notContainsBlanks" dxfId="8695" priority="5617">
      <formula>LEN(TRIM(V133))&gt;0</formula>
    </cfRule>
  </conditionalFormatting>
  <conditionalFormatting sqref="V133">
    <cfRule type="containsBlanks" dxfId="8694" priority="5618">
      <formula>LEN(TRIM(V133))=0</formula>
    </cfRule>
  </conditionalFormatting>
  <conditionalFormatting sqref="V138">
    <cfRule type="notContainsBlanks" dxfId="8693" priority="5619">
      <formula>LEN(TRIM(V138))&gt;0</formula>
    </cfRule>
  </conditionalFormatting>
  <conditionalFormatting sqref="V138">
    <cfRule type="containsBlanks" dxfId="8692" priority="5620">
      <formula>LEN(TRIM(V138))=0</formula>
    </cfRule>
  </conditionalFormatting>
  <conditionalFormatting sqref="V138">
    <cfRule type="notContainsBlanks" dxfId="8691" priority="5621">
      <formula>LEN(TRIM(V138))&gt;0</formula>
    </cfRule>
  </conditionalFormatting>
  <conditionalFormatting sqref="V138">
    <cfRule type="containsBlanks" dxfId="8690" priority="5622">
      <formula>LEN(TRIM(V138))=0</formula>
    </cfRule>
  </conditionalFormatting>
  <conditionalFormatting sqref="V131">
    <cfRule type="notContainsBlanks" dxfId="8689" priority="5623">
      <formula>LEN(TRIM(V131))&gt;0</formula>
    </cfRule>
  </conditionalFormatting>
  <conditionalFormatting sqref="V131">
    <cfRule type="containsBlanks" dxfId="8688" priority="5624">
      <formula>LEN(TRIM(V131))=0</formula>
    </cfRule>
  </conditionalFormatting>
  <conditionalFormatting sqref="V130">
    <cfRule type="notContainsBlanks" dxfId="8687" priority="5625">
      <formula>LEN(TRIM(V130))&gt;0</formula>
    </cfRule>
  </conditionalFormatting>
  <conditionalFormatting sqref="V130">
    <cfRule type="containsBlanks" dxfId="8686" priority="5626">
      <formula>LEN(TRIM(V130))=0</formula>
    </cfRule>
  </conditionalFormatting>
  <conditionalFormatting sqref="V130">
    <cfRule type="notContainsBlanks" dxfId="8685" priority="5627">
      <formula>LEN(TRIM(V130))&gt;0</formula>
    </cfRule>
  </conditionalFormatting>
  <conditionalFormatting sqref="V130">
    <cfRule type="containsBlanks" dxfId="8684" priority="5628">
      <formula>LEN(TRIM(V130))=0</formula>
    </cfRule>
  </conditionalFormatting>
  <conditionalFormatting sqref="V132:V133">
    <cfRule type="notContainsBlanks" dxfId="8683" priority="5629">
      <formula>LEN(TRIM(V132))&gt;0</formula>
    </cfRule>
  </conditionalFormatting>
  <conditionalFormatting sqref="V132:V133">
    <cfRule type="containsBlanks" dxfId="8682" priority="5630">
      <formula>LEN(TRIM(V132))=0</formula>
    </cfRule>
  </conditionalFormatting>
  <conditionalFormatting sqref="V132:V133">
    <cfRule type="notContainsBlanks" dxfId="8681" priority="5631">
      <formula>LEN(TRIM(V132))&gt;0</formula>
    </cfRule>
  </conditionalFormatting>
  <conditionalFormatting sqref="V132:V133">
    <cfRule type="containsBlanks" dxfId="8680" priority="5632">
      <formula>LEN(TRIM(V132))=0</formula>
    </cfRule>
  </conditionalFormatting>
  <conditionalFormatting sqref="V131">
    <cfRule type="notContainsBlanks" dxfId="8679" priority="5633">
      <formula>LEN(TRIM(V131))&gt;0</formula>
    </cfRule>
  </conditionalFormatting>
  <conditionalFormatting sqref="V131">
    <cfRule type="containsBlanks" dxfId="8678" priority="5634">
      <formula>LEN(TRIM(V131))=0</formula>
    </cfRule>
  </conditionalFormatting>
  <conditionalFormatting sqref="V131">
    <cfRule type="notContainsBlanks" dxfId="8677" priority="5635">
      <formula>LEN(TRIM(V131))&gt;0</formula>
    </cfRule>
  </conditionalFormatting>
  <conditionalFormatting sqref="V131">
    <cfRule type="containsBlanks" dxfId="8676" priority="5636">
      <formula>LEN(TRIM(V131))=0</formula>
    </cfRule>
  </conditionalFormatting>
  <conditionalFormatting sqref="V132">
    <cfRule type="notContainsBlanks" dxfId="8675" priority="5637">
      <formula>LEN(TRIM(V132))&gt;0</formula>
    </cfRule>
  </conditionalFormatting>
  <conditionalFormatting sqref="V132">
    <cfRule type="containsBlanks" dxfId="8674" priority="5638">
      <formula>LEN(TRIM(V132))=0</formula>
    </cfRule>
  </conditionalFormatting>
  <conditionalFormatting sqref="V132">
    <cfRule type="notContainsBlanks" dxfId="8673" priority="5639">
      <formula>LEN(TRIM(V132))&gt;0</formula>
    </cfRule>
  </conditionalFormatting>
  <conditionalFormatting sqref="V132">
    <cfRule type="containsBlanks" dxfId="8672" priority="5640">
      <formula>LEN(TRIM(V132))=0</formula>
    </cfRule>
  </conditionalFormatting>
  <conditionalFormatting sqref="V132">
    <cfRule type="notContainsBlanks" dxfId="8671" priority="5641">
      <formula>LEN(TRIM(V132))&gt;0</formula>
    </cfRule>
  </conditionalFormatting>
  <conditionalFormatting sqref="V132">
    <cfRule type="containsBlanks" dxfId="8670" priority="5642">
      <formula>LEN(TRIM(V132))=0</formula>
    </cfRule>
  </conditionalFormatting>
  <conditionalFormatting sqref="V132">
    <cfRule type="notContainsBlanks" dxfId="8669" priority="5643">
      <formula>LEN(TRIM(V132))&gt;0</formula>
    </cfRule>
  </conditionalFormatting>
  <conditionalFormatting sqref="V132">
    <cfRule type="containsBlanks" dxfId="8668" priority="5644">
      <formula>LEN(TRIM(V132))=0</formula>
    </cfRule>
  </conditionalFormatting>
  <conditionalFormatting sqref="V136">
    <cfRule type="notContainsBlanks" dxfId="8667" priority="5645">
      <formula>LEN(TRIM(V136))&gt;0</formula>
    </cfRule>
  </conditionalFormatting>
  <conditionalFormatting sqref="V136">
    <cfRule type="containsBlanks" dxfId="8666" priority="5646">
      <formula>LEN(TRIM(V136))=0</formula>
    </cfRule>
  </conditionalFormatting>
  <conditionalFormatting sqref="V136">
    <cfRule type="notContainsBlanks" dxfId="8665" priority="5647">
      <formula>LEN(TRIM(V136))&gt;0</formula>
    </cfRule>
  </conditionalFormatting>
  <conditionalFormatting sqref="V136">
    <cfRule type="containsBlanks" dxfId="8664" priority="5648">
      <formula>LEN(TRIM(V136))=0</formula>
    </cfRule>
  </conditionalFormatting>
  <conditionalFormatting sqref="V136">
    <cfRule type="notContainsBlanks" dxfId="8663" priority="5649">
      <formula>LEN(TRIM(V136))&gt;0</formula>
    </cfRule>
  </conditionalFormatting>
  <conditionalFormatting sqref="V136">
    <cfRule type="containsBlanks" dxfId="8662" priority="5650">
      <formula>LEN(TRIM(V136))=0</formula>
    </cfRule>
  </conditionalFormatting>
  <conditionalFormatting sqref="V136">
    <cfRule type="notContainsBlanks" dxfId="8661" priority="5651">
      <formula>LEN(TRIM(V136))&gt;0</formula>
    </cfRule>
  </conditionalFormatting>
  <conditionalFormatting sqref="V136">
    <cfRule type="containsBlanks" dxfId="8660" priority="5652">
      <formula>LEN(TRIM(V136))=0</formula>
    </cfRule>
  </conditionalFormatting>
  <conditionalFormatting sqref="V136">
    <cfRule type="notContainsBlanks" dxfId="8659" priority="5653">
      <formula>LEN(TRIM(V136))&gt;0</formula>
    </cfRule>
  </conditionalFormatting>
  <conditionalFormatting sqref="V136">
    <cfRule type="containsBlanks" dxfId="8658" priority="5654">
      <formula>LEN(TRIM(V136))=0</formula>
    </cfRule>
  </conditionalFormatting>
  <conditionalFormatting sqref="M249:M255">
    <cfRule type="notContainsBlanks" dxfId="8657" priority="5655">
      <formula>LEN(TRIM(M249))&gt;0</formula>
    </cfRule>
  </conditionalFormatting>
  <conditionalFormatting sqref="M249:M255">
    <cfRule type="containsBlanks" dxfId="8656" priority="5656">
      <formula>LEN(TRIM(M249))=0</formula>
    </cfRule>
  </conditionalFormatting>
  <conditionalFormatting sqref="M249:M255">
    <cfRule type="notContainsBlanks" dxfId="8655" priority="5657">
      <formula>LEN(TRIM(M249))&gt;0</formula>
    </cfRule>
  </conditionalFormatting>
  <conditionalFormatting sqref="M249:M255">
    <cfRule type="containsBlanks" dxfId="8654" priority="5658">
      <formula>LEN(TRIM(M249))=0</formula>
    </cfRule>
  </conditionalFormatting>
  <conditionalFormatting sqref="M249:M255">
    <cfRule type="notContainsBlanks" dxfId="8653" priority="5659">
      <formula>LEN(TRIM(M249))&gt;0</formula>
    </cfRule>
  </conditionalFormatting>
  <conditionalFormatting sqref="M249:M255">
    <cfRule type="notContainsBlanks" dxfId="8652" priority="5660">
      <formula>LEN(TRIM(M249))&gt;0</formula>
    </cfRule>
  </conditionalFormatting>
  <conditionalFormatting sqref="M249:M255">
    <cfRule type="containsBlanks" dxfId="8651" priority="5661">
      <formula>LEN(TRIM(M249))=0</formula>
    </cfRule>
  </conditionalFormatting>
  <conditionalFormatting sqref="I231:I237">
    <cfRule type="notContainsBlanks" dxfId="8650" priority="5662">
      <formula>LEN(TRIM(I231))&gt;0</formula>
    </cfRule>
  </conditionalFormatting>
  <conditionalFormatting sqref="I231:I237">
    <cfRule type="containsBlanks" dxfId="8649" priority="5663">
      <formula>LEN(TRIM(I231))=0</formula>
    </cfRule>
  </conditionalFormatting>
  <conditionalFormatting sqref="I232:I235">
    <cfRule type="notContainsBlanks" dxfId="8648" priority="5664">
      <formula>LEN(TRIM(I232))&gt;0</formula>
    </cfRule>
  </conditionalFormatting>
  <conditionalFormatting sqref="I232:I235">
    <cfRule type="containsBlanks" dxfId="8647" priority="5665">
      <formula>LEN(TRIM(I232))=0</formula>
    </cfRule>
  </conditionalFormatting>
  <conditionalFormatting sqref="I232:I235 I238:I241">
    <cfRule type="notContainsBlanks" dxfId="8646" priority="5666">
      <formula>LEN(TRIM(I232))&gt;0</formula>
    </cfRule>
  </conditionalFormatting>
  <conditionalFormatting sqref="I232:I235 I238:I241">
    <cfRule type="containsBlanks" dxfId="8645" priority="5667">
      <formula>LEN(TRIM(I232))=0</formula>
    </cfRule>
  </conditionalFormatting>
  <conditionalFormatting sqref="I232:I233">
    <cfRule type="notContainsBlanks" dxfId="8644" priority="5668">
      <formula>LEN(TRIM(I232))&gt;0</formula>
    </cfRule>
  </conditionalFormatting>
  <conditionalFormatting sqref="I232:I233">
    <cfRule type="containsBlanks" dxfId="8643" priority="5669">
      <formula>LEN(TRIM(I232))=0</formula>
    </cfRule>
  </conditionalFormatting>
  <conditionalFormatting sqref="I232:I233">
    <cfRule type="notContainsBlanks" dxfId="8642" priority="5670">
      <formula>LEN(TRIM(I232))&gt;0</formula>
    </cfRule>
  </conditionalFormatting>
  <conditionalFormatting sqref="I232:I233">
    <cfRule type="containsBlanks" dxfId="8641" priority="5671">
      <formula>LEN(TRIM(I232))=0</formula>
    </cfRule>
  </conditionalFormatting>
  <conditionalFormatting sqref="I238:I241">
    <cfRule type="notContainsBlanks" dxfId="8640" priority="5672">
      <formula>LEN(TRIM(I238))&gt;0</formula>
    </cfRule>
  </conditionalFormatting>
  <conditionalFormatting sqref="I238:I241">
    <cfRule type="containsBlanks" dxfId="8639" priority="5673">
      <formula>LEN(TRIM(I238))=0</formula>
    </cfRule>
  </conditionalFormatting>
  <conditionalFormatting sqref="I236:I237">
    <cfRule type="notContainsBlanks" dxfId="8638" priority="5674">
      <formula>LEN(TRIM(I236))&gt;0</formula>
    </cfRule>
  </conditionalFormatting>
  <conditionalFormatting sqref="I236:I237">
    <cfRule type="containsBlanks" dxfId="8637" priority="5675">
      <formula>LEN(TRIM(I236))=0</formula>
    </cfRule>
  </conditionalFormatting>
  <conditionalFormatting sqref="I231">
    <cfRule type="notContainsBlanks" dxfId="8636" priority="5676">
      <formula>LEN(TRIM(I231))&gt;0</formula>
    </cfRule>
  </conditionalFormatting>
  <conditionalFormatting sqref="I231">
    <cfRule type="containsBlanks" dxfId="8635" priority="5677">
      <formula>LEN(TRIM(I231))=0</formula>
    </cfRule>
  </conditionalFormatting>
  <conditionalFormatting sqref="I236:I237">
    <cfRule type="notContainsBlanks" dxfId="8634" priority="5678">
      <formula>LEN(TRIM(I236))&gt;0</formula>
    </cfRule>
  </conditionalFormatting>
  <conditionalFormatting sqref="I236:I237">
    <cfRule type="containsBlanks" dxfId="8633" priority="5679">
      <formula>LEN(TRIM(I236))=0</formula>
    </cfRule>
  </conditionalFormatting>
  <conditionalFormatting sqref="I234:I235">
    <cfRule type="notContainsBlanks" dxfId="8632" priority="5680">
      <formula>LEN(TRIM(I234))&gt;0</formula>
    </cfRule>
  </conditionalFormatting>
  <conditionalFormatting sqref="I234:I235">
    <cfRule type="containsBlanks" dxfId="8631" priority="5681">
      <formula>LEN(TRIM(I234))=0</formula>
    </cfRule>
  </conditionalFormatting>
  <conditionalFormatting sqref="I234:I235">
    <cfRule type="notContainsBlanks" dxfId="8630" priority="5682">
      <formula>LEN(TRIM(I234))&gt;0</formula>
    </cfRule>
  </conditionalFormatting>
  <conditionalFormatting sqref="I234:I235">
    <cfRule type="containsBlanks" dxfId="8629" priority="5683">
      <formula>LEN(TRIM(I234))=0</formula>
    </cfRule>
  </conditionalFormatting>
  <conditionalFormatting sqref="I232">
    <cfRule type="notContainsBlanks" dxfId="8628" priority="5684">
      <formula>LEN(TRIM(I232))&gt;0</formula>
    </cfRule>
  </conditionalFormatting>
  <conditionalFormatting sqref="I232">
    <cfRule type="containsBlanks" dxfId="8627" priority="5685">
      <formula>LEN(TRIM(I232))=0</formula>
    </cfRule>
  </conditionalFormatting>
  <conditionalFormatting sqref="I232">
    <cfRule type="notContainsBlanks" dxfId="8626" priority="5686">
      <formula>LEN(TRIM(I232))&gt;0</formula>
    </cfRule>
  </conditionalFormatting>
  <conditionalFormatting sqref="I232">
    <cfRule type="containsBlanks" dxfId="8625" priority="5687">
      <formula>LEN(TRIM(I232))=0</formula>
    </cfRule>
  </conditionalFormatting>
  <conditionalFormatting sqref="I232">
    <cfRule type="notContainsBlanks" dxfId="8624" priority="5688">
      <formula>LEN(TRIM(I232))&gt;0</formula>
    </cfRule>
  </conditionalFormatting>
  <conditionalFormatting sqref="I232">
    <cfRule type="containsBlanks" dxfId="8623" priority="5689">
      <formula>LEN(TRIM(I232))=0</formula>
    </cfRule>
  </conditionalFormatting>
  <conditionalFormatting sqref="I232">
    <cfRule type="notContainsBlanks" dxfId="8622" priority="5690">
      <formula>LEN(TRIM(I232))&gt;0</formula>
    </cfRule>
  </conditionalFormatting>
  <conditionalFormatting sqref="I232">
    <cfRule type="containsBlanks" dxfId="8621" priority="5691">
      <formula>LEN(TRIM(I232))=0</formula>
    </cfRule>
  </conditionalFormatting>
  <conditionalFormatting sqref="I233">
    <cfRule type="notContainsBlanks" dxfId="8620" priority="5692">
      <formula>LEN(TRIM(I233))&gt;0</formula>
    </cfRule>
  </conditionalFormatting>
  <conditionalFormatting sqref="I233">
    <cfRule type="containsBlanks" dxfId="8619" priority="5693">
      <formula>LEN(TRIM(I233))=0</formula>
    </cfRule>
  </conditionalFormatting>
  <conditionalFormatting sqref="I233">
    <cfRule type="notContainsBlanks" dxfId="8618" priority="5694">
      <formula>LEN(TRIM(I233))&gt;0</formula>
    </cfRule>
  </conditionalFormatting>
  <conditionalFormatting sqref="I233">
    <cfRule type="containsBlanks" dxfId="8617" priority="5695">
      <formula>LEN(TRIM(I233))=0</formula>
    </cfRule>
  </conditionalFormatting>
  <conditionalFormatting sqref="I231:I232">
    <cfRule type="notContainsBlanks" dxfId="8616" priority="5696">
      <formula>LEN(TRIM(I231))&gt;0</formula>
    </cfRule>
  </conditionalFormatting>
  <conditionalFormatting sqref="I231:I232">
    <cfRule type="containsBlanks" dxfId="8615" priority="5697">
      <formula>LEN(TRIM(I231))=0</formula>
    </cfRule>
  </conditionalFormatting>
  <conditionalFormatting sqref="I239">
    <cfRule type="notContainsBlanks" dxfId="8614" priority="5698">
      <formula>LEN(TRIM(I239))&gt;0</formula>
    </cfRule>
  </conditionalFormatting>
  <conditionalFormatting sqref="I239">
    <cfRule type="containsBlanks" dxfId="8613" priority="5699">
      <formula>LEN(TRIM(I239))=0</formula>
    </cfRule>
  </conditionalFormatting>
  <conditionalFormatting sqref="I236:I237">
    <cfRule type="notContainsBlanks" dxfId="8612" priority="5700">
      <formula>LEN(TRIM(I236))&gt;0</formula>
    </cfRule>
  </conditionalFormatting>
  <conditionalFormatting sqref="I236:I237">
    <cfRule type="containsBlanks" dxfId="8611" priority="5701">
      <formula>LEN(TRIM(I236))=0</formula>
    </cfRule>
  </conditionalFormatting>
  <conditionalFormatting sqref="I236:I237">
    <cfRule type="notContainsBlanks" dxfId="8610" priority="5702">
      <formula>LEN(TRIM(I236))&gt;0</formula>
    </cfRule>
  </conditionalFormatting>
  <conditionalFormatting sqref="I236:I237">
    <cfRule type="containsBlanks" dxfId="8609" priority="5703">
      <formula>LEN(TRIM(I236))=0</formula>
    </cfRule>
  </conditionalFormatting>
  <conditionalFormatting sqref="I231">
    <cfRule type="notContainsBlanks" dxfId="8608" priority="5704">
      <formula>LEN(TRIM(I231))&gt;0</formula>
    </cfRule>
  </conditionalFormatting>
  <conditionalFormatting sqref="I231">
    <cfRule type="containsBlanks" dxfId="8607" priority="5705">
      <formula>LEN(TRIM(I231))=0</formula>
    </cfRule>
  </conditionalFormatting>
  <conditionalFormatting sqref="I231">
    <cfRule type="notContainsBlanks" dxfId="8606" priority="5706">
      <formula>LEN(TRIM(I231))&gt;0</formula>
    </cfRule>
  </conditionalFormatting>
  <conditionalFormatting sqref="I231">
    <cfRule type="containsBlanks" dxfId="8605" priority="5707">
      <formula>LEN(TRIM(I231))=0</formula>
    </cfRule>
  </conditionalFormatting>
  <conditionalFormatting sqref="I241">
    <cfRule type="notContainsBlanks" dxfId="8604" priority="5708">
      <formula>LEN(TRIM(I241))&gt;0</formula>
    </cfRule>
  </conditionalFormatting>
  <conditionalFormatting sqref="I241">
    <cfRule type="containsBlanks" dxfId="8603" priority="5709">
      <formula>LEN(TRIM(I241))=0</formula>
    </cfRule>
  </conditionalFormatting>
  <conditionalFormatting sqref="I240">
    <cfRule type="notContainsBlanks" dxfId="8602" priority="5710">
      <formula>LEN(TRIM(I240))&gt;0</formula>
    </cfRule>
  </conditionalFormatting>
  <conditionalFormatting sqref="I240">
    <cfRule type="containsBlanks" dxfId="8601" priority="5711">
      <formula>LEN(TRIM(I240))=0</formula>
    </cfRule>
  </conditionalFormatting>
  <conditionalFormatting sqref="I239">
    <cfRule type="notContainsBlanks" dxfId="8600" priority="5712">
      <formula>LEN(TRIM(I239))&gt;0</formula>
    </cfRule>
  </conditionalFormatting>
  <conditionalFormatting sqref="I239">
    <cfRule type="containsBlanks" dxfId="8599" priority="5713">
      <formula>LEN(TRIM(I239))=0</formula>
    </cfRule>
  </conditionalFormatting>
  <conditionalFormatting sqref="I239">
    <cfRule type="notContainsBlanks" dxfId="8598" priority="5714">
      <formula>LEN(TRIM(I239))&gt;0</formula>
    </cfRule>
  </conditionalFormatting>
  <conditionalFormatting sqref="I239">
    <cfRule type="containsBlanks" dxfId="8597" priority="5715">
      <formula>LEN(TRIM(I239))=0</formula>
    </cfRule>
  </conditionalFormatting>
  <conditionalFormatting sqref="I239">
    <cfRule type="notContainsBlanks" dxfId="8596" priority="5716">
      <formula>LEN(TRIM(I239))&gt;0</formula>
    </cfRule>
  </conditionalFormatting>
  <conditionalFormatting sqref="I239">
    <cfRule type="containsBlanks" dxfId="8595" priority="5717">
      <formula>LEN(TRIM(I239))=0</formula>
    </cfRule>
  </conditionalFormatting>
  <conditionalFormatting sqref="I239">
    <cfRule type="notContainsBlanks" dxfId="8594" priority="5718">
      <formula>LEN(TRIM(I239))&gt;0</formula>
    </cfRule>
  </conditionalFormatting>
  <conditionalFormatting sqref="I239">
    <cfRule type="containsBlanks" dxfId="8593" priority="5719">
      <formula>LEN(TRIM(I239))=0</formula>
    </cfRule>
  </conditionalFormatting>
  <conditionalFormatting sqref="I239">
    <cfRule type="notContainsBlanks" dxfId="8592" priority="5720">
      <formula>LEN(TRIM(I239))&gt;0</formula>
    </cfRule>
  </conditionalFormatting>
  <conditionalFormatting sqref="I239">
    <cfRule type="containsBlanks" dxfId="8591" priority="5721">
      <formula>LEN(TRIM(I239))=0</formula>
    </cfRule>
  </conditionalFormatting>
  <conditionalFormatting sqref="I239">
    <cfRule type="notContainsBlanks" dxfId="8590" priority="5722">
      <formula>LEN(TRIM(I239))&gt;0</formula>
    </cfRule>
  </conditionalFormatting>
  <conditionalFormatting sqref="I239">
    <cfRule type="containsBlanks" dxfId="8589" priority="5723">
      <formula>LEN(TRIM(I239))=0</formula>
    </cfRule>
  </conditionalFormatting>
  <conditionalFormatting sqref="I239">
    <cfRule type="notContainsBlanks" dxfId="8588" priority="5724">
      <formula>LEN(TRIM(I239))&gt;0</formula>
    </cfRule>
  </conditionalFormatting>
  <conditionalFormatting sqref="I239">
    <cfRule type="containsBlanks" dxfId="8587" priority="5725">
      <formula>LEN(TRIM(I239))=0</formula>
    </cfRule>
  </conditionalFormatting>
  <conditionalFormatting sqref="I239">
    <cfRule type="notContainsBlanks" dxfId="8586" priority="5726">
      <formula>LEN(TRIM(I239))&gt;0</formula>
    </cfRule>
  </conditionalFormatting>
  <conditionalFormatting sqref="I239">
    <cfRule type="containsBlanks" dxfId="8585" priority="5727">
      <formula>LEN(TRIM(I239))=0</formula>
    </cfRule>
  </conditionalFormatting>
  <conditionalFormatting sqref="I239">
    <cfRule type="notContainsBlanks" dxfId="8584" priority="5728">
      <formula>LEN(TRIM(I239))&gt;0</formula>
    </cfRule>
  </conditionalFormatting>
  <conditionalFormatting sqref="I239">
    <cfRule type="containsBlanks" dxfId="8583" priority="5729">
      <formula>LEN(TRIM(I239))=0</formula>
    </cfRule>
  </conditionalFormatting>
  <conditionalFormatting sqref="I240">
    <cfRule type="notContainsBlanks" dxfId="8582" priority="5730">
      <formula>LEN(TRIM(I240))&gt;0</formula>
    </cfRule>
  </conditionalFormatting>
  <conditionalFormatting sqref="I240">
    <cfRule type="containsBlanks" dxfId="8581" priority="5731">
      <formula>LEN(TRIM(I240))=0</formula>
    </cfRule>
  </conditionalFormatting>
  <conditionalFormatting sqref="I240">
    <cfRule type="notContainsBlanks" dxfId="8580" priority="5732">
      <formula>LEN(TRIM(I240))&gt;0</formula>
    </cfRule>
  </conditionalFormatting>
  <conditionalFormatting sqref="I240">
    <cfRule type="containsBlanks" dxfId="8579" priority="5733">
      <formula>LEN(TRIM(I240))=0</formula>
    </cfRule>
  </conditionalFormatting>
  <conditionalFormatting sqref="I240">
    <cfRule type="notContainsBlanks" dxfId="8578" priority="5734">
      <formula>LEN(TRIM(I240))&gt;0</formula>
    </cfRule>
  </conditionalFormatting>
  <conditionalFormatting sqref="I240">
    <cfRule type="containsBlanks" dxfId="8577" priority="5735">
      <formula>LEN(TRIM(I240))=0</formula>
    </cfRule>
  </conditionalFormatting>
  <conditionalFormatting sqref="I240">
    <cfRule type="notContainsBlanks" dxfId="8576" priority="5736">
      <formula>LEN(TRIM(I240))&gt;0</formula>
    </cfRule>
  </conditionalFormatting>
  <conditionalFormatting sqref="I240">
    <cfRule type="containsBlanks" dxfId="8575" priority="5737">
      <formula>LEN(TRIM(I240))=0</formula>
    </cfRule>
  </conditionalFormatting>
  <conditionalFormatting sqref="I240">
    <cfRule type="notContainsBlanks" dxfId="8574" priority="5738">
      <formula>LEN(TRIM(I240))&gt;0</formula>
    </cfRule>
  </conditionalFormatting>
  <conditionalFormatting sqref="I240">
    <cfRule type="containsBlanks" dxfId="8573" priority="5739">
      <formula>LEN(TRIM(I240))=0</formula>
    </cfRule>
  </conditionalFormatting>
  <conditionalFormatting sqref="I240">
    <cfRule type="notContainsBlanks" dxfId="8572" priority="5740">
      <formula>LEN(TRIM(I240))&gt;0</formula>
    </cfRule>
  </conditionalFormatting>
  <conditionalFormatting sqref="I240">
    <cfRule type="containsBlanks" dxfId="8571" priority="5741">
      <formula>LEN(TRIM(I240))=0</formula>
    </cfRule>
  </conditionalFormatting>
  <conditionalFormatting sqref="I240">
    <cfRule type="notContainsBlanks" dxfId="8570" priority="5742">
      <formula>LEN(TRIM(I240))&gt;0</formula>
    </cfRule>
  </conditionalFormatting>
  <conditionalFormatting sqref="I240">
    <cfRule type="containsBlanks" dxfId="8569" priority="5743">
      <formula>LEN(TRIM(I240))=0</formula>
    </cfRule>
  </conditionalFormatting>
  <conditionalFormatting sqref="I240">
    <cfRule type="notContainsBlanks" dxfId="8568" priority="5744">
      <formula>LEN(TRIM(I240))&gt;0</formula>
    </cfRule>
  </conditionalFormatting>
  <conditionalFormatting sqref="I240">
    <cfRule type="containsBlanks" dxfId="8567" priority="5745">
      <formula>LEN(TRIM(I240))=0</formula>
    </cfRule>
  </conditionalFormatting>
  <conditionalFormatting sqref="I240">
    <cfRule type="notContainsBlanks" dxfId="8566" priority="5746">
      <formula>LEN(TRIM(I240))&gt;0</formula>
    </cfRule>
  </conditionalFormatting>
  <conditionalFormatting sqref="I240">
    <cfRule type="containsBlanks" dxfId="8565" priority="5747">
      <formula>LEN(TRIM(I240))=0</formula>
    </cfRule>
  </conditionalFormatting>
  <conditionalFormatting sqref="I241">
    <cfRule type="notContainsBlanks" dxfId="8564" priority="5748">
      <formula>LEN(TRIM(I241))&gt;0</formula>
    </cfRule>
  </conditionalFormatting>
  <conditionalFormatting sqref="I241">
    <cfRule type="containsBlanks" dxfId="8563" priority="5749">
      <formula>LEN(TRIM(I241))=0</formula>
    </cfRule>
  </conditionalFormatting>
  <conditionalFormatting sqref="I241">
    <cfRule type="notContainsBlanks" dxfId="8562" priority="5750">
      <formula>LEN(TRIM(I241))&gt;0</formula>
    </cfRule>
  </conditionalFormatting>
  <conditionalFormatting sqref="I241">
    <cfRule type="containsBlanks" dxfId="8561" priority="5751">
      <formula>LEN(TRIM(I241))=0</formula>
    </cfRule>
  </conditionalFormatting>
  <conditionalFormatting sqref="I241">
    <cfRule type="notContainsBlanks" dxfId="8560" priority="5752">
      <formula>LEN(TRIM(I241))&gt;0</formula>
    </cfRule>
  </conditionalFormatting>
  <conditionalFormatting sqref="I241">
    <cfRule type="containsBlanks" dxfId="8559" priority="5753">
      <formula>LEN(TRIM(I241))=0</formula>
    </cfRule>
  </conditionalFormatting>
  <conditionalFormatting sqref="I241">
    <cfRule type="notContainsBlanks" dxfId="8558" priority="5754">
      <formula>LEN(TRIM(I241))&gt;0</formula>
    </cfRule>
  </conditionalFormatting>
  <conditionalFormatting sqref="I241">
    <cfRule type="containsBlanks" dxfId="8557" priority="5755">
      <formula>LEN(TRIM(I241))=0</formula>
    </cfRule>
  </conditionalFormatting>
  <conditionalFormatting sqref="I241">
    <cfRule type="notContainsBlanks" dxfId="8556" priority="5756">
      <formula>LEN(TRIM(I241))&gt;0</formula>
    </cfRule>
  </conditionalFormatting>
  <conditionalFormatting sqref="I241">
    <cfRule type="containsBlanks" dxfId="8555" priority="5757">
      <formula>LEN(TRIM(I241))=0</formula>
    </cfRule>
  </conditionalFormatting>
  <conditionalFormatting sqref="I241">
    <cfRule type="notContainsBlanks" dxfId="8554" priority="5758">
      <formula>LEN(TRIM(I241))&gt;0</formula>
    </cfRule>
  </conditionalFormatting>
  <conditionalFormatting sqref="I241">
    <cfRule type="containsBlanks" dxfId="8553" priority="5759">
      <formula>LEN(TRIM(I241))=0</formula>
    </cfRule>
  </conditionalFormatting>
  <conditionalFormatting sqref="I241">
    <cfRule type="notContainsBlanks" dxfId="8552" priority="5760">
      <formula>LEN(TRIM(I241))&gt;0</formula>
    </cfRule>
  </conditionalFormatting>
  <conditionalFormatting sqref="I241">
    <cfRule type="containsBlanks" dxfId="8551" priority="5761">
      <formula>LEN(TRIM(I241))=0</formula>
    </cfRule>
  </conditionalFormatting>
  <conditionalFormatting sqref="I241">
    <cfRule type="notContainsBlanks" dxfId="8550" priority="5762">
      <formula>LEN(TRIM(I241))&gt;0</formula>
    </cfRule>
  </conditionalFormatting>
  <conditionalFormatting sqref="I241">
    <cfRule type="containsBlanks" dxfId="8549" priority="5763">
      <formula>LEN(TRIM(I241))=0</formula>
    </cfRule>
  </conditionalFormatting>
  <conditionalFormatting sqref="I241">
    <cfRule type="notContainsBlanks" dxfId="8548" priority="5764">
      <formula>LEN(TRIM(I241))&gt;0</formula>
    </cfRule>
  </conditionalFormatting>
  <conditionalFormatting sqref="I241">
    <cfRule type="containsBlanks" dxfId="8547" priority="5765">
      <formula>LEN(TRIM(I241))=0</formula>
    </cfRule>
  </conditionalFormatting>
  <conditionalFormatting sqref="I238:I241">
    <cfRule type="notContainsBlanks" dxfId="8546" priority="5766">
      <formula>LEN(TRIM(I238))&gt;0</formula>
    </cfRule>
  </conditionalFormatting>
  <conditionalFormatting sqref="I238:I241">
    <cfRule type="containsBlanks" dxfId="8545" priority="5767">
      <formula>LEN(TRIM(I238))=0</formula>
    </cfRule>
  </conditionalFormatting>
  <conditionalFormatting sqref="I239:I241">
    <cfRule type="notContainsBlanks" dxfId="8544" priority="5768">
      <formula>LEN(TRIM(I239))&gt;0</formula>
    </cfRule>
  </conditionalFormatting>
  <conditionalFormatting sqref="I239:I241">
    <cfRule type="containsBlanks" dxfId="8543" priority="5769">
      <formula>LEN(TRIM(I239))=0</formula>
    </cfRule>
  </conditionalFormatting>
  <conditionalFormatting sqref="I238:I241">
    <cfRule type="notContainsBlanks" dxfId="8542" priority="5770">
      <formula>LEN(TRIM(I238))&gt;0</formula>
    </cfRule>
  </conditionalFormatting>
  <conditionalFormatting sqref="I238:I241">
    <cfRule type="containsBlanks" dxfId="8541" priority="5771">
      <formula>LEN(TRIM(I238))=0</formula>
    </cfRule>
  </conditionalFormatting>
  <conditionalFormatting sqref="I239:I241">
    <cfRule type="notContainsBlanks" dxfId="8540" priority="5772">
      <formula>LEN(TRIM(I239))&gt;0</formula>
    </cfRule>
  </conditionalFormatting>
  <conditionalFormatting sqref="I239:I241">
    <cfRule type="containsBlanks" dxfId="8539" priority="5773">
      <formula>LEN(TRIM(I239))=0</formula>
    </cfRule>
  </conditionalFormatting>
  <conditionalFormatting sqref="I238 I240:I241">
    <cfRule type="notContainsBlanks" dxfId="8538" priority="5774">
      <formula>LEN(TRIM(I238))&gt;0</formula>
    </cfRule>
  </conditionalFormatting>
  <conditionalFormatting sqref="I238 I240:I241">
    <cfRule type="containsBlanks" dxfId="8537" priority="5775">
      <formula>LEN(TRIM(I238))=0</formula>
    </cfRule>
  </conditionalFormatting>
  <conditionalFormatting sqref="I239">
    <cfRule type="notContainsBlanks" dxfId="8536" priority="5776">
      <formula>LEN(TRIM(I239))&gt;0</formula>
    </cfRule>
  </conditionalFormatting>
  <conditionalFormatting sqref="I239">
    <cfRule type="containsBlanks" dxfId="8535" priority="5777">
      <formula>LEN(TRIM(I239))=0</formula>
    </cfRule>
  </conditionalFormatting>
  <conditionalFormatting sqref="I240">
    <cfRule type="notContainsBlanks" dxfId="8534" priority="5778">
      <formula>LEN(TRIM(I240))&gt;0</formula>
    </cfRule>
  </conditionalFormatting>
  <conditionalFormatting sqref="I240">
    <cfRule type="containsBlanks" dxfId="8533" priority="5779">
      <formula>LEN(TRIM(I240))=0</formula>
    </cfRule>
  </conditionalFormatting>
  <conditionalFormatting sqref="I240">
    <cfRule type="notContainsBlanks" dxfId="8532" priority="5780">
      <formula>LEN(TRIM(I240))&gt;0</formula>
    </cfRule>
  </conditionalFormatting>
  <conditionalFormatting sqref="I240">
    <cfRule type="containsBlanks" dxfId="8531" priority="5781">
      <formula>LEN(TRIM(I240))=0</formula>
    </cfRule>
  </conditionalFormatting>
  <conditionalFormatting sqref="I240">
    <cfRule type="notContainsBlanks" dxfId="8530" priority="5782">
      <formula>LEN(TRIM(I240))&gt;0</formula>
    </cfRule>
  </conditionalFormatting>
  <conditionalFormatting sqref="I240">
    <cfRule type="containsBlanks" dxfId="8529" priority="5783">
      <formula>LEN(TRIM(I240))=0</formula>
    </cfRule>
  </conditionalFormatting>
  <conditionalFormatting sqref="I228:I229">
    <cfRule type="notContainsBlanks" dxfId="8528" priority="5784">
      <formula>LEN(TRIM(I228))&gt;0</formula>
    </cfRule>
  </conditionalFormatting>
  <conditionalFormatting sqref="I228:I229">
    <cfRule type="containsBlanks" dxfId="8527" priority="5785">
      <formula>LEN(TRIM(I228))=0</formula>
    </cfRule>
  </conditionalFormatting>
  <conditionalFormatting sqref="I230">
    <cfRule type="notContainsBlanks" dxfId="8526" priority="5786">
      <formula>LEN(TRIM(I230))&gt;0</formula>
    </cfRule>
  </conditionalFormatting>
  <conditionalFormatting sqref="I230">
    <cfRule type="containsBlanks" dxfId="8525" priority="5787">
      <formula>LEN(TRIM(I230))=0</formula>
    </cfRule>
  </conditionalFormatting>
  <conditionalFormatting sqref="M242:M248">
    <cfRule type="notContainsBlanks" dxfId="8524" priority="5788">
      <formula>LEN(TRIM(M242))&gt;0</formula>
    </cfRule>
  </conditionalFormatting>
  <conditionalFormatting sqref="M242:M248">
    <cfRule type="containsBlanks" dxfId="8523" priority="5789">
      <formula>LEN(TRIM(M242))=0</formula>
    </cfRule>
  </conditionalFormatting>
  <conditionalFormatting sqref="M242:M248">
    <cfRule type="notContainsBlanks" dxfId="8522" priority="5790">
      <formula>LEN(TRIM(M242))&gt;0</formula>
    </cfRule>
  </conditionalFormatting>
  <conditionalFormatting sqref="M242:M248">
    <cfRule type="containsBlanks" dxfId="8521" priority="5791">
      <formula>LEN(TRIM(M242))=0</formula>
    </cfRule>
  </conditionalFormatting>
  <conditionalFormatting sqref="M242:M248">
    <cfRule type="notContainsBlanks" dxfId="8520" priority="5792">
      <formula>LEN(TRIM(M242))&gt;0</formula>
    </cfRule>
  </conditionalFormatting>
  <conditionalFormatting sqref="M242:M248">
    <cfRule type="notContainsBlanks" dxfId="8519" priority="5793">
      <formula>LEN(TRIM(M242))&gt;0</formula>
    </cfRule>
  </conditionalFormatting>
  <conditionalFormatting sqref="M242:M248">
    <cfRule type="containsBlanks" dxfId="8518" priority="5794">
      <formula>LEN(TRIM(M242))=0</formula>
    </cfRule>
  </conditionalFormatting>
  <conditionalFormatting sqref="J39:J40">
    <cfRule type="notContainsBlanks" dxfId="8517" priority="5795">
      <formula>LEN(TRIM(J39))&gt;0</formula>
    </cfRule>
  </conditionalFormatting>
  <conditionalFormatting sqref="J39:J40">
    <cfRule type="containsBlanks" dxfId="8516" priority="5796">
      <formula>LEN(TRIM(J39))=0</formula>
    </cfRule>
  </conditionalFormatting>
  <conditionalFormatting sqref="J50">
    <cfRule type="notContainsBlanks" dxfId="8515" priority="5797">
      <formula>LEN(TRIM(J50))&gt;0</formula>
    </cfRule>
  </conditionalFormatting>
  <conditionalFormatting sqref="J50">
    <cfRule type="containsBlanks" dxfId="8514" priority="5798">
      <formula>LEN(TRIM(J50))=0</formula>
    </cfRule>
  </conditionalFormatting>
  <conditionalFormatting sqref="J50">
    <cfRule type="notContainsBlanks" dxfId="8513" priority="5799">
      <formula>LEN(TRIM(J50))&gt;0</formula>
    </cfRule>
  </conditionalFormatting>
  <conditionalFormatting sqref="J50">
    <cfRule type="containsBlanks" dxfId="8512" priority="5800">
      <formula>LEN(TRIM(J50))=0</formula>
    </cfRule>
  </conditionalFormatting>
  <conditionalFormatting sqref="J39:J40">
    <cfRule type="notContainsBlanks" dxfId="8511" priority="5801">
      <formula>LEN(TRIM(J39))&gt;0</formula>
    </cfRule>
  </conditionalFormatting>
  <conditionalFormatting sqref="J39:J40">
    <cfRule type="containsBlanks" dxfId="8510" priority="5802">
      <formula>LEN(TRIM(J39))=0</formula>
    </cfRule>
  </conditionalFormatting>
  <conditionalFormatting sqref="J40">
    <cfRule type="notContainsBlanks" dxfId="8509" priority="5803">
      <formula>LEN(TRIM(J40))&gt;0</formula>
    </cfRule>
  </conditionalFormatting>
  <conditionalFormatting sqref="J40">
    <cfRule type="containsBlanks" dxfId="8508" priority="5804">
      <formula>LEN(TRIM(J40))=0</formula>
    </cfRule>
  </conditionalFormatting>
  <conditionalFormatting sqref="J40">
    <cfRule type="notContainsBlanks" dxfId="8507" priority="5805">
      <formula>LEN(TRIM(J40))&gt;0</formula>
    </cfRule>
  </conditionalFormatting>
  <conditionalFormatting sqref="J40">
    <cfRule type="containsBlanks" dxfId="8506" priority="5806">
      <formula>LEN(TRIM(J40))=0</formula>
    </cfRule>
  </conditionalFormatting>
  <conditionalFormatting sqref="J41:J49">
    <cfRule type="notContainsBlanks" dxfId="8505" priority="5807">
      <formula>LEN(TRIM(J41))&gt;0</formula>
    </cfRule>
  </conditionalFormatting>
  <conditionalFormatting sqref="J41:J49">
    <cfRule type="containsBlanks" dxfId="8504" priority="5808">
      <formula>LEN(TRIM(J41))=0</formula>
    </cfRule>
  </conditionalFormatting>
  <conditionalFormatting sqref="J43 J46">
    <cfRule type="notContainsBlanks" dxfId="8503" priority="5809">
      <formula>LEN(TRIM(J43))&gt;0</formula>
    </cfRule>
  </conditionalFormatting>
  <conditionalFormatting sqref="J43 J46">
    <cfRule type="containsBlanks" dxfId="8502" priority="5810">
      <formula>LEN(TRIM(J43))=0</formula>
    </cfRule>
  </conditionalFormatting>
  <conditionalFormatting sqref="J41:J49">
    <cfRule type="notContainsBlanks" dxfId="8501" priority="5811">
      <formula>LEN(TRIM(J41))&gt;0</formula>
    </cfRule>
  </conditionalFormatting>
  <conditionalFormatting sqref="J41:J49">
    <cfRule type="containsBlanks" dxfId="8500" priority="5812">
      <formula>LEN(TRIM(J41))=0</formula>
    </cfRule>
  </conditionalFormatting>
  <conditionalFormatting sqref="J41:J49">
    <cfRule type="notContainsBlanks" dxfId="8499" priority="5813">
      <formula>LEN(TRIM(J41))&gt;0</formula>
    </cfRule>
  </conditionalFormatting>
  <conditionalFormatting sqref="J41:J49">
    <cfRule type="containsBlanks" dxfId="8498" priority="5814">
      <formula>LEN(TRIM(J41))=0</formula>
    </cfRule>
  </conditionalFormatting>
  <conditionalFormatting sqref="J41:J49">
    <cfRule type="notContainsBlanks" dxfId="8497" priority="5815">
      <formula>LEN(TRIM(J41))&gt;0</formula>
    </cfRule>
  </conditionalFormatting>
  <conditionalFormatting sqref="J41:J49">
    <cfRule type="containsBlanks" dxfId="8496" priority="5816">
      <formula>LEN(TRIM(J41))=0</formula>
    </cfRule>
  </conditionalFormatting>
  <conditionalFormatting sqref="J42 J45 J48">
    <cfRule type="notContainsBlanks" dxfId="8495" priority="5817">
      <formula>LEN(TRIM(J42))&gt;0</formula>
    </cfRule>
  </conditionalFormatting>
  <conditionalFormatting sqref="J42 J45 J48">
    <cfRule type="containsBlanks" dxfId="8494" priority="5818">
      <formula>LEN(TRIM(J42))=0</formula>
    </cfRule>
  </conditionalFormatting>
  <conditionalFormatting sqref="J42 J45 J48">
    <cfRule type="notContainsBlanks" dxfId="8493" priority="5819">
      <formula>LEN(TRIM(J42))&gt;0</formula>
    </cfRule>
  </conditionalFormatting>
  <conditionalFormatting sqref="J42 J45 J48">
    <cfRule type="containsBlanks" dxfId="8492" priority="5820">
      <formula>LEN(TRIM(J42))=0</formula>
    </cfRule>
  </conditionalFormatting>
  <conditionalFormatting sqref="J41 J49 J43:J44 J46:J47">
    <cfRule type="notContainsBlanks" dxfId="8491" priority="5821">
      <formula>LEN(TRIM(J41))&gt;0</formula>
    </cfRule>
  </conditionalFormatting>
  <conditionalFormatting sqref="J41 J49 J43:J44 J46:J47">
    <cfRule type="containsBlanks" dxfId="8490" priority="5822">
      <formula>LEN(TRIM(J41))=0</formula>
    </cfRule>
  </conditionalFormatting>
  <conditionalFormatting sqref="J41 J49 J43:J44 J46:J47">
    <cfRule type="notContainsBlanks" dxfId="8489" priority="5823">
      <formula>LEN(TRIM(J41))&gt;0</formula>
    </cfRule>
  </conditionalFormatting>
  <conditionalFormatting sqref="J41 J49 J43:J44 J46:J47">
    <cfRule type="containsBlanks" dxfId="8488" priority="5824">
      <formula>LEN(TRIM(J41))=0</formula>
    </cfRule>
  </conditionalFormatting>
  <conditionalFormatting sqref="J42 J45 J48">
    <cfRule type="notContainsBlanks" dxfId="8487" priority="5825">
      <formula>LEN(TRIM(J42))&gt;0</formula>
    </cfRule>
  </conditionalFormatting>
  <conditionalFormatting sqref="J42 J45 J48">
    <cfRule type="containsBlanks" dxfId="8486" priority="5826">
      <formula>LEN(TRIM(J42))=0</formula>
    </cfRule>
  </conditionalFormatting>
  <conditionalFormatting sqref="J42 J45 J48">
    <cfRule type="notContainsBlanks" dxfId="8485" priority="5827">
      <formula>LEN(TRIM(J42))&gt;0</formula>
    </cfRule>
  </conditionalFormatting>
  <conditionalFormatting sqref="J42 J45 J48">
    <cfRule type="containsBlanks" dxfId="8484" priority="5828">
      <formula>LEN(TRIM(J42))=0</formula>
    </cfRule>
  </conditionalFormatting>
  <conditionalFormatting sqref="K39:K40">
    <cfRule type="notContainsBlanks" dxfId="8483" priority="5829">
      <formula>LEN(TRIM(K39))&gt;0</formula>
    </cfRule>
  </conditionalFormatting>
  <conditionalFormatting sqref="K39:K40">
    <cfRule type="containsBlanks" dxfId="8482" priority="5830">
      <formula>LEN(TRIM(K39))=0</formula>
    </cfRule>
  </conditionalFormatting>
  <conditionalFormatting sqref="K50">
    <cfRule type="notContainsBlanks" dxfId="8481" priority="5831">
      <formula>LEN(TRIM(K50))&gt;0</formula>
    </cfRule>
  </conditionalFormatting>
  <conditionalFormatting sqref="K50">
    <cfRule type="containsBlanks" dxfId="8480" priority="5832">
      <formula>LEN(TRIM(K50))=0</formula>
    </cfRule>
  </conditionalFormatting>
  <conditionalFormatting sqref="K50">
    <cfRule type="notContainsBlanks" dxfId="8479" priority="5833">
      <formula>LEN(TRIM(K50))&gt;0</formula>
    </cfRule>
  </conditionalFormatting>
  <conditionalFormatting sqref="K50">
    <cfRule type="containsBlanks" dxfId="8478" priority="5834">
      <formula>LEN(TRIM(K50))=0</formula>
    </cfRule>
  </conditionalFormatting>
  <conditionalFormatting sqref="K39:K40">
    <cfRule type="notContainsBlanks" dxfId="8477" priority="5835">
      <formula>LEN(TRIM(K39))&gt;0</formula>
    </cfRule>
  </conditionalFormatting>
  <conditionalFormatting sqref="K39:K40">
    <cfRule type="containsBlanks" dxfId="8476" priority="5836">
      <formula>LEN(TRIM(K39))=0</formula>
    </cfRule>
  </conditionalFormatting>
  <conditionalFormatting sqref="K40">
    <cfRule type="notContainsBlanks" dxfId="8475" priority="5837">
      <formula>LEN(TRIM(K40))&gt;0</formula>
    </cfRule>
  </conditionalFormatting>
  <conditionalFormatting sqref="K40">
    <cfRule type="containsBlanks" dxfId="8474" priority="5838">
      <formula>LEN(TRIM(K40))=0</formula>
    </cfRule>
  </conditionalFormatting>
  <conditionalFormatting sqref="K40">
    <cfRule type="notContainsBlanks" dxfId="8473" priority="5839">
      <formula>LEN(TRIM(K40))&gt;0</formula>
    </cfRule>
  </conditionalFormatting>
  <conditionalFormatting sqref="K40">
    <cfRule type="containsBlanks" dxfId="8472" priority="5840">
      <formula>LEN(TRIM(K40))=0</formula>
    </cfRule>
  </conditionalFormatting>
  <conditionalFormatting sqref="K41:K49">
    <cfRule type="notContainsBlanks" dxfId="8471" priority="5841">
      <formula>LEN(TRIM(K41))&gt;0</formula>
    </cfRule>
  </conditionalFormatting>
  <conditionalFormatting sqref="K41:K49">
    <cfRule type="containsBlanks" dxfId="8470" priority="5842">
      <formula>LEN(TRIM(K41))=0</formula>
    </cfRule>
  </conditionalFormatting>
  <conditionalFormatting sqref="K43 K46">
    <cfRule type="notContainsBlanks" dxfId="8469" priority="5843">
      <formula>LEN(TRIM(K43))&gt;0</formula>
    </cfRule>
  </conditionalFormatting>
  <conditionalFormatting sqref="K43 K46">
    <cfRule type="containsBlanks" dxfId="8468" priority="5844">
      <formula>LEN(TRIM(K43))=0</formula>
    </cfRule>
  </conditionalFormatting>
  <conditionalFormatting sqref="K41:K49">
    <cfRule type="notContainsBlanks" dxfId="8467" priority="5845">
      <formula>LEN(TRIM(K41))&gt;0</formula>
    </cfRule>
  </conditionalFormatting>
  <conditionalFormatting sqref="K41:K49">
    <cfRule type="containsBlanks" dxfId="8466" priority="5846">
      <formula>LEN(TRIM(K41))=0</formula>
    </cfRule>
  </conditionalFormatting>
  <conditionalFormatting sqref="K41:K49">
    <cfRule type="notContainsBlanks" dxfId="8465" priority="5847">
      <formula>LEN(TRIM(K41))&gt;0</formula>
    </cfRule>
  </conditionalFormatting>
  <conditionalFormatting sqref="K41:K49">
    <cfRule type="containsBlanks" dxfId="8464" priority="5848">
      <formula>LEN(TRIM(K41))=0</formula>
    </cfRule>
  </conditionalFormatting>
  <conditionalFormatting sqref="K41:K49">
    <cfRule type="notContainsBlanks" dxfId="8463" priority="5849">
      <formula>LEN(TRIM(K41))&gt;0</formula>
    </cfRule>
  </conditionalFormatting>
  <conditionalFormatting sqref="K41:K49">
    <cfRule type="containsBlanks" dxfId="8462" priority="5850">
      <formula>LEN(TRIM(K41))=0</formula>
    </cfRule>
  </conditionalFormatting>
  <conditionalFormatting sqref="K42 K45 K48">
    <cfRule type="notContainsBlanks" dxfId="8461" priority="5851">
      <formula>LEN(TRIM(K42))&gt;0</formula>
    </cfRule>
  </conditionalFormatting>
  <conditionalFormatting sqref="K42 K45 K48">
    <cfRule type="containsBlanks" dxfId="8460" priority="5852">
      <formula>LEN(TRIM(K42))=0</formula>
    </cfRule>
  </conditionalFormatting>
  <conditionalFormatting sqref="K42 K45 K48">
    <cfRule type="notContainsBlanks" dxfId="8459" priority="5853">
      <formula>LEN(TRIM(K42))&gt;0</formula>
    </cfRule>
  </conditionalFormatting>
  <conditionalFormatting sqref="K42 K45 K48">
    <cfRule type="containsBlanks" dxfId="8458" priority="5854">
      <formula>LEN(TRIM(K42))=0</formula>
    </cfRule>
  </conditionalFormatting>
  <conditionalFormatting sqref="K41 K49 K43:K44 K46:K47">
    <cfRule type="notContainsBlanks" dxfId="8457" priority="5855">
      <formula>LEN(TRIM(K41))&gt;0</formula>
    </cfRule>
  </conditionalFormatting>
  <conditionalFormatting sqref="K41 K49 K43:K44 K46:K47">
    <cfRule type="containsBlanks" dxfId="8456" priority="5856">
      <formula>LEN(TRIM(K41))=0</formula>
    </cfRule>
  </conditionalFormatting>
  <conditionalFormatting sqref="K41 K49 K43:K44 K46:K47">
    <cfRule type="notContainsBlanks" dxfId="8455" priority="5857">
      <formula>LEN(TRIM(K41))&gt;0</formula>
    </cfRule>
  </conditionalFormatting>
  <conditionalFormatting sqref="K41 K49 K43:K44 K46:K47">
    <cfRule type="containsBlanks" dxfId="8454" priority="5858">
      <formula>LEN(TRIM(K41))=0</formula>
    </cfRule>
  </conditionalFormatting>
  <conditionalFormatting sqref="K42 K45 K48">
    <cfRule type="notContainsBlanks" dxfId="8453" priority="5859">
      <formula>LEN(TRIM(K42))&gt;0</formula>
    </cfRule>
  </conditionalFormatting>
  <conditionalFormatting sqref="K42 K45 K48">
    <cfRule type="containsBlanks" dxfId="8452" priority="5860">
      <formula>LEN(TRIM(K42))=0</formula>
    </cfRule>
  </conditionalFormatting>
  <conditionalFormatting sqref="K42 K45 K48">
    <cfRule type="notContainsBlanks" dxfId="8451" priority="5861">
      <formula>LEN(TRIM(K42))&gt;0</formula>
    </cfRule>
  </conditionalFormatting>
  <conditionalFormatting sqref="K42 K45 K48">
    <cfRule type="containsBlanks" dxfId="8450" priority="5862">
      <formula>LEN(TRIM(K42))=0</formula>
    </cfRule>
  </conditionalFormatting>
  <conditionalFormatting sqref="L39:L40">
    <cfRule type="notContainsBlanks" dxfId="8449" priority="5863">
      <formula>LEN(TRIM(L39))&gt;0</formula>
    </cfRule>
  </conditionalFormatting>
  <conditionalFormatting sqref="L39:L40">
    <cfRule type="containsBlanks" dxfId="8448" priority="5864">
      <formula>LEN(TRIM(L39))=0</formula>
    </cfRule>
  </conditionalFormatting>
  <conditionalFormatting sqref="L50">
    <cfRule type="notContainsBlanks" dxfId="8447" priority="5865">
      <formula>LEN(TRIM(L50))&gt;0</formula>
    </cfRule>
  </conditionalFormatting>
  <conditionalFormatting sqref="L50">
    <cfRule type="containsBlanks" dxfId="8446" priority="5866">
      <formula>LEN(TRIM(L50))=0</formula>
    </cfRule>
  </conditionalFormatting>
  <conditionalFormatting sqref="L50">
    <cfRule type="notContainsBlanks" dxfId="8445" priority="5867">
      <formula>LEN(TRIM(L50))&gt;0</formula>
    </cfRule>
  </conditionalFormatting>
  <conditionalFormatting sqref="L50">
    <cfRule type="containsBlanks" dxfId="8444" priority="5868">
      <formula>LEN(TRIM(L50))=0</formula>
    </cfRule>
  </conditionalFormatting>
  <conditionalFormatting sqref="L39:L40">
    <cfRule type="notContainsBlanks" dxfId="8443" priority="5869">
      <formula>LEN(TRIM(L39))&gt;0</formula>
    </cfRule>
  </conditionalFormatting>
  <conditionalFormatting sqref="L39:L40">
    <cfRule type="containsBlanks" dxfId="8442" priority="5870">
      <formula>LEN(TRIM(L39))=0</formula>
    </cfRule>
  </conditionalFormatting>
  <conditionalFormatting sqref="L40">
    <cfRule type="notContainsBlanks" dxfId="8441" priority="5871">
      <formula>LEN(TRIM(L40))&gt;0</formula>
    </cfRule>
  </conditionalFormatting>
  <conditionalFormatting sqref="L40">
    <cfRule type="containsBlanks" dxfId="8440" priority="5872">
      <formula>LEN(TRIM(L40))=0</formula>
    </cfRule>
  </conditionalFormatting>
  <conditionalFormatting sqref="L40">
    <cfRule type="notContainsBlanks" dxfId="8439" priority="5873">
      <formula>LEN(TRIM(L40))&gt;0</formula>
    </cfRule>
  </conditionalFormatting>
  <conditionalFormatting sqref="L40">
    <cfRule type="containsBlanks" dxfId="8438" priority="5874">
      <formula>LEN(TRIM(L40))=0</formula>
    </cfRule>
  </conditionalFormatting>
  <conditionalFormatting sqref="L41:L49">
    <cfRule type="notContainsBlanks" dxfId="8437" priority="5875">
      <formula>LEN(TRIM(L41))&gt;0</formula>
    </cfRule>
  </conditionalFormatting>
  <conditionalFormatting sqref="L41:L49">
    <cfRule type="containsBlanks" dxfId="8436" priority="5876">
      <formula>LEN(TRIM(L41))=0</formula>
    </cfRule>
  </conditionalFormatting>
  <conditionalFormatting sqref="L43 L46">
    <cfRule type="notContainsBlanks" dxfId="8435" priority="5877">
      <formula>LEN(TRIM(L43))&gt;0</formula>
    </cfRule>
  </conditionalFormatting>
  <conditionalFormatting sqref="L43 L46">
    <cfRule type="containsBlanks" dxfId="8434" priority="5878">
      <formula>LEN(TRIM(L43))=0</formula>
    </cfRule>
  </conditionalFormatting>
  <conditionalFormatting sqref="L41:L49">
    <cfRule type="notContainsBlanks" dxfId="8433" priority="5879">
      <formula>LEN(TRIM(L41))&gt;0</formula>
    </cfRule>
  </conditionalFormatting>
  <conditionalFormatting sqref="L41:L49">
    <cfRule type="containsBlanks" dxfId="8432" priority="5880">
      <formula>LEN(TRIM(L41))=0</formula>
    </cfRule>
  </conditionalFormatting>
  <conditionalFormatting sqref="L41:L49">
    <cfRule type="notContainsBlanks" dxfId="8431" priority="5881">
      <formula>LEN(TRIM(L41))&gt;0</formula>
    </cfRule>
  </conditionalFormatting>
  <conditionalFormatting sqref="L41:L49">
    <cfRule type="containsBlanks" dxfId="8430" priority="5882">
      <formula>LEN(TRIM(L41))=0</formula>
    </cfRule>
  </conditionalFormatting>
  <conditionalFormatting sqref="L41:L49">
    <cfRule type="notContainsBlanks" dxfId="8429" priority="5883">
      <formula>LEN(TRIM(L41))&gt;0</formula>
    </cfRule>
  </conditionalFormatting>
  <conditionalFormatting sqref="L41:L49">
    <cfRule type="containsBlanks" dxfId="8428" priority="5884">
      <formula>LEN(TRIM(L41))=0</formula>
    </cfRule>
  </conditionalFormatting>
  <conditionalFormatting sqref="L42 L45 L48">
    <cfRule type="notContainsBlanks" dxfId="8427" priority="5885">
      <formula>LEN(TRIM(L42))&gt;0</formula>
    </cfRule>
  </conditionalFormatting>
  <conditionalFormatting sqref="L42 L45 L48">
    <cfRule type="containsBlanks" dxfId="8426" priority="5886">
      <formula>LEN(TRIM(L42))=0</formula>
    </cfRule>
  </conditionalFormatting>
  <conditionalFormatting sqref="L42 L45 L48">
    <cfRule type="notContainsBlanks" dxfId="8425" priority="5887">
      <formula>LEN(TRIM(L42))&gt;0</formula>
    </cfRule>
  </conditionalFormatting>
  <conditionalFormatting sqref="L42 L45 L48">
    <cfRule type="containsBlanks" dxfId="8424" priority="5888">
      <formula>LEN(TRIM(L42))=0</formula>
    </cfRule>
  </conditionalFormatting>
  <conditionalFormatting sqref="L41 L49 L43:L44 L46:L47">
    <cfRule type="notContainsBlanks" dxfId="8423" priority="5889">
      <formula>LEN(TRIM(L41))&gt;0</formula>
    </cfRule>
  </conditionalFormatting>
  <conditionalFormatting sqref="L41 L49 L43:L44 L46:L47">
    <cfRule type="containsBlanks" dxfId="8422" priority="5890">
      <formula>LEN(TRIM(L41))=0</formula>
    </cfRule>
  </conditionalFormatting>
  <conditionalFormatting sqref="L41 L49 L43:L44 L46:L47">
    <cfRule type="notContainsBlanks" dxfId="8421" priority="5891">
      <formula>LEN(TRIM(L41))&gt;0</formula>
    </cfRule>
  </conditionalFormatting>
  <conditionalFormatting sqref="L41 L49 L43:L44 L46:L47">
    <cfRule type="containsBlanks" dxfId="8420" priority="5892">
      <formula>LEN(TRIM(L41))=0</formula>
    </cfRule>
  </conditionalFormatting>
  <conditionalFormatting sqref="L42 L45 L48">
    <cfRule type="notContainsBlanks" dxfId="8419" priority="5893">
      <formula>LEN(TRIM(L42))&gt;0</formula>
    </cfRule>
  </conditionalFormatting>
  <conditionalFormatting sqref="L42 L45 L48">
    <cfRule type="containsBlanks" dxfId="8418" priority="5894">
      <formula>LEN(TRIM(L42))=0</formula>
    </cfRule>
  </conditionalFormatting>
  <conditionalFormatting sqref="L42 L45 L48">
    <cfRule type="notContainsBlanks" dxfId="8417" priority="5895">
      <formula>LEN(TRIM(L42))&gt;0</formula>
    </cfRule>
  </conditionalFormatting>
  <conditionalFormatting sqref="L42 L45 L48">
    <cfRule type="containsBlanks" dxfId="8416" priority="5896">
      <formula>LEN(TRIM(L42))=0</formula>
    </cfRule>
  </conditionalFormatting>
  <conditionalFormatting sqref="M39:M40">
    <cfRule type="notContainsBlanks" dxfId="8415" priority="5897">
      <formula>LEN(TRIM(M39))&gt;0</formula>
    </cfRule>
  </conditionalFormatting>
  <conditionalFormatting sqref="M39:M40">
    <cfRule type="containsBlanks" dxfId="8414" priority="5898">
      <formula>LEN(TRIM(M39))=0</formula>
    </cfRule>
  </conditionalFormatting>
  <conditionalFormatting sqref="M50">
    <cfRule type="notContainsBlanks" dxfId="8413" priority="5899">
      <formula>LEN(TRIM(M50))&gt;0</formula>
    </cfRule>
  </conditionalFormatting>
  <conditionalFormatting sqref="M50">
    <cfRule type="containsBlanks" dxfId="8412" priority="5900">
      <formula>LEN(TRIM(M50))=0</formula>
    </cfRule>
  </conditionalFormatting>
  <conditionalFormatting sqref="M50">
    <cfRule type="notContainsBlanks" dxfId="8411" priority="5901">
      <formula>LEN(TRIM(M50))&gt;0</formula>
    </cfRule>
  </conditionalFormatting>
  <conditionalFormatting sqref="M50">
    <cfRule type="containsBlanks" dxfId="8410" priority="5902">
      <formula>LEN(TRIM(M50))=0</formula>
    </cfRule>
  </conditionalFormatting>
  <conditionalFormatting sqref="M39:M40">
    <cfRule type="notContainsBlanks" dxfId="8409" priority="5903">
      <formula>LEN(TRIM(M39))&gt;0</formula>
    </cfRule>
  </conditionalFormatting>
  <conditionalFormatting sqref="M39:M40">
    <cfRule type="containsBlanks" dxfId="8408" priority="5904">
      <formula>LEN(TRIM(M39))=0</formula>
    </cfRule>
  </conditionalFormatting>
  <conditionalFormatting sqref="M40">
    <cfRule type="notContainsBlanks" dxfId="8407" priority="5905">
      <formula>LEN(TRIM(M40))&gt;0</formula>
    </cfRule>
  </conditionalFormatting>
  <conditionalFormatting sqref="M40">
    <cfRule type="containsBlanks" dxfId="8406" priority="5906">
      <formula>LEN(TRIM(M40))=0</formula>
    </cfRule>
  </conditionalFormatting>
  <conditionalFormatting sqref="M40">
    <cfRule type="notContainsBlanks" dxfId="8405" priority="5907">
      <formula>LEN(TRIM(M40))&gt;0</formula>
    </cfRule>
  </conditionalFormatting>
  <conditionalFormatting sqref="M40">
    <cfRule type="containsBlanks" dxfId="8404" priority="5908">
      <formula>LEN(TRIM(M40))=0</formula>
    </cfRule>
  </conditionalFormatting>
  <conditionalFormatting sqref="M41:M49">
    <cfRule type="notContainsBlanks" dxfId="8403" priority="5909">
      <formula>LEN(TRIM(M41))&gt;0</formula>
    </cfRule>
  </conditionalFormatting>
  <conditionalFormatting sqref="M41:M49">
    <cfRule type="containsBlanks" dxfId="8402" priority="5910">
      <formula>LEN(TRIM(M41))=0</formula>
    </cfRule>
  </conditionalFormatting>
  <conditionalFormatting sqref="M43 M46">
    <cfRule type="notContainsBlanks" dxfId="8401" priority="5911">
      <formula>LEN(TRIM(M43))&gt;0</formula>
    </cfRule>
  </conditionalFormatting>
  <conditionalFormatting sqref="M43 M46">
    <cfRule type="containsBlanks" dxfId="8400" priority="5912">
      <formula>LEN(TRIM(M43))=0</formula>
    </cfRule>
  </conditionalFormatting>
  <conditionalFormatting sqref="M41:M49">
    <cfRule type="notContainsBlanks" dxfId="8399" priority="5913">
      <formula>LEN(TRIM(M41))&gt;0</formula>
    </cfRule>
  </conditionalFormatting>
  <conditionalFormatting sqref="M41:M49">
    <cfRule type="containsBlanks" dxfId="8398" priority="5914">
      <formula>LEN(TRIM(M41))=0</formula>
    </cfRule>
  </conditionalFormatting>
  <conditionalFormatting sqref="M41:M49">
    <cfRule type="notContainsBlanks" dxfId="8397" priority="5915">
      <formula>LEN(TRIM(M41))&gt;0</formula>
    </cfRule>
  </conditionalFormatting>
  <conditionalFormatting sqref="M41:M49">
    <cfRule type="containsBlanks" dxfId="8396" priority="5916">
      <formula>LEN(TRIM(M41))=0</formula>
    </cfRule>
  </conditionalFormatting>
  <conditionalFormatting sqref="M41:M49">
    <cfRule type="notContainsBlanks" dxfId="8395" priority="5917">
      <formula>LEN(TRIM(M41))&gt;0</formula>
    </cfRule>
  </conditionalFormatting>
  <conditionalFormatting sqref="M41:M49">
    <cfRule type="containsBlanks" dxfId="8394" priority="5918">
      <formula>LEN(TRIM(M41))=0</formula>
    </cfRule>
  </conditionalFormatting>
  <conditionalFormatting sqref="M42 M45 M48">
    <cfRule type="notContainsBlanks" dxfId="8393" priority="5919">
      <formula>LEN(TRIM(M42))&gt;0</formula>
    </cfRule>
  </conditionalFormatting>
  <conditionalFormatting sqref="M42 M45 M48">
    <cfRule type="containsBlanks" dxfId="8392" priority="5920">
      <formula>LEN(TRIM(M42))=0</formula>
    </cfRule>
  </conditionalFormatting>
  <conditionalFormatting sqref="M42 M45 M48">
    <cfRule type="notContainsBlanks" dxfId="8391" priority="5921">
      <formula>LEN(TRIM(M42))&gt;0</formula>
    </cfRule>
  </conditionalFormatting>
  <conditionalFormatting sqref="M42 M45 M48">
    <cfRule type="containsBlanks" dxfId="8390" priority="5922">
      <formula>LEN(TRIM(M42))=0</formula>
    </cfRule>
  </conditionalFormatting>
  <conditionalFormatting sqref="M41 M49 M43:M44 M46:M47">
    <cfRule type="notContainsBlanks" dxfId="8389" priority="5923">
      <formula>LEN(TRIM(M41))&gt;0</formula>
    </cfRule>
  </conditionalFormatting>
  <conditionalFormatting sqref="M41 M49 M43:M44 M46:M47">
    <cfRule type="containsBlanks" dxfId="8388" priority="5924">
      <formula>LEN(TRIM(M41))=0</formula>
    </cfRule>
  </conditionalFormatting>
  <conditionalFormatting sqref="M41 M49 M43:M44 M46:M47">
    <cfRule type="notContainsBlanks" dxfId="8387" priority="5925">
      <formula>LEN(TRIM(M41))&gt;0</formula>
    </cfRule>
  </conditionalFormatting>
  <conditionalFormatting sqref="M41 M49 M43:M44 M46:M47">
    <cfRule type="containsBlanks" dxfId="8386" priority="5926">
      <formula>LEN(TRIM(M41))=0</formula>
    </cfRule>
  </conditionalFormatting>
  <conditionalFormatting sqref="M42 M45 M48">
    <cfRule type="notContainsBlanks" dxfId="8385" priority="5927">
      <formula>LEN(TRIM(M42))&gt;0</formula>
    </cfRule>
  </conditionalFormatting>
  <conditionalFormatting sqref="M42 M45 M48">
    <cfRule type="containsBlanks" dxfId="8384" priority="5928">
      <formula>LEN(TRIM(M42))=0</formula>
    </cfRule>
  </conditionalFormatting>
  <conditionalFormatting sqref="M42 M45 M48">
    <cfRule type="notContainsBlanks" dxfId="8383" priority="5929">
      <formula>LEN(TRIM(M42))&gt;0</formula>
    </cfRule>
  </conditionalFormatting>
  <conditionalFormatting sqref="M42 M45 M48">
    <cfRule type="containsBlanks" dxfId="8382" priority="5930">
      <formula>LEN(TRIM(M42))=0</formula>
    </cfRule>
  </conditionalFormatting>
  <conditionalFormatting sqref="I27:I34">
    <cfRule type="notContainsBlanks" dxfId="8381" priority="5931">
      <formula>LEN(TRIM(I27))&gt;0</formula>
    </cfRule>
  </conditionalFormatting>
  <conditionalFormatting sqref="I27:I34">
    <cfRule type="containsBlanks" dxfId="8380" priority="5932">
      <formula>LEN(TRIM(I27))=0</formula>
    </cfRule>
  </conditionalFormatting>
  <conditionalFormatting sqref="I27">
    <cfRule type="notContainsBlanks" dxfId="8379" priority="5933">
      <formula>LEN(TRIM(I27))&gt;0</formula>
    </cfRule>
  </conditionalFormatting>
  <conditionalFormatting sqref="I27">
    <cfRule type="containsBlanks" dxfId="8378" priority="5934">
      <formula>LEN(TRIM(I27))=0</formula>
    </cfRule>
  </conditionalFormatting>
  <conditionalFormatting sqref="I33">
    <cfRule type="notContainsBlanks" dxfId="8377" priority="5935">
      <formula>LEN(TRIM(I33))&gt;0</formula>
    </cfRule>
  </conditionalFormatting>
  <conditionalFormatting sqref="I33">
    <cfRule type="containsBlanks" dxfId="8376" priority="5936">
      <formula>LEN(TRIM(I33))=0</formula>
    </cfRule>
  </conditionalFormatting>
  <conditionalFormatting sqref="I34">
    <cfRule type="notContainsBlanks" dxfId="8375" priority="5937">
      <formula>LEN(TRIM(I34))&gt;0</formula>
    </cfRule>
  </conditionalFormatting>
  <conditionalFormatting sqref="I34">
    <cfRule type="containsBlanks" dxfId="8374" priority="5938">
      <formula>LEN(TRIM(I34))=0</formula>
    </cfRule>
  </conditionalFormatting>
  <conditionalFormatting sqref="I27">
    <cfRule type="notContainsBlanks" dxfId="8373" priority="5939">
      <formula>LEN(TRIM(I27))&gt;0</formula>
    </cfRule>
  </conditionalFormatting>
  <conditionalFormatting sqref="I27">
    <cfRule type="containsBlanks" dxfId="8372" priority="5940">
      <formula>LEN(TRIM(I27))=0</formula>
    </cfRule>
  </conditionalFormatting>
  <conditionalFormatting sqref="I30">
    <cfRule type="notContainsBlanks" dxfId="8371" priority="5941">
      <formula>LEN(TRIM(I30))&gt;0</formula>
    </cfRule>
  </conditionalFormatting>
  <conditionalFormatting sqref="I30">
    <cfRule type="containsBlanks" dxfId="8370" priority="5942">
      <formula>LEN(TRIM(I30))=0</formula>
    </cfRule>
  </conditionalFormatting>
  <conditionalFormatting sqref="I34">
    <cfRule type="notContainsBlanks" dxfId="8369" priority="5943">
      <formula>LEN(TRIM(I34))&gt;0</formula>
    </cfRule>
  </conditionalFormatting>
  <conditionalFormatting sqref="I34">
    <cfRule type="containsBlanks" dxfId="8368" priority="5944">
      <formula>LEN(TRIM(I34))=0</formula>
    </cfRule>
  </conditionalFormatting>
  <conditionalFormatting sqref="I28:I29">
    <cfRule type="notContainsBlanks" dxfId="8367" priority="5945">
      <formula>LEN(TRIM(I28))&gt;0</formula>
    </cfRule>
  </conditionalFormatting>
  <conditionalFormatting sqref="I28:I29">
    <cfRule type="containsBlanks" dxfId="8366" priority="5946">
      <formula>LEN(TRIM(I28))=0</formula>
    </cfRule>
  </conditionalFormatting>
  <conditionalFormatting sqref="I31">
    <cfRule type="notContainsBlanks" dxfId="8365" priority="5947">
      <formula>LEN(TRIM(I31))&gt;0</formula>
    </cfRule>
  </conditionalFormatting>
  <conditionalFormatting sqref="I31">
    <cfRule type="containsBlanks" dxfId="8364" priority="5948">
      <formula>LEN(TRIM(I31))=0</formula>
    </cfRule>
  </conditionalFormatting>
  <conditionalFormatting sqref="I32">
    <cfRule type="notContainsBlanks" dxfId="8363" priority="5949">
      <formula>LEN(TRIM(I32))&gt;0</formula>
    </cfRule>
  </conditionalFormatting>
  <conditionalFormatting sqref="I32">
    <cfRule type="containsBlanks" dxfId="8362" priority="5950">
      <formula>LEN(TRIM(I32))=0</formula>
    </cfRule>
  </conditionalFormatting>
  <conditionalFormatting sqref="I33">
    <cfRule type="notContainsBlanks" dxfId="8361" priority="5951">
      <formula>LEN(TRIM(I33))&gt;0</formula>
    </cfRule>
  </conditionalFormatting>
  <conditionalFormatting sqref="I33">
    <cfRule type="containsBlanks" dxfId="8360" priority="5952">
      <formula>LEN(TRIM(I33))=0</formula>
    </cfRule>
  </conditionalFormatting>
  <conditionalFormatting sqref="I27">
    <cfRule type="notContainsBlanks" dxfId="8359" priority="5953">
      <formula>LEN(TRIM(I27))&gt;0</formula>
    </cfRule>
  </conditionalFormatting>
  <conditionalFormatting sqref="I27">
    <cfRule type="containsBlanks" dxfId="8358" priority="5954">
      <formula>LEN(TRIM(I27))=0</formula>
    </cfRule>
  </conditionalFormatting>
  <conditionalFormatting sqref="I27">
    <cfRule type="notContainsBlanks" dxfId="8357" priority="5955">
      <formula>LEN(TRIM(I27))&gt;0</formula>
    </cfRule>
  </conditionalFormatting>
  <conditionalFormatting sqref="I27">
    <cfRule type="containsBlanks" dxfId="8356" priority="5956">
      <formula>LEN(TRIM(I27))=0</formula>
    </cfRule>
  </conditionalFormatting>
  <conditionalFormatting sqref="I35:I38">
    <cfRule type="notContainsBlanks" dxfId="8355" priority="5957">
      <formula>LEN(TRIM(I35))&gt;0</formula>
    </cfRule>
  </conditionalFormatting>
  <conditionalFormatting sqref="I35:I38">
    <cfRule type="containsBlanks" dxfId="8354" priority="5958">
      <formula>LEN(TRIM(I35))=0</formula>
    </cfRule>
  </conditionalFormatting>
  <conditionalFormatting sqref="I35:I38">
    <cfRule type="notContainsBlanks" dxfId="8353" priority="5959">
      <formula>LEN(TRIM(I35))&gt;0</formula>
    </cfRule>
  </conditionalFormatting>
  <conditionalFormatting sqref="I35:I38">
    <cfRule type="containsBlanks" dxfId="8352" priority="5960">
      <formula>LEN(TRIM(I35))=0</formula>
    </cfRule>
  </conditionalFormatting>
  <conditionalFormatting sqref="I36">
    <cfRule type="notContainsBlanks" dxfId="8351" priority="5961">
      <formula>LEN(TRIM(I36))&gt;0</formula>
    </cfRule>
  </conditionalFormatting>
  <conditionalFormatting sqref="I36">
    <cfRule type="containsBlanks" dxfId="8350" priority="5962">
      <formula>LEN(TRIM(I36))=0</formula>
    </cfRule>
  </conditionalFormatting>
  <conditionalFormatting sqref="I37">
    <cfRule type="notContainsBlanks" dxfId="8349" priority="5963">
      <formula>LEN(TRIM(I37))&gt;0</formula>
    </cfRule>
  </conditionalFormatting>
  <conditionalFormatting sqref="I37">
    <cfRule type="containsBlanks" dxfId="8348" priority="5964">
      <formula>LEN(TRIM(I37))=0</formula>
    </cfRule>
  </conditionalFormatting>
  <conditionalFormatting sqref="I37">
    <cfRule type="notContainsBlanks" dxfId="8347" priority="5965">
      <formula>LEN(TRIM(I37))&gt;0</formula>
    </cfRule>
  </conditionalFormatting>
  <conditionalFormatting sqref="I37">
    <cfRule type="containsBlanks" dxfId="8346" priority="5966">
      <formula>LEN(TRIM(I37))=0</formula>
    </cfRule>
  </conditionalFormatting>
  <conditionalFormatting sqref="I37">
    <cfRule type="notContainsBlanks" dxfId="8345" priority="5967">
      <formula>LEN(TRIM(I37))&gt;0</formula>
    </cfRule>
  </conditionalFormatting>
  <conditionalFormatting sqref="I37">
    <cfRule type="containsBlanks" dxfId="8344" priority="5968">
      <formula>LEN(TRIM(I37))=0</formula>
    </cfRule>
  </conditionalFormatting>
  <conditionalFormatting sqref="I38">
    <cfRule type="notContainsBlanks" dxfId="8343" priority="5969">
      <formula>LEN(TRIM(I38))&gt;0</formula>
    </cfRule>
  </conditionalFormatting>
  <conditionalFormatting sqref="I38">
    <cfRule type="containsBlanks" dxfId="8342" priority="5970">
      <formula>LEN(TRIM(I38))=0</formula>
    </cfRule>
  </conditionalFormatting>
  <conditionalFormatting sqref="I36">
    <cfRule type="notContainsBlanks" dxfId="8341" priority="5971">
      <formula>LEN(TRIM(I36))&gt;0</formula>
    </cfRule>
  </conditionalFormatting>
  <conditionalFormatting sqref="I36">
    <cfRule type="containsBlanks" dxfId="8340" priority="5972">
      <formula>LEN(TRIM(I36))=0</formula>
    </cfRule>
  </conditionalFormatting>
  <conditionalFormatting sqref="I36">
    <cfRule type="notContainsBlanks" dxfId="8339" priority="5973">
      <formula>LEN(TRIM(I36))&gt;0</formula>
    </cfRule>
  </conditionalFormatting>
  <conditionalFormatting sqref="I36">
    <cfRule type="containsBlanks" dxfId="8338" priority="5974">
      <formula>LEN(TRIM(I36))=0</formula>
    </cfRule>
  </conditionalFormatting>
  <conditionalFormatting sqref="I38">
    <cfRule type="notContainsBlanks" dxfId="8337" priority="5975">
      <formula>LEN(TRIM(I38))&gt;0</formula>
    </cfRule>
  </conditionalFormatting>
  <conditionalFormatting sqref="I38">
    <cfRule type="containsBlanks" dxfId="8336" priority="5976">
      <formula>LEN(TRIM(I38))=0</formula>
    </cfRule>
  </conditionalFormatting>
  <conditionalFormatting sqref="I38">
    <cfRule type="notContainsBlanks" dxfId="8335" priority="5977">
      <formula>LEN(TRIM(I38))&gt;0</formula>
    </cfRule>
  </conditionalFormatting>
  <conditionalFormatting sqref="I38">
    <cfRule type="containsBlanks" dxfId="8334" priority="5978">
      <formula>LEN(TRIM(I38))=0</formula>
    </cfRule>
  </conditionalFormatting>
  <conditionalFormatting sqref="I28:I38">
    <cfRule type="notContainsBlanks" dxfId="8333" priority="5979">
      <formula>LEN(TRIM(I28))&gt;0</formula>
    </cfRule>
  </conditionalFormatting>
  <conditionalFormatting sqref="I28:I38">
    <cfRule type="containsBlanks" dxfId="8332" priority="5980">
      <formula>LEN(TRIM(I28))=0</formula>
    </cfRule>
  </conditionalFormatting>
  <conditionalFormatting sqref="I28:I29">
    <cfRule type="notContainsBlanks" dxfId="8331" priority="5981">
      <formula>LEN(TRIM(I28))&gt;0</formula>
    </cfRule>
  </conditionalFormatting>
  <conditionalFormatting sqref="I28:I29">
    <cfRule type="containsBlanks" dxfId="8330" priority="5982">
      <formula>LEN(TRIM(I28))=0</formula>
    </cfRule>
  </conditionalFormatting>
  <conditionalFormatting sqref="I33">
    <cfRule type="notContainsBlanks" dxfId="8329" priority="5983">
      <formula>LEN(TRIM(I33))&gt;0</formula>
    </cfRule>
  </conditionalFormatting>
  <conditionalFormatting sqref="I33">
    <cfRule type="containsBlanks" dxfId="8328" priority="5984">
      <formula>LEN(TRIM(I33))=0</formula>
    </cfRule>
  </conditionalFormatting>
  <conditionalFormatting sqref="I30:I32">
    <cfRule type="notContainsBlanks" dxfId="8327" priority="5985">
      <formula>LEN(TRIM(I30))&gt;0</formula>
    </cfRule>
  </conditionalFormatting>
  <conditionalFormatting sqref="I30:I32">
    <cfRule type="containsBlanks" dxfId="8326" priority="5986">
      <formula>LEN(TRIM(I30))=0</formula>
    </cfRule>
  </conditionalFormatting>
  <conditionalFormatting sqref="I34">
    <cfRule type="notContainsBlanks" dxfId="8325" priority="5987">
      <formula>LEN(TRIM(I34))&gt;0</formula>
    </cfRule>
  </conditionalFormatting>
  <conditionalFormatting sqref="I34">
    <cfRule type="containsBlanks" dxfId="8324" priority="5988">
      <formula>LEN(TRIM(I34))=0</formula>
    </cfRule>
  </conditionalFormatting>
  <conditionalFormatting sqref="I30:I32">
    <cfRule type="notContainsBlanks" dxfId="8323" priority="5989">
      <formula>LEN(TRIM(I30))&gt;0</formula>
    </cfRule>
  </conditionalFormatting>
  <conditionalFormatting sqref="I30:I32">
    <cfRule type="containsBlanks" dxfId="8322" priority="5990">
      <formula>LEN(TRIM(I30))=0</formula>
    </cfRule>
  </conditionalFormatting>
  <conditionalFormatting sqref="I35">
    <cfRule type="notContainsBlanks" dxfId="8321" priority="5991">
      <formula>LEN(TRIM(I35))&gt;0</formula>
    </cfRule>
  </conditionalFormatting>
  <conditionalFormatting sqref="I35">
    <cfRule type="containsBlanks" dxfId="8320" priority="5992">
      <formula>LEN(TRIM(I35))=0</formula>
    </cfRule>
  </conditionalFormatting>
  <conditionalFormatting sqref="I28:I29">
    <cfRule type="notContainsBlanks" dxfId="8319" priority="5993">
      <formula>LEN(TRIM(I28))&gt;0</formula>
    </cfRule>
  </conditionalFormatting>
  <conditionalFormatting sqref="I28:I29">
    <cfRule type="containsBlanks" dxfId="8318" priority="5994">
      <formula>LEN(TRIM(I28))=0</formula>
    </cfRule>
  </conditionalFormatting>
  <conditionalFormatting sqref="I33">
    <cfRule type="notContainsBlanks" dxfId="8317" priority="5995">
      <formula>LEN(TRIM(I33))&gt;0</formula>
    </cfRule>
  </conditionalFormatting>
  <conditionalFormatting sqref="I33">
    <cfRule type="containsBlanks" dxfId="8316" priority="5996">
      <formula>LEN(TRIM(I33))=0</formula>
    </cfRule>
  </conditionalFormatting>
  <conditionalFormatting sqref="I34">
    <cfRule type="notContainsBlanks" dxfId="8315" priority="5997">
      <formula>LEN(TRIM(I34))&gt;0</formula>
    </cfRule>
  </conditionalFormatting>
  <conditionalFormatting sqref="I34">
    <cfRule type="containsBlanks" dxfId="8314" priority="5998">
      <formula>LEN(TRIM(I34))=0</formula>
    </cfRule>
  </conditionalFormatting>
  <conditionalFormatting sqref="I35">
    <cfRule type="notContainsBlanks" dxfId="8313" priority="5999">
      <formula>LEN(TRIM(I35))&gt;0</formula>
    </cfRule>
  </conditionalFormatting>
  <conditionalFormatting sqref="I35">
    <cfRule type="containsBlanks" dxfId="8312" priority="6000">
      <formula>LEN(TRIM(I35))=0</formula>
    </cfRule>
  </conditionalFormatting>
  <conditionalFormatting sqref="I245">
    <cfRule type="notContainsBlanks" dxfId="8311" priority="6001">
      <formula>LEN(TRIM(I245))&gt;0</formula>
    </cfRule>
  </conditionalFormatting>
  <conditionalFormatting sqref="I245">
    <cfRule type="containsBlanks" dxfId="8310" priority="6002">
      <formula>LEN(TRIM(I245))=0</formula>
    </cfRule>
  </conditionalFormatting>
  <conditionalFormatting sqref="I245">
    <cfRule type="notContainsBlanks" dxfId="8309" priority="6003">
      <formula>LEN(TRIM(I245))&gt;0</formula>
    </cfRule>
  </conditionalFormatting>
  <conditionalFormatting sqref="I245">
    <cfRule type="containsBlanks" dxfId="8308" priority="6004">
      <formula>LEN(TRIM(I245))=0</formula>
    </cfRule>
  </conditionalFormatting>
  <conditionalFormatting sqref="I245">
    <cfRule type="notContainsBlanks" dxfId="8307" priority="6005">
      <formula>LEN(TRIM(I245))&gt;0</formula>
    </cfRule>
  </conditionalFormatting>
  <conditionalFormatting sqref="I245">
    <cfRule type="containsBlanks" dxfId="8306" priority="6006">
      <formula>LEN(TRIM(I245))=0</formula>
    </cfRule>
  </conditionalFormatting>
  <conditionalFormatting sqref="R129:R131 R134:R139">
    <cfRule type="notContainsBlanks" dxfId="8305" priority="6007">
      <formula>LEN(TRIM(R129))&gt;0</formula>
    </cfRule>
  </conditionalFormatting>
  <conditionalFormatting sqref="R129:R131 R134:R139">
    <cfRule type="containsBlanks" dxfId="8304" priority="6008">
      <formula>LEN(TRIM(R129))=0</formula>
    </cfRule>
  </conditionalFormatting>
  <conditionalFormatting sqref="R129">
    <cfRule type="notContainsBlanks" dxfId="8303" priority="6009">
      <formula>LEN(TRIM(R129))&gt;0</formula>
    </cfRule>
  </conditionalFormatting>
  <conditionalFormatting sqref="R129">
    <cfRule type="containsBlanks" dxfId="8302" priority="6010">
      <formula>LEN(TRIM(R129))=0</formula>
    </cfRule>
  </conditionalFormatting>
  <conditionalFormatting sqref="R134">
    <cfRule type="notContainsBlanks" dxfId="8301" priority="6011">
      <formula>LEN(TRIM(R134))&gt;0</formula>
    </cfRule>
  </conditionalFormatting>
  <conditionalFormatting sqref="R134">
    <cfRule type="containsBlanks" dxfId="8300" priority="6012">
      <formula>LEN(TRIM(R134))=0</formula>
    </cfRule>
  </conditionalFormatting>
  <conditionalFormatting sqref="R135">
    <cfRule type="notContainsBlanks" dxfId="8299" priority="6013">
      <formula>LEN(TRIM(R135))&gt;0</formula>
    </cfRule>
  </conditionalFormatting>
  <conditionalFormatting sqref="R135">
    <cfRule type="containsBlanks" dxfId="8298" priority="6014">
      <formula>LEN(TRIM(R135))=0</formula>
    </cfRule>
  </conditionalFormatting>
  <conditionalFormatting sqref="R136:R139">
    <cfRule type="notContainsBlanks" dxfId="8297" priority="6015">
      <formula>LEN(TRIM(R136))&gt;0</formula>
    </cfRule>
  </conditionalFormatting>
  <conditionalFormatting sqref="R136:R139">
    <cfRule type="containsBlanks" dxfId="8296" priority="6016">
      <formula>LEN(TRIM(R136))=0</formula>
    </cfRule>
  </conditionalFormatting>
  <conditionalFormatting sqref="R137">
    <cfRule type="notContainsBlanks" dxfId="8295" priority="6017">
      <formula>LEN(TRIM(R137))&gt;0</formula>
    </cfRule>
  </conditionalFormatting>
  <conditionalFormatting sqref="R137">
    <cfRule type="containsBlanks" dxfId="8294" priority="6018">
      <formula>LEN(TRIM(R137))=0</formula>
    </cfRule>
  </conditionalFormatting>
  <conditionalFormatting sqref="R138:R139">
    <cfRule type="notContainsBlanks" dxfId="8293" priority="6019">
      <formula>LEN(TRIM(R138))&gt;0</formula>
    </cfRule>
  </conditionalFormatting>
  <conditionalFormatting sqref="R138:R139">
    <cfRule type="containsBlanks" dxfId="8292" priority="6020">
      <formula>LEN(TRIM(R138))=0</formula>
    </cfRule>
  </conditionalFormatting>
  <conditionalFormatting sqref="R139">
    <cfRule type="notContainsBlanks" dxfId="8291" priority="6021">
      <formula>LEN(TRIM(R139))&gt;0</formula>
    </cfRule>
  </conditionalFormatting>
  <conditionalFormatting sqref="R139">
    <cfRule type="containsBlanks" dxfId="8290" priority="6022">
      <formula>LEN(TRIM(R139))=0</formula>
    </cfRule>
  </conditionalFormatting>
  <conditionalFormatting sqref="Q129 Q131 Q134:Q139">
    <cfRule type="notContainsBlanks" dxfId="8289" priority="6023">
      <formula>LEN(TRIM(Q129))&gt;0</formula>
    </cfRule>
  </conditionalFormatting>
  <conditionalFormatting sqref="Q129 Q131 Q134:Q139">
    <cfRule type="containsBlanks" dxfId="8288" priority="6024">
      <formula>LEN(TRIM(Q129))=0</formula>
    </cfRule>
  </conditionalFormatting>
  <conditionalFormatting sqref="Q129">
    <cfRule type="notContainsBlanks" dxfId="8287" priority="6025">
      <formula>LEN(TRIM(Q129))&gt;0</formula>
    </cfRule>
  </conditionalFormatting>
  <conditionalFormatting sqref="Q129">
    <cfRule type="containsBlanks" dxfId="8286" priority="6026">
      <formula>LEN(TRIM(Q129))=0</formula>
    </cfRule>
  </conditionalFormatting>
  <conditionalFormatting sqref="Q134">
    <cfRule type="notContainsBlanks" dxfId="8285" priority="6027">
      <formula>LEN(TRIM(Q134))&gt;0</formula>
    </cfRule>
  </conditionalFormatting>
  <conditionalFormatting sqref="Q134">
    <cfRule type="containsBlanks" dxfId="8284" priority="6028">
      <formula>LEN(TRIM(Q134))=0</formula>
    </cfRule>
  </conditionalFormatting>
  <conditionalFormatting sqref="Q135">
    <cfRule type="notContainsBlanks" dxfId="8283" priority="6029">
      <formula>LEN(TRIM(Q135))&gt;0</formula>
    </cfRule>
  </conditionalFormatting>
  <conditionalFormatting sqref="Q135">
    <cfRule type="containsBlanks" dxfId="8282" priority="6030">
      <formula>LEN(TRIM(Q135))=0</formula>
    </cfRule>
  </conditionalFormatting>
  <conditionalFormatting sqref="Q136:Q139">
    <cfRule type="notContainsBlanks" dxfId="8281" priority="6031">
      <formula>LEN(TRIM(Q136))&gt;0</formula>
    </cfRule>
  </conditionalFormatting>
  <conditionalFormatting sqref="Q136:Q139">
    <cfRule type="containsBlanks" dxfId="8280" priority="6032">
      <formula>LEN(TRIM(Q136))=0</formula>
    </cfRule>
  </conditionalFormatting>
  <conditionalFormatting sqref="Q137">
    <cfRule type="notContainsBlanks" dxfId="8279" priority="6033">
      <formula>LEN(TRIM(Q137))&gt;0</formula>
    </cfRule>
  </conditionalFormatting>
  <conditionalFormatting sqref="Q137">
    <cfRule type="containsBlanks" dxfId="8278" priority="6034">
      <formula>LEN(TRIM(Q137))=0</formula>
    </cfRule>
  </conditionalFormatting>
  <conditionalFormatting sqref="Q138:Q139">
    <cfRule type="notContainsBlanks" dxfId="8277" priority="6035">
      <formula>LEN(TRIM(Q138))&gt;0</formula>
    </cfRule>
  </conditionalFormatting>
  <conditionalFormatting sqref="Q138:Q139">
    <cfRule type="containsBlanks" dxfId="8276" priority="6036">
      <formula>LEN(TRIM(Q138))=0</formula>
    </cfRule>
  </conditionalFormatting>
  <conditionalFormatting sqref="Q139">
    <cfRule type="notContainsBlanks" dxfId="8275" priority="6037">
      <formula>LEN(TRIM(Q139))&gt;0</formula>
    </cfRule>
  </conditionalFormatting>
  <conditionalFormatting sqref="Q139">
    <cfRule type="containsBlanks" dxfId="8274" priority="6038">
      <formula>LEN(TRIM(Q139))=0</formula>
    </cfRule>
  </conditionalFormatting>
  <conditionalFormatting sqref="P129:P139">
    <cfRule type="notContainsBlanks" dxfId="8273" priority="6039">
      <formula>LEN(TRIM(P129))&gt;0</formula>
    </cfRule>
  </conditionalFormatting>
  <conditionalFormatting sqref="P129:P139">
    <cfRule type="containsBlanks" dxfId="8272" priority="6040">
      <formula>LEN(TRIM(P129))=0</formula>
    </cfRule>
  </conditionalFormatting>
  <conditionalFormatting sqref="P129">
    <cfRule type="notContainsBlanks" dxfId="8271" priority="6041">
      <formula>LEN(TRIM(P129))&gt;0</formula>
    </cfRule>
  </conditionalFormatting>
  <conditionalFormatting sqref="P129">
    <cfRule type="containsBlanks" dxfId="8270" priority="6042">
      <formula>LEN(TRIM(P129))=0</formula>
    </cfRule>
  </conditionalFormatting>
  <conditionalFormatting sqref="P132">
    <cfRule type="notContainsBlanks" dxfId="8269" priority="6043">
      <formula>LEN(TRIM(P132))&gt;0</formula>
    </cfRule>
  </conditionalFormatting>
  <conditionalFormatting sqref="P132">
    <cfRule type="containsBlanks" dxfId="8268" priority="6044">
      <formula>LEN(TRIM(P132))=0</formula>
    </cfRule>
  </conditionalFormatting>
  <conditionalFormatting sqref="P133">
    <cfRule type="notContainsBlanks" dxfId="8267" priority="6045">
      <formula>LEN(TRIM(P133))&gt;0</formula>
    </cfRule>
  </conditionalFormatting>
  <conditionalFormatting sqref="P133">
    <cfRule type="containsBlanks" dxfId="8266" priority="6046">
      <formula>LEN(TRIM(P133))=0</formula>
    </cfRule>
  </conditionalFormatting>
  <conditionalFormatting sqref="P134">
    <cfRule type="notContainsBlanks" dxfId="8265" priority="6047">
      <formula>LEN(TRIM(P134))&gt;0</formula>
    </cfRule>
  </conditionalFormatting>
  <conditionalFormatting sqref="P134">
    <cfRule type="containsBlanks" dxfId="8264" priority="6048">
      <formula>LEN(TRIM(P134))=0</formula>
    </cfRule>
  </conditionalFormatting>
  <conditionalFormatting sqref="P135">
    <cfRule type="notContainsBlanks" dxfId="8263" priority="6049">
      <formula>LEN(TRIM(P135))&gt;0</formula>
    </cfRule>
  </conditionalFormatting>
  <conditionalFormatting sqref="P135">
    <cfRule type="containsBlanks" dxfId="8262" priority="6050">
      <formula>LEN(TRIM(P135))=0</formula>
    </cfRule>
  </conditionalFormatting>
  <conditionalFormatting sqref="P136:P139">
    <cfRule type="notContainsBlanks" dxfId="8261" priority="6051">
      <formula>LEN(TRIM(P136))&gt;0</formula>
    </cfRule>
  </conditionalFormatting>
  <conditionalFormatting sqref="P136:P139">
    <cfRule type="containsBlanks" dxfId="8260" priority="6052">
      <formula>LEN(TRIM(P136))=0</formula>
    </cfRule>
  </conditionalFormatting>
  <conditionalFormatting sqref="P137">
    <cfRule type="notContainsBlanks" dxfId="8259" priority="6053">
      <formula>LEN(TRIM(P137))&gt;0</formula>
    </cfRule>
  </conditionalFormatting>
  <conditionalFormatting sqref="P137">
    <cfRule type="containsBlanks" dxfId="8258" priority="6054">
      <formula>LEN(TRIM(P137))=0</formula>
    </cfRule>
  </conditionalFormatting>
  <conditionalFormatting sqref="P138:P139">
    <cfRule type="notContainsBlanks" dxfId="8257" priority="6055">
      <formula>LEN(TRIM(P138))&gt;0</formula>
    </cfRule>
  </conditionalFormatting>
  <conditionalFormatting sqref="P138:P139">
    <cfRule type="containsBlanks" dxfId="8256" priority="6056">
      <formula>LEN(TRIM(P138))=0</formula>
    </cfRule>
  </conditionalFormatting>
  <conditionalFormatting sqref="P139">
    <cfRule type="notContainsBlanks" dxfId="8255" priority="6057">
      <formula>LEN(TRIM(P139))&gt;0</formula>
    </cfRule>
  </conditionalFormatting>
  <conditionalFormatting sqref="P139">
    <cfRule type="containsBlanks" dxfId="8254" priority="6058">
      <formula>LEN(TRIM(P139))=0</formula>
    </cfRule>
  </conditionalFormatting>
  <conditionalFormatting sqref="I244">
    <cfRule type="notContainsBlanks" dxfId="8253" priority="6059">
      <formula>LEN(TRIM(I244))&gt;0</formula>
    </cfRule>
  </conditionalFormatting>
  <conditionalFormatting sqref="I244">
    <cfRule type="containsBlanks" dxfId="8252" priority="6060">
      <formula>LEN(TRIM(I244))=0</formula>
    </cfRule>
  </conditionalFormatting>
  <conditionalFormatting sqref="I244">
    <cfRule type="notContainsBlanks" dxfId="8251" priority="6061">
      <formula>LEN(TRIM(I244))&gt;0</formula>
    </cfRule>
  </conditionalFormatting>
  <conditionalFormatting sqref="I244">
    <cfRule type="containsBlanks" dxfId="8250" priority="6062">
      <formula>LEN(TRIM(I244))=0</formula>
    </cfRule>
  </conditionalFormatting>
  <conditionalFormatting sqref="H153">
    <cfRule type="notContainsBlanks" dxfId="8249" priority="6063">
      <formula>LEN(TRIM(H153))&gt;0</formula>
    </cfRule>
  </conditionalFormatting>
  <conditionalFormatting sqref="H153">
    <cfRule type="containsBlanks" dxfId="8248" priority="6064">
      <formula>LEN(TRIM(H153))=0</formula>
    </cfRule>
  </conditionalFormatting>
  <conditionalFormatting sqref="H164">
    <cfRule type="notContainsBlanks" dxfId="8247" priority="6065">
      <formula>LEN(TRIM(H164))&gt;0</formula>
    </cfRule>
  </conditionalFormatting>
  <conditionalFormatting sqref="H164">
    <cfRule type="containsBlanks" dxfId="8246" priority="6066">
      <formula>LEN(TRIM(H164))=0</formula>
    </cfRule>
  </conditionalFormatting>
  <conditionalFormatting sqref="H164">
    <cfRule type="notContainsBlanks" dxfId="8245" priority="6067">
      <formula>LEN(TRIM(H164))&gt;0</formula>
    </cfRule>
  </conditionalFormatting>
  <conditionalFormatting sqref="H164">
    <cfRule type="containsBlanks" dxfId="8244" priority="6068">
      <formula>LEN(TRIM(H164))=0</formula>
    </cfRule>
  </conditionalFormatting>
  <conditionalFormatting sqref="H173">
    <cfRule type="notContainsBlanks" dxfId="8243" priority="6069">
      <formula>LEN(TRIM(H173))&gt;0</formula>
    </cfRule>
  </conditionalFormatting>
  <conditionalFormatting sqref="H173">
    <cfRule type="containsBlanks" dxfId="8242" priority="6070">
      <formula>LEN(TRIM(H173))=0</formula>
    </cfRule>
  </conditionalFormatting>
  <conditionalFormatting sqref="H175">
    <cfRule type="notContainsBlanks" dxfId="8241" priority="6071">
      <formula>LEN(TRIM(H175))&gt;0</formula>
    </cfRule>
  </conditionalFormatting>
  <conditionalFormatting sqref="H175">
    <cfRule type="containsBlanks" dxfId="8240" priority="6072">
      <formula>LEN(TRIM(H175))=0</formula>
    </cfRule>
  </conditionalFormatting>
  <conditionalFormatting sqref="H175">
    <cfRule type="notContainsBlanks" dxfId="8239" priority="6073">
      <formula>LEN(TRIM(H175))&gt;0</formula>
    </cfRule>
  </conditionalFormatting>
  <conditionalFormatting sqref="H175">
    <cfRule type="containsBlanks" dxfId="8238" priority="6074">
      <formula>LEN(TRIM(H175))=0</formula>
    </cfRule>
  </conditionalFormatting>
  <conditionalFormatting sqref="H175">
    <cfRule type="notContainsBlanks" dxfId="8237" priority="6075">
      <formula>LEN(TRIM(H175))&gt;0</formula>
    </cfRule>
  </conditionalFormatting>
  <conditionalFormatting sqref="H175">
    <cfRule type="containsBlanks" dxfId="8236" priority="6076">
      <formula>LEN(TRIM(H175))=0</formula>
    </cfRule>
  </conditionalFormatting>
  <conditionalFormatting sqref="T314">
    <cfRule type="notContainsBlanks" dxfId="8235" priority="6077">
      <formula>LEN(TRIM(T314))&gt;0</formula>
    </cfRule>
  </conditionalFormatting>
  <conditionalFormatting sqref="T314">
    <cfRule type="containsBlanks" dxfId="8234" priority="6078">
      <formula>LEN(TRIM(T314))=0</formula>
    </cfRule>
  </conditionalFormatting>
  <conditionalFormatting sqref="T314">
    <cfRule type="notContainsBlanks" dxfId="8233" priority="6079">
      <formula>LEN(TRIM(T314))&gt;0</formula>
    </cfRule>
  </conditionalFormatting>
  <conditionalFormatting sqref="T314">
    <cfRule type="containsBlanks" dxfId="8232" priority="6080">
      <formula>LEN(TRIM(T314))=0</formula>
    </cfRule>
  </conditionalFormatting>
  <conditionalFormatting sqref="T314">
    <cfRule type="notContainsBlanks" dxfId="8231" priority="6081">
      <formula>LEN(TRIM(T314))&gt;0</formula>
    </cfRule>
  </conditionalFormatting>
  <conditionalFormatting sqref="T314">
    <cfRule type="containsBlanks" dxfId="8230" priority="6082">
      <formula>LEN(TRIM(T314))=0</formula>
    </cfRule>
  </conditionalFormatting>
  <conditionalFormatting sqref="T314">
    <cfRule type="notContainsBlanks" dxfId="8229" priority="6083">
      <formula>LEN(TRIM(T314))&gt;0</formula>
    </cfRule>
  </conditionalFormatting>
  <conditionalFormatting sqref="T314">
    <cfRule type="containsBlanks" dxfId="8228" priority="6084">
      <formula>LEN(TRIM(T314))=0</formula>
    </cfRule>
  </conditionalFormatting>
  <conditionalFormatting sqref="T314">
    <cfRule type="notContainsBlanks" dxfId="8227" priority="6085">
      <formula>LEN(TRIM(T314))&gt;0</formula>
    </cfRule>
  </conditionalFormatting>
  <conditionalFormatting sqref="T314">
    <cfRule type="containsBlanks" dxfId="8226" priority="6086">
      <formula>LEN(TRIM(T314))=0</formula>
    </cfRule>
  </conditionalFormatting>
  <conditionalFormatting sqref="T314">
    <cfRule type="notContainsBlanks" dxfId="8225" priority="6087">
      <formula>LEN(TRIM(T314))&gt;0</formula>
    </cfRule>
  </conditionalFormatting>
  <conditionalFormatting sqref="T314">
    <cfRule type="containsBlanks" dxfId="8224" priority="6088">
      <formula>LEN(TRIM(T314))=0</formula>
    </cfRule>
  </conditionalFormatting>
  <conditionalFormatting sqref="I307:I308 I298:I305 I310:I311">
    <cfRule type="notContainsBlanks" dxfId="8223" priority="6089">
      <formula>LEN(TRIM(I307))&gt;0</formula>
    </cfRule>
  </conditionalFormatting>
  <conditionalFormatting sqref="I307:I308 I298:I305 I310:I311">
    <cfRule type="containsBlanks" dxfId="8222" priority="6090">
      <formula>LEN(TRIM(I307))=0</formula>
    </cfRule>
  </conditionalFormatting>
  <conditionalFormatting sqref="I302:I305">
    <cfRule type="notContainsBlanks" dxfId="8221" priority="6091">
      <formula>LEN(TRIM(I302))&gt;0</formula>
    </cfRule>
  </conditionalFormatting>
  <conditionalFormatting sqref="I302:I305">
    <cfRule type="containsBlanks" dxfId="8220" priority="6092">
      <formula>LEN(TRIM(I302))=0</formula>
    </cfRule>
  </conditionalFormatting>
  <conditionalFormatting sqref="I302:I303">
    <cfRule type="notContainsBlanks" dxfId="8219" priority="6093">
      <formula>LEN(TRIM(I302))&gt;0</formula>
    </cfRule>
  </conditionalFormatting>
  <conditionalFormatting sqref="I302:I303">
    <cfRule type="containsBlanks" dxfId="8218" priority="6094">
      <formula>LEN(TRIM(I302))=0</formula>
    </cfRule>
  </conditionalFormatting>
  <conditionalFormatting sqref="I302:I303">
    <cfRule type="notContainsBlanks" dxfId="8217" priority="6095">
      <formula>LEN(TRIM(I302))&gt;0</formula>
    </cfRule>
  </conditionalFormatting>
  <conditionalFormatting sqref="I302:I303">
    <cfRule type="containsBlanks" dxfId="8216" priority="6096">
      <formula>LEN(TRIM(I302))=0</formula>
    </cfRule>
  </conditionalFormatting>
  <conditionalFormatting sqref="I302:I303">
    <cfRule type="notContainsBlanks" dxfId="8215" priority="6097">
      <formula>LEN(TRIM(I302))&gt;0</formula>
    </cfRule>
  </conditionalFormatting>
  <conditionalFormatting sqref="I302:I303">
    <cfRule type="containsBlanks" dxfId="8214" priority="6098">
      <formula>LEN(TRIM(I302))=0</formula>
    </cfRule>
  </conditionalFormatting>
  <conditionalFormatting sqref="I302:I303">
    <cfRule type="notContainsBlanks" dxfId="8213" priority="6099">
      <formula>LEN(TRIM(I302))&gt;0</formula>
    </cfRule>
  </conditionalFormatting>
  <conditionalFormatting sqref="I302:I303">
    <cfRule type="containsBlanks" dxfId="8212" priority="6100">
      <formula>LEN(TRIM(I302))=0</formula>
    </cfRule>
  </conditionalFormatting>
  <conditionalFormatting sqref="I305 I307">
    <cfRule type="notContainsBlanks" dxfId="8211" priority="6101">
      <formula>LEN(TRIM(I305))&gt;0</formula>
    </cfRule>
  </conditionalFormatting>
  <conditionalFormatting sqref="I305 I307">
    <cfRule type="containsBlanks" dxfId="8210" priority="6102">
      <formula>LEN(TRIM(I305))=0</formula>
    </cfRule>
  </conditionalFormatting>
  <conditionalFormatting sqref="I305 I307">
    <cfRule type="notContainsBlanks" dxfId="8209" priority="6103">
      <formula>LEN(TRIM(I305))&gt;0</formula>
    </cfRule>
  </conditionalFormatting>
  <conditionalFormatting sqref="I305 I307">
    <cfRule type="containsBlanks" dxfId="8208" priority="6104">
      <formula>LEN(TRIM(I305))=0</formula>
    </cfRule>
  </conditionalFormatting>
  <conditionalFormatting sqref="I305 I307">
    <cfRule type="notContainsBlanks" dxfId="8207" priority="6105">
      <formula>LEN(TRIM(I305))&gt;0</formula>
    </cfRule>
  </conditionalFormatting>
  <conditionalFormatting sqref="I305 I307">
    <cfRule type="containsBlanks" dxfId="8206" priority="6106">
      <formula>LEN(TRIM(I305))=0</formula>
    </cfRule>
  </conditionalFormatting>
  <conditionalFormatting sqref="I299:I300">
    <cfRule type="notContainsBlanks" dxfId="8205" priority="6107">
      <formula>LEN(TRIM(I299))&gt;0</formula>
    </cfRule>
  </conditionalFormatting>
  <conditionalFormatting sqref="I299:I300">
    <cfRule type="containsBlanks" dxfId="8204" priority="6108">
      <formula>LEN(TRIM(I299))=0</formula>
    </cfRule>
  </conditionalFormatting>
  <conditionalFormatting sqref="I307">
    <cfRule type="notContainsBlanks" dxfId="8203" priority="6109">
      <formula>LEN(TRIM(I307))&gt;0</formula>
    </cfRule>
  </conditionalFormatting>
  <conditionalFormatting sqref="I307">
    <cfRule type="containsBlanks" dxfId="8202" priority="6110">
      <formula>LEN(TRIM(I307))=0</formula>
    </cfRule>
  </conditionalFormatting>
  <conditionalFormatting sqref="I301">
    <cfRule type="notContainsBlanks" dxfId="8201" priority="6111">
      <formula>LEN(TRIM(I301))&gt;0</formula>
    </cfRule>
  </conditionalFormatting>
  <conditionalFormatting sqref="I301">
    <cfRule type="containsBlanks" dxfId="8200" priority="6112">
      <formula>LEN(TRIM(I301))=0</formula>
    </cfRule>
  </conditionalFormatting>
  <conditionalFormatting sqref="I307">
    <cfRule type="notContainsBlanks" dxfId="8199" priority="6113">
      <formula>LEN(TRIM(I307))&gt;0</formula>
    </cfRule>
  </conditionalFormatting>
  <conditionalFormatting sqref="I307">
    <cfRule type="containsBlanks" dxfId="8198" priority="6114">
      <formula>LEN(TRIM(I307))=0</formula>
    </cfRule>
  </conditionalFormatting>
  <conditionalFormatting sqref="I310">
    <cfRule type="notContainsBlanks" dxfId="8197" priority="6115">
      <formula>LEN(TRIM(I310))&gt;0</formula>
    </cfRule>
  </conditionalFormatting>
  <conditionalFormatting sqref="I310">
    <cfRule type="containsBlanks" dxfId="8196" priority="6116">
      <formula>LEN(TRIM(I310))=0</formula>
    </cfRule>
  </conditionalFormatting>
  <conditionalFormatting sqref="I310">
    <cfRule type="notContainsBlanks" dxfId="8195" priority="6117">
      <formula>LEN(TRIM(I310))&gt;0</formula>
    </cfRule>
  </conditionalFormatting>
  <conditionalFormatting sqref="I310">
    <cfRule type="containsBlanks" dxfId="8194" priority="6118">
      <formula>LEN(TRIM(I310))=0</formula>
    </cfRule>
  </conditionalFormatting>
  <conditionalFormatting sqref="I310">
    <cfRule type="notContainsBlanks" dxfId="8193" priority="6119">
      <formula>LEN(TRIM(I310))&gt;0</formula>
    </cfRule>
  </conditionalFormatting>
  <conditionalFormatting sqref="I310">
    <cfRule type="containsBlanks" dxfId="8192" priority="6120">
      <formula>LEN(TRIM(I310))=0</formula>
    </cfRule>
  </conditionalFormatting>
  <conditionalFormatting sqref="I311">
    <cfRule type="notContainsBlanks" dxfId="8191" priority="6121">
      <formula>LEN(TRIM(I311))&gt;0</formula>
    </cfRule>
  </conditionalFormatting>
  <conditionalFormatting sqref="I311">
    <cfRule type="containsBlanks" dxfId="8190" priority="6122">
      <formula>LEN(TRIM(I311))=0</formula>
    </cfRule>
  </conditionalFormatting>
  <conditionalFormatting sqref="I311">
    <cfRule type="notContainsBlanks" dxfId="8189" priority="6123">
      <formula>LEN(TRIM(I311))&gt;0</formula>
    </cfRule>
  </conditionalFormatting>
  <conditionalFormatting sqref="I311">
    <cfRule type="containsBlanks" dxfId="8188" priority="6124">
      <formula>LEN(TRIM(I311))=0</formula>
    </cfRule>
  </conditionalFormatting>
  <conditionalFormatting sqref="I311">
    <cfRule type="notContainsBlanks" dxfId="8187" priority="6125">
      <formula>LEN(TRIM(I311))&gt;0</formula>
    </cfRule>
  </conditionalFormatting>
  <conditionalFormatting sqref="I311">
    <cfRule type="containsBlanks" dxfId="8186" priority="6126">
      <formula>LEN(TRIM(I311))=0</formula>
    </cfRule>
  </conditionalFormatting>
  <conditionalFormatting sqref="I308 I310:I311">
    <cfRule type="notContainsBlanks" dxfId="8185" priority="6127">
      <formula>LEN(TRIM(I308))&gt;0</formula>
    </cfRule>
  </conditionalFormatting>
  <conditionalFormatting sqref="I308 I310:I311">
    <cfRule type="containsBlanks" dxfId="8184" priority="6128">
      <formula>LEN(TRIM(I308))=0</formula>
    </cfRule>
  </conditionalFormatting>
  <conditionalFormatting sqref="I310:I311">
    <cfRule type="notContainsBlanks" dxfId="8183" priority="6129">
      <formula>LEN(TRIM(I310))&gt;0</formula>
    </cfRule>
  </conditionalFormatting>
  <conditionalFormatting sqref="I310:I311">
    <cfRule type="containsBlanks" dxfId="8182" priority="6130">
      <formula>LEN(TRIM(I310))=0</formula>
    </cfRule>
  </conditionalFormatting>
  <conditionalFormatting sqref="I300">
    <cfRule type="notContainsBlanks" dxfId="8181" priority="6131">
      <formula>LEN(TRIM(I300))&gt;0</formula>
    </cfRule>
  </conditionalFormatting>
  <conditionalFormatting sqref="I300">
    <cfRule type="containsBlanks" dxfId="8180" priority="6132">
      <formula>LEN(TRIM(I300))=0</formula>
    </cfRule>
  </conditionalFormatting>
  <conditionalFormatting sqref="I300">
    <cfRule type="notContainsBlanks" dxfId="8179" priority="6133">
      <formula>LEN(TRIM(I300))&gt;0</formula>
    </cfRule>
  </conditionalFormatting>
  <conditionalFormatting sqref="I300">
    <cfRule type="containsBlanks" dxfId="8178" priority="6134">
      <formula>LEN(TRIM(I300))=0</formula>
    </cfRule>
  </conditionalFormatting>
  <conditionalFormatting sqref="I307">
    <cfRule type="notContainsBlanks" dxfId="8177" priority="6135">
      <formula>LEN(TRIM(I307))&gt;0</formula>
    </cfRule>
  </conditionalFormatting>
  <conditionalFormatting sqref="I307">
    <cfRule type="containsBlanks" dxfId="8176" priority="6136">
      <formula>LEN(TRIM(I307))=0</formula>
    </cfRule>
  </conditionalFormatting>
  <conditionalFormatting sqref="I308">
    <cfRule type="notContainsBlanks" dxfId="8175" priority="6137">
      <formula>LEN(TRIM(I308))&gt;0</formula>
    </cfRule>
  </conditionalFormatting>
  <conditionalFormatting sqref="I308">
    <cfRule type="containsBlanks" dxfId="8174" priority="6138">
      <formula>LEN(TRIM(I308))=0</formula>
    </cfRule>
  </conditionalFormatting>
  <conditionalFormatting sqref="I300">
    <cfRule type="notContainsBlanks" dxfId="8173" priority="6139">
      <formula>LEN(TRIM(I300))&gt;0</formula>
    </cfRule>
  </conditionalFormatting>
  <conditionalFormatting sqref="I300">
    <cfRule type="containsBlanks" dxfId="8172" priority="6140">
      <formula>LEN(TRIM(I300))=0</formula>
    </cfRule>
  </conditionalFormatting>
  <conditionalFormatting sqref="I300">
    <cfRule type="notContainsBlanks" dxfId="8171" priority="6141">
      <formula>LEN(TRIM(I300))&gt;0</formula>
    </cfRule>
  </conditionalFormatting>
  <conditionalFormatting sqref="I300">
    <cfRule type="containsBlanks" dxfId="8170" priority="6142">
      <formula>LEN(TRIM(I300))=0</formula>
    </cfRule>
  </conditionalFormatting>
  <conditionalFormatting sqref="I300">
    <cfRule type="notContainsBlanks" dxfId="8169" priority="6143">
      <formula>LEN(TRIM(I300))&gt;0</formula>
    </cfRule>
  </conditionalFormatting>
  <conditionalFormatting sqref="I300">
    <cfRule type="containsBlanks" dxfId="8168" priority="6144">
      <formula>LEN(TRIM(I300))=0</formula>
    </cfRule>
  </conditionalFormatting>
  <conditionalFormatting sqref="I299">
    <cfRule type="notContainsBlanks" dxfId="8167" priority="6145">
      <formula>LEN(TRIM(I299))&gt;0</formula>
    </cfRule>
  </conditionalFormatting>
  <conditionalFormatting sqref="I299">
    <cfRule type="containsBlanks" dxfId="8166" priority="6146">
      <formula>LEN(TRIM(I299))=0</formula>
    </cfRule>
  </conditionalFormatting>
  <conditionalFormatting sqref="I299">
    <cfRule type="notContainsBlanks" dxfId="8165" priority="6147">
      <formula>LEN(TRIM(I299))&gt;0</formula>
    </cfRule>
  </conditionalFormatting>
  <conditionalFormatting sqref="I299">
    <cfRule type="containsBlanks" dxfId="8164" priority="6148">
      <formula>LEN(TRIM(I299))=0</formula>
    </cfRule>
  </conditionalFormatting>
  <conditionalFormatting sqref="I299">
    <cfRule type="notContainsBlanks" dxfId="8163" priority="6149">
      <formula>LEN(TRIM(I299))&gt;0</formula>
    </cfRule>
  </conditionalFormatting>
  <conditionalFormatting sqref="I299">
    <cfRule type="containsBlanks" dxfId="8162" priority="6150">
      <formula>LEN(TRIM(I299))=0</formula>
    </cfRule>
  </conditionalFormatting>
  <conditionalFormatting sqref="I306">
    <cfRule type="notContainsBlanks" dxfId="8161" priority="6151">
      <formula>LEN(TRIM(I306))&gt;0</formula>
    </cfRule>
  </conditionalFormatting>
  <conditionalFormatting sqref="I306">
    <cfRule type="containsBlanks" dxfId="8160" priority="6152">
      <formula>LEN(TRIM(I306))=0</formula>
    </cfRule>
  </conditionalFormatting>
  <conditionalFormatting sqref="I306">
    <cfRule type="notContainsBlanks" dxfId="8159" priority="6153">
      <formula>LEN(TRIM(I306))&gt;0</formula>
    </cfRule>
  </conditionalFormatting>
  <conditionalFormatting sqref="I306">
    <cfRule type="containsBlanks" dxfId="8158" priority="6154">
      <formula>LEN(TRIM(I306))=0</formula>
    </cfRule>
  </conditionalFormatting>
  <conditionalFormatting sqref="I309">
    <cfRule type="notContainsBlanks" dxfId="8157" priority="6155">
      <formula>LEN(TRIM(I309))&gt;0</formula>
    </cfRule>
  </conditionalFormatting>
  <conditionalFormatting sqref="I309">
    <cfRule type="containsBlanks" dxfId="8156" priority="6156">
      <formula>LEN(TRIM(I309))=0</formula>
    </cfRule>
  </conditionalFormatting>
  <conditionalFormatting sqref="I309">
    <cfRule type="notContainsBlanks" dxfId="8155" priority="6157">
      <formula>LEN(TRIM(I309))&gt;0</formula>
    </cfRule>
  </conditionalFormatting>
  <conditionalFormatting sqref="I309">
    <cfRule type="containsBlanks" dxfId="8154" priority="6158">
      <formula>LEN(TRIM(I309))=0</formula>
    </cfRule>
  </conditionalFormatting>
  <conditionalFormatting sqref="J297">
    <cfRule type="notContainsBlanks" dxfId="8153" priority="6159">
      <formula>LEN(TRIM(J297))&gt;0</formula>
    </cfRule>
  </conditionalFormatting>
  <conditionalFormatting sqref="J297">
    <cfRule type="containsBlanks" dxfId="8152" priority="6160">
      <formula>LEN(TRIM(J297))=0</formula>
    </cfRule>
  </conditionalFormatting>
  <conditionalFormatting sqref="J297">
    <cfRule type="notContainsBlanks" dxfId="8151" priority="6161">
      <formula>LEN(TRIM(J297))&gt;0</formula>
    </cfRule>
  </conditionalFormatting>
  <conditionalFormatting sqref="J297">
    <cfRule type="containsBlanks" dxfId="8150" priority="6162">
      <formula>LEN(TRIM(J297))=0</formula>
    </cfRule>
  </conditionalFormatting>
  <conditionalFormatting sqref="J297">
    <cfRule type="notContainsBlanks" dxfId="8149" priority="6163">
      <formula>LEN(TRIM(J297))&gt;0</formula>
    </cfRule>
  </conditionalFormatting>
  <conditionalFormatting sqref="J297">
    <cfRule type="containsBlanks" dxfId="8148" priority="6164">
      <formula>LEN(TRIM(J297))=0</formula>
    </cfRule>
  </conditionalFormatting>
  <conditionalFormatting sqref="J297">
    <cfRule type="notContainsBlanks" dxfId="8147" priority="6165">
      <formula>LEN(TRIM(J297))&gt;0</formula>
    </cfRule>
  </conditionalFormatting>
  <conditionalFormatting sqref="J297">
    <cfRule type="containsBlanks" dxfId="8146" priority="6166">
      <formula>LEN(TRIM(J297))=0</formula>
    </cfRule>
  </conditionalFormatting>
  <conditionalFormatting sqref="J311">
    <cfRule type="notContainsBlanks" dxfId="8145" priority="6167">
      <formula>LEN(TRIM(J311))&gt;0</formula>
    </cfRule>
  </conditionalFormatting>
  <conditionalFormatting sqref="J311">
    <cfRule type="containsBlanks" dxfId="8144" priority="6168">
      <formula>LEN(TRIM(J311))=0</formula>
    </cfRule>
  </conditionalFormatting>
  <conditionalFormatting sqref="J311">
    <cfRule type="notContainsBlanks" dxfId="8143" priority="6169">
      <formula>LEN(TRIM(J311))&gt;0</formula>
    </cfRule>
  </conditionalFormatting>
  <conditionalFormatting sqref="J311">
    <cfRule type="containsBlanks" dxfId="8142" priority="6170">
      <formula>LEN(TRIM(J311))=0</formula>
    </cfRule>
  </conditionalFormatting>
  <conditionalFormatting sqref="J311">
    <cfRule type="notContainsBlanks" dxfId="8141" priority="6171">
      <formula>LEN(TRIM(J311))&gt;0</formula>
    </cfRule>
  </conditionalFormatting>
  <conditionalFormatting sqref="J311">
    <cfRule type="containsBlanks" dxfId="8140" priority="6172">
      <formula>LEN(TRIM(J311))=0</formula>
    </cfRule>
  </conditionalFormatting>
  <conditionalFormatting sqref="J311">
    <cfRule type="notContainsBlanks" dxfId="8139" priority="6173">
      <formula>LEN(TRIM(J311))&gt;0</formula>
    </cfRule>
  </conditionalFormatting>
  <conditionalFormatting sqref="J311">
    <cfRule type="containsBlanks" dxfId="8138" priority="6174">
      <formula>LEN(TRIM(J311))=0</formula>
    </cfRule>
  </conditionalFormatting>
  <conditionalFormatting sqref="K27:K34">
    <cfRule type="notContainsBlanks" dxfId="8137" priority="6175">
      <formula>LEN(TRIM(K27))&gt;0</formula>
    </cfRule>
  </conditionalFormatting>
  <conditionalFormatting sqref="K27:K34">
    <cfRule type="containsBlanks" dxfId="8136" priority="6176">
      <formula>LEN(TRIM(K27))=0</formula>
    </cfRule>
  </conditionalFormatting>
  <conditionalFormatting sqref="K35:K38">
    <cfRule type="notContainsBlanks" dxfId="8135" priority="6177">
      <formula>LEN(TRIM(K35))&gt;0</formula>
    </cfRule>
  </conditionalFormatting>
  <conditionalFormatting sqref="K35:K38">
    <cfRule type="containsBlanks" dxfId="8134" priority="6178">
      <formula>LEN(TRIM(K35))=0</formula>
    </cfRule>
  </conditionalFormatting>
  <conditionalFormatting sqref="W393">
    <cfRule type="notContainsBlanks" dxfId="8133" priority="6179">
      <formula>LEN(TRIM(W393))&gt;0</formula>
    </cfRule>
  </conditionalFormatting>
  <conditionalFormatting sqref="W393">
    <cfRule type="containsBlanks" dxfId="8132" priority="6180">
      <formula>LEN(TRIM(W393))=0</formula>
    </cfRule>
  </conditionalFormatting>
  <conditionalFormatting sqref="X400">
    <cfRule type="notContainsBlanks" dxfId="8131" priority="6181">
      <formula>LEN(TRIM(X400))&gt;0</formula>
    </cfRule>
  </conditionalFormatting>
  <conditionalFormatting sqref="X400">
    <cfRule type="containsBlanks" dxfId="8130" priority="6182">
      <formula>LEN(TRIM(X400))=0</formula>
    </cfRule>
  </conditionalFormatting>
  <conditionalFormatting sqref="X400">
    <cfRule type="notContainsBlanks" dxfId="8129" priority="6183">
      <formula>LEN(TRIM(X400))&gt;0</formula>
    </cfRule>
  </conditionalFormatting>
  <conditionalFormatting sqref="X400">
    <cfRule type="containsBlanks" dxfId="8128" priority="6184">
      <formula>LEN(TRIM(X400))=0</formula>
    </cfRule>
  </conditionalFormatting>
  <conditionalFormatting sqref="X400">
    <cfRule type="notContainsBlanks" dxfId="8127" priority="6185">
      <formula>LEN(TRIM(X400))&gt;0</formula>
    </cfRule>
  </conditionalFormatting>
  <conditionalFormatting sqref="X400">
    <cfRule type="containsBlanks" dxfId="8126" priority="6186">
      <formula>LEN(TRIM(X400))=0</formula>
    </cfRule>
  </conditionalFormatting>
  <conditionalFormatting sqref="X400">
    <cfRule type="notContainsBlanks" dxfId="8125" priority="6187">
      <formula>LEN(TRIM(X400))&gt;0</formula>
    </cfRule>
  </conditionalFormatting>
  <conditionalFormatting sqref="X400">
    <cfRule type="containsBlanks" dxfId="8124" priority="6188">
      <formula>LEN(TRIM(X400))=0</formula>
    </cfRule>
  </conditionalFormatting>
  <conditionalFormatting sqref="R298">
    <cfRule type="notContainsBlanks" dxfId="8123" priority="6189">
      <formula>LEN(TRIM(R298))&gt;0</formula>
    </cfRule>
  </conditionalFormatting>
  <conditionalFormatting sqref="R298">
    <cfRule type="containsBlanks" dxfId="8122" priority="6190">
      <formula>LEN(TRIM(R298))=0</formula>
    </cfRule>
  </conditionalFormatting>
  <conditionalFormatting sqref="R298">
    <cfRule type="notContainsBlanks" dxfId="8121" priority="6191">
      <formula>LEN(TRIM(R298))&gt;0</formula>
    </cfRule>
  </conditionalFormatting>
  <conditionalFormatting sqref="R298">
    <cfRule type="containsBlanks" dxfId="8120" priority="6192">
      <formula>LEN(TRIM(R298))=0</formula>
    </cfRule>
  </conditionalFormatting>
  <conditionalFormatting sqref="R298:R299">
    <cfRule type="notContainsBlanks" dxfId="8119" priority="6193">
      <formula>LEN(TRIM(R298))&gt;0</formula>
    </cfRule>
  </conditionalFormatting>
  <conditionalFormatting sqref="R298:R299">
    <cfRule type="containsBlanks" dxfId="8118" priority="6194">
      <formula>LEN(TRIM(R298))=0</formula>
    </cfRule>
  </conditionalFormatting>
  <conditionalFormatting sqref="R298:R299">
    <cfRule type="notContainsBlanks" dxfId="8117" priority="6195">
      <formula>LEN(TRIM(R298))&gt;0</formula>
    </cfRule>
  </conditionalFormatting>
  <conditionalFormatting sqref="R298:R299">
    <cfRule type="containsBlanks" dxfId="8116" priority="6196">
      <formula>LEN(TRIM(R298))=0</formula>
    </cfRule>
  </conditionalFormatting>
  <conditionalFormatting sqref="R304:R305">
    <cfRule type="notContainsBlanks" dxfId="8115" priority="6197">
      <formula>LEN(TRIM(R304))&gt;0</formula>
    </cfRule>
  </conditionalFormatting>
  <conditionalFormatting sqref="R304:R305">
    <cfRule type="containsBlanks" dxfId="8114" priority="6198">
      <formula>LEN(TRIM(R304))=0</formula>
    </cfRule>
  </conditionalFormatting>
  <conditionalFormatting sqref="R304:R305">
    <cfRule type="notContainsBlanks" dxfId="8113" priority="6199">
      <formula>LEN(TRIM(R304))&gt;0</formula>
    </cfRule>
  </conditionalFormatting>
  <conditionalFormatting sqref="R304:R305">
    <cfRule type="containsBlanks" dxfId="8112" priority="6200">
      <formula>LEN(TRIM(R304))=0</formula>
    </cfRule>
  </conditionalFormatting>
  <conditionalFormatting sqref="R304:R305">
    <cfRule type="notContainsBlanks" dxfId="8111" priority="6201">
      <formula>LEN(TRIM(R304))&gt;0</formula>
    </cfRule>
  </conditionalFormatting>
  <conditionalFormatting sqref="R304:R305">
    <cfRule type="containsBlanks" dxfId="8110" priority="6202">
      <formula>LEN(TRIM(R304))=0</formula>
    </cfRule>
  </conditionalFormatting>
  <conditionalFormatting sqref="R304:R305">
    <cfRule type="notContainsBlanks" dxfId="8109" priority="6203">
      <formula>LEN(TRIM(R304))&gt;0</formula>
    </cfRule>
  </conditionalFormatting>
  <conditionalFormatting sqref="R304:R305">
    <cfRule type="containsBlanks" dxfId="8108" priority="6204">
      <formula>LEN(TRIM(R304))=0</formula>
    </cfRule>
  </conditionalFormatting>
  <conditionalFormatting sqref="R306">
    <cfRule type="notContainsBlanks" dxfId="8107" priority="6205">
      <formula>LEN(TRIM(R306))&gt;0</formula>
    </cfRule>
  </conditionalFormatting>
  <conditionalFormatting sqref="R306">
    <cfRule type="containsBlanks" dxfId="8106" priority="6206">
      <formula>LEN(TRIM(R306))=0</formula>
    </cfRule>
  </conditionalFormatting>
  <conditionalFormatting sqref="R306">
    <cfRule type="notContainsBlanks" dxfId="8105" priority="6207">
      <formula>LEN(TRIM(R306))&gt;0</formula>
    </cfRule>
  </conditionalFormatting>
  <conditionalFormatting sqref="R306">
    <cfRule type="containsBlanks" dxfId="8104" priority="6208">
      <formula>LEN(TRIM(R306))=0</formula>
    </cfRule>
  </conditionalFormatting>
  <conditionalFormatting sqref="R306">
    <cfRule type="notContainsBlanks" dxfId="8103" priority="6209">
      <formula>LEN(TRIM(R306))&gt;0</formula>
    </cfRule>
  </conditionalFormatting>
  <conditionalFormatting sqref="R306">
    <cfRule type="containsBlanks" dxfId="8102" priority="6210">
      <formula>LEN(TRIM(R306))=0</formula>
    </cfRule>
  </conditionalFormatting>
  <conditionalFormatting sqref="R306">
    <cfRule type="notContainsBlanks" dxfId="8101" priority="6211">
      <formula>LEN(TRIM(R306))&gt;0</formula>
    </cfRule>
  </conditionalFormatting>
  <conditionalFormatting sqref="R306">
    <cfRule type="containsBlanks" dxfId="8100" priority="6212">
      <formula>LEN(TRIM(R306))=0</formula>
    </cfRule>
  </conditionalFormatting>
  <conditionalFormatting sqref="R307">
    <cfRule type="notContainsBlanks" dxfId="8099" priority="6213">
      <formula>LEN(TRIM(R307))&gt;0</formula>
    </cfRule>
  </conditionalFormatting>
  <conditionalFormatting sqref="R307">
    <cfRule type="containsBlanks" dxfId="8098" priority="6214">
      <formula>LEN(TRIM(R307))=0</formula>
    </cfRule>
  </conditionalFormatting>
  <conditionalFormatting sqref="R307">
    <cfRule type="notContainsBlanks" dxfId="8097" priority="6215">
      <formula>LEN(TRIM(R307))&gt;0</formula>
    </cfRule>
  </conditionalFormatting>
  <conditionalFormatting sqref="R307">
    <cfRule type="containsBlanks" dxfId="8096" priority="6216">
      <formula>LEN(TRIM(R307))=0</formula>
    </cfRule>
  </conditionalFormatting>
  <conditionalFormatting sqref="R307">
    <cfRule type="notContainsBlanks" dxfId="8095" priority="6217">
      <formula>LEN(TRIM(R307))&gt;0</formula>
    </cfRule>
  </conditionalFormatting>
  <conditionalFormatting sqref="R307">
    <cfRule type="containsBlanks" dxfId="8094" priority="6218">
      <formula>LEN(TRIM(R307))=0</formula>
    </cfRule>
  </conditionalFormatting>
  <conditionalFormatting sqref="R307">
    <cfRule type="notContainsBlanks" dxfId="8093" priority="6219">
      <formula>LEN(TRIM(R307))&gt;0</formula>
    </cfRule>
  </conditionalFormatting>
  <conditionalFormatting sqref="R307">
    <cfRule type="containsBlanks" dxfId="8092" priority="6220">
      <formula>LEN(TRIM(R307))=0</formula>
    </cfRule>
  </conditionalFormatting>
  <conditionalFormatting sqref="R302">
    <cfRule type="notContainsBlanks" dxfId="8091" priority="6221">
      <formula>LEN(TRIM(R302))&gt;0</formula>
    </cfRule>
  </conditionalFormatting>
  <conditionalFormatting sqref="R302">
    <cfRule type="containsBlanks" dxfId="8090" priority="6222">
      <formula>LEN(TRIM(R302))=0</formula>
    </cfRule>
  </conditionalFormatting>
  <conditionalFormatting sqref="R302">
    <cfRule type="notContainsBlanks" dxfId="8089" priority="6223">
      <formula>LEN(TRIM(R302))&gt;0</formula>
    </cfRule>
  </conditionalFormatting>
  <conditionalFormatting sqref="R302">
    <cfRule type="containsBlanks" dxfId="8088" priority="6224">
      <formula>LEN(TRIM(R302))=0</formula>
    </cfRule>
  </conditionalFormatting>
  <conditionalFormatting sqref="R302">
    <cfRule type="notContainsBlanks" dxfId="8087" priority="6225">
      <formula>LEN(TRIM(R302))&gt;0</formula>
    </cfRule>
  </conditionalFormatting>
  <conditionalFormatting sqref="R302">
    <cfRule type="containsBlanks" dxfId="8086" priority="6226">
      <formula>LEN(TRIM(R302))=0</formula>
    </cfRule>
  </conditionalFormatting>
  <conditionalFormatting sqref="R302">
    <cfRule type="notContainsBlanks" dxfId="8085" priority="6227">
      <formula>LEN(TRIM(R302))&gt;0</formula>
    </cfRule>
  </conditionalFormatting>
  <conditionalFormatting sqref="R302">
    <cfRule type="containsBlanks" dxfId="8084" priority="6228">
      <formula>LEN(TRIM(R302))=0</formula>
    </cfRule>
  </conditionalFormatting>
  <conditionalFormatting sqref="R302">
    <cfRule type="notContainsBlanks" dxfId="8083" priority="6229">
      <formula>LEN(TRIM(R302))&gt;0</formula>
    </cfRule>
  </conditionalFormatting>
  <conditionalFormatting sqref="R302">
    <cfRule type="containsBlanks" dxfId="8082" priority="6230">
      <formula>LEN(TRIM(R302))=0</formula>
    </cfRule>
  </conditionalFormatting>
  <conditionalFormatting sqref="R303">
    <cfRule type="notContainsBlanks" dxfId="8081" priority="6231">
      <formula>LEN(TRIM(R303))&gt;0</formula>
    </cfRule>
  </conditionalFormatting>
  <conditionalFormatting sqref="R303">
    <cfRule type="containsBlanks" dxfId="8080" priority="6232">
      <formula>LEN(TRIM(R303))=0</formula>
    </cfRule>
  </conditionalFormatting>
  <conditionalFormatting sqref="R303">
    <cfRule type="notContainsBlanks" dxfId="8079" priority="6233">
      <formula>LEN(TRIM(R303))&gt;0</formula>
    </cfRule>
  </conditionalFormatting>
  <conditionalFormatting sqref="R303">
    <cfRule type="containsBlanks" dxfId="8078" priority="6234">
      <formula>LEN(TRIM(R303))=0</formula>
    </cfRule>
  </conditionalFormatting>
  <conditionalFormatting sqref="R303">
    <cfRule type="notContainsBlanks" dxfId="8077" priority="6235">
      <formula>LEN(TRIM(R303))&gt;0</formula>
    </cfRule>
  </conditionalFormatting>
  <conditionalFormatting sqref="R303">
    <cfRule type="containsBlanks" dxfId="8076" priority="6236">
      <formula>LEN(TRIM(R303))=0</formula>
    </cfRule>
  </conditionalFormatting>
  <conditionalFormatting sqref="R303">
    <cfRule type="notContainsBlanks" dxfId="8075" priority="6237">
      <formula>LEN(TRIM(R303))&gt;0</formula>
    </cfRule>
  </conditionalFormatting>
  <conditionalFormatting sqref="R303">
    <cfRule type="containsBlanks" dxfId="8074" priority="6238">
      <formula>LEN(TRIM(R303))=0</formula>
    </cfRule>
  </conditionalFormatting>
  <conditionalFormatting sqref="R303">
    <cfRule type="notContainsBlanks" dxfId="8073" priority="6239">
      <formula>LEN(TRIM(R303))&gt;0</formula>
    </cfRule>
  </conditionalFormatting>
  <conditionalFormatting sqref="R303">
    <cfRule type="containsBlanks" dxfId="8072" priority="6240">
      <formula>LEN(TRIM(R303))=0</formula>
    </cfRule>
  </conditionalFormatting>
  <conditionalFormatting sqref="R301">
    <cfRule type="notContainsBlanks" dxfId="8071" priority="6241">
      <formula>LEN(TRIM(R301))&gt;0</formula>
    </cfRule>
  </conditionalFormatting>
  <conditionalFormatting sqref="R301">
    <cfRule type="containsBlanks" dxfId="8070" priority="6242">
      <formula>LEN(TRIM(R301))=0</formula>
    </cfRule>
  </conditionalFormatting>
  <conditionalFormatting sqref="R301">
    <cfRule type="notContainsBlanks" dxfId="8069" priority="6243">
      <formula>LEN(TRIM(R301))&gt;0</formula>
    </cfRule>
  </conditionalFormatting>
  <conditionalFormatting sqref="R301">
    <cfRule type="containsBlanks" dxfId="8068" priority="6244">
      <formula>LEN(TRIM(R301))=0</formula>
    </cfRule>
  </conditionalFormatting>
  <conditionalFormatting sqref="R301">
    <cfRule type="notContainsBlanks" dxfId="8067" priority="6245">
      <formula>LEN(TRIM(R301))&gt;0</formula>
    </cfRule>
  </conditionalFormatting>
  <conditionalFormatting sqref="R301">
    <cfRule type="containsBlanks" dxfId="8066" priority="6246">
      <formula>LEN(TRIM(R301))=0</formula>
    </cfRule>
  </conditionalFormatting>
  <conditionalFormatting sqref="R300">
    <cfRule type="notContainsBlanks" dxfId="8065" priority="6247">
      <formula>LEN(TRIM(R300))&gt;0</formula>
    </cfRule>
  </conditionalFormatting>
  <conditionalFormatting sqref="R300">
    <cfRule type="containsBlanks" dxfId="8064" priority="6248">
      <formula>LEN(TRIM(R300))=0</formula>
    </cfRule>
  </conditionalFormatting>
  <conditionalFormatting sqref="R300">
    <cfRule type="notContainsBlanks" dxfId="8063" priority="6249">
      <formula>LEN(TRIM(R300))&gt;0</formula>
    </cfRule>
  </conditionalFormatting>
  <conditionalFormatting sqref="R300">
    <cfRule type="containsBlanks" dxfId="8062" priority="6250">
      <formula>LEN(TRIM(R300))=0</formula>
    </cfRule>
  </conditionalFormatting>
  <conditionalFormatting sqref="R300">
    <cfRule type="notContainsBlanks" dxfId="8061" priority="6251">
      <formula>LEN(TRIM(R300))&gt;0</formula>
    </cfRule>
  </conditionalFormatting>
  <conditionalFormatting sqref="R300">
    <cfRule type="containsBlanks" dxfId="8060" priority="6252">
      <formula>LEN(TRIM(R300))=0</formula>
    </cfRule>
  </conditionalFormatting>
  <conditionalFormatting sqref="R300">
    <cfRule type="notContainsBlanks" dxfId="8059" priority="6253">
      <formula>LEN(TRIM(R300))&gt;0</formula>
    </cfRule>
  </conditionalFormatting>
  <conditionalFormatting sqref="R300">
    <cfRule type="containsBlanks" dxfId="8058" priority="6254">
      <formula>LEN(TRIM(R300))=0</formula>
    </cfRule>
  </conditionalFormatting>
  <conditionalFormatting sqref="R300">
    <cfRule type="notContainsBlanks" dxfId="8057" priority="6255">
      <formula>LEN(TRIM(R300))&gt;0</formula>
    </cfRule>
  </conditionalFormatting>
  <conditionalFormatting sqref="R300">
    <cfRule type="containsBlanks" dxfId="8056" priority="6256">
      <formula>LEN(TRIM(R300))=0</formula>
    </cfRule>
  </conditionalFormatting>
  <conditionalFormatting sqref="R300">
    <cfRule type="notContainsBlanks" dxfId="8055" priority="6257">
      <formula>LEN(TRIM(R300))&gt;0</formula>
    </cfRule>
  </conditionalFormatting>
  <conditionalFormatting sqref="R300">
    <cfRule type="containsBlanks" dxfId="8054" priority="6258">
      <formula>LEN(TRIM(R300))=0</formula>
    </cfRule>
  </conditionalFormatting>
  <conditionalFormatting sqref="R300">
    <cfRule type="notContainsBlanks" dxfId="8053" priority="6259">
      <formula>LEN(TRIM(R300))&gt;0</formula>
    </cfRule>
  </conditionalFormatting>
  <conditionalFormatting sqref="R300">
    <cfRule type="containsBlanks" dxfId="8052" priority="6260">
      <formula>LEN(TRIM(R300))=0</formula>
    </cfRule>
  </conditionalFormatting>
  <conditionalFormatting sqref="R300">
    <cfRule type="notContainsBlanks" dxfId="8051" priority="6261">
      <formula>LEN(TRIM(R300))&gt;0</formula>
    </cfRule>
  </conditionalFormatting>
  <conditionalFormatting sqref="R300">
    <cfRule type="containsBlanks" dxfId="8050" priority="6262">
      <formula>LEN(TRIM(R300))=0</formula>
    </cfRule>
  </conditionalFormatting>
  <conditionalFormatting sqref="R308">
    <cfRule type="notContainsBlanks" dxfId="8049" priority="6263">
      <formula>LEN(TRIM(R308))&gt;0</formula>
    </cfRule>
  </conditionalFormatting>
  <conditionalFormatting sqref="R308">
    <cfRule type="containsBlanks" dxfId="8048" priority="6264">
      <formula>LEN(TRIM(R308))=0</formula>
    </cfRule>
  </conditionalFormatting>
  <conditionalFormatting sqref="R308">
    <cfRule type="notContainsBlanks" dxfId="8047" priority="6265">
      <formula>LEN(TRIM(R308))&gt;0</formula>
    </cfRule>
  </conditionalFormatting>
  <conditionalFormatting sqref="R308">
    <cfRule type="containsBlanks" dxfId="8046" priority="6266">
      <formula>LEN(TRIM(R308))=0</formula>
    </cfRule>
  </conditionalFormatting>
  <conditionalFormatting sqref="R308">
    <cfRule type="notContainsBlanks" dxfId="8045" priority="6267">
      <formula>LEN(TRIM(R308))&gt;0</formula>
    </cfRule>
  </conditionalFormatting>
  <conditionalFormatting sqref="R308">
    <cfRule type="containsBlanks" dxfId="8044" priority="6268">
      <formula>LEN(TRIM(R308))=0</formula>
    </cfRule>
  </conditionalFormatting>
  <conditionalFormatting sqref="R308">
    <cfRule type="notContainsBlanks" dxfId="8043" priority="6269">
      <formula>LEN(TRIM(R308))&gt;0</formula>
    </cfRule>
  </conditionalFormatting>
  <conditionalFormatting sqref="R308">
    <cfRule type="containsBlanks" dxfId="8042" priority="6270">
      <formula>LEN(TRIM(R308))=0</formula>
    </cfRule>
  </conditionalFormatting>
  <conditionalFormatting sqref="V173:V174 V177:V180 V182:V183">
    <cfRule type="notContainsBlanks" dxfId="8041" priority="6271">
      <formula>LEN(TRIM(V173))&gt;0</formula>
    </cfRule>
  </conditionalFormatting>
  <conditionalFormatting sqref="V173:V174 V177:V180 V182:V183">
    <cfRule type="containsBlanks" dxfId="8040" priority="6272">
      <formula>LEN(TRIM(V173))=0</formula>
    </cfRule>
  </conditionalFormatting>
  <conditionalFormatting sqref="V177:V180">
    <cfRule type="notContainsBlanks" dxfId="8039" priority="6273">
      <formula>LEN(TRIM(V177))&gt;0</formula>
    </cfRule>
  </conditionalFormatting>
  <conditionalFormatting sqref="V177:V180">
    <cfRule type="containsBlanks" dxfId="8038" priority="6274">
      <formula>LEN(TRIM(V177))=0</formula>
    </cfRule>
  </conditionalFormatting>
  <conditionalFormatting sqref="V173:V174 V177:V180 V182:V183">
    <cfRule type="notContainsBlanks" dxfId="8037" priority="6275">
      <formula>LEN(TRIM(V173))&gt;0</formula>
    </cfRule>
  </conditionalFormatting>
  <conditionalFormatting sqref="V173:V174 V177:V180 V182:V183">
    <cfRule type="containsBlanks" dxfId="8036" priority="6276">
      <formula>LEN(TRIM(V173))=0</formula>
    </cfRule>
  </conditionalFormatting>
  <conditionalFormatting sqref="V173:V174 V177:V180 V182:V183">
    <cfRule type="notContainsBlanks" dxfId="8035" priority="6277">
      <formula>LEN(TRIM(V173))&gt;0</formula>
    </cfRule>
  </conditionalFormatting>
  <conditionalFormatting sqref="V173:V174 V177:V180 V182:V183">
    <cfRule type="containsBlanks" dxfId="8034" priority="6278">
      <formula>LEN(TRIM(V173))=0</formula>
    </cfRule>
  </conditionalFormatting>
  <conditionalFormatting sqref="V177">
    <cfRule type="notContainsBlanks" dxfId="8033" priority="6279">
      <formula>LEN(TRIM(V177))&gt;0</formula>
    </cfRule>
  </conditionalFormatting>
  <conditionalFormatting sqref="V177">
    <cfRule type="containsBlanks" dxfId="8032" priority="6280">
      <formula>LEN(TRIM(V177))=0</formula>
    </cfRule>
  </conditionalFormatting>
  <conditionalFormatting sqref="V182">
    <cfRule type="notContainsBlanks" dxfId="8031" priority="6281">
      <formula>LEN(TRIM(V182))&gt;0</formula>
    </cfRule>
  </conditionalFormatting>
  <conditionalFormatting sqref="V182">
    <cfRule type="containsBlanks" dxfId="8030" priority="6282">
      <formula>LEN(TRIM(V182))=0</formula>
    </cfRule>
  </conditionalFormatting>
  <conditionalFormatting sqref="V182">
    <cfRule type="notContainsBlanks" dxfId="8029" priority="6283">
      <formula>LEN(TRIM(V182))&gt;0</formula>
    </cfRule>
  </conditionalFormatting>
  <conditionalFormatting sqref="V182">
    <cfRule type="containsBlanks" dxfId="8028" priority="6284">
      <formula>LEN(TRIM(V182))=0</formula>
    </cfRule>
  </conditionalFormatting>
  <conditionalFormatting sqref="V183">
    <cfRule type="notContainsBlanks" dxfId="8027" priority="6285">
      <formula>LEN(TRIM(V183))&gt;0</formula>
    </cfRule>
  </conditionalFormatting>
  <conditionalFormatting sqref="V183">
    <cfRule type="containsBlanks" dxfId="8026" priority="6286">
      <formula>LEN(TRIM(V183))=0</formula>
    </cfRule>
  </conditionalFormatting>
  <conditionalFormatting sqref="V180">
    <cfRule type="notContainsBlanks" dxfId="8025" priority="6287">
      <formula>LEN(TRIM(V180))&gt;0</formula>
    </cfRule>
  </conditionalFormatting>
  <conditionalFormatting sqref="V180">
    <cfRule type="containsBlanks" dxfId="8024" priority="6288">
      <formula>LEN(TRIM(V180))=0</formula>
    </cfRule>
  </conditionalFormatting>
  <conditionalFormatting sqref="V180">
    <cfRule type="notContainsBlanks" dxfId="8023" priority="6289">
      <formula>LEN(TRIM(V180))&gt;0</formula>
    </cfRule>
  </conditionalFormatting>
  <conditionalFormatting sqref="V180">
    <cfRule type="containsBlanks" dxfId="8022" priority="6290">
      <formula>LEN(TRIM(V180))=0</formula>
    </cfRule>
  </conditionalFormatting>
  <conditionalFormatting sqref="V180">
    <cfRule type="notContainsBlanks" dxfId="8021" priority="6291">
      <formula>LEN(TRIM(V180))&gt;0</formula>
    </cfRule>
  </conditionalFormatting>
  <conditionalFormatting sqref="V180">
    <cfRule type="containsBlanks" dxfId="8020" priority="6292">
      <formula>LEN(TRIM(V180))=0</formula>
    </cfRule>
  </conditionalFormatting>
  <conditionalFormatting sqref="V180">
    <cfRule type="notContainsBlanks" dxfId="8019" priority="6293">
      <formula>LEN(TRIM(V180))&gt;0</formula>
    </cfRule>
  </conditionalFormatting>
  <conditionalFormatting sqref="V180">
    <cfRule type="containsBlanks" dxfId="8018" priority="6294">
      <formula>LEN(TRIM(V180))=0</formula>
    </cfRule>
  </conditionalFormatting>
  <conditionalFormatting sqref="V180">
    <cfRule type="notContainsBlanks" dxfId="8017" priority="6295">
      <formula>LEN(TRIM(V180))&gt;0</formula>
    </cfRule>
  </conditionalFormatting>
  <conditionalFormatting sqref="V180">
    <cfRule type="containsBlanks" dxfId="8016" priority="6296">
      <formula>LEN(TRIM(V180))=0</formula>
    </cfRule>
  </conditionalFormatting>
  <conditionalFormatting sqref="V180">
    <cfRule type="notContainsBlanks" dxfId="8015" priority="6297">
      <formula>LEN(TRIM(V180))&gt;0</formula>
    </cfRule>
  </conditionalFormatting>
  <conditionalFormatting sqref="V180">
    <cfRule type="containsBlanks" dxfId="8014" priority="6298">
      <formula>LEN(TRIM(V180))=0</formula>
    </cfRule>
  </conditionalFormatting>
  <conditionalFormatting sqref="V180">
    <cfRule type="notContainsBlanks" dxfId="8013" priority="6299">
      <formula>LEN(TRIM(V180))&gt;0</formula>
    </cfRule>
  </conditionalFormatting>
  <conditionalFormatting sqref="V180">
    <cfRule type="containsBlanks" dxfId="8012" priority="6300">
      <formula>LEN(TRIM(V180))=0</formula>
    </cfRule>
  </conditionalFormatting>
  <conditionalFormatting sqref="V180">
    <cfRule type="notContainsBlanks" dxfId="8011" priority="6301">
      <formula>LEN(TRIM(V180))&gt;0</formula>
    </cfRule>
  </conditionalFormatting>
  <conditionalFormatting sqref="V180">
    <cfRule type="containsBlanks" dxfId="8010" priority="6302">
      <formula>LEN(TRIM(V180))=0</formula>
    </cfRule>
  </conditionalFormatting>
  <conditionalFormatting sqref="V181">
    <cfRule type="notContainsBlanks" dxfId="8009" priority="6303">
      <formula>LEN(TRIM(V181))&gt;0</formula>
    </cfRule>
  </conditionalFormatting>
  <conditionalFormatting sqref="V181">
    <cfRule type="containsBlanks" dxfId="8008" priority="6304">
      <formula>LEN(TRIM(V181))=0</formula>
    </cfRule>
  </conditionalFormatting>
  <conditionalFormatting sqref="V181">
    <cfRule type="notContainsBlanks" dxfId="8007" priority="6305">
      <formula>LEN(TRIM(V181))&gt;0</formula>
    </cfRule>
  </conditionalFormatting>
  <conditionalFormatting sqref="V181">
    <cfRule type="containsBlanks" dxfId="8006" priority="6306">
      <formula>LEN(TRIM(V181))=0</formula>
    </cfRule>
  </conditionalFormatting>
  <conditionalFormatting sqref="V181">
    <cfRule type="notContainsBlanks" dxfId="8005" priority="6307">
      <formula>LEN(TRIM(V181))&gt;0</formula>
    </cfRule>
  </conditionalFormatting>
  <conditionalFormatting sqref="V181">
    <cfRule type="containsBlanks" dxfId="8004" priority="6308">
      <formula>LEN(TRIM(V181))=0</formula>
    </cfRule>
  </conditionalFormatting>
  <conditionalFormatting sqref="V181">
    <cfRule type="notContainsBlanks" dxfId="8003" priority="6309">
      <formula>LEN(TRIM(V181))&gt;0</formula>
    </cfRule>
  </conditionalFormatting>
  <conditionalFormatting sqref="V181">
    <cfRule type="containsBlanks" dxfId="8002" priority="6310">
      <formula>LEN(TRIM(V181))=0</formula>
    </cfRule>
  </conditionalFormatting>
  <conditionalFormatting sqref="V181">
    <cfRule type="notContainsBlanks" dxfId="8001" priority="6311">
      <formula>LEN(TRIM(V181))&gt;0</formula>
    </cfRule>
  </conditionalFormatting>
  <conditionalFormatting sqref="V181">
    <cfRule type="containsBlanks" dxfId="8000" priority="6312">
      <formula>LEN(TRIM(V181))=0</formula>
    </cfRule>
  </conditionalFormatting>
  <conditionalFormatting sqref="V181">
    <cfRule type="notContainsBlanks" dxfId="7999" priority="6313">
      <formula>LEN(TRIM(V181))&gt;0</formula>
    </cfRule>
  </conditionalFormatting>
  <conditionalFormatting sqref="V181">
    <cfRule type="containsBlanks" dxfId="7998" priority="6314">
      <formula>LEN(TRIM(V181))=0</formula>
    </cfRule>
  </conditionalFormatting>
  <conditionalFormatting sqref="V181">
    <cfRule type="notContainsBlanks" dxfId="7997" priority="6315">
      <formula>LEN(TRIM(V181))&gt;0</formula>
    </cfRule>
  </conditionalFormatting>
  <conditionalFormatting sqref="V181">
    <cfRule type="containsBlanks" dxfId="7996" priority="6316">
      <formula>LEN(TRIM(V181))=0</formula>
    </cfRule>
  </conditionalFormatting>
  <conditionalFormatting sqref="V181">
    <cfRule type="notContainsBlanks" dxfId="7995" priority="6317">
      <formula>LEN(TRIM(V181))&gt;0</formula>
    </cfRule>
  </conditionalFormatting>
  <conditionalFormatting sqref="V181">
    <cfRule type="containsBlanks" dxfId="7994" priority="6318">
      <formula>LEN(TRIM(V181))=0</formula>
    </cfRule>
  </conditionalFormatting>
  <conditionalFormatting sqref="V181">
    <cfRule type="notContainsBlanks" dxfId="7993" priority="6319">
      <formula>LEN(TRIM(V181))&gt;0</formula>
    </cfRule>
  </conditionalFormatting>
  <conditionalFormatting sqref="V181">
    <cfRule type="containsBlanks" dxfId="7992" priority="6320">
      <formula>LEN(TRIM(V181))=0</formula>
    </cfRule>
  </conditionalFormatting>
  <conditionalFormatting sqref="V181">
    <cfRule type="notContainsBlanks" dxfId="7991" priority="6321">
      <formula>LEN(TRIM(V181))&gt;0</formula>
    </cfRule>
  </conditionalFormatting>
  <conditionalFormatting sqref="V181">
    <cfRule type="containsBlanks" dxfId="7990" priority="6322">
      <formula>LEN(TRIM(V181))=0</formula>
    </cfRule>
  </conditionalFormatting>
  <conditionalFormatting sqref="V181">
    <cfRule type="notContainsBlanks" dxfId="7989" priority="6323">
      <formula>LEN(TRIM(V181))&gt;0</formula>
    </cfRule>
  </conditionalFormatting>
  <conditionalFormatting sqref="V181">
    <cfRule type="containsBlanks" dxfId="7988" priority="6324">
      <formula>LEN(TRIM(V181))=0</formula>
    </cfRule>
  </conditionalFormatting>
  <conditionalFormatting sqref="V181">
    <cfRule type="notContainsBlanks" dxfId="7987" priority="6325">
      <formula>LEN(TRIM(V181))&gt;0</formula>
    </cfRule>
  </conditionalFormatting>
  <conditionalFormatting sqref="V181">
    <cfRule type="containsBlanks" dxfId="7986" priority="6326">
      <formula>LEN(TRIM(V181))=0</formula>
    </cfRule>
  </conditionalFormatting>
  <conditionalFormatting sqref="V178">
    <cfRule type="notContainsBlanks" dxfId="7985" priority="6327">
      <formula>LEN(TRIM(V178))&gt;0</formula>
    </cfRule>
  </conditionalFormatting>
  <conditionalFormatting sqref="V178">
    <cfRule type="containsBlanks" dxfId="7984" priority="6328">
      <formula>LEN(TRIM(V178))=0</formula>
    </cfRule>
  </conditionalFormatting>
  <conditionalFormatting sqref="V182">
    <cfRule type="notContainsBlanks" dxfId="7983" priority="6329">
      <formula>LEN(TRIM(V182))&gt;0</formula>
    </cfRule>
  </conditionalFormatting>
  <conditionalFormatting sqref="V182">
    <cfRule type="containsBlanks" dxfId="7982" priority="6330">
      <formula>LEN(TRIM(V182))=0</formula>
    </cfRule>
  </conditionalFormatting>
  <conditionalFormatting sqref="V182">
    <cfRule type="notContainsBlanks" dxfId="7981" priority="6331">
      <formula>LEN(TRIM(V182))&gt;0</formula>
    </cfRule>
  </conditionalFormatting>
  <conditionalFormatting sqref="V182">
    <cfRule type="containsBlanks" dxfId="7980" priority="6332">
      <formula>LEN(TRIM(V182))=0</formula>
    </cfRule>
  </conditionalFormatting>
  <conditionalFormatting sqref="V182">
    <cfRule type="notContainsBlanks" dxfId="7979" priority="6333">
      <formula>LEN(TRIM(V182))&gt;0</formula>
    </cfRule>
  </conditionalFormatting>
  <conditionalFormatting sqref="V182">
    <cfRule type="containsBlanks" dxfId="7978" priority="6334">
      <formula>LEN(TRIM(V182))=0</formula>
    </cfRule>
  </conditionalFormatting>
  <conditionalFormatting sqref="V182">
    <cfRule type="notContainsBlanks" dxfId="7977" priority="6335">
      <formula>LEN(TRIM(V182))&gt;0</formula>
    </cfRule>
  </conditionalFormatting>
  <conditionalFormatting sqref="V182">
    <cfRule type="containsBlanks" dxfId="7976" priority="6336">
      <formula>LEN(TRIM(V182))=0</formula>
    </cfRule>
  </conditionalFormatting>
  <conditionalFormatting sqref="V182">
    <cfRule type="notContainsBlanks" dxfId="7975" priority="6337">
      <formula>LEN(TRIM(V182))&gt;0</formula>
    </cfRule>
  </conditionalFormatting>
  <conditionalFormatting sqref="V182">
    <cfRule type="containsBlanks" dxfId="7974" priority="6338">
      <formula>LEN(TRIM(V182))=0</formula>
    </cfRule>
  </conditionalFormatting>
  <conditionalFormatting sqref="V182">
    <cfRule type="notContainsBlanks" dxfId="7973" priority="6339">
      <formula>LEN(TRIM(V182))&gt;0</formula>
    </cfRule>
  </conditionalFormatting>
  <conditionalFormatting sqref="V182">
    <cfRule type="containsBlanks" dxfId="7972" priority="6340">
      <formula>LEN(TRIM(V182))=0</formula>
    </cfRule>
  </conditionalFormatting>
  <conditionalFormatting sqref="V182">
    <cfRule type="notContainsBlanks" dxfId="7971" priority="6341">
      <formula>LEN(TRIM(V182))&gt;0</formula>
    </cfRule>
  </conditionalFormatting>
  <conditionalFormatting sqref="V182">
    <cfRule type="containsBlanks" dxfId="7970" priority="6342">
      <formula>LEN(TRIM(V182))=0</formula>
    </cfRule>
  </conditionalFormatting>
  <conditionalFormatting sqref="V182">
    <cfRule type="notContainsBlanks" dxfId="7969" priority="6343">
      <formula>LEN(TRIM(V182))&gt;0</formula>
    </cfRule>
  </conditionalFormatting>
  <conditionalFormatting sqref="V182">
    <cfRule type="containsBlanks" dxfId="7968" priority="6344">
      <formula>LEN(TRIM(V182))=0</formula>
    </cfRule>
  </conditionalFormatting>
  <conditionalFormatting sqref="V182">
    <cfRule type="notContainsBlanks" dxfId="7967" priority="6345">
      <formula>LEN(TRIM(V182))&gt;0</formula>
    </cfRule>
  </conditionalFormatting>
  <conditionalFormatting sqref="V182">
    <cfRule type="containsBlanks" dxfId="7966" priority="6346">
      <formula>LEN(TRIM(V182))=0</formula>
    </cfRule>
  </conditionalFormatting>
  <conditionalFormatting sqref="U65">
    <cfRule type="notContainsBlanks" dxfId="7965" priority="6347">
      <formula>LEN(TRIM(U65))&gt;0</formula>
    </cfRule>
  </conditionalFormatting>
  <conditionalFormatting sqref="U65">
    <cfRule type="containsBlanks" dxfId="7964" priority="6348">
      <formula>LEN(TRIM(U65))=0</formula>
    </cfRule>
  </conditionalFormatting>
  <conditionalFormatting sqref="U120">
    <cfRule type="notContainsBlanks" dxfId="7963" priority="6349">
      <formula>LEN(TRIM(U120))&gt;0</formula>
    </cfRule>
  </conditionalFormatting>
  <conditionalFormatting sqref="U120">
    <cfRule type="containsBlanks" dxfId="7962" priority="6350">
      <formula>LEN(TRIM(U120))=0</formula>
    </cfRule>
  </conditionalFormatting>
  <conditionalFormatting sqref="V65">
    <cfRule type="notContainsBlanks" dxfId="7961" priority="6351">
      <formula>LEN(TRIM(V65))&gt;0</formula>
    </cfRule>
  </conditionalFormatting>
  <conditionalFormatting sqref="V65">
    <cfRule type="containsBlanks" dxfId="7960" priority="6352">
      <formula>LEN(TRIM(V65))=0</formula>
    </cfRule>
  </conditionalFormatting>
  <conditionalFormatting sqref="V120">
    <cfRule type="notContainsBlanks" dxfId="7959" priority="6353">
      <formula>LEN(TRIM(V120))&gt;0</formula>
    </cfRule>
  </conditionalFormatting>
  <conditionalFormatting sqref="V120">
    <cfRule type="containsBlanks" dxfId="7958" priority="6354">
      <formula>LEN(TRIM(V120))=0</formula>
    </cfRule>
  </conditionalFormatting>
  <conditionalFormatting sqref="V175">
    <cfRule type="notContainsBlanks" dxfId="7957" priority="6355">
      <formula>LEN(TRIM(V175))&gt;0</formula>
    </cfRule>
  </conditionalFormatting>
  <conditionalFormatting sqref="V175">
    <cfRule type="containsBlanks" dxfId="7956" priority="6356">
      <formula>LEN(TRIM(V175))=0</formula>
    </cfRule>
  </conditionalFormatting>
  <conditionalFormatting sqref="V175">
    <cfRule type="notContainsBlanks" dxfId="7955" priority="6357">
      <formula>LEN(TRIM(V175))&gt;0</formula>
    </cfRule>
  </conditionalFormatting>
  <conditionalFormatting sqref="V175">
    <cfRule type="containsBlanks" dxfId="7954" priority="6358">
      <formula>LEN(TRIM(V175))=0</formula>
    </cfRule>
  </conditionalFormatting>
  <conditionalFormatting sqref="K139">
    <cfRule type="notContainsBlanks" dxfId="7953" priority="6359">
      <formula>LEN(TRIM(K139))&gt;0</formula>
    </cfRule>
  </conditionalFormatting>
  <conditionalFormatting sqref="K139">
    <cfRule type="containsBlanks" dxfId="7952" priority="6360">
      <formula>LEN(TRIM(K139))=0</formula>
    </cfRule>
  </conditionalFormatting>
  <conditionalFormatting sqref="K139">
    <cfRule type="notContainsBlanks" dxfId="7951" priority="6361">
      <formula>LEN(TRIM(K139))&gt;0</formula>
    </cfRule>
  </conditionalFormatting>
  <conditionalFormatting sqref="K139">
    <cfRule type="containsBlanks" dxfId="7950" priority="6362">
      <formula>LEN(TRIM(K139))=0</formula>
    </cfRule>
  </conditionalFormatting>
  <conditionalFormatting sqref="K139">
    <cfRule type="notContainsBlanks" dxfId="7949" priority="6363">
      <formula>LEN(TRIM(K139))&gt;0</formula>
    </cfRule>
  </conditionalFormatting>
  <conditionalFormatting sqref="K139">
    <cfRule type="containsBlanks" dxfId="7948" priority="6364">
      <formula>LEN(TRIM(K139))=0</formula>
    </cfRule>
  </conditionalFormatting>
  <conditionalFormatting sqref="K139">
    <cfRule type="notContainsBlanks" dxfId="7947" priority="6365">
      <formula>LEN(TRIM(K139))&gt;0</formula>
    </cfRule>
  </conditionalFormatting>
  <conditionalFormatting sqref="K139">
    <cfRule type="containsBlanks" dxfId="7946" priority="6366">
      <formula>LEN(TRIM(K139))=0</formula>
    </cfRule>
  </conditionalFormatting>
  <conditionalFormatting sqref="Q130">
    <cfRule type="notContainsBlanks" dxfId="7945" priority="6367">
      <formula>LEN(TRIM(Q130))&gt;0</formula>
    </cfRule>
  </conditionalFormatting>
  <conditionalFormatting sqref="Q130">
    <cfRule type="containsBlanks" dxfId="7944" priority="6368">
      <formula>LEN(TRIM(Q130))=0</formula>
    </cfRule>
  </conditionalFormatting>
  <conditionalFormatting sqref="Q132:Q133">
    <cfRule type="notContainsBlanks" dxfId="7943" priority="6369">
      <formula>LEN(TRIM(Q132))&gt;0</formula>
    </cfRule>
  </conditionalFormatting>
  <conditionalFormatting sqref="Q132:Q133">
    <cfRule type="containsBlanks" dxfId="7942" priority="6370">
      <formula>LEN(TRIM(Q132))=0</formula>
    </cfRule>
  </conditionalFormatting>
  <conditionalFormatting sqref="Q132">
    <cfRule type="notContainsBlanks" dxfId="7941" priority="6371">
      <formula>LEN(TRIM(Q132))&gt;0</formula>
    </cfRule>
  </conditionalFormatting>
  <conditionalFormatting sqref="Q132">
    <cfRule type="containsBlanks" dxfId="7940" priority="6372">
      <formula>LEN(TRIM(Q132))=0</formula>
    </cfRule>
  </conditionalFormatting>
  <conditionalFormatting sqref="Q133">
    <cfRule type="notContainsBlanks" dxfId="7939" priority="6373">
      <formula>LEN(TRIM(Q133))&gt;0</formula>
    </cfRule>
  </conditionalFormatting>
  <conditionalFormatting sqref="Q133">
    <cfRule type="containsBlanks" dxfId="7938" priority="6374">
      <formula>LEN(TRIM(Q133))=0</formula>
    </cfRule>
  </conditionalFormatting>
  <conditionalFormatting sqref="R132:R133">
    <cfRule type="notContainsBlanks" dxfId="7937" priority="6375">
      <formula>LEN(TRIM(R132))&gt;0</formula>
    </cfRule>
  </conditionalFormatting>
  <conditionalFormatting sqref="R132:R133">
    <cfRule type="containsBlanks" dxfId="7936" priority="6376">
      <formula>LEN(TRIM(R132))=0</formula>
    </cfRule>
  </conditionalFormatting>
  <conditionalFormatting sqref="R132">
    <cfRule type="notContainsBlanks" dxfId="7935" priority="6377">
      <formula>LEN(TRIM(R132))&gt;0</formula>
    </cfRule>
  </conditionalFormatting>
  <conditionalFormatting sqref="R132">
    <cfRule type="containsBlanks" dxfId="7934" priority="6378">
      <formula>LEN(TRIM(R132))=0</formula>
    </cfRule>
  </conditionalFormatting>
  <conditionalFormatting sqref="R133">
    <cfRule type="notContainsBlanks" dxfId="7933" priority="6379">
      <formula>LEN(TRIM(R133))&gt;0</formula>
    </cfRule>
  </conditionalFormatting>
  <conditionalFormatting sqref="R133">
    <cfRule type="containsBlanks" dxfId="7932" priority="6380">
      <formula>LEN(TRIM(R133))=0</formula>
    </cfRule>
  </conditionalFormatting>
  <conditionalFormatting sqref="W66:W67">
    <cfRule type="notContainsBlanks" dxfId="7931" priority="6381">
      <formula>LEN(TRIM(W66))&gt;0</formula>
    </cfRule>
  </conditionalFormatting>
  <conditionalFormatting sqref="W66:W67">
    <cfRule type="containsBlanks" dxfId="7930" priority="6382">
      <formula>LEN(TRIM(W66))=0</formula>
    </cfRule>
  </conditionalFormatting>
  <conditionalFormatting sqref="W67">
    <cfRule type="notContainsBlanks" dxfId="7929" priority="6383">
      <formula>LEN(TRIM(W67))&gt;0</formula>
    </cfRule>
  </conditionalFormatting>
  <conditionalFormatting sqref="W67">
    <cfRule type="containsBlanks" dxfId="7928" priority="6384">
      <formula>LEN(TRIM(W67))=0</formula>
    </cfRule>
  </conditionalFormatting>
  <conditionalFormatting sqref="W67">
    <cfRule type="notContainsBlanks" dxfId="7927" priority="6385">
      <formula>LEN(TRIM(W67))&gt;0</formula>
    </cfRule>
  </conditionalFormatting>
  <conditionalFormatting sqref="W67">
    <cfRule type="containsBlanks" dxfId="7926" priority="6386">
      <formula>LEN(TRIM(W67))=0</formula>
    </cfRule>
  </conditionalFormatting>
  <conditionalFormatting sqref="W66">
    <cfRule type="notContainsBlanks" dxfId="7925" priority="6387">
      <formula>LEN(TRIM(W66))&gt;0</formula>
    </cfRule>
  </conditionalFormatting>
  <conditionalFormatting sqref="W66">
    <cfRule type="containsBlanks" dxfId="7924" priority="6388">
      <formula>LEN(TRIM(W66))=0</formula>
    </cfRule>
  </conditionalFormatting>
  <conditionalFormatting sqref="W66">
    <cfRule type="notContainsBlanks" dxfId="7923" priority="6389">
      <formula>LEN(TRIM(W66))&gt;0</formula>
    </cfRule>
  </conditionalFormatting>
  <conditionalFormatting sqref="W66">
    <cfRule type="containsBlanks" dxfId="7922" priority="6390">
      <formula>LEN(TRIM(W66))=0</formula>
    </cfRule>
  </conditionalFormatting>
  <conditionalFormatting sqref="W67">
    <cfRule type="notContainsBlanks" dxfId="7921" priority="6391">
      <formula>LEN(TRIM(W67))&gt;0</formula>
    </cfRule>
  </conditionalFormatting>
  <conditionalFormatting sqref="W67">
    <cfRule type="containsBlanks" dxfId="7920" priority="6392">
      <formula>LEN(TRIM(W67))=0</formula>
    </cfRule>
  </conditionalFormatting>
  <conditionalFormatting sqref="X122">
    <cfRule type="notContainsBlanks" dxfId="7919" priority="6393">
      <formula>LEN(TRIM(X122))&gt;0</formula>
    </cfRule>
  </conditionalFormatting>
  <conditionalFormatting sqref="X122">
    <cfRule type="containsBlanks" dxfId="7918" priority="6394">
      <formula>LEN(TRIM(X122))=0</formula>
    </cfRule>
  </conditionalFormatting>
  <conditionalFormatting sqref="X122">
    <cfRule type="notContainsBlanks" dxfId="7917" priority="6395">
      <formula>LEN(TRIM(X122))&gt;0</formula>
    </cfRule>
  </conditionalFormatting>
  <conditionalFormatting sqref="X122">
    <cfRule type="containsBlanks" dxfId="7916" priority="6396">
      <formula>LEN(TRIM(X122))=0</formula>
    </cfRule>
  </conditionalFormatting>
  <conditionalFormatting sqref="X122">
    <cfRule type="notContainsBlanks" dxfId="7915" priority="6397">
      <formula>LEN(TRIM(X122))&gt;0</formula>
    </cfRule>
  </conditionalFormatting>
  <conditionalFormatting sqref="X122">
    <cfRule type="containsBlanks" dxfId="7914" priority="6398">
      <formula>LEN(TRIM(X122))=0</formula>
    </cfRule>
  </conditionalFormatting>
  <conditionalFormatting sqref="X122">
    <cfRule type="notContainsBlanks" dxfId="7913" priority="6399">
      <formula>LEN(TRIM(X122))&gt;0</formula>
    </cfRule>
  </conditionalFormatting>
  <conditionalFormatting sqref="X122">
    <cfRule type="containsBlanks" dxfId="7912" priority="6400">
      <formula>LEN(TRIM(X122))=0</formula>
    </cfRule>
  </conditionalFormatting>
  <conditionalFormatting sqref="I87">
    <cfRule type="notContainsBlanks" dxfId="7911" priority="6401">
      <formula>LEN(TRIM(I87))&gt;0</formula>
    </cfRule>
  </conditionalFormatting>
  <conditionalFormatting sqref="I87">
    <cfRule type="containsBlanks" dxfId="7910" priority="6402">
      <formula>LEN(TRIM(I87))=0</formula>
    </cfRule>
  </conditionalFormatting>
  <conditionalFormatting sqref="I87">
    <cfRule type="notContainsBlanks" dxfId="7909" priority="6403">
      <formula>LEN(TRIM(I87))&gt;0</formula>
    </cfRule>
  </conditionalFormatting>
  <conditionalFormatting sqref="I87">
    <cfRule type="containsBlanks" dxfId="7908" priority="6404">
      <formula>LEN(TRIM(I87))=0</formula>
    </cfRule>
  </conditionalFormatting>
  <conditionalFormatting sqref="I87">
    <cfRule type="notContainsBlanks" dxfId="7907" priority="6405">
      <formula>LEN(TRIM(I87))&gt;0</formula>
    </cfRule>
  </conditionalFormatting>
  <conditionalFormatting sqref="I87">
    <cfRule type="containsBlanks" dxfId="7906" priority="6406">
      <formula>LEN(TRIM(I87))=0</formula>
    </cfRule>
  </conditionalFormatting>
  <conditionalFormatting sqref="I87">
    <cfRule type="notContainsBlanks" dxfId="7905" priority="6407">
      <formula>LEN(TRIM(I87))&gt;0</formula>
    </cfRule>
  </conditionalFormatting>
  <conditionalFormatting sqref="I87">
    <cfRule type="containsBlanks" dxfId="7904" priority="6408">
      <formula>LEN(TRIM(I87))=0</formula>
    </cfRule>
  </conditionalFormatting>
  <conditionalFormatting sqref="I87">
    <cfRule type="notContainsBlanks" dxfId="7903" priority="6409">
      <formula>LEN(TRIM(I87))&gt;0</formula>
    </cfRule>
  </conditionalFormatting>
  <conditionalFormatting sqref="I87">
    <cfRule type="containsBlanks" dxfId="7902" priority="6410">
      <formula>LEN(TRIM(I87))=0</formula>
    </cfRule>
  </conditionalFormatting>
  <conditionalFormatting sqref="I142">
    <cfRule type="notContainsBlanks" dxfId="7901" priority="6411">
      <formula>LEN(TRIM(I142))&gt;0</formula>
    </cfRule>
  </conditionalFormatting>
  <conditionalFormatting sqref="I142">
    <cfRule type="containsBlanks" dxfId="7900" priority="6412">
      <formula>LEN(TRIM(I142))=0</formula>
    </cfRule>
  </conditionalFormatting>
  <conditionalFormatting sqref="I142">
    <cfRule type="notContainsBlanks" dxfId="7899" priority="6413">
      <formula>LEN(TRIM(I142))&gt;0</formula>
    </cfRule>
  </conditionalFormatting>
  <conditionalFormatting sqref="I142">
    <cfRule type="containsBlanks" dxfId="7898" priority="6414">
      <formula>LEN(TRIM(I142))=0</formula>
    </cfRule>
  </conditionalFormatting>
  <conditionalFormatting sqref="I142">
    <cfRule type="notContainsBlanks" dxfId="7897" priority="6415">
      <formula>LEN(TRIM(I142))&gt;0</formula>
    </cfRule>
  </conditionalFormatting>
  <conditionalFormatting sqref="I142">
    <cfRule type="containsBlanks" dxfId="7896" priority="6416">
      <formula>LEN(TRIM(I142))=0</formula>
    </cfRule>
  </conditionalFormatting>
  <conditionalFormatting sqref="I142">
    <cfRule type="notContainsBlanks" dxfId="7895" priority="6417">
      <formula>LEN(TRIM(I142))&gt;0</formula>
    </cfRule>
  </conditionalFormatting>
  <conditionalFormatting sqref="I142">
    <cfRule type="containsBlanks" dxfId="7894" priority="6418">
      <formula>LEN(TRIM(I142))=0</formula>
    </cfRule>
  </conditionalFormatting>
  <conditionalFormatting sqref="I142">
    <cfRule type="notContainsBlanks" dxfId="7893" priority="6419">
      <formula>LEN(TRIM(I142))&gt;0</formula>
    </cfRule>
  </conditionalFormatting>
  <conditionalFormatting sqref="I142">
    <cfRule type="containsBlanks" dxfId="7892" priority="6420">
      <formula>LEN(TRIM(I142))=0</formula>
    </cfRule>
  </conditionalFormatting>
  <conditionalFormatting sqref="F307:F339 F256:F293 F298:F305 F242:F251 F354:F436 F129:G172 F173:F235">
    <cfRule type="notContainsBlanks" dxfId="7891" priority="6421">
      <formula>LEN(TRIM(F307))&gt;0</formula>
    </cfRule>
  </conditionalFormatting>
  <conditionalFormatting sqref="F307:F339 F256:F293 F298:F305 F242:F251 F354:F436 F129:G172 F173:F235">
    <cfRule type="containsBlanks" dxfId="7890" priority="6422">
      <formula>LEN(TRIM(F307))=0</formula>
    </cfRule>
  </conditionalFormatting>
  <conditionalFormatting sqref="F232:F235 F288:F291 F302:F305 F316:F319 F330:F333 F358:F361 F246:F249 F260:F284">
    <cfRule type="notContainsBlanks" dxfId="7889" priority="6423">
      <formula>LEN(TRIM(F232))&gt;0</formula>
    </cfRule>
  </conditionalFormatting>
  <conditionalFormatting sqref="F232:F235 F288:F291 F302:F305 F316:F319 F330:F333 F358:F361 F246:F249 F260:F284">
    <cfRule type="containsBlanks" dxfId="7888" priority="6424">
      <formula>LEN(TRIM(F232))=0</formula>
    </cfRule>
  </conditionalFormatting>
  <conditionalFormatting sqref="F140:G140 F129:G137 F151:G151 F162:G162">
    <cfRule type="notContainsBlanks" dxfId="7887" priority="6425">
      <formula>LEN(TRIM(F140))&gt;0</formula>
    </cfRule>
  </conditionalFormatting>
  <conditionalFormatting sqref="F140:G140 F129:G137 F151:G151 F162:G162">
    <cfRule type="containsBlanks" dxfId="7886" priority="6426">
      <formula>LEN(TRIM(F140))=0</formula>
    </cfRule>
  </conditionalFormatting>
  <conditionalFormatting sqref="F260:F284 F246:F249 F252:F258">
    <cfRule type="notContainsBlanks" dxfId="7885" priority="6427">
      <formula>LEN(TRIM(F260))&gt;0</formula>
    </cfRule>
  </conditionalFormatting>
  <conditionalFormatting sqref="F260:F284 F246:F249 F252:F258">
    <cfRule type="containsBlanks" dxfId="7884" priority="6428">
      <formula>LEN(TRIM(F260))=0</formula>
    </cfRule>
  </conditionalFormatting>
  <conditionalFormatting sqref="F302:F303">
    <cfRule type="notContainsBlanks" dxfId="7883" priority="6429">
      <formula>LEN(TRIM(F302))&gt;0</formula>
    </cfRule>
  </conditionalFormatting>
  <conditionalFormatting sqref="F302:F303">
    <cfRule type="containsBlanks" dxfId="7882" priority="6430">
      <formula>LEN(TRIM(F302))=0</formula>
    </cfRule>
  </conditionalFormatting>
  <conditionalFormatting sqref="F302:F303 F260:F284">
    <cfRule type="notContainsBlanks" dxfId="7881" priority="6431">
      <formula>LEN(TRIM(F302))&gt;0</formula>
    </cfRule>
  </conditionalFormatting>
  <conditionalFormatting sqref="F302:F303 F260:F284">
    <cfRule type="containsBlanks" dxfId="7880" priority="6432">
      <formula>LEN(TRIM(F302))=0</formula>
    </cfRule>
  </conditionalFormatting>
  <conditionalFormatting sqref="F302:F303 F260:F284">
    <cfRule type="notContainsBlanks" dxfId="7879" priority="6433">
      <formula>LEN(TRIM(F302))&gt;0</formula>
    </cfRule>
  </conditionalFormatting>
  <conditionalFormatting sqref="F302:F303 F260:F284">
    <cfRule type="containsBlanks" dxfId="7878" priority="6434">
      <formula>LEN(TRIM(F302))=0</formula>
    </cfRule>
  </conditionalFormatting>
  <conditionalFormatting sqref="F302:F303">
    <cfRule type="notContainsBlanks" dxfId="7877" priority="6435">
      <formula>LEN(TRIM(F302))&gt;0</formula>
    </cfRule>
  </conditionalFormatting>
  <conditionalFormatting sqref="F302:F303">
    <cfRule type="containsBlanks" dxfId="7876" priority="6436">
      <formula>LEN(TRIM(F302))=0</formula>
    </cfRule>
  </conditionalFormatting>
  <conditionalFormatting sqref="F331">
    <cfRule type="notContainsBlanks" dxfId="7875" priority="6437">
      <formula>LEN(TRIM(F331))&gt;0</formula>
    </cfRule>
  </conditionalFormatting>
  <conditionalFormatting sqref="F331">
    <cfRule type="containsBlanks" dxfId="7874" priority="6438">
      <formula>LEN(TRIM(F331))=0</formula>
    </cfRule>
  </conditionalFormatting>
  <conditionalFormatting sqref="F359">
    <cfRule type="notContainsBlanks" dxfId="7873" priority="6439">
      <formula>LEN(TRIM(F359))&gt;0</formula>
    </cfRule>
  </conditionalFormatting>
  <conditionalFormatting sqref="F359">
    <cfRule type="containsBlanks" dxfId="7872" priority="6440">
      <formula>LEN(TRIM(F359))=0</formula>
    </cfRule>
  </conditionalFormatting>
  <conditionalFormatting sqref="F390:F395">
    <cfRule type="notContainsBlanks" dxfId="7871" priority="6441">
      <formula>LEN(TRIM(F390))&gt;0</formula>
    </cfRule>
  </conditionalFormatting>
  <conditionalFormatting sqref="F390:F395">
    <cfRule type="containsBlanks" dxfId="7870" priority="6442">
      <formula>LEN(TRIM(F390))=0</formula>
    </cfRule>
  </conditionalFormatting>
  <conditionalFormatting sqref="F305 F307">
    <cfRule type="notContainsBlanks" dxfId="7869" priority="6443">
      <formula>LEN(TRIM(F305))&gt;0</formula>
    </cfRule>
  </conditionalFormatting>
  <conditionalFormatting sqref="F305 F307">
    <cfRule type="containsBlanks" dxfId="7868" priority="6444">
      <formula>LEN(TRIM(F305))=0</formula>
    </cfRule>
  </conditionalFormatting>
  <conditionalFormatting sqref="F305">
    <cfRule type="notContainsBlanks" dxfId="7867" priority="6445">
      <formula>LEN(TRIM(F305))&gt;0</formula>
    </cfRule>
  </conditionalFormatting>
  <conditionalFormatting sqref="F305">
    <cfRule type="containsBlanks" dxfId="7866" priority="6446">
      <formula>LEN(TRIM(F305))=0</formula>
    </cfRule>
  </conditionalFormatting>
  <conditionalFormatting sqref="F305">
    <cfRule type="notContainsBlanks" dxfId="7865" priority="6447">
      <formula>LEN(TRIM(F305))&gt;0</formula>
    </cfRule>
  </conditionalFormatting>
  <conditionalFormatting sqref="F305">
    <cfRule type="containsBlanks" dxfId="7864" priority="6448">
      <formula>LEN(TRIM(F305))=0</formula>
    </cfRule>
  </conditionalFormatting>
  <conditionalFormatting sqref="F252:F255">
    <cfRule type="notContainsBlanks" dxfId="7863" priority="6449">
      <formula>LEN(TRIM(F252))&gt;0</formula>
    </cfRule>
  </conditionalFormatting>
  <conditionalFormatting sqref="F252:F255">
    <cfRule type="containsBlanks" dxfId="7862" priority="6450">
      <formula>LEN(TRIM(F252))=0</formula>
    </cfRule>
  </conditionalFormatting>
  <conditionalFormatting sqref="F299:F300">
    <cfRule type="notContainsBlanks" dxfId="7861" priority="6451">
      <formula>LEN(TRIM(F299))&gt;0</formula>
    </cfRule>
  </conditionalFormatting>
  <conditionalFormatting sqref="F299:F300">
    <cfRule type="containsBlanks" dxfId="7860" priority="6452">
      <formula>LEN(TRIM(F299))=0</formula>
    </cfRule>
  </conditionalFormatting>
  <conditionalFormatting sqref="F389">
    <cfRule type="notContainsBlanks" dxfId="7859" priority="6453">
      <formula>LEN(TRIM(F389))&gt;0</formula>
    </cfRule>
  </conditionalFormatting>
  <conditionalFormatting sqref="F389">
    <cfRule type="containsBlanks" dxfId="7858" priority="6454">
      <formula>LEN(TRIM(F389))=0</formula>
    </cfRule>
  </conditionalFormatting>
  <conditionalFormatting sqref="F236:F237 F278:F279 F292:F293 F306:F307 F320:F321 F334:F335 F362:F363 F264:F265 F250:F251">
    <cfRule type="notContainsBlanks" dxfId="7857" priority="6455">
      <formula>LEN(TRIM(F236))&gt;0</formula>
    </cfRule>
  </conditionalFormatting>
  <conditionalFormatting sqref="F236:F237 F278:F279 F292:F293 F306:F307 F320:F321 F334:F335 F362:F363 F264:F265 F250:F251">
    <cfRule type="containsBlanks" dxfId="7856" priority="6456">
      <formula>LEN(TRIM(F236))=0</formula>
    </cfRule>
  </conditionalFormatting>
  <conditionalFormatting sqref="F301">
    <cfRule type="notContainsBlanks" dxfId="7855" priority="6457">
      <formula>LEN(TRIM(F301))&gt;0</formula>
    </cfRule>
  </conditionalFormatting>
  <conditionalFormatting sqref="F301">
    <cfRule type="containsBlanks" dxfId="7854" priority="6458">
      <formula>LEN(TRIM(F301))=0</formula>
    </cfRule>
  </conditionalFormatting>
  <conditionalFormatting sqref="F273">
    <cfRule type="notContainsBlanks" dxfId="7853" priority="6459">
      <formula>LEN(TRIM(F273))&gt;0</formula>
    </cfRule>
  </conditionalFormatting>
  <conditionalFormatting sqref="F273">
    <cfRule type="containsBlanks" dxfId="7852" priority="6460">
      <formula>LEN(TRIM(F273))=0</formula>
    </cfRule>
  </conditionalFormatting>
  <conditionalFormatting sqref="F273">
    <cfRule type="notContainsBlanks" dxfId="7851" priority="6461">
      <formula>LEN(TRIM(F273))&gt;0</formula>
    </cfRule>
  </conditionalFormatting>
  <conditionalFormatting sqref="F273">
    <cfRule type="containsBlanks" dxfId="7850" priority="6462">
      <formula>LEN(TRIM(F273))=0</formula>
    </cfRule>
  </conditionalFormatting>
  <conditionalFormatting sqref="F273">
    <cfRule type="notContainsBlanks" dxfId="7849" priority="6463">
      <formula>LEN(TRIM(F273))&gt;0</formula>
    </cfRule>
  </conditionalFormatting>
  <conditionalFormatting sqref="F273">
    <cfRule type="containsBlanks" dxfId="7848" priority="6464">
      <formula>LEN(TRIM(F273))=0</formula>
    </cfRule>
  </conditionalFormatting>
  <conditionalFormatting sqref="F259">
    <cfRule type="notContainsBlanks" dxfId="7847" priority="6465">
      <formula>LEN(TRIM(F259))&gt;0</formula>
    </cfRule>
  </conditionalFormatting>
  <conditionalFormatting sqref="F259">
    <cfRule type="containsBlanks" dxfId="7846" priority="6466">
      <formula>LEN(TRIM(F259))=0</formula>
    </cfRule>
  </conditionalFormatting>
  <conditionalFormatting sqref="F259">
    <cfRule type="notContainsBlanks" dxfId="7845" priority="6467">
      <formula>LEN(TRIM(F259))&gt;0</formula>
    </cfRule>
  </conditionalFormatting>
  <conditionalFormatting sqref="F259">
    <cfRule type="containsBlanks" dxfId="7844" priority="6468">
      <formula>LEN(TRIM(F259))=0</formula>
    </cfRule>
  </conditionalFormatting>
  <conditionalFormatting sqref="F259">
    <cfRule type="notContainsBlanks" dxfId="7843" priority="6469">
      <formula>LEN(TRIM(F259))&gt;0</formula>
    </cfRule>
  </conditionalFormatting>
  <conditionalFormatting sqref="F259">
    <cfRule type="containsBlanks" dxfId="7842" priority="6470">
      <formula>LEN(TRIM(F259))=0</formula>
    </cfRule>
  </conditionalFormatting>
  <conditionalFormatting sqref="F236:F237 F278:F279 F292:F293 F306:F307 F320:F321 F334:F335 F362:F363 F264:F265 F250:F251">
    <cfRule type="notContainsBlanks" dxfId="7841" priority="6471">
      <formula>LEN(TRIM(F236))&gt;0</formula>
    </cfRule>
  </conditionalFormatting>
  <conditionalFormatting sqref="F236:F237 F278:F279 F292:F293 F306:F307 F320:F321 F334:F335 F362:F363 F264:F265 F250:F251">
    <cfRule type="containsBlanks" dxfId="7840" priority="6472">
      <formula>LEN(TRIM(F236))=0</formula>
    </cfRule>
  </conditionalFormatting>
  <conditionalFormatting sqref="F248:F249">
    <cfRule type="notContainsBlanks" dxfId="7839" priority="6473">
      <formula>LEN(TRIM(F248))&gt;0</formula>
    </cfRule>
  </conditionalFormatting>
  <conditionalFormatting sqref="F248:F249">
    <cfRule type="containsBlanks" dxfId="7838" priority="6474">
      <formula>LEN(TRIM(F248))=0</formula>
    </cfRule>
  </conditionalFormatting>
  <conditionalFormatting sqref="F248:F249">
    <cfRule type="notContainsBlanks" dxfId="7837" priority="6475">
      <formula>LEN(TRIM(F248))&gt;0</formula>
    </cfRule>
  </conditionalFormatting>
  <conditionalFormatting sqref="F248:F249">
    <cfRule type="containsBlanks" dxfId="7836" priority="6476">
      <formula>LEN(TRIM(F248))=0</formula>
    </cfRule>
  </conditionalFormatting>
  <conditionalFormatting sqref="F246">
    <cfRule type="notContainsBlanks" dxfId="7835" priority="6477">
      <formula>LEN(TRIM(F246))&gt;0</formula>
    </cfRule>
  </conditionalFormatting>
  <conditionalFormatting sqref="F246">
    <cfRule type="containsBlanks" dxfId="7834" priority="6478">
      <formula>LEN(TRIM(F246))=0</formula>
    </cfRule>
  </conditionalFormatting>
  <conditionalFormatting sqref="F246">
    <cfRule type="notContainsBlanks" dxfId="7833" priority="6479">
      <formula>LEN(TRIM(F246))&gt;0</formula>
    </cfRule>
  </conditionalFormatting>
  <conditionalFormatting sqref="F246">
    <cfRule type="containsBlanks" dxfId="7832" priority="6480">
      <formula>LEN(TRIM(F246))=0</formula>
    </cfRule>
  </conditionalFormatting>
  <conditionalFormatting sqref="F246">
    <cfRule type="notContainsBlanks" dxfId="7831" priority="6481">
      <formula>LEN(TRIM(F246))&gt;0</formula>
    </cfRule>
  </conditionalFormatting>
  <conditionalFormatting sqref="F246">
    <cfRule type="containsBlanks" dxfId="7830" priority="6482">
      <formula>LEN(TRIM(F246))=0</formula>
    </cfRule>
  </conditionalFormatting>
  <conditionalFormatting sqref="F246">
    <cfRule type="notContainsBlanks" dxfId="7829" priority="6483">
      <formula>LEN(TRIM(F246))&gt;0</formula>
    </cfRule>
  </conditionalFormatting>
  <conditionalFormatting sqref="F246">
    <cfRule type="containsBlanks" dxfId="7828" priority="6484">
      <formula>LEN(TRIM(F246))=0</formula>
    </cfRule>
  </conditionalFormatting>
  <conditionalFormatting sqref="F247">
    <cfRule type="notContainsBlanks" dxfId="7827" priority="6485">
      <formula>LEN(TRIM(F247))&gt;0</formula>
    </cfRule>
  </conditionalFormatting>
  <conditionalFormatting sqref="F247">
    <cfRule type="containsBlanks" dxfId="7826" priority="6486">
      <formula>LEN(TRIM(F247))=0</formula>
    </cfRule>
  </conditionalFormatting>
  <conditionalFormatting sqref="F247">
    <cfRule type="notContainsBlanks" dxfId="7825" priority="6487">
      <formula>LEN(TRIM(F247))&gt;0</formula>
    </cfRule>
  </conditionalFormatting>
  <conditionalFormatting sqref="F247">
    <cfRule type="containsBlanks" dxfId="7824" priority="6488">
      <formula>LEN(TRIM(F247))=0</formula>
    </cfRule>
  </conditionalFormatting>
  <conditionalFormatting sqref="F253">
    <cfRule type="notContainsBlanks" dxfId="7823" priority="6489">
      <formula>LEN(TRIM(F253))&gt;0</formula>
    </cfRule>
  </conditionalFormatting>
  <conditionalFormatting sqref="F253">
    <cfRule type="containsBlanks" dxfId="7822" priority="6490">
      <formula>LEN(TRIM(F253))=0</formula>
    </cfRule>
  </conditionalFormatting>
  <conditionalFormatting sqref="F245">
    <cfRule type="notContainsBlanks" dxfId="7821" priority="6491">
      <formula>LEN(TRIM(F245))&gt;0</formula>
    </cfRule>
  </conditionalFormatting>
  <conditionalFormatting sqref="F245">
    <cfRule type="containsBlanks" dxfId="7820" priority="6492">
      <formula>LEN(TRIM(F245))=0</formula>
    </cfRule>
  </conditionalFormatting>
  <conditionalFormatting sqref="F245">
    <cfRule type="notContainsBlanks" dxfId="7819" priority="6493">
      <formula>LEN(TRIM(F245))&gt;0</formula>
    </cfRule>
  </conditionalFormatting>
  <conditionalFormatting sqref="F245">
    <cfRule type="containsBlanks" dxfId="7818" priority="6494">
      <formula>LEN(TRIM(F245))=0</formula>
    </cfRule>
  </conditionalFormatting>
  <conditionalFormatting sqref="F404">
    <cfRule type="notContainsBlanks" dxfId="7817" priority="6495">
      <formula>LEN(TRIM(F404))&gt;0</formula>
    </cfRule>
  </conditionalFormatting>
  <conditionalFormatting sqref="F404">
    <cfRule type="containsBlanks" dxfId="7816" priority="6496">
      <formula>LEN(TRIM(F404))=0</formula>
    </cfRule>
  </conditionalFormatting>
  <conditionalFormatting sqref="F306">
    <cfRule type="notContainsBlanks" dxfId="7815" priority="6497">
      <formula>LEN(TRIM(F306))&gt;0</formula>
    </cfRule>
  </conditionalFormatting>
  <conditionalFormatting sqref="F306">
    <cfRule type="containsBlanks" dxfId="7814" priority="6498">
      <formula>LEN(TRIM(F306))=0</formula>
    </cfRule>
  </conditionalFormatting>
  <conditionalFormatting sqref="F407">
    <cfRule type="notContainsBlanks" dxfId="7813" priority="6499">
      <formula>LEN(TRIM(F407))&gt;0</formula>
    </cfRule>
  </conditionalFormatting>
  <conditionalFormatting sqref="F407">
    <cfRule type="containsBlanks" dxfId="7812" priority="6500">
      <formula>LEN(TRIM(F407))=0</formula>
    </cfRule>
  </conditionalFormatting>
  <conditionalFormatting sqref="F255">
    <cfRule type="notContainsBlanks" dxfId="7811" priority="6501">
      <formula>LEN(TRIM(F255))&gt;0</formula>
    </cfRule>
  </conditionalFormatting>
  <conditionalFormatting sqref="F255">
    <cfRule type="containsBlanks" dxfId="7810" priority="6502">
      <formula>LEN(TRIM(F255))=0</formula>
    </cfRule>
  </conditionalFormatting>
  <conditionalFormatting sqref="F254">
    <cfRule type="notContainsBlanks" dxfId="7809" priority="6503">
      <formula>LEN(TRIM(F254))&gt;0</formula>
    </cfRule>
  </conditionalFormatting>
  <conditionalFormatting sqref="F254">
    <cfRule type="containsBlanks" dxfId="7808" priority="6504">
      <formula>LEN(TRIM(F254))=0</formula>
    </cfRule>
  </conditionalFormatting>
  <conditionalFormatting sqref="F253">
    <cfRule type="notContainsBlanks" dxfId="7807" priority="6505">
      <formula>LEN(TRIM(F253))&gt;0</formula>
    </cfRule>
  </conditionalFormatting>
  <conditionalFormatting sqref="F253">
    <cfRule type="containsBlanks" dxfId="7806" priority="6506">
      <formula>LEN(TRIM(F253))=0</formula>
    </cfRule>
  </conditionalFormatting>
  <conditionalFormatting sqref="F253">
    <cfRule type="notContainsBlanks" dxfId="7805" priority="6507">
      <formula>LEN(TRIM(F253))&gt;0</formula>
    </cfRule>
  </conditionalFormatting>
  <conditionalFormatting sqref="F253">
    <cfRule type="containsBlanks" dxfId="7804" priority="6508">
      <formula>LEN(TRIM(F253))=0</formula>
    </cfRule>
  </conditionalFormatting>
  <conditionalFormatting sqref="F253">
    <cfRule type="notContainsBlanks" dxfId="7803" priority="6509">
      <formula>LEN(TRIM(F253))&gt;0</formula>
    </cfRule>
  </conditionalFormatting>
  <conditionalFormatting sqref="F253">
    <cfRule type="containsBlanks" dxfId="7802" priority="6510">
      <formula>LEN(TRIM(F253))=0</formula>
    </cfRule>
  </conditionalFormatting>
  <conditionalFormatting sqref="F253">
    <cfRule type="notContainsBlanks" dxfId="7801" priority="6511">
      <formula>LEN(TRIM(F253))&gt;0</formula>
    </cfRule>
  </conditionalFormatting>
  <conditionalFormatting sqref="F253">
    <cfRule type="containsBlanks" dxfId="7800" priority="6512">
      <formula>LEN(TRIM(F253))=0</formula>
    </cfRule>
  </conditionalFormatting>
  <conditionalFormatting sqref="F253">
    <cfRule type="notContainsBlanks" dxfId="7799" priority="6513">
      <formula>LEN(TRIM(F253))&gt;0</formula>
    </cfRule>
  </conditionalFormatting>
  <conditionalFormatting sqref="F253">
    <cfRule type="containsBlanks" dxfId="7798" priority="6514">
      <formula>LEN(TRIM(F253))=0</formula>
    </cfRule>
  </conditionalFormatting>
  <conditionalFormatting sqref="F253">
    <cfRule type="notContainsBlanks" dxfId="7797" priority="6515">
      <formula>LEN(TRIM(F253))&gt;0</formula>
    </cfRule>
  </conditionalFormatting>
  <conditionalFormatting sqref="F253">
    <cfRule type="containsBlanks" dxfId="7796" priority="6516">
      <formula>LEN(TRIM(F253))=0</formula>
    </cfRule>
  </conditionalFormatting>
  <conditionalFormatting sqref="F253">
    <cfRule type="notContainsBlanks" dxfId="7795" priority="6517">
      <formula>LEN(TRIM(F253))&gt;0</formula>
    </cfRule>
  </conditionalFormatting>
  <conditionalFormatting sqref="F253">
    <cfRule type="containsBlanks" dxfId="7794" priority="6518">
      <formula>LEN(TRIM(F253))=0</formula>
    </cfRule>
  </conditionalFormatting>
  <conditionalFormatting sqref="F253">
    <cfRule type="notContainsBlanks" dxfId="7793" priority="6519">
      <formula>LEN(TRIM(F253))&gt;0</formula>
    </cfRule>
  </conditionalFormatting>
  <conditionalFormatting sqref="F253">
    <cfRule type="containsBlanks" dxfId="7792" priority="6520">
      <formula>LEN(TRIM(F253))=0</formula>
    </cfRule>
  </conditionalFormatting>
  <conditionalFormatting sqref="F253">
    <cfRule type="notContainsBlanks" dxfId="7791" priority="6521">
      <formula>LEN(TRIM(F253))&gt;0</formula>
    </cfRule>
  </conditionalFormatting>
  <conditionalFormatting sqref="F253">
    <cfRule type="containsBlanks" dxfId="7790" priority="6522">
      <formula>LEN(TRIM(F253))=0</formula>
    </cfRule>
  </conditionalFormatting>
  <conditionalFormatting sqref="F254">
    <cfRule type="notContainsBlanks" dxfId="7789" priority="6523">
      <formula>LEN(TRIM(F254))&gt;0</formula>
    </cfRule>
  </conditionalFormatting>
  <conditionalFormatting sqref="F254">
    <cfRule type="containsBlanks" dxfId="7788" priority="6524">
      <formula>LEN(TRIM(F254))=0</formula>
    </cfRule>
  </conditionalFormatting>
  <conditionalFormatting sqref="F254">
    <cfRule type="notContainsBlanks" dxfId="7787" priority="6525">
      <formula>LEN(TRIM(F254))&gt;0</formula>
    </cfRule>
  </conditionalFormatting>
  <conditionalFormatting sqref="F254">
    <cfRule type="containsBlanks" dxfId="7786" priority="6526">
      <formula>LEN(TRIM(F254))=0</formula>
    </cfRule>
  </conditionalFormatting>
  <conditionalFormatting sqref="F254">
    <cfRule type="notContainsBlanks" dxfId="7785" priority="6527">
      <formula>LEN(TRIM(F254))&gt;0</formula>
    </cfRule>
  </conditionalFormatting>
  <conditionalFormatting sqref="F254">
    <cfRule type="containsBlanks" dxfId="7784" priority="6528">
      <formula>LEN(TRIM(F254))=0</formula>
    </cfRule>
  </conditionalFormatting>
  <conditionalFormatting sqref="F254">
    <cfRule type="notContainsBlanks" dxfId="7783" priority="6529">
      <formula>LEN(TRIM(F254))&gt;0</formula>
    </cfRule>
  </conditionalFormatting>
  <conditionalFormatting sqref="F254">
    <cfRule type="containsBlanks" dxfId="7782" priority="6530">
      <formula>LEN(TRIM(F254))=0</formula>
    </cfRule>
  </conditionalFormatting>
  <conditionalFormatting sqref="F254">
    <cfRule type="notContainsBlanks" dxfId="7781" priority="6531">
      <formula>LEN(TRIM(F254))&gt;0</formula>
    </cfRule>
  </conditionalFormatting>
  <conditionalFormatting sqref="F254">
    <cfRule type="containsBlanks" dxfId="7780" priority="6532">
      <formula>LEN(TRIM(F254))=0</formula>
    </cfRule>
  </conditionalFormatting>
  <conditionalFormatting sqref="F254">
    <cfRule type="notContainsBlanks" dxfId="7779" priority="6533">
      <formula>LEN(TRIM(F254))&gt;0</formula>
    </cfRule>
  </conditionalFormatting>
  <conditionalFormatting sqref="F254">
    <cfRule type="containsBlanks" dxfId="7778" priority="6534">
      <formula>LEN(TRIM(F254))=0</formula>
    </cfRule>
  </conditionalFormatting>
  <conditionalFormatting sqref="F254">
    <cfRule type="notContainsBlanks" dxfId="7777" priority="6535">
      <formula>LEN(TRIM(F254))&gt;0</formula>
    </cfRule>
  </conditionalFormatting>
  <conditionalFormatting sqref="F254">
    <cfRule type="containsBlanks" dxfId="7776" priority="6536">
      <formula>LEN(TRIM(F254))=0</formula>
    </cfRule>
  </conditionalFormatting>
  <conditionalFormatting sqref="F254">
    <cfRule type="notContainsBlanks" dxfId="7775" priority="6537">
      <formula>LEN(TRIM(F254))&gt;0</formula>
    </cfRule>
  </conditionalFormatting>
  <conditionalFormatting sqref="F254">
    <cfRule type="containsBlanks" dxfId="7774" priority="6538">
      <formula>LEN(TRIM(F254))=0</formula>
    </cfRule>
  </conditionalFormatting>
  <conditionalFormatting sqref="F254">
    <cfRule type="notContainsBlanks" dxfId="7773" priority="6539">
      <formula>LEN(TRIM(F254))&gt;0</formula>
    </cfRule>
  </conditionalFormatting>
  <conditionalFormatting sqref="F254">
    <cfRule type="containsBlanks" dxfId="7772" priority="6540">
      <formula>LEN(TRIM(F254))=0</formula>
    </cfRule>
  </conditionalFormatting>
  <conditionalFormatting sqref="F255">
    <cfRule type="notContainsBlanks" dxfId="7771" priority="6541">
      <formula>LEN(TRIM(F255))&gt;0</formula>
    </cfRule>
  </conditionalFormatting>
  <conditionalFormatting sqref="F255">
    <cfRule type="containsBlanks" dxfId="7770" priority="6542">
      <formula>LEN(TRIM(F255))=0</formula>
    </cfRule>
  </conditionalFormatting>
  <conditionalFormatting sqref="F255">
    <cfRule type="notContainsBlanks" dxfId="7769" priority="6543">
      <formula>LEN(TRIM(F255))&gt;0</formula>
    </cfRule>
  </conditionalFormatting>
  <conditionalFormatting sqref="F255">
    <cfRule type="containsBlanks" dxfId="7768" priority="6544">
      <formula>LEN(TRIM(F255))=0</formula>
    </cfRule>
  </conditionalFormatting>
  <conditionalFormatting sqref="F255">
    <cfRule type="notContainsBlanks" dxfId="7767" priority="6545">
      <formula>LEN(TRIM(F255))&gt;0</formula>
    </cfRule>
  </conditionalFormatting>
  <conditionalFormatting sqref="F255">
    <cfRule type="containsBlanks" dxfId="7766" priority="6546">
      <formula>LEN(TRIM(F255))=0</formula>
    </cfRule>
  </conditionalFormatting>
  <conditionalFormatting sqref="F255">
    <cfRule type="notContainsBlanks" dxfId="7765" priority="6547">
      <formula>LEN(TRIM(F255))&gt;0</formula>
    </cfRule>
  </conditionalFormatting>
  <conditionalFormatting sqref="F255">
    <cfRule type="containsBlanks" dxfId="7764" priority="6548">
      <formula>LEN(TRIM(F255))=0</formula>
    </cfRule>
  </conditionalFormatting>
  <conditionalFormatting sqref="F255">
    <cfRule type="notContainsBlanks" dxfId="7763" priority="6549">
      <formula>LEN(TRIM(F255))&gt;0</formula>
    </cfRule>
  </conditionalFormatting>
  <conditionalFormatting sqref="F255">
    <cfRule type="containsBlanks" dxfId="7762" priority="6550">
      <formula>LEN(TRIM(F255))=0</formula>
    </cfRule>
  </conditionalFormatting>
  <conditionalFormatting sqref="F255">
    <cfRule type="notContainsBlanks" dxfId="7761" priority="6551">
      <formula>LEN(TRIM(F255))&gt;0</formula>
    </cfRule>
  </conditionalFormatting>
  <conditionalFormatting sqref="F255">
    <cfRule type="containsBlanks" dxfId="7760" priority="6552">
      <formula>LEN(TRIM(F255))=0</formula>
    </cfRule>
  </conditionalFormatting>
  <conditionalFormatting sqref="F255">
    <cfRule type="notContainsBlanks" dxfId="7759" priority="6553">
      <formula>LEN(TRIM(F255))&gt;0</formula>
    </cfRule>
  </conditionalFormatting>
  <conditionalFormatting sqref="F255">
    <cfRule type="containsBlanks" dxfId="7758" priority="6554">
      <formula>LEN(TRIM(F255))=0</formula>
    </cfRule>
  </conditionalFormatting>
  <conditionalFormatting sqref="F255">
    <cfRule type="notContainsBlanks" dxfId="7757" priority="6555">
      <formula>LEN(TRIM(F255))&gt;0</formula>
    </cfRule>
  </conditionalFormatting>
  <conditionalFormatting sqref="F255">
    <cfRule type="containsBlanks" dxfId="7756" priority="6556">
      <formula>LEN(TRIM(F255))=0</formula>
    </cfRule>
  </conditionalFormatting>
  <conditionalFormatting sqref="F255">
    <cfRule type="notContainsBlanks" dxfId="7755" priority="6557">
      <formula>LEN(TRIM(F255))&gt;0</formula>
    </cfRule>
  </conditionalFormatting>
  <conditionalFormatting sqref="F255">
    <cfRule type="containsBlanks" dxfId="7754" priority="6558">
      <formula>LEN(TRIM(F255))=0</formula>
    </cfRule>
  </conditionalFormatting>
  <conditionalFormatting sqref="F306">
    <cfRule type="notContainsBlanks" dxfId="7753" priority="6559">
      <formula>LEN(TRIM(F306))&gt;0</formula>
    </cfRule>
  </conditionalFormatting>
  <conditionalFormatting sqref="F306">
    <cfRule type="containsBlanks" dxfId="7752" priority="6560">
      <formula>LEN(TRIM(F306))=0</formula>
    </cfRule>
  </conditionalFormatting>
  <conditionalFormatting sqref="F306">
    <cfRule type="notContainsBlanks" dxfId="7751" priority="6561">
      <formula>LEN(TRIM(F306))&gt;0</formula>
    </cfRule>
  </conditionalFormatting>
  <conditionalFormatting sqref="F306">
    <cfRule type="containsBlanks" dxfId="7750" priority="6562">
      <formula>LEN(TRIM(F306))=0</formula>
    </cfRule>
  </conditionalFormatting>
  <conditionalFormatting sqref="F306">
    <cfRule type="notContainsBlanks" dxfId="7749" priority="6563">
      <formula>LEN(TRIM(F306))&gt;0</formula>
    </cfRule>
  </conditionalFormatting>
  <conditionalFormatting sqref="F306">
    <cfRule type="containsBlanks" dxfId="7748" priority="6564">
      <formula>LEN(TRIM(F306))=0</formula>
    </cfRule>
  </conditionalFormatting>
  <conditionalFormatting sqref="F306">
    <cfRule type="notContainsBlanks" dxfId="7747" priority="6565">
      <formula>LEN(TRIM(F306))&gt;0</formula>
    </cfRule>
  </conditionalFormatting>
  <conditionalFormatting sqref="F306">
    <cfRule type="containsBlanks" dxfId="7746" priority="6566">
      <formula>LEN(TRIM(F306))=0</formula>
    </cfRule>
  </conditionalFormatting>
  <conditionalFormatting sqref="F310">
    <cfRule type="notContainsBlanks" dxfId="7745" priority="6567">
      <formula>LEN(TRIM(F310))&gt;0</formula>
    </cfRule>
  </conditionalFormatting>
  <conditionalFormatting sqref="F310">
    <cfRule type="containsBlanks" dxfId="7744" priority="6568">
      <formula>LEN(TRIM(F310))=0</formula>
    </cfRule>
  </conditionalFormatting>
  <conditionalFormatting sqref="F310">
    <cfRule type="notContainsBlanks" dxfId="7743" priority="6569">
      <formula>LEN(TRIM(F310))&gt;0</formula>
    </cfRule>
  </conditionalFormatting>
  <conditionalFormatting sqref="F310">
    <cfRule type="containsBlanks" dxfId="7742" priority="6570">
      <formula>LEN(TRIM(F310))=0</formula>
    </cfRule>
  </conditionalFormatting>
  <conditionalFormatting sqref="F310">
    <cfRule type="notContainsBlanks" dxfId="7741" priority="6571">
      <formula>LEN(TRIM(F310))&gt;0</formula>
    </cfRule>
  </conditionalFormatting>
  <conditionalFormatting sqref="F310">
    <cfRule type="containsBlanks" dxfId="7740" priority="6572">
      <formula>LEN(TRIM(F310))=0</formula>
    </cfRule>
  </conditionalFormatting>
  <conditionalFormatting sqref="F311">
    <cfRule type="notContainsBlanks" dxfId="7739" priority="6573">
      <formula>LEN(TRIM(F311))&gt;0</formula>
    </cfRule>
  </conditionalFormatting>
  <conditionalFormatting sqref="F311">
    <cfRule type="containsBlanks" dxfId="7738" priority="6574">
      <formula>LEN(TRIM(F311))=0</formula>
    </cfRule>
  </conditionalFormatting>
  <conditionalFormatting sqref="F311">
    <cfRule type="notContainsBlanks" dxfId="7737" priority="6575">
      <formula>LEN(TRIM(F311))&gt;0</formula>
    </cfRule>
  </conditionalFormatting>
  <conditionalFormatting sqref="F311">
    <cfRule type="containsBlanks" dxfId="7736" priority="6576">
      <formula>LEN(TRIM(F311))=0</formula>
    </cfRule>
  </conditionalFormatting>
  <conditionalFormatting sqref="F311">
    <cfRule type="notContainsBlanks" dxfId="7735" priority="6577">
      <formula>LEN(TRIM(F311))&gt;0</formula>
    </cfRule>
  </conditionalFormatting>
  <conditionalFormatting sqref="F311">
    <cfRule type="containsBlanks" dxfId="7734" priority="6578">
      <formula>LEN(TRIM(F311))=0</formula>
    </cfRule>
  </conditionalFormatting>
  <conditionalFormatting sqref="F406">
    <cfRule type="notContainsBlanks" dxfId="7733" priority="6579">
      <formula>LEN(TRIM(F406))&gt;0</formula>
    </cfRule>
  </conditionalFormatting>
  <conditionalFormatting sqref="F406">
    <cfRule type="containsBlanks" dxfId="7732" priority="6580">
      <formula>LEN(TRIM(F406))=0</formula>
    </cfRule>
  </conditionalFormatting>
  <conditionalFormatting sqref="F408">
    <cfRule type="notContainsBlanks" dxfId="7731" priority="6581">
      <formula>LEN(TRIM(F408))&gt;0</formula>
    </cfRule>
  </conditionalFormatting>
  <conditionalFormatting sqref="F408">
    <cfRule type="containsBlanks" dxfId="7730" priority="6582">
      <formula>LEN(TRIM(F408))=0</formula>
    </cfRule>
  </conditionalFormatting>
  <conditionalFormatting sqref="F419:F424">
    <cfRule type="notContainsBlanks" dxfId="7729" priority="6583">
      <formula>LEN(TRIM(F419))&gt;0</formula>
    </cfRule>
  </conditionalFormatting>
  <conditionalFormatting sqref="F419:F424">
    <cfRule type="containsBlanks" dxfId="7728" priority="6584">
      <formula>LEN(TRIM(F419))=0</formula>
    </cfRule>
  </conditionalFormatting>
  <conditionalFormatting sqref="F308:F311 F322:F325 F336:F339 F364:F367 F266:F284 F252:F255 F238:F242">
    <cfRule type="notContainsBlanks" dxfId="7727" priority="6585">
      <formula>LEN(TRIM(F308))&gt;0</formula>
    </cfRule>
  </conditionalFormatting>
  <conditionalFormatting sqref="F308:F311 F322:F325 F336:F339 F364:F367 F266:F284 F252:F255 F238:F242">
    <cfRule type="containsBlanks" dxfId="7726" priority="6586">
      <formula>LEN(TRIM(F308))=0</formula>
    </cfRule>
  </conditionalFormatting>
  <conditionalFormatting sqref="F239:F241 F267:F269 F309:F311 F323:F325 F337:F339 F365:F367 F281:F283 F253:F255">
    <cfRule type="notContainsBlanks" dxfId="7725" priority="6587">
      <formula>LEN(TRIM(F239))&gt;0</formula>
    </cfRule>
  </conditionalFormatting>
  <conditionalFormatting sqref="F239:F241 F267:F269 F309:F311 F323:F325 F337:F339 F365:F367 F281:F283 F253:F255">
    <cfRule type="containsBlanks" dxfId="7724" priority="6588">
      <formula>LEN(TRIM(F239))=0</formula>
    </cfRule>
  </conditionalFormatting>
  <conditionalFormatting sqref="G273">
    <cfRule type="notContainsBlanks" dxfId="7723" priority="6589">
      <formula>LEN(TRIM(G273))&gt;0</formula>
    </cfRule>
  </conditionalFormatting>
  <conditionalFormatting sqref="G273">
    <cfRule type="containsBlanks" dxfId="7722" priority="6590">
      <formula>LEN(TRIM(G273))=0</formula>
    </cfRule>
  </conditionalFormatting>
  <conditionalFormatting sqref="G273">
    <cfRule type="notContainsBlanks" dxfId="7721" priority="6591">
      <formula>LEN(TRIM(G273))&gt;0</formula>
    </cfRule>
  </conditionalFormatting>
  <conditionalFormatting sqref="G273">
    <cfRule type="containsBlanks" dxfId="7720" priority="6592">
      <formula>LEN(TRIM(G273))=0</formula>
    </cfRule>
  </conditionalFormatting>
  <conditionalFormatting sqref="G273">
    <cfRule type="notContainsBlanks" dxfId="7719" priority="6593">
      <formula>LEN(TRIM(G273))&gt;0</formula>
    </cfRule>
  </conditionalFormatting>
  <conditionalFormatting sqref="G273">
    <cfRule type="containsBlanks" dxfId="7718" priority="6594">
      <formula>LEN(TRIM(G273))=0</formula>
    </cfRule>
  </conditionalFormatting>
  <conditionalFormatting sqref="F131:G131">
    <cfRule type="notContainsBlanks" dxfId="7717" priority="6595">
      <formula>LEN(TRIM(F131))&gt;0</formula>
    </cfRule>
  </conditionalFormatting>
  <conditionalFormatting sqref="F131:G131">
    <cfRule type="containsBlanks" dxfId="7716" priority="6596">
      <formula>LEN(TRIM(F131))=0</formula>
    </cfRule>
  </conditionalFormatting>
  <conditionalFormatting sqref="F142:G142">
    <cfRule type="notContainsBlanks" dxfId="7715" priority="6597">
      <formula>LEN(TRIM(F142))&gt;0</formula>
    </cfRule>
  </conditionalFormatting>
  <conditionalFormatting sqref="F142:G142">
    <cfRule type="containsBlanks" dxfId="7714" priority="6598">
      <formula>LEN(TRIM(F142))=0</formula>
    </cfRule>
  </conditionalFormatting>
  <conditionalFormatting sqref="F153:G153">
    <cfRule type="notContainsBlanks" dxfId="7713" priority="6599">
      <formula>LEN(TRIM(F153))&gt;0</formula>
    </cfRule>
  </conditionalFormatting>
  <conditionalFormatting sqref="F153:G153">
    <cfRule type="containsBlanks" dxfId="7712" priority="6600">
      <formula>LEN(TRIM(F153))=0</formula>
    </cfRule>
  </conditionalFormatting>
  <conditionalFormatting sqref="F164:G164">
    <cfRule type="notContainsBlanks" dxfId="7711" priority="6601">
      <formula>LEN(TRIM(F164))&gt;0</formula>
    </cfRule>
  </conditionalFormatting>
  <conditionalFormatting sqref="F164:G164">
    <cfRule type="containsBlanks" dxfId="7710" priority="6602">
      <formula>LEN(TRIM(F164))=0</formula>
    </cfRule>
  </conditionalFormatting>
  <conditionalFormatting sqref="F225:F227">
    <cfRule type="notContainsBlanks" dxfId="7709" priority="6603">
      <formula>LEN(TRIM(F225))&gt;0</formula>
    </cfRule>
  </conditionalFormatting>
  <conditionalFormatting sqref="F225:F227">
    <cfRule type="containsBlanks" dxfId="7708" priority="6604">
      <formula>LEN(TRIM(F225))=0</formula>
    </cfRule>
  </conditionalFormatting>
  <conditionalFormatting sqref="F186">
    <cfRule type="notContainsBlanks" dxfId="7707" priority="6605">
      <formula>LEN(TRIM(F186))&gt;0</formula>
    </cfRule>
  </conditionalFormatting>
  <conditionalFormatting sqref="F186">
    <cfRule type="containsBlanks" dxfId="7706" priority="6606">
      <formula>LEN(TRIM(F186))=0</formula>
    </cfRule>
  </conditionalFormatting>
  <conditionalFormatting sqref="F197">
    <cfRule type="notContainsBlanks" dxfId="7705" priority="6607">
      <formula>LEN(TRIM(F197))&gt;0</formula>
    </cfRule>
  </conditionalFormatting>
  <conditionalFormatting sqref="F197">
    <cfRule type="containsBlanks" dxfId="7704" priority="6608">
      <formula>LEN(TRIM(F197))=0</formula>
    </cfRule>
  </conditionalFormatting>
  <conditionalFormatting sqref="F208">
    <cfRule type="notContainsBlanks" dxfId="7703" priority="6609">
      <formula>LEN(TRIM(F208))&gt;0</formula>
    </cfRule>
  </conditionalFormatting>
  <conditionalFormatting sqref="F208">
    <cfRule type="containsBlanks" dxfId="7702" priority="6610">
      <formula>LEN(TRIM(F208))=0</formula>
    </cfRule>
  </conditionalFormatting>
  <conditionalFormatting sqref="F219">
    <cfRule type="notContainsBlanks" dxfId="7701" priority="6611">
      <formula>LEN(TRIM(F219))&gt;0</formula>
    </cfRule>
  </conditionalFormatting>
  <conditionalFormatting sqref="F219">
    <cfRule type="containsBlanks" dxfId="7700" priority="6612">
      <formula>LEN(TRIM(F219))=0</formula>
    </cfRule>
  </conditionalFormatting>
  <conditionalFormatting sqref="F244">
    <cfRule type="notContainsBlanks" dxfId="7699" priority="6613">
      <formula>LEN(TRIM(F244))&gt;0</formula>
    </cfRule>
  </conditionalFormatting>
  <conditionalFormatting sqref="F244">
    <cfRule type="containsBlanks" dxfId="7698" priority="6614">
      <formula>LEN(TRIM(F244))=0</formula>
    </cfRule>
  </conditionalFormatting>
  <conditionalFormatting sqref="F435:F437">
    <cfRule type="notContainsBlanks" dxfId="7697" priority="6615">
      <formula>LEN(TRIM(F435))&gt;0</formula>
    </cfRule>
  </conditionalFormatting>
  <conditionalFormatting sqref="F435:F437">
    <cfRule type="containsBlanks" dxfId="7696" priority="6616">
      <formula>LEN(TRIM(F435))=0</formula>
    </cfRule>
  </conditionalFormatting>
  <conditionalFormatting sqref="F258">
    <cfRule type="notContainsBlanks" dxfId="7695" priority="6617">
      <formula>LEN(TRIM(F258))&gt;0</formula>
    </cfRule>
  </conditionalFormatting>
  <conditionalFormatting sqref="F258">
    <cfRule type="containsBlanks" dxfId="7694" priority="6618">
      <formula>LEN(TRIM(F258))=0</formula>
    </cfRule>
  </conditionalFormatting>
  <conditionalFormatting sqref="F272">
    <cfRule type="notContainsBlanks" dxfId="7693" priority="6619">
      <formula>LEN(TRIM(F272))&gt;0</formula>
    </cfRule>
  </conditionalFormatting>
  <conditionalFormatting sqref="F272">
    <cfRule type="containsBlanks" dxfId="7692" priority="6620">
      <formula>LEN(TRIM(F272))=0</formula>
    </cfRule>
  </conditionalFormatting>
  <conditionalFormatting sqref="F286">
    <cfRule type="notContainsBlanks" dxfId="7691" priority="6621">
      <formula>LEN(TRIM(F286))&gt;0</formula>
    </cfRule>
  </conditionalFormatting>
  <conditionalFormatting sqref="F286">
    <cfRule type="containsBlanks" dxfId="7690" priority="6622">
      <formula>LEN(TRIM(F286))=0</formula>
    </cfRule>
  </conditionalFormatting>
  <conditionalFormatting sqref="F314">
    <cfRule type="notContainsBlanks" dxfId="7689" priority="6623">
      <formula>LEN(TRIM(F314))&gt;0</formula>
    </cfRule>
  </conditionalFormatting>
  <conditionalFormatting sqref="F314">
    <cfRule type="containsBlanks" dxfId="7688" priority="6624">
      <formula>LEN(TRIM(F314))=0</formula>
    </cfRule>
  </conditionalFormatting>
  <conditionalFormatting sqref="F328">
    <cfRule type="notContainsBlanks" dxfId="7687" priority="6625">
      <formula>LEN(TRIM(F328))&gt;0</formula>
    </cfRule>
  </conditionalFormatting>
  <conditionalFormatting sqref="F328">
    <cfRule type="containsBlanks" dxfId="7686" priority="6626">
      <formula>LEN(TRIM(F328))=0</formula>
    </cfRule>
  </conditionalFormatting>
  <conditionalFormatting sqref="F356">
    <cfRule type="notContainsBlanks" dxfId="7685" priority="6627">
      <formula>LEN(TRIM(F356))&gt;0</formula>
    </cfRule>
  </conditionalFormatting>
  <conditionalFormatting sqref="F356">
    <cfRule type="containsBlanks" dxfId="7684" priority="6628">
      <formula>LEN(TRIM(F356))=0</formula>
    </cfRule>
  </conditionalFormatting>
  <conditionalFormatting sqref="F219">
    <cfRule type="notContainsBlanks" dxfId="7683" priority="6629">
      <formula>LEN(TRIM(F219))&gt;0</formula>
    </cfRule>
  </conditionalFormatting>
  <conditionalFormatting sqref="F219">
    <cfRule type="containsBlanks" dxfId="7682" priority="6630">
      <formula>LEN(TRIM(F219))=0</formula>
    </cfRule>
  </conditionalFormatting>
  <conditionalFormatting sqref="F284:F286">
    <cfRule type="notContainsBlanks" dxfId="7681" priority="6631">
      <formula>LEN(TRIM(F284))&gt;0</formula>
    </cfRule>
  </conditionalFormatting>
  <conditionalFormatting sqref="F284:F286">
    <cfRule type="containsBlanks" dxfId="7680" priority="6632">
      <formula>LEN(TRIM(F284))=0</formula>
    </cfRule>
  </conditionalFormatting>
  <conditionalFormatting sqref="F287:F288">
    <cfRule type="notContainsBlanks" dxfId="7679" priority="6633">
      <formula>LEN(TRIM(F287))&gt;0</formula>
    </cfRule>
  </conditionalFormatting>
  <conditionalFormatting sqref="F287:F288">
    <cfRule type="containsBlanks" dxfId="7678" priority="6634">
      <formula>LEN(TRIM(F287))=0</formula>
    </cfRule>
  </conditionalFormatting>
  <conditionalFormatting sqref="F287:F288">
    <cfRule type="notContainsBlanks" dxfId="7677" priority="6635">
      <formula>LEN(TRIM(F287))&gt;0</formula>
    </cfRule>
  </conditionalFormatting>
  <conditionalFormatting sqref="F287:F288">
    <cfRule type="containsBlanks" dxfId="7676" priority="6636">
      <formula>LEN(TRIM(F287))=0</formula>
    </cfRule>
  </conditionalFormatting>
  <conditionalFormatting sqref="F289">
    <cfRule type="notContainsBlanks" dxfId="7675" priority="6637">
      <formula>LEN(TRIM(F289))&gt;0</formula>
    </cfRule>
  </conditionalFormatting>
  <conditionalFormatting sqref="F289">
    <cfRule type="containsBlanks" dxfId="7674" priority="6638">
      <formula>LEN(TRIM(F289))=0</formula>
    </cfRule>
  </conditionalFormatting>
  <conditionalFormatting sqref="F289">
    <cfRule type="notContainsBlanks" dxfId="7673" priority="6639">
      <formula>LEN(TRIM(F289))&gt;0</formula>
    </cfRule>
  </conditionalFormatting>
  <conditionalFormatting sqref="F289">
    <cfRule type="containsBlanks" dxfId="7672" priority="6640">
      <formula>LEN(TRIM(F289))=0</formula>
    </cfRule>
  </conditionalFormatting>
  <conditionalFormatting sqref="F294:F297">
    <cfRule type="notContainsBlanks" dxfId="7671" priority="6641">
      <formula>LEN(TRIM(F294))&gt;0</formula>
    </cfRule>
  </conditionalFormatting>
  <conditionalFormatting sqref="F294:F297">
    <cfRule type="containsBlanks" dxfId="7670" priority="6642">
      <formula>LEN(TRIM(F294))=0</formula>
    </cfRule>
  </conditionalFormatting>
  <conditionalFormatting sqref="F296:F297">
    <cfRule type="notContainsBlanks" dxfId="7669" priority="6643">
      <formula>LEN(TRIM(F296))&gt;0</formula>
    </cfRule>
  </conditionalFormatting>
  <conditionalFormatting sqref="F296:F297">
    <cfRule type="containsBlanks" dxfId="7668" priority="6644">
      <formula>LEN(TRIM(F296))=0</formula>
    </cfRule>
  </conditionalFormatting>
  <conditionalFormatting sqref="F294">
    <cfRule type="notContainsBlanks" dxfId="7667" priority="6645">
      <formula>LEN(TRIM(F294))&gt;0</formula>
    </cfRule>
  </conditionalFormatting>
  <conditionalFormatting sqref="F294">
    <cfRule type="containsBlanks" dxfId="7666" priority="6646">
      <formula>LEN(TRIM(F294))=0</formula>
    </cfRule>
  </conditionalFormatting>
  <conditionalFormatting sqref="F294">
    <cfRule type="notContainsBlanks" dxfId="7665" priority="6647">
      <formula>LEN(TRIM(F294))&gt;0</formula>
    </cfRule>
  </conditionalFormatting>
  <conditionalFormatting sqref="F294">
    <cfRule type="containsBlanks" dxfId="7664" priority="6648">
      <formula>LEN(TRIM(F294))=0</formula>
    </cfRule>
  </conditionalFormatting>
  <conditionalFormatting sqref="F295:F296">
    <cfRule type="notContainsBlanks" dxfId="7663" priority="6649">
      <formula>LEN(TRIM(F295))&gt;0</formula>
    </cfRule>
  </conditionalFormatting>
  <conditionalFormatting sqref="F295:F296">
    <cfRule type="containsBlanks" dxfId="7662" priority="6650">
      <formula>LEN(TRIM(F295))=0</formula>
    </cfRule>
  </conditionalFormatting>
  <conditionalFormatting sqref="F295:F296">
    <cfRule type="notContainsBlanks" dxfId="7661" priority="6651">
      <formula>LEN(TRIM(F295))&gt;0</formula>
    </cfRule>
  </conditionalFormatting>
  <conditionalFormatting sqref="F295:F296">
    <cfRule type="containsBlanks" dxfId="7660" priority="6652">
      <formula>LEN(TRIM(F295))=0</formula>
    </cfRule>
  </conditionalFormatting>
  <conditionalFormatting sqref="F297">
    <cfRule type="notContainsBlanks" dxfId="7659" priority="6653">
      <formula>LEN(TRIM(F297))&gt;0</formula>
    </cfRule>
  </conditionalFormatting>
  <conditionalFormatting sqref="F297">
    <cfRule type="containsBlanks" dxfId="7658" priority="6654">
      <formula>LEN(TRIM(F297))=0</formula>
    </cfRule>
  </conditionalFormatting>
  <conditionalFormatting sqref="F297">
    <cfRule type="notContainsBlanks" dxfId="7657" priority="6655">
      <formula>LEN(TRIM(F297))&gt;0</formula>
    </cfRule>
  </conditionalFormatting>
  <conditionalFormatting sqref="F297">
    <cfRule type="containsBlanks" dxfId="7656" priority="6656">
      <formula>LEN(TRIM(F297))=0</formula>
    </cfRule>
  </conditionalFormatting>
  <conditionalFormatting sqref="F340:F353">
    <cfRule type="notContainsBlanks" dxfId="7655" priority="6657">
      <formula>LEN(TRIM(F340))&gt;0</formula>
    </cfRule>
  </conditionalFormatting>
  <conditionalFormatting sqref="F340:F353">
    <cfRule type="containsBlanks" dxfId="7654" priority="6658">
      <formula>LEN(TRIM(F340))=0</formula>
    </cfRule>
  </conditionalFormatting>
  <conditionalFormatting sqref="F344:F347">
    <cfRule type="notContainsBlanks" dxfId="7653" priority="6659">
      <formula>LEN(TRIM(F344))&gt;0</formula>
    </cfRule>
  </conditionalFormatting>
  <conditionalFormatting sqref="F344:F347">
    <cfRule type="containsBlanks" dxfId="7652" priority="6660">
      <formula>LEN(TRIM(F344))=0</formula>
    </cfRule>
  </conditionalFormatting>
  <conditionalFormatting sqref="F345">
    <cfRule type="notContainsBlanks" dxfId="7651" priority="6661">
      <formula>LEN(TRIM(F345))&gt;0</formula>
    </cfRule>
  </conditionalFormatting>
  <conditionalFormatting sqref="F345">
    <cfRule type="containsBlanks" dxfId="7650" priority="6662">
      <formula>LEN(TRIM(F345))=0</formula>
    </cfRule>
  </conditionalFormatting>
  <conditionalFormatting sqref="F348:F349">
    <cfRule type="notContainsBlanks" dxfId="7649" priority="6663">
      <formula>LEN(TRIM(F348))&gt;0</formula>
    </cfRule>
  </conditionalFormatting>
  <conditionalFormatting sqref="F348:F349">
    <cfRule type="containsBlanks" dxfId="7648" priority="6664">
      <formula>LEN(TRIM(F348))=0</formula>
    </cfRule>
  </conditionalFormatting>
  <conditionalFormatting sqref="F348:F349">
    <cfRule type="notContainsBlanks" dxfId="7647" priority="6665">
      <formula>LEN(TRIM(F348))&gt;0</formula>
    </cfRule>
  </conditionalFormatting>
  <conditionalFormatting sqref="F348:F349">
    <cfRule type="containsBlanks" dxfId="7646" priority="6666">
      <formula>LEN(TRIM(F348))=0</formula>
    </cfRule>
  </conditionalFormatting>
  <conditionalFormatting sqref="F350:F353">
    <cfRule type="notContainsBlanks" dxfId="7645" priority="6667">
      <formula>LEN(TRIM(F350))&gt;0</formula>
    </cfRule>
  </conditionalFormatting>
  <conditionalFormatting sqref="F350:F353">
    <cfRule type="containsBlanks" dxfId="7644" priority="6668">
      <formula>LEN(TRIM(F350))=0</formula>
    </cfRule>
  </conditionalFormatting>
  <conditionalFormatting sqref="F351:F353">
    <cfRule type="notContainsBlanks" dxfId="7643" priority="6669">
      <formula>LEN(TRIM(F351))&gt;0</formula>
    </cfRule>
  </conditionalFormatting>
  <conditionalFormatting sqref="F351:F353">
    <cfRule type="containsBlanks" dxfId="7642" priority="6670">
      <formula>LEN(TRIM(F351))=0</formula>
    </cfRule>
  </conditionalFormatting>
  <conditionalFormatting sqref="F342">
    <cfRule type="notContainsBlanks" dxfId="7641" priority="6671">
      <formula>LEN(TRIM(F342))&gt;0</formula>
    </cfRule>
  </conditionalFormatting>
  <conditionalFormatting sqref="F342">
    <cfRule type="containsBlanks" dxfId="7640" priority="6672">
      <formula>LEN(TRIM(F342))=0</formula>
    </cfRule>
  </conditionalFormatting>
  <conditionalFormatting sqref="F353">
    <cfRule type="notContainsBlanks" dxfId="7639" priority="6673">
      <formula>LEN(TRIM(F353))&gt;0</formula>
    </cfRule>
  </conditionalFormatting>
  <conditionalFormatting sqref="F353">
    <cfRule type="containsBlanks" dxfId="7638" priority="6674">
      <formula>LEN(TRIM(F353))=0</formula>
    </cfRule>
  </conditionalFormatting>
  <conditionalFormatting sqref="F353">
    <cfRule type="notContainsBlanks" dxfId="7637" priority="6675">
      <formula>LEN(TRIM(F353))&gt;0</formula>
    </cfRule>
  </conditionalFormatting>
  <conditionalFormatting sqref="F353">
    <cfRule type="containsBlanks" dxfId="7636" priority="6676">
      <formula>LEN(TRIM(F353))=0</formula>
    </cfRule>
  </conditionalFormatting>
  <conditionalFormatting sqref="F353">
    <cfRule type="notContainsBlanks" dxfId="7635" priority="6677">
      <formula>LEN(TRIM(F353))&gt;0</formula>
    </cfRule>
  </conditionalFormatting>
  <conditionalFormatting sqref="F353">
    <cfRule type="containsBlanks" dxfId="7634" priority="6678">
      <formula>LEN(TRIM(F353))=0</formula>
    </cfRule>
  </conditionalFormatting>
  <conditionalFormatting sqref="F353">
    <cfRule type="notContainsBlanks" dxfId="7633" priority="6679">
      <formula>LEN(TRIM(F353))&gt;0</formula>
    </cfRule>
  </conditionalFormatting>
  <conditionalFormatting sqref="F353">
    <cfRule type="containsBlanks" dxfId="7632" priority="6680">
      <formula>LEN(TRIM(F353))=0</formula>
    </cfRule>
  </conditionalFormatting>
  <conditionalFormatting sqref="F353">
    <cfRule type="notContainsBlanks" dxfId="7631" priority="6681">
      <formula>LEN(TRIM(F353))&gt;0</formula>
    </cfRule>
  </conditionalFormatting>
  <conditionalFormatting sqref="F353">
    <cfRule type="containsBlanks" dxfId="7630" priority="6682">
      <formula>LEN(TRIM(F353))=0</formula>
    </cfRule>
  </conditionalFormatting>
  <conditionalFormatting sqref="F353">
    <cfRule type="notContainsBlanks" dxfId="7629" priority="6683">
      <formula>LEN(TRIM(F353))&gt;0</formula>
    </cfRule>
  </conditionalFormatting>
  <conditionalFormatting sqref="F353">
    <cfRule type="containsBlanks" dxfId="7628" priority="6684">
      <formula>LEN(TRIM(F353))=0</formula>
    </cfRule>
  </conditionalFormatting>
  <conditionalFormatting sqref="F353">
    <cfRule type="notContainsBlanks" dxfId="7627" priority="6685">
      <formula>LEN(TRIM(F353))&gt;0</formula>
    </cfRule>
  </conditionalFormatting>
  <conditionalFormatting sqref="F353">
    <cfRule type="containsBlanks" dxfId="7626" priority="6686">
      <formula>LEN(TRIM(F353))=0</formula>
    </cfRule>
  </conditionalFormatting>
  <conditionalFormatting sqref="F353">
    <cfRule type="notContainsBlanks" dxfId="7625" priority="6687">
      <formula>LEN(TRIM(F353))&gt;0</formula>
    </cfRule>
  </conditionalFormatting>
  <conditionalFormatting sqref="F353">
    <cfRule type="containsBlanks" dxfId="7624" priority="6688">
      <formula>LEN(TRIM(F353))=0</formula>
    </cfRule>
  </conditionalFormatting>
  <conditionalFormatting sqref="F353">
    <cfRule type="notContainsBlanks" dxfId="7623" priority="6689">
      <formula>LEN(TRIM(F353))&gt;0</formula>
    </cfRule>
  </conditionalFormatting>
  <conditionalFormatting sqref="F353">
    <cfRule type="containsBlanks" dxfId="7622" priority="6690">
      <formula>LEN(TRIM(F353))=0</formula>
    </cfRule>
  </conditionalFormatting>
  <conditionalFormatting sqref="F353">
    <cfRule type="notContainsBlanks" dxfId="7621" priority="6691">
      <formula>LEN(TRIM(F353))&gt;0</formula>
    </cfRule>
  </conditionalFormatting>
  <conditionalFormatting sqref="F353">
    <cfRule type="containsBlanks" dxfId="7620" priority="6692">
      <formula>LEN(TRIM(F353))=0</formula>
    </cfRule>
  </conditionalFormatting>
  <conditionalFormatting sqref="F353">
    <cfRule type="notContainsBlanks" dxfId="7619" priority="6693">
      <formula>LEN(TRIM(F353))&gt;0</formula>
    </cfRule>
  </conditionalFormatting>
  <conditionalFormatting sqref="F353">
    <cfRule type="containsBlanks" dxfId="7618" priority="6694">
      <formula>LEN(TRIM(F353))=0</formula>
    </cfRule>
  </conditionalFormatting>
  <conditionalFormatting sqref="F353">
    <cfRule type="notContainsBlanks" dxfId="7617" priority="6695">
      <formula>LEN(TRIM(F353))&gt;0</formula>
    </cfRule>
  </conditionalFormatting>
  <conditionalFormatting sqref="F353">
    <cfRule type="containsBlanks" dxfId="7616" priority="6696">
      <formula>LEN(TRIM(F353))=0</formula>
    </cfRule>
  </conditionalFormatting>
  <conditionalFormatting sqref="F353">
    <cfRule type="notContainsBlanks" dxfId="7615" priority="6697">
      <formula>LEN(TRIM(F353))&gt;0</formula>
    </cfRule>
  </conditionalFormatting>
  <conditionalFormatting sqref="F353">
    <cfRule type="containsBlanks" dxfId="7614" priority="6698">
      <formula>LEN(TRIM(F353))=0</formula>
    </cfRule>
  </conditionalFormatting>
  <conditionalFormatting sqref="G408">
    <cfRule type="notContainsBlanks" dxfId="7613" priority="6699">
      <formula>LEN(TRIM(G408))&gt;0</formula>
    </cfRule>
  </conditionalFormatting>
  <conditionalFormatting sqref="G408">
    <cfRule type="containsBlanks" dxfId="7612" priority="6700">
      <formula>LEN(TRIM(G408))=0</formula>
    </cfRule>
  </conditionalFormatting>
  <conditionalFormatting sqref="G239:G241 G267:G269 G309:G311 G323:G325 G337:G339 G365:G367 G281:G283 G253:G255">
    <cfRule type="notContainsBlanks" dxfId="7611" priority="6701">
      <formula>LEN(TRIM(G239))&gt;0</formula>
    </cfRule>
  </conditionalFormatting>
  <conditionalFormatting sqref="G239:G241 G267:G269 G309:G311 G323:G325 G337:G339 G365:G367 G281:G283 G253:G255">
    <cfRule type="containsBlanks" dxfId="7610" priority="6702">
      <formula>LEN(TRIM(G239))=0</formula>
    </cfRule>
  </conditionalFormatting>
  <conditionalFormatting sqref="G225:G227">
    <cfRule type="notContainsBlanks" dxfId="7609" priority="6703">
      <formula>LEN(TRIM(G225))&gt;0</formula>
    </cfRule>
  </conditionalFormatting>
  <conditionalFormatting sqref="G225:G227">
    <cfRule type="containsBlanks" dxfId="7608" priority="6704">
      <formula>LEN(TRIM(G225))=0</formula>
    </cfRule>
  </conditionalFormatting>
  <conditionalFormatting sqref="G197">
    <cfRule type="notContainsBlanks" dxfId="7607" priority="6705">
      <formula>LEN(TRIM(G197))&gt;0</formula>
    </cfRule>
  </conditionalFormatting>
  <conditionalFormatting sqref="G197">
    <cfRule type="containsBlanks" dxfId="7606" priority="6706">
      <formula>LEN(TRIM(G197))=0</formula>
    </cfRule>
  </conditionalFormatting>
  <conditionalFormatting sqref="F131:G131">
    <cfRule type="notContainsBlanks" dxfId="7605" priority="6707">
      <formula>LEN(TRIM(F131))&gt;0</formula>
    </cfRule>
  </conditionalFormatting>
  <conditionalFormatting sqref="F131:G131">
    <cfRule type="containsBlanks" dxfId="7604" priority="6708">
      <formula>LEN(TRIM(F131))=0</formula>
    </cfRule>
  </conditionalFormatting>
  <conditionalFormatting sqref="F132:G132">
    <cfRule type="notContainsBlanks" dxfId="7603" priority="6709">
      <formula>LEN(TRIM(F132))&gt;0</formula>
    </cfRule>
  </conditionalFormatting>
  <conditionalFormatting sqref="F132:G132">
    <cfRule type="containsBlanks" dxfId="7602" priority="6710">
      <formula>LEN(TRIM(F132))=0</formula>
    </cfRule>
  </conditionalFormatting>
  <conditionalFormatting sqref="F133:G133">
    <cfRule type="notContainsBlanks" dxfId="7601" priority="6711">
      <formula>LEN(TRIM(F133))&gt;0</formula>
    </cfRule>
  </conditionalFormatting>
  <conditionalFormatting sqref="F133:G133">
    <cfRule type="containsBlanks" dxfId="7600" priority="6712">
      <formula>LEN(TRIM(F133))=0</formula>
    </cfRule>
  </conditionalFormatting>
  <conditionalFormatting sqref="F134:G134">
    <cfRule type="notContainsBlanks" dxfId="7599" priority="6713">
      <formula>LEN(TRIM(F134))&gt;0</formula>
    </cfRule>
  </conditionalFormatting>
  <conditionalFormatting sqref="F134:G134">
    <cfRule type="containsBlanks" dxfId="7598" priority="6714">
      <formula>LEN(TRIM(F134))=0</formula>
    </cfRule>
  </conditionalFormatting>
  <conditionalFormatting sqref="F129:G129 F131:G137">
    <cfRule type="notContainsBlanks" dxfId="7597" priority="6715">
      <formula>LEN(TRIM(F129))&gt;0</formula>
    </cfRule>
  </conditionalFormatting>
  <conditionalFormatting sqref="F129:G129 F131:G137">
    <cfRule type="containsBlanks" dxfId="7596" priority="6716">
      <formula>LEN(TRIM(F129))=0</formula>
    </cfRule>
  </conditionalFormatting>
  <conditionalFormatting sqref="F136:G136">
    <cfRule type="notContainsBlanks" dxfId="7595" priority="6717">
      <formula>LEN(TRIM(F136))&gt;0</formula>
    </cfRule>
  </conditionalFormatting>
  <conditionalFormatting sqref="F136:G136">
    <cfRule type="containsBlanks" dxfId="7594" priority="6718">
      <formula>LEN(TRIM(F136))=0</formula>
    </cfRule>
  </conditionalFormatting>
  <conditionalFormatting sqref="F129:G129 F131:G137">
    <cfRule type="notContainsBlanks" dxfId="7593" priority="6719">
      <formula>LEN(TRIM(F129))&gt;0</formula>
    </cfRule>
  </conditionalFormatting>
  <conditionalFormatting sqref="F129:G129 F131:G137">
    <cfRule type="containsBlanks" dxfId="7592" priority="6720">
      <formula>LEN(TRIM(F129))=0</formula>
    </cfRule>
  </conditionalFormatting>
  <conditionalFormatting sqref="F136:G136">
    <cfRule type="notContainsBlanks" dxfId="7591" priority="6721">
      <formula>LEN(TRIM(F136))&gt;0</formula>
    </cfRule>
  </conditionalFormatting>
  <conditionalFormatting sqref="F136:G136">
    <cfRule type="containsBlanks" dxfId="7590" priority="6722">
      <formula>LEN(TRIM(F136))=0</formula>
    </cfRule>
  </conditionalFormatting>
  <conditionalFormatting sqref="F135:G137">
    <cfRule type="notContainsBlanks" dxfId="7589" priority="6723">
      <formula>LEN(TRIM(F135))&gt;0</formula>
    </cfRule>
  </conditionalFormatting>
  <conditionalFormatting sqref="F135:G137">
    <cfRule type="containsBlanks" dxfId="7588" priority="6724">
      <formula>LEN(TRIM(F135))=0</formula>
    </cfRule>
  </conditionalFormatting>
  <conditionalFormatting sqref="F136:G136">
    <cfRule type="notContainsBlanks" dxfId="7587" priority="6725">
      <formula>LEN(TRIM(F136))&gt;0</formula>
    </cfRule>
  </conditionalFormatting>
  <conditionalFormatting sqref="F136:G136">
    <cfRule type="containsBlanks" dxfId="7586" priority="6726">
      <formula>LEN(TRIM(F136))=0</formula>
    </cfRule>
  </conditionalFormatting>
  <conditionalFormatting sqref="F136:G136">
    <cfRule type="notContainsBlanks" dxfId="7585" priority="6727">
      <formula>LEN(TRIM(F136))&gt;0</formula>
    </cfRule>
  </conditionalFormatting>
  <conditionalFormatting sqref="F136:G136">
    <cfRule type="containsBlanks" dxfId="7584" priority="6728">
      <formula>LEN(TRIM(F136))=0</formula>
    </cfRule>
  </conditionalFormatting>
  <conditionalFormatting sqref="F130:G137">
    <cfRule type="notContainsBlanks" dxfId="7583" priority="6729">
      <formula>LEN(TRIM(F130))&gt;0</formula>
    </cfRule>
  </conditionalFormatting>
  <conditionalFormatting sqref="F130:G137">
    <cfRule type="containsBlanks" dxfId="7582" priority="6730">
      <formula>LEN(TRIM(F130))=0</formula>
    </cfRule>
  </conditionalFormatting>
  <conditionalFormatting sqref="F130:G137">
    <cfRule type="notContainsBlanks" dxfId="7581" priority="6731">
      <formula>LEN(TRIM(F130))&gt;0</formula>
    </cfRule>
  </conditionalFormatting>
  <conditionalFormatting sqref="F130:G137">
    <cfRule type="containsBlanks" dxfId="7580" priority="6732">
      <formula>LEN(TRIM(F130))=0</formula>
    </cfRule>
  </conditionalFormatting>
  <conditionalFormatting sqref="F129:G129">
    <cfRule type="notContainsBlanks" dxfId="7579" priority="6733">
      <formula>LEN(TRIM(F129))&gt;0</formula>
    </cfRule>
  </conditionalFormatting>
  <conditionalFormatting sqref="F129:G129">
    <cfRule type="containsBlanks" dxfId="7578" priority="6734">
      <formula>LEN(TRIM(F129))=0</formula>
    </cfRule>
  </conditionalFormatting>
  <conditionalFormatting sqref="F129:G129">
    <cfRule type="notContainsBlanks" dxfId="7577" priority="6735">
      <formula>LEN(TRIM(F129))&gt;0</formula>
    </cfRule>
  </conditionalFormatting>
  <conditionalFormatting sqref="F129:G129">
    <cfRule type="containsBlanks" dxfId="7576" priority="6736">
      <formula>LEN(TRIM(F129))=0</formula>
    </cfRule>
  </conditionalFormatting>
  <conditionalFormatting sqref="F131:G132">
    <cfRule type="notContainsBlanks" dxfId="7575" priority="6737">
      <formula>LEN(TRIM(F131))&gt;0</formula>
    </cfRule>
  </conditionalFormatting>
  <conditionalFormatting sqref="F131:G132">
    <cfRule type="containsBlanks" dxfId="7574" priority="6738">
      <formula>LEN(TRIM(F131))=0</formula>
    </cfRule>
  </conditionalFormatting>
  <conditionalFormatting sqref="F131:G132">
    <cfRule type="notContainsBlanks" dxfId="7573" priority="6739">
      <formula>LEN(TRIM(F131))&gt;0</formula>
    </cfRule>
  </conditionalFormatting>
  <conditionalFormatting sqref="F131:G132">
    <cfRule type="containsBlanks" dxfId="7572" priority="6740">
      <formula>LEN(TRIM(F131))=0</formula>
    </cfRule>
  </conditionalFormatting>
  <conditionalFormatting sqref="F130:G137">
    <cfRule type="notContainsBlanks" dxfId="7571" priority="6741">
      <formula>LEN(TRIM(F130))&gt;0</formula>
    </cfRule>
  </conditionalFormatting>
  <conditionalFormatting sqref="F130:G137">
    <cfRule type="containsBlanks" dxfId="7570" priority="6742">
      <formula>LEN(TRIM(F130))=0</formula>
    </cfRule>
  </conditionalFormatting>
  <conditionalFormatting sqref="F130:G137">
    <cfRule type="notContainsBlanks" dxfId="7569" priority="6743">
      <formula>LEN(TRIM(F130))&gt;0</formula>
    </cfRule>
  </conditionalFormatting>
  <conditionalFormatting sqref="F130:G137">
    <cfRule type="containsBlanks" dxfId="7568" priority="6744">
      <formula>LEN(TRIM(F130))=0</formula>
    </cfRule>
  </conditionalFormatting>
  <conditionalFormatting sqref="G295:G296">
    <cfRule type="notContainsBlanks" dxfId="7567" priority="6745">
      <formula>LEN(TRIM(G295))&gt;0</formula>
    </cfRule>
  </conditionalFormatting>
  <conditionalFormatting sqref="G295:G296">
    <cfRule type="containsBlanks" dxfId="7566" priority="6746">
      <formula>LEN(TRIM(G295))=0</formula>
    </cfRule>
  </conditionalFormatting>
  <conditionalFormatting sqref="G297">
    <cfRule type="notContainsBlanks" dxfId="7565" priority="6747">
      <formula>LEN(TRIM(G297))&gt;0</formula>
    </cfRule>
  </conditionalFormatting>
  <conditionalFormatting sqref="G297">
    <cfRule type="containsBlanks" dxfId="7564" priority="6748">
      <formula>LEN(TRIM(G297))=0</formula>
    </cfRule>
  </conditionalFormatting>
  <conditionalFormatting sqref="G345">
    <cfRule type="notContainsBlanks" dxfId="7563" priority="6749">
      <formula>LEN(TRIM(G345))&gt;0</formula>
    </cfRule>
  </conditionalFormatting>
  <conditionalFormatting sqref="G345">
    <cfRule type="containsBlanks" dxfId="7562" priority="6750">
      <formula>LEN(TRIM(G345))=0</formula>
    </cfRule>
  </conditionalFormatting>
  <conditionalFormatting sqref="G348:G349">
    <cfRule type="notContainsBlanks" dxfId="7561" priority="6751">
      <formula>LEN(TRIM(G348))&gt;0</formula>
    </cfRule>
  </conditionalFormatting>
  <conditionalFormatting sqref="G348:G349">
    <cfRule type="containsBlanks" dxfId="7560" priority="6752">
      <formula>LEN(TRIM(G348))=0</formula>
    </cfRule>
  </conditionalFormatting>
  <conditionalFormatting sqref="G351:G353">
    <cfRule type="notContainsBlanks" dxfId="7559" priority="6753">
      <formula>LEN(TRIM(G351))&gt;0</formula>
    </cfRule>
  </conditionalFormatting>
  <conditionalFormatting sqref="G351:G353">
    <cfRule type="containsBlanks" dxfId="7558" priority="6754">
      <formula>LEN(TRIM(G351))=0</formula>
    </cfRule>
  </conditionalFormatting>
  <conditionalFormatting sqref="G342">
    <cfRule type="notContainsBlanks" dxfId="7557" priority="6755">
      <formula>LEN(TRIM(G342))&gt;0</formula>
    </cfRule>
  </conditionalFormatting>
  <conditionalFormatting sqref="G342">
    <cfRule type="containsBlanks" dxfId="7556" priority="6756">
      <formula>LEN(TRIM(G342))=0</formula>
    </cfRule>
  </conditionalFormatting>
  <conditionalFormatting sqref="G353">
    <cfRule type="notContainsBlanks" dxfId="7555" priority="6757">
      <formula>LEN(TRIM(G353))&gt;0</formula>
    </cfRule>
  </conditionalFormatting>
  <conditionalFormatting sqref="G353">
    <cfRule type="containsBlanks" dxfId="7554" priority="6758">
      <formula>LEN(TRIM(G353))=0</formula>
    </cfRule>
  </conditionalFormatting>
  <conditionalFormatting sqref="F300">
    <cfRule type="notContainsBlanks" dxfId="7553" priority="6759">
      <formula>LEN(TRIM(F300))&gt;0</formula>
    </cfRule>
  </conditionalFormatting>
  <conditionalFormatting sqref="F300">
    <cfRule type="containsBlanks" dxfId="7552" priority="6760">
      <formula>LEN(TRIM(F300))=0</formula>
    </cfRule>
  </conditionalFormatting>
  <conditionalFormatting sqref="F300">
    <cfRule type="notContainsBlanks" dxfId="7551" priority="6761">
      <formula>LEN(TRIM(F300))&gt;0</formula>
    </cfRule>
  </conditionalFormatting>
  <conditionalFormatting sqref="F300">
    <cfRule type="containsBlanks" dxfId="7550" priority="6762">
      <formula>LEN(TRIM(F300))=0</formula>
    </cfRule>
  </conditionalFormatting>
  <conditionalFormatting sqref="F307">
    <cfRule type="notContainsBlanks" dxfId="7549" priority="6763">
      <formula>LEN(TRIM(F307))&gt;0</formula>
    </cfRule>
  </conditionalFormatting>
  <conditionalFormatting sqref="F307">
    <cfRule type="containsBlanks" dxfId="7548" priority="6764">
      <formula>LEN(TRIM(F307))=0</formula>
    </cfRule>
  </conditionalFormatting>
  <conditionalFormatting sqref="F308">
    <cfRule type="notContainsBlanks" dxfId="7547" priority="6765">
      <formula>LEN(TRIM(F308))&gt;0</formula>
    </cfRule>
  </conditionalFormatting>
  <conditionalFormatting sqref="F308">
    <cfRule type="containsBlanks" dxfId="7546" priority="6766">
      <formula>LEN(TRIM(F308))=0</formula>
    </cfRule>
  </conditionalFormatting>
  <conditionalFormatting sqref="F300">
    <cfRule type="notContainsBlanks" dxfId="7545" priority="6767">
      <formula>LEN(TRIM(F300))&gt;0</formula>
    </cfRule>
  </conditionalFormatting>
  <conditionalFormatting sqref="F300">
    <cfRule type="containsBlanks" dxfId="7544" priority="6768">
      <formula>LEN(TRIM(F300))=0</formula>
    </cfRule>
  </conditionalFormatting>
  <conditionalFormatting sqref="F300">
    <cfRule type="notContainsBlanks" dxfId="7543" priority="6769">
      <formula>LEN(TRIM(F300))&gt;0</formula>
    </cfRule>
  </conditionalFormatting>
  <conditionalFormatting sqref="F300">
    <cfRule type="containsBlanks" dxfId="7542" priority="6770">
      <formula>LEN(TRIM(F300))=0</formula>
    </cfRule>
  </conditionalFormatting>
  <conditionalFormatting sqref="F300">
    <cfRule type="notContainsBlanks" dxfId="7541" priority="6771">
      <formula>LEN(TRIM(F300))&gt;0</formula>
    </cfRule>
  </conditionalFormatting>
  <conditionalFormatting sqref="F300">
    <cfRule type="containsBlanks" dxfId="7540" priority="6772">
      <formula>LEN(TRIM(F300))=0</formula>
    </cfRule>
  </conditionalFormatting>
  <conditionalFormatting sqref="F299">
    <cfRule type="notContainsBlanks" dxfId="7539" priority="6773">
      <formula>LEN(TRIM(F299))&gt;0</formula>
    </cfRule>
  </conditionalFormatting>
  <conditionalFormatting sqref="F299">
    <cfRule type="containsBlanks" dxfId="7538" priority="6774">
      <formula>LEN(TRIM(F299))=0</formula>
    </cfRule>
  </conditionalFormatting>
  <conditionalFormatting sqref="F299">
    <cfRule type="notContainsBlanks" dxfId="7537" priority="6775">
      <formula>LEN(TRIM(F299))&gt;0</formula>
    </cfRule>
  </conditionalFormatting>
  <conditionalFormatting sqref="F299">
    <cfRule type="containsBlanks" dxfId="7536" priority="6776">
      <formula>LEN(TRIM(F299))=0</formula>
    </cfRule>
  </conditionalFormatting>
  <conditionalFormatting sqref="F299">
    <cfRule type="notContainsBlanks" dxfId="7535" priority="6777">
      <formula>LEN(TRIM(F299))&gt;0</formula>
    </cfRule>
  </conditionalFormatting>
  <conditionalFormatting sqref="F299">
    <cfRule type="containsBlanks" dxfId="7534" priority="6778">
      <formula>LEN(TRIM(F299))=0</formula>
    </cfRule>
  </conditionalFormatting>
  <conditionalFormatting sqref="F153:G153">
    <cfRule type="notContainsBlanks" dxfId="7533" priority="6779">
      <formula>LEN(TRIM(F153))&gt;0</formula>
    </cfRule>
  </conditionalFormatting>
  <conditionalFormatting sqref="F153:G153">
    <cfRule type="containsBlanks" dxfId="7532" priority="6780">
      <formula>LEN(TRIM(F153))=0</formula>
    </cfRule>
  </conditionalFormatting>
  <conditionalFormatting sqref="F164:G164">
    <cfRule type="notContainsBlanks" dxfId="7531" priority="6781">
      <formula>LEN(TRIM(F164))&gt;0</formula>
    </cfRule>
  </conditionalFormatting>
  <conditionalFormatting sqref="F164:G164">
    <cfRule type="containsBlanks" dxfId="7530" priority="6782">
      <formula>LEN(TRIM(F164))=0</formula>
    </cfRule>
  </conditionalFormatting>
  <conditionalFormatting sqref="F164:G164">
    <cfRule type="notContainsBlanks" dxfId="7529" priority="6783">
      <formula>LEN(TRIM(F164))&gt;0</formula>
    </cfRule>
  </conditionalFormatting>
  <conditionalFormatting sqref="F164:G164">
    <cfRule type="containsBlanks" dxfId="7528" priority="6784">
      <formula>LEN(TRIM(F164))=0</formula>
    </cfRule>
  </conditionalFormatting>
  <conditionalFormatting sqref="F173">
    <cfRule type="notContainsBlanks" dxfId="7527" priority="6785">
      <formula>LEN(TRIM(F173))&gt;0</formula>
    </cfRule>
  </conditionalFormatting>
  <conditionalFormatting sqref="F173">
    <cfRule type="containsBlanks" dxfId="7526" priority="6786">
      <formula>LEN(TRIM(F173))=0</formula>
    </cfRule>
  </conditionalFormatting>
  <conditionalFormatting sqref="F175">
    <cfRule type="notContainsBlanks" dxfId="7525" priority="6787">
      <formula>LEN(TRIM(F175))&gt;0</formula>
    </cfRule>
  </conditionalFormatting>
  <conditionalFormatting sqref="F175">
    <cfRule type="containsBlanks" dxfId="7524" priority="6788">
      <formula>LEN(TRIM(F175))=0</formula>
    </cfRule>
  </conditionalFormatting>
  <conditionalFormatting sqref="F175">
    <cfRule type="notContainsBlanks" dxfId="7523" priority="6789">
      <formula>LEN(TRIM(F175))&gt;0</formula>
    </cfRule>
  </conditionalFormatting>
  <conditionalFormatting sqref="F175">
    <cfRule type="containsBlanks" dxfId="7522" priority="6790">
      <formula>LEN(TRIM(F175))=0</formula>
    </cfRule>
  </conditionalFormatting>
  <conditionalFormatting sqref="F175">
    <cfRule type="notContainsBlanks" dxfId="7521" priority="6791">
      <formula>LEN(TRIM(F175))&gt;0</formula>
    </cfRule>
  </conditionalFormatting>
  <conditionalFormatting sqref="F175">
    <cfRule type="containsBlanks" dxfId="7520" priority="6792">
      <formula>LEN(TRIM(F175))=0</formula>
    </cfRule>
  </conditionalFormatting>
  <conditionalFormatting sqref="G300">
    <cfRule type="notContainsBlanks" dxfId="7519" priority="6793">
      <formula>LEN(TRIM(G300))&gt;0</formula>
    </cfRule>
  </conditionalFormatting>
  <conditionalFormatting sqref="G300">
    <cfRule type="containsBlanks" dxfId="7518" priority="6794">
      <formula>LEN(TRIM(G300))=0</formula>
    </cfRule>
  </conditionalFormatting>
  <conditionalFormatting sqref="G299">
    <cfRule type="notContainsBlanks" dxfId="7517" priority="6795">
      <formula>LEN(TRIM(G299))&gt;0</formula>
    </cfRule>
  </conditionalFormatting>
  <conditionalFormatting sqref="G299">
    <cfRule type="containsBlanks" dxfId="7516" priority="6796">
      <formula>LEN(TRIM(G299))=0</formula>
    </cfRule>
  </conditionalFormatting>
  <conditionalFormatting sqref="G299">
    <cfRule type="notContainsBlanks" dxfId="7515" priority="6797">
      <formula>LEN(TRIM(G299))&gt;0</formula>
    </cfRule>
  </conditionalFormatting>
  <conditionalFormatting sqref="G299">
    <cfRule type="containsBlanks" dxfId="7514" priority="6798">
      <formula>LEN(TRIM(G299))=0</formula>
    </cfRule>
  </conditionalFormatting>
  <conditionalFormatting sqref="G299">
    <cfRule type="notContainsBlanks" dxfId="7513" priority="6799">
      <formula>LEN(TRIM(G299))&gt;0</formula>
    </cfRule>
  </conditionalFormatting>
  <conditionalFormatting sqref="G299">
    <cfRule type="containsBlanks" dxfId="7512" priority="6800">
      <formula>LEN(TRIM(G299))=0</formula>
    </cfRule>
  </conditionalFormatting>
  <conditionalFormatting sqref="G173">
    <cfRule type="notContainsBlanks" dxfId="7511" priority="6801">
      <formula>LEN(TRIM(G173))&gt;0</formula>
    </cfRule>
  </conditionalFormatting>
  <conditionalFormatting sqref="G173">
    <cfRule type="containsBlanks" dxfId="7510" priority="6802">
      <formula>LEN(TRIM(G173))=0</formula>
    </cfRule>
  </conditionalFormatting>
  <conditionalFormatting sqref="G175">
    <cfRule type="notContainsBlanks" dxfId="7509" priority="6803">
      <formula>LEN(TRIM(G175))&gt;0</formula>
    </cfRule>
  </conditionalFormatting>
  <conditionalFormatting sqref="G175">
    <cfRule type="containsBlanks" dxfId="7508" priority="6804">
      <formula>LEN(TRIM(G175))=0</formula>
    </cfRule>
  </conditionalFormatting>
  <conditionalFormatting sqref="G175">
    <cfRule type="notContainsBlanks" dxfId="7507" priority="6805">
      <formula>LEN(TRIM(G175))&gt;0</formula>
    </cfRule>
  </conditionalFormatting>
  <conditionalFormatting sqref="G175">
    <cfRule type="containsBlanks" dxfId="7506" priority="6806">
      <formula>LEN(TRIM(G175))=0</formula>
    </cfRule>
  </conditionalFormatting>
  <conditionalFormatting sqref="G175">
    <cfRule type="notContainsBlanks" dxfId="7505" priority="6807">
      <formula>LEN(TRIM(G175))&gt;0</formula>
    </cfRule>
  </conditionalFormatting>
  <conditionalFormatting sqref="G175">
    <cfRule type="containsBlanks" dxfId="7504" priority="6808">
      <formula>LEN(TRIM(G175))=0</formula>
    </cfRule>
  </conditionalFormatting>
  <conditionalFormatting sqref="F173">
    <cfRule type="notContainsBlanks" dxfId="7503" priority="6809">
      <formula>LEN(TRIM(F173))&gt;0</formula>
    </cfRule>
  </conditionalFormatting>
  <conditionalFormatting sqref="F173">
    <cfRule type="containsBlanks" dxfId="7502" priority="6810">
      <formula>LEN(TRIM(F173))=0</formula>
    </cfRule>
  </conditionalFormatting>
  <conditionalFormatting sqref="F173">
    <cfRule type="notContainsBlanks" dxfId="7501" priority="6811">
      <formula>LEN(TRIM(F173))&gt;0</formula>
    </cfRule>
  </conditionalFormatting>
  <conditionalFormatting sqref="F173">
    <cfRule type="containsBlanks" dxfId="7500" priority="6812">
      <formula>LEN(TRIM(F173))=0</formula>
    </cfRule>
  </conditionalFormatting>
  <conditionalFormatting sqref="F173">
    <cfRule type="notContainsBlanks" dxfId="7499" priority="6813">
      <formula>LEN(TRIM(F173))&gt;0</formula>
    </cfRule>
  </conditionalFormatting>
  <conditionalFormatting sqref="F173">
    <cfRule type="containsBlanks" dxfId="7498" priority="6814">
      <formula>LEN(TRIM(F173))=0</formula>
    </cfRule>
  </conditionalFormatting>
  <conditionalFormatting sqref="F27:G38 F3:G10 F15:G22 F51:G59 F64:G128">
    <cfRule type="notContainsBlanks" dxfId="7497" priority="6815">
      <formula>LEN(TRIM(F27))&gt;0</formula>
    </cfRule>
  </conditionalFormatting>
  <conditionalFormatting sqref="F27:G38 F3:G10 F15:G22 F51:G59 F64:G128">
    <cfRule type="containsBlanks" dxfId="7496" priority="6816">
      <formula>LEN(TRIM(F27))=0</formula>
    </cfRule>
  </conditionalFormatting>
  <conditionalFormatting sqref="F118:G118 F59:G59">
    <cfRule type="notContainsBlanks" dxfId="7495" priority="6817">
      <formula>LEN(TRIM(F118))&gt;0</formula>
    </cfRule>
  </conditionalFormatting>
  <conditionalFormatting sqref="F118:G118 F59:G59">
    <cfRule type="containsBlanks" dxfId="7494" priority="6818">
      <formula>LEN(TRIM(F118))=0</formula>
    </cfRule>
  </conditionalFormatting>
  <conditionalFormatting sqref="F11:G14 F23:G26 F35:G38 F59:G62">
    <cfRule type="notContainsBlanks" dxfId="7493" priority="6819">
      <formula>LEN(TRIM(F11))&gt;0</formula>
    </cfRule>
  </conditionalFormatting>
  <conditionalFormatting sqref="F11:G14 F23:G26 F35:G38 F59:G62">
    <cfRule type="containsBlanks" dxfId="7492" priority="6820">
      <formula>LEN(TRIM(F11))=0</formula>
    </cfRule>
  </conditionalFormatting>
  <conditionalFormatting sqref="F60:G63 F74:G74 F77:G77 F80:G80 F83:G117">
    <cfRule type="notContainsBlanks" dxfId="7491" priority="6821">
      <formula>LEN(TRIM(F60))&gt;0</formula>
    </cfRule>
  </conditionalFormatting>
  <conditionalFormatting sqref="F60:G63 F74:G74 F77:G77 F80:G80 F83:G117">
    <cfRule type="containsBlanks" dxfId="7490" priority="6822">
      <formula>LEN(TRIM(F60))=0</formula>
    </cfRule>
  </conditionalFormatting>
  <conditionalFormatting sqref="F16:G26">
    <cfRule type="notContainsBlanks" dxfId="7489" priority="6823">
      <formula>LEN(TRIM(F16))&gt;0</formula>
    </cfRule>
  </conditionalFormatting>
  <conditionalFormatting sqref="F16:G26">
    <cfRule type="containsBlanks" dxfId="7488" priority="6824">
      <formula>LEN(TRIM(F16))=0</formula>
    </cfRule>
  </conditionalFormatting>
  <conditionalFormatting sqref="F74:G74 F77:G77 F80:G80 F83:G117">
    <cfRule type="notContainsBlanks" dxfId="7487" priority="6825">
      <formula>LEN(TRIM(F74))&gt;0</formula>
    </cfRule>
  </conditionalFormatting>
  <conditionalFormatting sqref="F74:G74 F77:G77 F80:G80 F83:G117">
    <cfRule type="containsBlanks" dxfId="7486" priority="6826">
      <formula>LEN(TRIM(F74))=0</formula>
    </cfRule>
  </conditionalFormatting>
  <conditionalFormatting sqref="F74:G74 F77:G77 F80:G80 F83:G117">
    <cfRule type="notContainsBlanks" dxfId="7485" priority="6827">
      <formula>LEN(TRIM(F74))&gt;0</formula>
    </cfRule>
  </conditionalFormatting>
  <conditionalFormatting sqref="F74:G74 F77:G77 F80:G80 F83:G117">
    <cfRule type="containsBlanks" dxfId="7484" priority="6828">
      <formula>LEN(TRIM(F74))=0</formula>
    </cfRule>
  </conditionalFormatting>
  <conditionalFormatting sqref="F51:G55">
    <cfRule type="notContainsBlanks" dxfId="7483" priority="6829">
      <formula>LEN(TRIM(F51))&gt;0</formula>
    </cfRule>
  </conditionalFormatting>
  <conditionalFormatting sqref="F51:G55">
    <cfRule type="containsBlanks" dxfId="7482" priority="6830">
      <formula>LEN(TRIM(F51))=0</formula>
    </cfRule>
  </conditionalFormatting>
  <conditionalFormatting sqref="F53:G53">
    <cfRule type="notContainsBlanks" dxfId="7481" priority="6831">
      <formula>LEN(TRIM(F53))&gt;0</formula>
    </cfRule>
  </conditionalFormatting>
  <conditionalFormatting sqref="F53:G53">
    <cfRule type="containsBlanks" dxfId="7480" priority="6832">
      <formula>LEN(TRIM(F53))=0</formula>
    </cfRule>
  </conditionalFormatting>
  <conditionalFormatting sqref="F53:G53">
    <cfRule type="notContainsBlanks" dxfId="7479" priority="6833">
      <formula>LEN(TRIM(F53))&gt;0</formula>
    </cfRule>
  </conditionalFormatting>
  <conditionalFormatting sqref="F53:G53">
    <cfRule type="containsBlanks" dxfId="7478" priority="6834">
      <formula>LEN(TRIM(F53))=0</formula>
    </cfRule>
  </conditionalFormatting>
  <conditionalFormatting sqref="F52:G52">
    <cfRule type="notContainsBlanks" dxfId="7477" priority="6835">
      <formula>LEN(TRIM(F52))&gt;0</formula>
    </cfRule>
  </conditionalFormatting>
  <conditionalFormatting sqref="F52:G52">
    <cfRule type="containsBlanks" dxfId="7476" priority="6836">
      <formula>LEN(TRIM(F52))=0</formula>
    </cfRule>
  </conditionalFormatting>
  <conditionalFormatting sqref="F52:G52">
    <cfRule type="notContainsBlanks" dxfId="7475" priority="6837">
      <formula>LEN(TRIM(F52))&gt;0</formula>
    </cfRule>
  </conditionalFormatting>
  <conditionalFormatting sqref="F52:G52">
    <cfRule type="containsBlanks" dxfId="7474" priority="6838">
      <formula>LEN(TRIM(F52))=0</formula>
    </cfRule>
  </conditionalFormatting>
  <conditionalFormatting sqref="F54:G55">
    <cfRule type="notContainsBlanks" dxfId="7473" priority="6839">
      <formula>LEN(TRIM(F54))&gt;0</formula>
    </cfRule>
  </conditionalFormatting>
  <conditionalFormatting sqref="F54:G55">
    <cfRule type="containsBlanks" dxfId="7472" priority="6840">
      <formula>LEN(TRIM(F54))=0</formula>
    </cfRule>
  </conditionalFormatting>
  <conditionalFormatting sqref="F54:G55">
    <cfRule type="notContainsBlanks" dxfId="7471" priority="6841">
      <formula>LEN(TRIM(F54))&gt;0</formula>
    </cfRule>
  </conditionalFormatting>
  <conditionalFormatting sqref="F54:G55">
    <cfRule type="containsBlanks" dxfId="7470" priority="6842">
      <formula>LEN(TRIM(F54))=0</formula>
    </cfRule>
  </conditionalFormatting>
  <conditionalFormatting sqref="F53:G53">
    <cfRule type="notContainsBlanks" dxfId="7469" priority="6843">
      <formula>LEN(TRIM(F53))&gt;0</formula>
    </cfRule>
  </conditionalFormatting>
  <conditionalFormatting sqref="F53:G53">
    <cfRule type="containsBlanks" dxfId="7468" priority="6844">
      <formula>LEN(TRIM(F53))=0</formula>
    </cfRule>
  </conditionalFormatting>
  <conditionalFormatting sqref="F53:G53">
    <cfRule type="notContainsBlanks" dxfId="7467" priority="6845">
      <formula>LEN(TRIM(F53))&gt;0</formula>
    </cfRule>
  </conditionalFormatting>
  <conditionalFormatting sqref="F53:G53">
    <cfRule type="containsBlanks" dxfId="7466" priority="6846">
      <formula>LEN(TRIM(F53))=0</formula>
    </cfRule>
  </conditionalFormatting>
  <conditionalFormatting sqref="F55:G55">
    <cfRule type="notContainsBlanks" dxfId="7465" priority="6847">
      <formula>LEN(TRIM(F55))&gt;0</formula>
    </cfRule>
  </conditionalFormatting>
  <conditionalFormatting sqref="F55:G55">
    <cfRule type="containsBlanks" dxfId="7464" priority="6848">
      <formula>LEN(TRIM(F55))=0</formula>
    </cfRule>
  </conditionalFormatting>
  <conditionalFormatting sqref="F55:G55">
    <cfRule type="notContainsBlanks" dxfId="7463" priority="6849">
      <formula>LEN(TRIM(F55))&gt;0</formula>
    </cfRule>
  </conditionalFormatting>
  <conditionalFormatting sqref="F55:G55">
    <cfRule type="containsBlanks" dxfId="7462" priority="6850">
      <formula>LEN(TRIM(F55))=0</formula>
    </cfRule>
  </conditionalFormatting>
  <conditionalFormatting sqref="F54:G54">
    <cfRule type="notContainsBlanks" dxfId="7461" priority="6851">
      <formula>LEN(TRIM(F54))&gt;0</formula>
    </cfRule>
  </conditionalFormatting>
  <conditionalFormatting sqref="F54:G54">
    <cfRule type="containsBlanks" dxfId="7460" priority="6852">
      <formula>LEN(TRIM(F54))=0</formula>
    </cfRule>
  </conditionalFormatting>
  <conditionalFormatting sqref="F54:G54">
    <cfRule type="notContainsBlanks" dxfId="7459" priority="6853">
      <formula>LEN(TRIM(F54))&gt;0</formula>
    </cfRule>
  </conditionalFormatting>
  <conditionalFormatting sqref="F54:G54">
    <cfRule type="containsBlanks" dxfId="7458" priority="6854">
      <formula>LEN(TRIM(F54))=0</formula>
    </cfRule>
  </conditionalFormatting>
  <conditionalFormatting sqref="F55:G55">
    <cfRule type="notContainsBlanks" dxfId="7457" priority="6855">
      <formula>LEN(TRIM(F55))&gt;0</formula>
    </cfRule>
  </conditionalFormatting>
  <conditionalFormatting sqref="F55:G55">
    <cfRule type="containsBlanks" dxfId="7456" priority="6856">
      <formula>LEN(TRIM(F55))=0</formula>
    </cfRule>
  </conditionalFormatting>
  <conditionalFormatting sqref="F55:G55">
    <cfRule type="notContainsBlanks" dxfId="7455" priority="6857">
      <formula>LEN(TRIM(F55))&gt;0</formula>
    </cfRule>
  </conditionalFormatting>
  <conditionalFormatting sqref="F55:G55">
    <cfRule type="containsBlanks" dxfId="7454" priority="6858">
      <formula>LEN(TRIM(F55))=0</formula>
    </cfRule>
  </conditionalFormatting>
  <conditionalFormatting sqref="F57:G59">
    <cfRule type="notContainsBlanks" dxfId="7453" priority="6859">
      <formula>LEN(TRIM(F57))&gt;0</formula>
    </cfRule>
  </conditionalFormatting>
  <conditionalFormatting sqref="F57:G59">
    <cfRule type="containsBlanks" dxfId="7452" priority="6860">
      <formula>LEN(TRIM(F57))=0</formula>
    </cfRule>
  </conditionalFormatting>
  <conditionalFormatting sqref="F57:G59">
    <cfRule type="notContainsBlanks" dxfId="7451" priority="6861">
      <formula>LEN(TRIM(F57))&gt;0</formula>
    </cfRule>
  </conditionalFormatting>
  <conditionalFormatting sqref="F57:G59">
    <cfRule type="containsBlanks" dxfId="7450" priority="6862">
      <formula>LEN(TRIM(F57))=0</formula>
    </cfRule>
  </conditionalFormatting>
  <conditionalFormatting sqref="F57:G59">
    <cfRule type="notContainsBlanks" dxfId="7449" priority="6863">
      <formula>LEN(TRIM(F57))&gt;0</formula>
    </cfRule>
  </conditionalFormatting>
  <conditionalFormatting sqref="F57:G59">
    <cfRule type="containsBlanks" dxfId="7448" priority="6864">
      <formula>LEN(TRIM(F57))=0</formula>
    </cfRule>
  </conditionalFormatting>
  <conditionalFormatting sqref="F58:G58">
    <cfRule type="notContainsBlanks" dxfId="7447" priority="6865">
      <formula>LEN(TRIM(F58))&gt;0</formula>
    </cfRule>
  </conditionalFormatting>
  <conditionalFormatting sqref="F58:G58">
    <cfRule type="containsBlanks" dxfId="7446" priority="6866">
      <formula>LEN(TRIM(F58))=0</formula>
    </cfRule>
  </conditionalFormatting>
  <conditionalFormatting sqref="F58:G58">
    <cfRule type="notContainsBlanks" dxfId="7445" priority="6867">
      <formula>LEN(TRIM(F58))&gt;0</formula>
    </cfRule>
  </conditionalFormatting>
  <conditionalFormatting sqref="F58:G58">
    <cfRule type="containsBlanks" dxfId="7444" priority="6868">
      <formula>LEN(TRIM(F58))=0</formula>
    </cfRule>
  </conditionalFormatting>
  <conditionalFormatting sqref="F57:G57 F59:G59">
    <cfRule type="notContainsBlanks" dxfId="7443" priority="6869">
      <formula>LEN(TRIM(F57))&gt;0</formula>
    </cfRule>
  </conditionalFormatting>
  <conditionalFormatting sqref="F57:G57 F59:G59">
    <cfRule type="containsBlanks" dxfId="7442" priority="6870">
      <formula>LEN(TRIM(F57))=0</formula>
    </cfRule>
  </conditionalFormatting>
  <conditionalFormatting sqref="F57:G57">
    <cfRule type="notContainsBlanks" dxfId="7441" priority="6871">
      <formula>LEN(TRIM(F57))&gt;0</formula>
    </cfRule>
  </conditionalFormatting>
  <conditionalFormatting sqref="F57:G57">
    <cfRule type="containsBlanks" dxfId="7440" priority="6872">
      <formula>LEN(TRIM(F57))=0</formula>
    </cfRule>
  </conditionalFormatting>
  <conditionalFormatting sqref="F58:G58">
    <cfRule type="notContainsBlanks" dxfId="7439" priority="6873">
      <formula>LEN(TRIM(F58))&gt;0</formula>
    </cfRule>
  </conditionalFormatting>
  <conditionalFormatting sqref="F58:G58">
    <cfRule type="containsBlanks" dxfId="7438" priority="6874">
      <formula>LEN(TRIM(F58))=0</formula>
    </cfRule>
  </conditionalFormatting>
  <conditionalFormatting sqref="F58:G58">
    <cfRule type="notContainsBlanks" dxfId="7437" priority="6875">
      <formula>LEN(TRIM(F58))&gt;0</formula>
    </cfRule>
  </conditionalFormatting>
  <conditionalFormatting sqref="F58:G58">
    <cfRule type="containsBlanks" dxfId="7436" priority="6876">
      <formula>LEN(TRIM(F58))=0</formula>
    </cfRule>
  </conditionalFormatting>
  <conditionalFormatting sqref="F51:G51">
    <cfRule type="notContainsBlanks" dxfId="7435" priority="6877">
      <formula>LEN(TRIM(F51))&gt;0</formula>
    </cfRule>
  </conditionalFormatting>
  <conditionalFormatting sqref="F51:G51">
    <cfRule type="containsBlanks" dxfId="7434" priority="6878">
      <formula>LEN(TRIM(F51))=0</formula>
    </cfRule>
  </conditionalFormatting>
  <conditionalFormatting sqref="F51:G51">
    <cfRule type="notContainsBlanks" dxfId="7433" priority="6879">
      <formula>LEN(TRIM(F51))&gt;0</formula>
    </cfRule>
  </conditionalFormatting>
  <conditionalFormatting sqref="F51:G51">
    <cfRule type="containsBlanks" dxfId="7432" priority="6880">
      <formula>LEN(TRIM(F51))=0</formula>
    </cfRule>
  </conditionalFormatting>
  <conditionalFormatting sqref="F51:G51">
    <cfRule type="notContainsBlanks" dxfId="7431" priority="6881">
      <formula>LEN(TRIM(F51))&gt;0</formula>
    </cfRule>
  </conditionalFormatting>
  <conditionalFormatting sqref="F51:G51">
    <cfRule type="containsBlanks" dxfId="7430" priority="6882">
      <formula>LEN(TRIM(F51))=0</formula>
    </cfRule>
  </conditionalFormatting>
  <conditionalFormatting sqref="F39:G50">
    <cfRule type="notContainsBlanks" dxfId="7429" priority="6883">
      <formula>LEN(TRIM(F39))&gt;0</formula>
    </cfRule>
  </conditionalFormatting>
  <conditionalFormatting sqref="F39:G50">
    <cfRule type="containsBlanks" dxfId="7428" priority="6884">
      <formula>LEN(TRIM(F39))=0</formula>
    </cfRule>
  </conditionalFormatting>
  <conditionalFormatting sqref="F39:G50">
    <cfRule type="notContainsBlanks" dxfId="7427" priority="6885">
      <formula>LEN(TRIM(F39))&gt;0</formula>
    </cfRule>
  </conditionalFormatting>
  <conditionalFormatting sqref="F39:G50">
    <cfRule type="containsBlanks" dxfId="7426" priority="6886">
      <formula>LEN(TRIM(F39))=0</formula>
    </cfRule>
  </conditionalFormatting>
  <conditionalFormatting sqref="F39:G50">
    <cfRule type="notContainsBlanks" dxfId="7425" priority="6887">
      <formula>LEN(TRIM(F39))&gt;0</formula>
    </cfRule>
  </conditionalFormatting>
  <conditionalFormatting sqref="F39:G50">
    <cfRule type="containsBlanks" dxfId="7424" priority="6888">
      <formula>LEN(TRIM(F39))=0</formula>
    </cfRule>
  </conditionalFormatting>
  <conditionalFormatting sqref="F39:G50">
    <cfRule type="notContainsBlanks" dxfId="7423" priority="6889">
      <formula>LEN(TRIM(F39))&gt;0</formula>
    </cfRule>
  </conditionalFormatting>
  <conditionalFormatting sqref="F39:G50">
    <cfRule type="containsBlanks" dxfId="7422" priority="6890">
      <formula>LEN(TRIM(F39))=0</formula>
    </cfRule>
  </conditionalFormatting>
  <conditionalFormatting sqref="F39:G50">
    <cfRule type="notContainsBlanks" dxfId="7421" priority="6891">
      <formula>LEN(TRIM(F39))&gt;0</formula>
    </cfRule>
  </conditionalFormatting>
  <conditionalFormatting sqref="F39:G50">
    <cfRule type="containsBlanks" dxfId="7420" priority="6892">
      <formula>LEN(TRIM(F39))=0</formula>
    </cfRule>
  </conditionalFormatting>
  <conditionalFormatting sqref="G307:G339 G256:G293 G298:G305 G242:G251 G354:G436 G173:G235">
    <cfRule type="notContainsBlanks" dxfId="7419" priority="6893">
      <formula>LEN(TRIM(G307))&gt;0</formula>
    </cfRule>
  </conditionalFormatting>
  <conditionalFormatting sqref="G307:G339 G256:G293 G298:G305 G242:G251 G354:G436 G173:G235">
    <cfRule type="containsBlanks" dxfId="7418" priority="6894">
      <formula>LEN(TRIM(G307))=0</formula>
    </cfRule>
  </conditionalFormatting>
  <conditionalFormatting sqref="G232:G235 G288:G291 G302:G305 G316:G319 G330:G333 G358:G361 G246:G249 G260:G284">
    <cfRule type="notContainsBlanks" dxfId="7417" priority="6895">
      <formula>LEN(TRIM(G232))&gt;0</formula>
    </cfRule>
  </conditionalFormatting>
  <conditionalFormatting sqref="G232:G235 G288:G291 G302:G305 G316:G319 G330:G333 G358:G361 G246:G249 G260:G284">
    <cfRule type="containsBlanks" dxfId="7416" priority="6896">
      <formula>LEN(TRIM(G232))=0</formula>
    </cfRule>
  </conditionalFormatting>
  <conditionalFormatting sqref="G260:G284 G246:G249 G252:G258">
    <cfRule type="notContainsBlanks" dxfId="7415" priority="6897">
      <formula>LEN(TRIM(G260))&gt;0</formula>
    </cfRule>
  </conditionalFormatting>
  <conditionalFormatting sqref="G260:G284 G246:G249 G252:G258">
    <cfRule type="containsBlanks" dxfId="7414" priority="6898">
      <formula>LEN(TRIM(G260))=0</formula>
    </cfRule>
  </conditionalFormatting>
  <conditionalFormatting sqref="G302:G303">
    <cfRule type="notContainsBlanks" dxfId="7413" priority="6899">
      <formula>LEN(TRIM(G302))&gt;0</formula>
    </cfRule>
  </conditionalFormatting>
  <conditionalFormatting sqref="G302:G303">
    <cfRule type="containsBlanks" dxfId="7412" priority="6900">
      <formula>LEN(TRIM(G302))=0</formula>
    </cfRule>
  </conditionalFormatting>
  <conditionalFormatting sqref="G302:G303 G260:G284">
    <cfRule type="notContainsBlanks" dxfId="7411" priority="6901">
      <formula>LEN(TRIM(G302))&gt;0</formula>
    </cfRule>
  </conditionalFormatting>
  <conditionalFormatting sqref="G302:G303 G260:G284">
    <cfRule type="containsBlanks" dxfId="7410" priority="6902">
      <formula>LEN(TRIM(G302))=0</formula>
    </cfRule>
  </conditionalFormatting>
  <conditionalFormatting sqref="G302:G303 G260:G284">
    <cfRule type="notContainsBlanks" dxfId="7409" priority="6903">
      <formula>LEN(TRIM(G302))&gt;0</formula>
    </cfRule>
  </conditionalFormatting>
  <conditionalFormatting sqref="G302:G303 G260:G284">
    <cfRule type="containsBlanks" dxfId="7408" priority="6904">
      <formula>LEN(TRIM(G302))=0</formula>
    </cfRule>
  </conditionalFormatting>
  <conditionalFormatting sqref="G302:G303">
    <cfRule type="notContainsBlanks" dxfId="7407" priority="6905">
      <formula>LEN(TRIM(G302))&gt;0</formula>
    </cfRule>
  </conditionalFormatting>
  <conditionalFormatting sqref="G302:G303">
    <cfRule type="containsBlanks" dxfId="7406" priority="6906">
      <formula>LEN(TRIM(G302))=0</formula>
    </cfRule>
  </conditionalFormatting>
  <conditionalFormatting sqref="G331">
    <cfRule type="notContainsBlanks" dxfId="7405" priority="6907">
      <formula>LEN(TRIM(G331))&gt;0</formula>
    </cfRule>
  </conditionalFormatting>
  <conditionalFormatting sqref="G331">
    <cfRule type="containsBlanks" dxfId="7404" priority="6908">
      <formula>LEN(TRIM(G331))=0</formula>
    </cfRule>
  </conditionalFormatting>
  <conditionalFormatting sqref="G359">
    <cfRule type="notContainsBlanks" dxfId="7403" priority="6909">
      <formula>LEN(TRIM(G359))&gt;0</formula>
    </cfRule>
  </conditionalFormatting>
  <conditionalFormatting sqref="G359">
    <cfRule type="containsBlanks" dxfId="7402" priority="6910">
      <formula>LEN(TRIM(G359))=0</formula>
    </cfRule>
  </conditionalFormatting>
  <conditionalFormatting sqref="G390:G395">
    <cfRule type="notContainsBlanks" dxfId="7401" priority="6911">
      <formula>LEN(TRIM(G390))&gt;0</formula>
    </cfRule>
  </conditionalFormatting>
  <conditionalFormatting sqref="G390:G395">
    <cfRule type="containsBlanks" dxfId="7400" priority="6912">
      <formula>LEN(TRIM(G390))=0</formula>
    </cfRule>
  </conditionalFormatting>
  <conditionalFormatting sqref="G305 G307">
    <cfRule type="notContainsBlanks" dxfId="7399" priority="6913">
      <formula>LEN(TRIM(G305))&gt;0</formula>
    </cfRule>
  </conditionalFormatting>
  <conditionalFormatting sqref="G305 G307">
    <cfRule type="containsBlanks" dxfId="7398" priority="6914">
      <formula>LEN(TRIM(G305))=0</formula>
    </cfRule>
  </conditionalFormatting>
  <conditionalFormatting sqref="G305">
    <cfRule type="notContainsBlanks" dxfId="7397" priority="6915">
      <formula>LEN(TRIM(G305))&gt;0</formula>
    </cfRule>
  </conditionalFormatting>
  <conditionalFormatting sqref="G305">
    <cfRule type="containsBlanks" dxfId="7396" priority="6916">
      <formula>LEN(TRIM(G305))=0</formula>
    </cfRule>
  </conditionalFormatting>
  <conditionalFormatting sqref="G305">
    <cfRule type="notContainsBlanks" dxfId="7395" priority="6917">
      <formula>LEN(TRIM(G305))&gt;0</formula>
    </cfRule>
  </conditionalFormatting>
  <conditionalFormatting sqref="G305">
    <cfRule type="containsBlanks" dxfId="7394" priority="6918">
      <formula>LEN(TRIM(G305))=0</formula>
    </cfRule>
  </conditionalFormatting>
  <conditionalFormatting sqref="G252:G255">
    <cfRule type="notContainsBlanks" dxfId="7393" priority="6919">
      <formula>LEN(TRIM(G252))&gt;0</formula>
    </cfRule>
  </conditionalFormatting>
  <conditionalFormatting sqref="G252:G255">
    <cfRule type="containsBlanks" dxfId="7392" priority="6920">
      <formula>LEN(TRIM(G252))=0</formula>
    </cfRule>
  </conditionalFormatting>
  <conditionalFormatting sqref="G299:G300">
    <cfRule type="notContainsBlanks" dxfId="7391" priority="6921">
      <formula>LEN(TRIM(G299))&gt;0</formula>
    </cfRule>
  </conditionalFormatting>
  <conditionalFormatting sqref="G299:G300">
    <cfRule type="containsBlanks" dxfId="7390" priority="6922">
      <formula>LEN(TRIM(G299))=0</formula>
    </cfRule>
  </conditionalFormatting>
  <conditionalFormatting sqref="G389">
    <cfRule type="notContainsBlanks" dxfId="7389" priority="6923">
      <formula>LEN(TRIM(G389))&gt;0</formula>
    </cfRule>
  </conditionalFormatting>
  <conditionalFormatting sqref="G389">
    <cfRule type="containsBlanks" dxfId="7388" priority="6924">
      <formula>LEN(TRIM(G389))=0</formula>
    </cfRule>
  </conditionalFormatting>
  <conditionalFormatting sqref="G236:G237 G278:G279 G292:G293 G306:G307 G320:G321 G334:G335 G362:G363 G264:G265 G250:G251">
    <cfRule type="notContainsBlanks" dxfId="7387" priority="6925">
      <formula>LEN(TRIM(G236))&gt;0</formula>
    </cfRule>
  </conditionalFormatting>
  <conditionalFormatting sqref="G236:G237 G278:G279 G292:G293 G306:G307 G320:G321 G334:G335 G362:G363 G264:G265 G250:G251">
    <cfRule type="containsBlanks" dxfId="7386" priority="6926">
      <formula>LEN(TRIM(G236))=0</formula>
    </cfRule>
  </conditionalFormatting>
  <conditionalFormatting sqref="G301">
    <cfRule type="notContainsBlanks" dxfId="7385" priority="6927">
      <formula>LEN(TRIM(G301))&gt;0</formula>
    </cfRule>
  </conditionalFormatting>
  <conditionalFormatting sqref="G301">
    <cfRule type="containsBlanks" dxfId="7384" priority="6928">
      <formula>LEN(TRIM(G301))=0</formula>
    </cfRule>
  </conditionalFormatting>
  <conditionalFormatting sqref="G259">
    <cfRule type="notContainsBlanks" dxfId="7383" priority="6929">
      <formula>LEN(TRIM(G259))&gt;0</formula>
    </cfRule>
  </conditionalFormatting>
  <conditionalFormatting sqref="G259">
    <cfRule type="containsBlanks" dxfId="7382" priority="6930">
      <formula>LEN(TRIM(G259))=0</formula>
    </cfRule>
  </conditionalFormatting>
  <conditionalFormatting sqref="G259">
    <cfRule type="notContainsBlanks" dxfId="7381" priority="6931">
      <formula>LEN(TRIM(G259))&gt;0</formula>
    </cfRule>
  </conditionalFormatting>
  <conditionalFormatting sqref="G259">
    <cfRule type="containsBlanks" dxfId="7380" priority="6932">
      <formula>LEN(TRIM(G259))=0</formula>
    </cfRule>
  </conditionalFormatting>
  <conditionalFormatting sqref="G259">
    <cfRule type="notContainsBlanks" dxfId="7379" priority="6933">
      <formula>LEN(TRIM(G259))&gt;0</formula>
    </cfRule>
  </conditionalFormatting>
  <conditionalFormatting sqref="G259">
    <cfRule type="containsBlanks" dxfId="7378" priority="6934">
      <formula>LEN(TRIM(G259))=0</formula>
    </cfRule>
  </conditionalFormatting>
  <conditionalFormatting sqref="G236:G237 G278:G279 G292:G293 G306:G307 G320:G321 G334:G335 G362:G363 G264:G265 G250:G251">
    <cfRule type="notContainsBlanks" dxfId="7377" priority="6935">
      <formula>LEN(TRIM(G236))&gt;0</formula>
    </cfRule>
  </conditionalFormatting>
  <conditionalFormatting sqref="G236:G237 G278:G279 G292:G293 G306:G307 G320:G321 G334:G335 G362:G363 G264:G265 G250:G251">
    <cfRule type="containsBlanks" dxfId="7376" priority="6936">
      <formula>LEN(TRIM(G236))=0</formula>
    </cfRule>
  </conditionalFormatting>
  <conditionalFormatting sqref="G248:G249">
    <cfRule type="notContainsBlanks" dxfId="7375" priority="6937">
      <formula>LEN(TRIM(G248))&gt;0</formula>
    </cfRule>
  </conditionalFormatting>
  <conditionalFormatting sqref="G248:G249">
    <cfRule type="containsBlanks" dxfId="7374" priority="6938">
      <formula>LEN(TRIM(G248))=0</formula>
    </cfRule>
  </conditionalFormatting>
  <conditionalFormatting sqref="G248:G249">
    <cfRule type="notContainsBlanks" dxfId="7373" priority="6939">
      <formula>LEN(TRIM(G248))&gt;0</formula>
    </cfRule>
  </conditionalFormatting>
  <conditionalFormatting sqref="G248:G249">
    <cfRule type="containsBlanks" dxfId="7372" priority="6940">
      <formula>LEN(TRIM(G248))=0</formula>
    </cfRule>
  </conditionalFormatting>
  <conditionalFormatting sqref="G246">
    <cfRule type="notContainsBlanks" dxfId="7371" priority="6941">
      <formula>LEN(TRIM(G246))&gt;0</formula>
    </cfRule>
  </conditionalFormatting>
  <conditionalFormatting sqref="G246">
    <cfRule type="containsBlanks" dxfId="7370" priority="6942">
      <formula>LEN(TRIM(G246))=0</formula>
    </cfRule>
  </conditionalFormatting>
  <conditionalFormatting sqref="G246">
    <cfRule type="notContainsBlanks" dxfId="7369" priority="6943">
      <formula>LEN(TRIM(G246))&gt;0</formula>
    </cfRule>
  </conditionalFormatting>
  <conditionalFormatting sqref="G246">
    <cfRule type="containsBlanks" dxfId="7368" priority="6944">
      <formula>LEN(TRIM(G246))=0</formula>
    </cfRule>
  </conditionalFormatting>
  <conditionalFormatting sqref="G246">
    <cfRule type="notContainsBlanks" dxfId="7367" priority="6945">
      <formula>LEN(TRIM(G246))&gt;0</formula>
    </cfRule>
  </conditionalFormatting>
  <conditionalFormatting sqref="G246">
    <cfRule type="containsBlanks" dxfId="7366" priority="6946">
      <formula>LEN(TRIM(G246))=0</formula>
    </cfRule>
  </conditionalFormatting>
  <conditionalFormatting sqref="G246">
    <cfRule type="notContainsBlanks" dxfId="7365" priority="6947">
      <formula>LEN(TRIM(G246))&gt;0</formula>
    </cfRule>
  </conditionalFormatting>
  <conditionalFormatting sqref="G246">
    <cfRule type="containsBlanks" dxfId="7364" priority="6948">
      <formula>LEN(TRIM(G246))=0</formula>
    </cfRule>
  </conditionalFormatting>
  <conditionalFormatting sqref="G247">
    <cfRule type="notContainsBlanks" dxfId="7363" priority="6949">
      <formula>LEN(TRIM(G247))&gt;0</formula>
    </cfRule>
  </conditionalFormatting>
  <conditionalFormatting sqref="G247">
    <cfRule type="containsBlanks" dxfId="7362" priority="6950">
      <formula>LEN(TRIM(G247))=0</formula>
    </cfRule>
  </conditionalFormatting>
  <conditionalFormatting sqref="G247">
    <cfRule type="notContainsBlanks" dxfId="7361" priority="6951">
      <formula>LEN(TRIM(G247))&gt;0</formula>
    </cfRule>
  </conditionalFormatting>
  <conditionalFormatting sqref="G247">
    <cfRule type="containsBlanks" dxfId="7360" priority="6952">
      <formula>LEN(TRIM(G247))=0</formula>
    </cfRule>
  </conditionalFormatting>
  <conditionalFormatting sqref="G253">
    <cfRule type="notContainsBlanks" dxfId="7359" priority="6953">
      <formula>LEN(TRIM(G253))&gt;0</formula>
    </cfRule>
  </conditionalFormatting>
  <conditionalFormatting sqref="G253">
    <cfRule type="containsBlanks" dxfId="7358" priority="6954">
      <formula>LEN(TRIM(G253))=0</formula>
    </cfRule>
  </conditionalFormatting>
  <conditionalFormatting sqref="G245">
    <cfRule type="notContainsBlanks" dxfId="7357" priority="6955">
      <formula>LEN(TRIM(G245))&gt;0</formula>
    </cfRule>
  </conditionalFormatting>
  <conditionalFormatting sqref="G245">
    <cfRule type="containsBlanks" dxfId="7356" priority="6956">
      <formula>LEN(TRIM(G245))=0</formula>
    </cfRule>
  </conditionalFormatting>
  <conditionalFormatting sqref="G245">
    <cfRule type="notContainsBlanks" dxfId="7355" priority="6957">
      <formula>LEN(TRIM(G245))&gt;0</formula>
    </cfRule>
  </conditionalFormatting>
  <conditionalFormatting sqref="G245">
    <cfRule type="containsBlanks" dxfId="7354" priority="6958">
      <formula>LEN(TRIM(G245))=0</formula>
    </cfRule>
  </conditionalFormatting>
  <conditionalFormatting sqref="G404">
    <cfRule type="notContainsBlanks" dxfId="7353" priority="6959">
      <formula>LEN(TRIM(G404))&gt;0</formula>
    </cfRule>
  </conditionalFormatting>
  <conditionalFormatting sqref="G404">
    <cfRule type="containsBlanks" dxfId="7352" priority="6960">
      <formula>LEN(TRIM(G404))=0</formula>
    </cfRule>
  </conditionalFormatting>
  <conditionalFormatting sqref="G306">
    <cfRule type="notContainsBlanks" dxfId="7351" priority="6961">
      <formula>LEN(TRIM(G306))&gt;0</formula>
    </cfRule>
  </conditionalFormatting>
  <conditionalFormatting sqref="G306">
    <cfRule type="containsBlanks" dxfId="7350" priority="6962">
      <formula>LEN(TRIM(G306))=0</formula>
    </cfRule>
  </conditionalFormatting>
  <conditionalFormatting sqref="G407">
    <cfRule type="notContainsBlanks" dxfId="7349" priority="6963">
      <formula>LEN(TRIM(G407))&gt;0</formula>
    </cfRule>
  </conditionalFormatting>
  <conditionalFormatting sqref="G407">
    <cfRule type="containsBlanks" dxfId="7348" priority="6964">
      <formula>LEN(TRIM(G407))=0</formula>
    </cfRule>
  </conditionalFormatting>
  <conditionalFormatting sqref="G255">
    <cfRule type="notContainsBlanks" dxfId="7347" priority="6965">
      <formula>LEN(TRIM(G255))&gt;0</formula>
    </cfRule>
  </conditionalFormatting>
  <conditionalFormatting sqref="G255">
    <cfRule type="containsBlanks" dxfId="7346" priority="6966">
      <formula>LEN(TRIM(G255))=0</formula>
    </cfRule>
  </conditionalFormatting>
  <conditionalFormatting sqref="G254">
    <cfRule type="notContainsBlanks" dxfId="7345" priority="6967">
      <formula>LEN(TRIM(G254))&gt;0</formula>
    </cfRule>
  </conditionalFormatting>
  <conditionalFormatting sqref="G254">
    <cfRule type="containsBlanks" dxfId="7344" priority="6968">
      <formula>LEN(TRIM(G254))=0</formula>
    </cfRule>
  </conditionalFormatting>
  <conditionalFormatting sqref="G253">
    <cfRule type="notContainsBlanks" dxfId="7343" priority="6969">
      <formula>LEN(TRIM(G253))&gt;0</formula>
    </cfRule>
  </conditionalFormatting>
  <conditionalFormatting sqref="G253">
    <cfRule type="containsBlanks" dxfId="7342" priority="6970">
      <formula>LEN(TRIM(G253))=0</formula>
    </cfRule>
  </conditionalFormatting>
  <conditionalFormatting sqref="G253">
    <cfRule type="notContainsBlanks" dxfId="7341" priority="6971">
      <formula>LEN(TRIM(G253))&gt;0</formula>
    </cfRule>
  </conditionalFormatting>
  <conditionalFormatting sqref="G253">
    <cfRule type="containsBlanks" dxfId="7340" priority="6972">
      <formula>LEN(TRIM(G253))=0</formula>
    </cfRule>
  </conditionalFormatting>
  <conditionalFormatting sqref="G253">
    <cfRule type="notContainsBlanks" dxfId="7339" priority="6973">
      <formula>LEN(TRIM(G253))&gt;0</formula>
    </cfRule>
  </conditionalFormatting>
  <conditionalFormatting sqref="G253">
    <cfRule type="containsBlanks" dxfId="7338" priority="6974">
      <formula>LEN(TRIM(G253))=0</formula>
    </cfRule>
  </conditionalFormatting>
  <conditionalFormatting sqref="G253">
    <cfRule type="notContainsBlanks" dxfId="7337" priority="6975">
      <formula>LEN(TRIM(G253))&gt;0</formula>
    </cfRule>
  </conditionalFormatting>
  <conditionalFormatting sqref="G253">
    <cfRule type="containsBlanks" dxfId="7336" priority="6976">
      <formula>LEN(TRIM(G253))=0</formula>
    </cfRule>
  </conditionalFormatting>
  <conditionalFormatting sqref="G253">
    <cfRule type="notContainsBlanks" dxfId="7335" priority="6977">
      <formula>LEN(TRIM(G253))&gt;0</formula>
    </cfRule>
  </conditionalFormatting>
  <conditionalFormatting sqref="G253">
    <cfRule type="containsBlanks" dxfId="7334" priority="6978">
      <formula>LEN(TRIM(G253))=0</formula>
    </cfRule>
  </conditionalFormatting>
  <conditionalFormatting sqref="G253">
    <cfRule type="notContainsBlanks" dxfId="7333" priority="6979">
      <formula>LEN(TRIM(G253))&gt;0</formula>
    </cfRule>
  </conditionalFormatting>
  <conditionalFormatting sqref="G253">
    <cfRule type="containsBlanks" dxfId="7332" priority="6980">
      <formula>LEN(TRIM(G253))=0</formula>
    </cfRule>
  </conditionalFormatting>
  <conditionalFormatting sqref="G253">
    <cfRule type="notContainsBlanks" dxfId="7331" priority="6981">
      <formula>LEN(TRIM(G253))&gt;0</formula>
    </cfRule>
  </conditionalFormatting>
  <conditionalFormatting sqref="G253">
    <cfRule type="containsBlanks" dxfId="7330" priority="6982">
      <formula>LEN(TRIM(G253))=0</formula>
    </cfRule>
  </conditionalFormatting>
  <conditionalFormatting sqref="G253">
    <cfRule type="notContainsBlanks" dxfId="7329" priority="6983">
      <formula>LEN(TRIM(G253))&gt;0</formula>
    </cfRule>
  </conditionalFormatting>
  <conditionalFormatting sqref="G253">
    <cfRule type="containsBlanks" dxfId="7328" priority="6984">
      <formula>LEN(TRIM(G253))=0</formula>
    </cfRule>
  </conditionalFormatting>
  <conditionalFormatting sqref="G253">
    <cfRule type="notContainsBlanks" dxfId="7327" priority="6985">
      <formula>LEN(TRIM(G253))&gt;0</formula>
    </cfRule>
  </conditionalFormatting>
  <conditionalFormatting sqref="G253">
    <cfRule type="containsBlanks" dxfId="7326" priority="6986">
      <formula>LEN(TRIM(G253))=0</formula>
    </cfRule>
  </conditionalFormatting>
  <conditionalFormatting sqref="G254">
    <cfRule type="notContainsBlanks" dxfId="7325" priority="6987">
      <formula>LEN(TRIM(G254))&gt;0</formula>
    </cfRule>
  </conditionalFormatting>
  <conditionalFormatting sqref="G254">
    <cfRule type="containsBlanks" dxfId="7324" priority="6988">
      <formula>LEN(TRIM(G254))=0</formula>
    </cfRule>
  </conditionalFormatting>
  <conditionalFormatting sqref="G254">
    <cfRule type="notContainsBlanks" dxfId="7323" priority="6989">
      <formula>LEN(TRIM(G254))&gt;0</formula>
    </cfRule>
  </conditionalFormatting>
  <conditionalFormatting sqref="G254">
    <cfRule type="containsBlanks" dxfId="7322" priority="6990">
      <formula>LEN(TRIM(G254))=0</formula>
    </cfRule>
  </conditionalFormatting>
  <conditionalFormatting sqref="G254">
    <cfRule type="notContainsBlanks" dxfId="7321" priority="6991">
      <formula>LEN(TRIM(G254))&gt;0</formula>
    </cfRule>
  </conditionalFormatting>
  <conditionalFormatting sqref="G254">
    <cfRule type="containsBlanks" dxfId="7320" priority="6992">
      <formula>LEN(TRIM(G254))=0</formula>
    </cfRule>
  </conditionalFormatting>
  <conditionalFormatting sqref="G254">
    <cfRule type="notContainsBlanks" dxfId="7319" priority="6993">
      <formula>LEN(TRIM(G254))&gt;0</formula>
    </cfRule>
  </conditionalFormatting>
  <conditionalFormatting sqref="G254">
    <cfRule type="containsBlanks" dxfId="7318" priority="6994">
      <formula>LEN(TRIM(G254))=0</formula>
    </cfRule>
  </conditionalFormatting>
  <conditionalFormatting sqref="G254">
    <cfRule type="notContainsBlanks" dxfId="7317" priority="6995">
      <formula>LEN(TRIM(G254))&gt;0</formula>
    </cfRule>
  </conditionalFormatting>
  <conditionalFormatting sqref="G254">
    <cfRule type="containsBlanks" dxfId="7316" priority="6996">
      <formula>LEN(TRIM(G254))=0</formula>
    </cfRule>
  </conditionalFormatting>
  <conditionalFormatting sqref="G254">
    <cfRule type="notContainsBlanks" dxfId="7315" priority="6997">
      <formula>LEN(TRIM(G254))&gt;0</formula>
    </cfRule>
  </conditionalFormatting>
  <conditionalFormatting sqref="G254">
    <cfRule type="containsBlanks" dxfId="7314" priority="6998">
      <formula>LEN(TRIM(G254))=0</formula>
    </cfRule>
  </conditionalFormatting>
  <conditionalFormatting sqref="G254">
    <cfRule type="notContainsBlanks" dxfId="7313" priority="6999">
      <formula>LEN(TRIM(G254))&gt;0</formula>
    </cfRule>
  </conditionalFormatting>
  <conditionalFormatting sqref="G254">
    <cfRule type="containsBlanks" dxfId="7312" priority="7000">
      <formula>LEN(TRIM(G254))=0</formula>
    </cfRule>
  </conditionalFormatting>
  <conditionalFormatting sqref="G254">
    <cfRule type="notContainsBlanks" dxfId="7311" priority="7001">
      <formula>LEN(TRIM(G254))&gt;0</formula>
    </cfRule>
  </conditionalFormatting>
  <conditionalFormatting sqref="G254">
    <cfRule type="containsBlanks" dxfId="7310" priority="7002">
      <formula>LEN(TRIM(G254))=0</formula>
    </cfRule>
  </conditionalFormatting>
  <conditionalFormatting sqref="G254">
    <cfRule type="notContainsBlanks" dxfId="7309" priority="7003">
      <formula>LEN(TRIM(G254))&gt;0</formula>
    </cfRule>
  </conditionalFormatting>
  <conditionalFormatting sqref="G254">
    <cfRule type="containsBlanks" dxfId="7308" priority="7004">
      <formula>LEN(TRIM(G254))=0</formula>
    </cfRule>
  </conditionalFormatting>
  <conditionalFormatting sqref="G255">
    <cfRule type="notContainsBlanks" dxfId="7307" priority="7005">
      <formula>LEN(TRIM(G255))&gt;0</formula>
    </cfRule>
  </conditionalFormatting>
  <conditionalFormatting sqref="G255">
    <cfRule type="containsBlanks" dxfId="7306" priority="7006">
      <formula>LEN(TRIM(G255))=0</formula>
    </cfRule>
  </conditionalFormatting>
  <conditionalFormatting sqref="G255">
    <cfRule type="notContainsBlanks" dxfId="7305" priority="7007">
      <formula>LEN(TRIM(G255))&gt;0</formula>
    </cfRule>
  </conditionalFormatting>
  <conditionalFormatting sqref="G255">
    <cfRule type="containsBlanks" dxfId="7304" priority="7008">
      <formula>LEN(TRIM(G255))=0</formula>
    </cfRule>
  </conditionalFormatting>
  <conditionalFormatting sqref="G255">
    <cfRule type="notContainsBlanks" dxfId="7303" priority="7009">
      <formula>LEN(TRIM(G255))&gt;0</formula>
    </cfRule>
  </conditionalFormatting>
  <conditionalFormatting sqref="G255">
    <cfRule type="containsBlanks" dxfId="7302" priority="7010">
      <formula>LEN(TRIM(G255))=0</formula>
    </cfRule>
  </conditionalFormatting>
  <conditionalFormatting sqref="G255">
    <cfRule type="notContainsBlanks" dxfId="7301" priority="7011">
      <formula>LEN(TRIM(G255))&gt;0</formula>
    </cfRule>
  </conditionalFormatting>
  <conditionalFormatting sqref="G255">
    <cfRule type="containsBlanks" dxfId="7300" priority="7012">
      <formula>LEN(TRIM(G255))=0</formula>
    </cfRule>
  </conditionalFormatting>
  <conditionalFormatting sqref="G255">
    <cfRule type="notContainsBlanks" dxfId="7299" priority="7013">
      <formula>LEN(TRIM(G255))&gt;0</formula>
    </cfRule>
  </conditionalFormatting>
  <conditionalFormatting sqref="G255">
    <cfRule type="containsBlanks" dxfId="7298" priority="7014">
      <formula>LEN(TRIM(G255))=0</formula>
    </cfRule>
  </conditionalFormatting>
  <conditionalFormatting sqref="G255">
    <cfRule type="notContainsBlanks" dxfId="7297" priority="7015">
      <formula>LEN(TRIM(G255))&gt;0</formula>
    </cfRule>
  </conditionalFormatting>
  <conditionalFormatting sqref="G255">
    <cfRule type="containsBlanks" dxfId="7296" priority="7016">
      <formula>LEN(TRIM(G255))=0</formula>
    </cfRule>
  </conditionalFormatting>
  <conditionalFormatting sqref="G255">
    <cfRule type="notContainsBlanks" dxfId="7295" priority="7017">
      <formula>LEN(TRIM(G255))&gt;0</formula>
    </cfRule>
  </conditionalFormatting>
  <conditionalFormatting sqref="G255">
    <cfRule type="containsBlanks" dxfId="7294" priority="7018">
      <formula>LEN(TRIM(G255))=0</formula>
    </cfRule>
  </conditionalFormatting>
  <conditionalFormatting sqref="G255">
    <cfRule type="notContainsBlanks" dxfId="7293" priority="7019">
      <formula>LEN(TRIM(G255))&gt;0</formula>
    </cfRule>
  </conditionalFormatting>
  <conditionalFormatting sqref="G255">
    <cfRule type="containsBlanks" dxfId="7292" priority="7020">
      <formula>LEN(TRIM(G255))=0</formula>
    </cfRule>
  </conditionalFormatting>
  <conditionalFormatting sqref="G255">
    <cfRule type="notContainsBlanks" dxfId="7291" priority="7021">
      <formula>LEN(TRIM(G255))&gt;0</formula>
    </cfRule>
  </conditionalFormatting>
  <conditionalFormatting sqref="G255">
    <cfRule type="containsBlanks" dxfId="7290" priority="7022">
      <formula>LEN(TRIM(G255))=0</formula>
    </cfRule>
  </conditionalFormatting>
  <conditionalFormatting sqref="G306">
    <cfRule type="notContainsBlanks" dxfId="7289" priority="7023">
      <formula>LEN(TRIM(G306))&gt;0</formula>
    </cfRule>
  </conditionalFormatting>
  <conditionalFormatting sqref="G306">
    <cfRule type="containsBlanks" dxfId="7288" priority="7024">
      <formula>LEN(TRIM(G306))=0</formula>
    </cfRule>
  </conditionalFormatting>
  <conditionalFormatting sqref="G306">
    <cfRule type="notContainsBlanks" dxfId="7287" priority="7025">
      <formula>LEN(TRIM(G306))&gt;0</formula>
    </cfRule>
  </conditionalFormatting>
  <conditionalFormatting sqref="G306">
    <cfRule type="containsBlanks" dxfId="7286" priority="7026">
      <formula>LEN(TRIM(G306))=0</formula>
    </cfRule>
  </conditionalFormatting>
  <conditionalFormatting sqref="G306">
    <cfRule type="notContainsBlanks" dxfId="7285" priority="7027">
      <formula>LEN(TRIM(G306))&gt;0</formula>
    </cfRule>
  </conditionalFormatting>
  <conditionalFormatting sqref="G306">
    <cfRule type="containsBlanks" dxfId="7284" priority="7028">
      <formula>LEN(TRIM(G306))=0</formula>
    </cfRule>
  </conditionalFormatting>
  <conditionalFormatting sqref="G306">
    <cfRule type="notContainsBlanks" dxfId="7283" priority="7029">
      <formula>LEN(TRIM(G306))&gt;0</formula>
    </cfRule>
  </conditionalFormatting>
  <conditionalFormatting sqref="G306">
    <cfRule type="containsBlanks" dxfId="7282" priority="7030">
      <formula>LEN(TRIM(G306))=0</formula>
    </cfRule>
  </conditionalFormatting>
  <conditionalFormatting sqref="G310">
    <cfRule type="notContainsBlanks" dxfId="7281" priority="7031">
      <formula>LEN(TRIM(G310))&gt;0</formula>
    </cfRule>
  </conditionalFormatting>
  <conditionalFormatting sqref="G310">
    <cfRule type="containsBlanks" dxfId="7280" priority="7032">
      <formula>LEN(TRIM(G310))=0</formula>
    </cfRule>
  </conditionalFormatting>
  <conditionalFormatting sqref="G310">
    <cfRule type="notContainsBlanks" dxfId="7279" priority="7033">
      <formula>LEN(TRIM(G310))&gt;0</formula>
    </cfRule>
  </conditionalFormatting>
  <conditionalFormatting sqref="G310">
    <cfRule type="containsBlanks" dxfId="7278" priority="7034">
      <formula>LEN(TRIM(G310))=0</formula>
    </cfRule>
  </conditionalFormatting>
  <conditionalFormatting sqref="G310">
    <cfRule type="notContainsBlanks" dxfId="7277" priority="7035">
      <formula>LEN(TRIM(G310))&gt;0</formula>
    </cfRule>
  </conditionalFormatting>
  <conditionalFormatting sqref="G310">
    <cfRule type="containsBlanks" dxfId="7276" priority="7036">
      <formula>LEN(TRIM(G310))=0</formula>
    </cfRule>
  </conditionalFormatting>
  <conditionalFormatting sqref="G311">
    <cfRule type="notContainsBlanks" dxfId="7275" priority="7037">
      <formula>LEN(TRIM(G311))&gt;0</formula>
    </cfRule>
  </conditionalFormatting>
  <conditionalFormatting sqref="G311">
    <cfRule type="containsBlanks" dxfId="7274" priority="7038">
      <formula>LEN(TRIM(G311))=0</formula>
    </cfRule>
  </conditionalFormatting>
  <conditionalFormatting sqref="G311">
    <cfRule type="notContainsBlanks" dxfId="7273" priority="7039">
      <formula>LEN(TRIM(G311))&gt;0</formula>
    </cfRule>
  </conditionalFormatting>
  <conditionalFormatting sqref="G311">
    <cfRule type="containsBlanks" dxfId="7272" priority="7040">
      <formula>LEN(TRIM(G311))=0</formula>
    </cfRule>
  </conditionalFormatting>
  <conditionalFormatting sqref="G311">
    <cfRule type="notContainsBlanks" dxfId="7271" priority="7041">
      <formula>LEN(TRIM(G311))&gt;0</formula>
    </cfRule>
  </conditionalFormatting>
  <conditionalFormatting sqref="G311">
    <cfRule type="containsBlanks" dxfId="7270" priority="7042">
      <formula>LEN(TRIM(G311))=0</formula>
    </cfRule>
  </conditionalFormatting>
  <conditionalFormatting sqref="G406">
    <cfRule type="notContainsBlanks" dxfId="7269" priority="7043">
      <formula>LEN(TRIM(G406))&gt;0</formula>
    </cfRule>
  </conditionalFormatting>
  <conditionalFormatting sqref="G406">
    <cfRule type="containsBlanks" dxfId="7268" priority="7044">
      <formula>LEN(TRIM(G406))=0</formula>
    </cfRule>
  </conditionalFormatting>
  <conditionalFormatting sqref="G419:G424">
    <cfRule type="notContainsBlanks" dxfId="7267" priority="7045">
      <formula>LEN(TRIM(G419))&gt;0</formula>
    </cfRule>
  </conditionalFormatting>
  <conditionalFormatting sqref="G419:G424">
    <cfRule type="containsBlanks" dxfId="7266" priority="7046">
      <formula>LEN(TRIM(G419))=0</formula>
    </cfRule>
  </conditionalFormatting>
  <conditionalFormatting sqref="G308:G311 G322:G325 G336:G339 G364:G367 G266:G284 G252:G255 G238:G242">
    <cfRule type="notContainsBlanks" dxfId="7265" priority="7047">
      <formula>LEN(TRIM(G308))&gt;0</formula>
    </cfRule>
  </conditionalFormatting>
  <conditionalFormatting sqref="G308:G311 G322:G325 G336:G339 G364:G367 G266:G284 G252:G255 G238:G242">
    <cfRule type="containsBlanks" dxfId="7264" priority="7048">
      <formula>LEN(TRIM(G308))=0</formula>
    </cfRule>
  </conditionalFormatting>
  <conditionalFormatting sqref="G186">
    <cfRule type="notContainsBlanks" dxfId="7263" priority="7049">
      <formula>LEN(TRIM(G186))&gt;0</formula>
    </cfRule>
  </conditionalFormatting>
  <conditionalFormatting sqref="G186">
    <cfRule type="containsBlanks" dxfId="7262" priority="7050">
      <formula>LEN(TRIM(G186))=0</formula>
    </cfRule>
  </conditionalFormatting>
  <conditionalFormatting sqref="G208">
    <cfRule type="notContainsBlanks" dxfId="7261" priority="7051">
      <formula>LEN(TRIM(G208))&gt;0</formula>
    </cfRule>
  </conditionalFormatting>
  <conditionalFormatting sqref="G208">
    <cfRule type="containsBlanks" dxfId="7260" priority="7052">
      <formula>LEN(TRIM(G208))=0</formula>
    </cfRule>
  </conditionalFormatting>
  <conditionalFormatting sqref="G219">
    <cfRule type="notContainsBlanks" dxfId="7259" priority="7053">
      <formula>LEN(TRIM(G219))&gt;0</formula>
    </cfRule>
  </conditionalFormatting>
  <conditionalFormatting sqref="G219">
    <cfRule type="containsBlanks" dxfId="7258" priority="7054">
      <formula>LEN(TRIM(G219))=0</formula>
    </cfRule>
  </conditionalFormatting>
  <conditionalFormatting sqref="G244">
    <cfRule type="notContainsBlanks" dxfId="7257" priority="7055">
      <formula>LEN(TRIM(G244))&gt;0</formula>
    </cfRule>
  </conditionalFormatting>
  <conditionalFormatting sqref="G244">
    <cfRule type="containsBlanks" dxfId="7256" priority="7056">
      <formula>LEN(TRIM(G244))=0</formula>
    </cfRule>
  </conditionalFormatting>
  <conditionalFormatting sqref="G435:G437">
    <cfRule type="notContainsBlanks" dxfId="7255" priority="7057">
      <formula>LEN(TRIM(G435))&gt;0</formula>
    </cfRule>
  </conditionalFormatting>
  <conditionalFormatting sqref="G435:G437">
    <cfRule type="containsBlanks" dxfId="7254" priority="7058">
      <formula>LEN(TRIM(G435))=0</formula>
    </cfRule>
  </conditionalFormatting>
  <conditionalFormatting sqref="G258">
    <cfRule type="notContainsBlanks" dxfId="7253" priority="7059">
      <formula>LEN(TRIM(G258))&gt;0</formula>
    </cfRule>
  </conditionalFormatting>
  <conditionalFormatting sqref="G258">
    <cfRule type="containsBlanks" dxfId="7252" priority="7060">
      <formula>LEN(TRIM(G258))=0</formula>
    </cfRule>
  </conditionalFormatting>
  <conditionalFormatting sqref="G272">
    <cfRule type="notContainsBlanks" dxfId="7251" priority="7061">
      <formula>LEN(TRIM(G272))&gt;0</formula>
    </cfRule>
  </conditionalFormatting>
  <conditionalFormatting sqref="G272">
    <cfRule type="containsBlanks" dxfId="7250" priority="7062">
      <formula>LEN(TRIM(G272))=0</formula>
    </cfRule>
  </conditionalFormatting>
  <conditionalFormatting sqref="G286">
    <cfRule type="notContainsBlanks" dxfId="7249" priority="7063">
      <formula>LEN(TRIM(G286))&gt;0</formula>
    </cfRule>
  </conditionalFormatting>
  <conditionalFormatting sqref="G286">
    <cfRule type="containsBlanks" dxfId="7248" priority="7064">
      <formula>LEN(TRIM(G286))=0</formula>
    </cfRule>
  </conditionalFormatting>
  <conditionalFormatting sqref="G314">
    <cfRule type="notContainsBlanks" dxfId="7247" priority="7065">
      <formula>LEN(TRIM(G314))&gt;0</formula>
    </cfRule>
  </conditionalFormatting>
  <conditionalFormatting sqref="G314">
    <cfRule type="containsBlanks" dxfId="7246" priority="7066">
      <formula>LEN(TRIM(G314))=0</formula>
    </cfRule>
  </conditionalFormatting>
  <conditionalFormatting sqref="G328">
    <cfRule type="notContainsBlanks" dxfId="7245" priority="7067">
      <formula>LEN(TRIM(G328))&gt;0</formula>
    </cfRule>
  </conditionalFormatting>
  <conditionalFormatting sqref="G328">
    <cfRule type="containsBlanks" dxfId="7244" priority="7068">
      <formula>LEN(TRIM(G328))=0</formula>
    </cfRule>
  </conditionalFormatting>
  <conditionalFormatting sqref="G356">
    <cfRule type="notContainsBlanks" dxfId="7243" priority="7069">
      <formula>LEN(TRIM(G356))&gt;0</formula>
    </cfRule>
  </conditionalFormatting>
  <conditionalFormatting sqref="G356">
    <cfRule type="containsBlanks" dxfId="7242" priority="7070">
      <formula>LEN(TRIM(G356))=0</formula>
    </cfRule>
  </conditionalFormatting>
  <conditionalFormatting sqref="G219">
    <cfRule type="notContainsBlanks" dxfId="7241" priority="7071">
      <formula>LEN(TRIM(G219))&gt;0</formula>
    </cfRule>
  </conditionalFormatting>
  <conditionalFormatting sqref="G219">
    <cfRule type="containsBlanks" dxfId="7240" priority="7072">
      <formula>LEN(TRIM(G219))=0</formula>
    </cfRule>
  </conditionalFormatting>
  <conditionalFormatting sqref="G284:G286">
    <cfRule type="notContainsBlanks" dxfId="7239" priority="7073">
      <formula>LEN(TRIM(G284))&gt;0</formula>
    </cfRule>
  </conditionalFormatting>
  <conditionalFormatting sqref="G284:G286">
    <cfRule type="containsBlanks" dxfId="7238" priority="7074">
      <formula>LEN(TRIM(G284))=0</formula>
    </cfRule>
  </conditionalFormatting>
  <conditionalFormatting sqref="G287:G288">
    <cfRule type="notContainsBlanks" dxfId="7237" priority="7075">
      <formula>LEN(TRIM(G287))&gt;0</formula>
    </cfRule>
  </conditionalFormatting>
  <conditionalFormatting sqref="G287:G288">
    <cfRule type="containsBlanks" dxfId="7236" priority="7076">
      <formula>LEN(TRIM(G287))=0</formula>
    </cfRule>
  </conditionalFormatting>
  <conditionalFormatting sqref="G287:G288">
    <cfRule type="notContainsBlanks" dxfId="7235" priority="7077">
      <formula>LEN(TRIM(G287))&gt;0</formula>
    </cfRule>
  </conditionalFormatting>
  <conditionalFormatting sqref="G287:G288">
    <cfRule type="containsBlanks" dxfId="7234" priority="7078">
      <formula>LEN(TRIM(G287))=0</formula>
    </cfRule>
  </conditionalFormatting>
  <conditionalFormatting sqref="G289">
    <cfRule type="notContainsBlanks" dxfId="7233" priority="7079">
      <formula>LEN(TRIM(G289))&gt;0</formula>
    </cfRule>
  </conditionalFormatting>
  <conditionalFormatting sqref="G289">
    <cfRule type="containsBlanks" dxfId="7232" priority="7080">
      <formula>LEN(TRIM(G289))=0</formula>
    </cfRule>
  </conditionalFormatting>
  <conditionalFormatting sqref="G289">
    <cfRule type="notContainsBlanks" dxfId="7231" priority="7081">
      <formula>LEN(TRIM(G289))&gt;0</formula>
    </cfRule>
  </conditionalFormatting>
  <conditionalFormatting sqref="G289">
    <cfRule type="containsBlanks" dxfId="7230" priority="7082">
      <formula>LEN(TRIM(G289))=0</formula>
    </cfRule>
  </conditionalFormatting>
  <conditionalFormatting sqref="G294:G297">
    <cfRule type="notContainsBlanks" dxfId="7229" priority="7083">
      <formula>LEN(TRIM(G294))&gt;0</formula>
    </cfRule>
  </conditionalFormatting>
  <conditionalFormatting sqref="G294:G297">
    <cfRule type="containsBlanks" dxfId="7228" priority="7084">
      <formula>LEN(TRIM(G294))=0</formula>
    </cfRule>
  </conditionalFormatting>
  <conditionalFormatting sqref="G296:G297">
    <cfRule type="notContainsBlanks" dxfId="7227" priority="7085">
      <formula>LEN(TRIM(G296))&gt;0</formula>
    </cfRule>
  </conditionalFormatting>
  <conditionalFormatting sqref="G296:G297">
    <cfRule type="containsBlanks" dxfId="7226" priority="7086">
      <formula>LEN(TRIM(G296))=0</formula>
    </cfRule>
  </conditionalFormatting>
  <conditionalFormatting sqref="G294">
    <cfRule type="notContainsBlanks" dxfId="7225" priority="7087">
      <formula>LEN(TRIM(G294))&gt;0</formula>
    </cfRule>
  </conditionalFormatting>
  <conditionalFormatting sqref="G294">
    <cfRule type="containsBlanks" dxfId="7224" priority="7088">
      <formula>LEN(TRIM(G294))=0</formula>
    </cfRule>
  </conditionalFormatting>
  <conditionalFormatting sqref="G294">
    <cfRule type="notContainsBlanks" dxfId="7223" priority="7089">
      <formula>LEN(TRIM(G294))&gt;0</formula>
    </cfRule>
  </conditionalFormatting>
  <conditionalFormatting sqref="G294">
    <cfRule type="containsBlanks" dxfId="7222" priority="7090">
      <formula>LEN(TRIM(G294))=0</formula>
    </cfRule>
  </conditionalFormatting>
  <conditionalFormatting sqref="G295:G296">
    <cfRule type="notContainsBlanks" dxfId="7221" priority="7091">
      <formula>LEN(TRIM(G295))&gt;0</formula>
    </cfRule>
  </conditionalFormatting>
  <conditionalFormatting sqref="G295:G296">
    <cfRule type="containsBlanks" dxfId="7220" priority="7092">
      <formula>LEN(TRIM(G295))=0</formula>
    </cfRule>
  </conditionalFormatting>
  <conditionalFormatting sqref="G297">
    <cfRule type="notContainsBlanks" dxfId="7219" priority="7093">
      <formula>LEN(TRIM(G297))&gt;0</formula>
    </cfRule>
  </conditionalFormatting>
  <conditionalFormatting sqref="G297">
    <cfRule type="containsBlanks" dxfId="7218" priority="7094">
      <formula>LEN(TRIM(G297))=0</formula>
    </cfRule>
  </conditionalFormatting>
  <conditionalFormatting sqref="G340:G353">
    <cfRule type="notContainsBlanks" dxfId="7217" priority="7095">
      <formula>LEN(TRIM(G340))&gt;0</formula>
    </cfRule>
  </conditionalFormatting>
  <conditionalFormatting sqref="G340:G353">
    <cfRule type="containsBlanks" dxfId="7216" priority="7096">
      <formula>LEN(TRIM(G340))=0</formula>
    </cfRule>
  </conditionalFormatting>
  <conditionalFormatting sqref="G344:G347">
    <cfRule type="notContainsBlanks" dxfId="7215" priority="7097">
      <formula>LEN(TRIM(G344))&gt;0</formula>
    </cfRule>
  </conditionalFormatting>
  <conditionalFormatting sqref="G344:G347">
    <cfRule type="containsBlanks" dxfId="7214" priority="7098">
      <formula>LEN(TRIM(G344))=0</formula>
    </cfRule>
  </conditionalFormatting>
  <conditionalFormatting sqref="G348:G349">
    <cfRule type="notContainsBlanks" dxfId="7213" priority="7099">
      <formula>LEN(TRIM(G348))&gt;0</formula>
    </cfRule>
  </conditionalFormatting>
  <conditionalFormatting sqref="G348:G349">
    <cfRule type="containsBlanks" dxfId="7212" priority="7100">
      <formula>LEN(TRIM(G348))=0</formula>
    </cfRule>
  </conditionalFormatting>
  <conditionalFormatting sqref="G350:G353">
    <cfRule type="notContainsBlanks" dxfId="7211" priority="7101">
      <formula>LEN(TRIM(G350))&gt;0</formula>
    </cfRule>
  </conditionalFormatting>
  <conditionalFormatting sqref="G350:G353">
    <cfRule type="containsBlanks" dxfId="7210" priority="7102">
      <formula>LEN(TRIM(G350))=0</formula>
    </cfRule>
  </conditionalFormatting>
  <conditionalFormatting sqref="G353">
    <cfRule type="notContainsBlanks" dxfId="7209" priority="7103">
      <formula>LEN(TRIM(G353))&gt;0</formula>
    </cfRule>
  </conditionalFormatting>
  <conditionalFormatting sqref="G353">
    <cfRule type="containsBlanks" dxfId="7208" priority="7104">
      <formula>LEN(TRIM(G353))=0</formula>
    </cfRule>
  </conditionalFormatting>
  <conditionalFormatting sqref="G353">
    <cfRule type="notContainsBlanks" dxfId="7207" priority="7105">
      <formula>LEN(TRIM(G353))&gt;0</formula>
    </cfRule>
  </conditionalFormatting>
  <conditionalFormatting sqref="G353">
    <cfRule type="containsBlanks" dxfId="7206" priority="7106">
      <formula>LEN(TRIM(G353))=0</formula>
    </cfRule>
  </conditionalFormatting>
  <conditionalFormatting sqref="G353">
    <cfRule type="notContainsBlanks" dxfId="7205" priority="7107">
      <formula>LEN(TRIM(G353))&gt;0</formula>
    </cfRule>
  </conditionalFormatting>
  <conditionalFormatting sqref="G353">
    <cfRule type="containsBlanks" dxfId="7204" priority="7108">
      <formula>LEN(TRIM(G353))=0</formula>
    </cfRule>
  </conditionalFormatting>
  <conditionalFormatting sqref="G353">
    <cfRule type="notContainsBlanks" dxfId="7203" priority="7109">
      <formula>LEN(TRIM(G353))&gt;0</formula>
    </cfRule>
  </conditionalFormatting>
  <conditionalFormatting sqref="G353">
    <cfRule type="containsBlanks" dxfId="7202" priority="7110">
      <formula>LEN(TRIM(G353))=0</formula>
    </cfRule>
  </conditionalFormatting>
  <conditionalFormatting sqref="G353">
    <cfRule type="notContainsBlanks" dxfId="7201" priority="7111">
      <formula>LEN(TRIM(G353))&gt;0</formula>
    </cfRule>
  </conditionalFormatting>
  <conditionalFormatting sqref="G353">
    <cfRule type="containsBlanks" dxfId="7200" priority="7112">
      <formula>LEN(TRIM(G353))=0</formula>
    </cfRule>
  </conditionalFormatting>
  <conditionalFormatting sqref="G353">
    <cfRule type="notContainsBlanks" dxfId="7199" priority="7113">
      <formula>LEN(TRIM(G353))&gt;0</formula>
    </cfRule>
  </conditionalFormatting>
  <conditionalFormatting sqref="G353">
    <cfRule type="containsBlanks" dxfId="7198" priority="7114">
      <formula>LEN(TRIM(G353))=0</formula>
    </cfRule>
  </conditionalFormatting>
  <conditionalFormatting sqref="G353">
    <cfRule type="notContainsBlanks" dxfId="7197" priority="7115">
      <formula>LEN(TRIM(G353))&gt;0</formula>
    </cfRule>
  </conditionalFormatting>
  <conditionalFormatting sqref="G353">
    <cfRule type="containsBlanks" dxfId="7196" priority="7116">
      <formula>LEN(TRIM(G353))=0</formula>
    </cfRule>
  </conditionalFormatting>
  <conditionalFormatting sqref="G353">
    <cfRule type="notContainsBlanks" dxfId="7195" priority="7117">
      <formula>LEN(TRIM(G353))&gt;0</formula>
    </cfRule>
  </conditionalFormatting>
  <conditionalFormatting sqref="G353">
    <cfRule type="containsBlanks" dxfId="7194" priority="7118">
      <formula>LEN(TRIM(G353))=0</formula>
    </cfRule>
  </conditionalFormatting>
  <conditionalFormatting sqref="G353">
    <cfRule type="notContainsBlanks" dxfId="7193" priority="7119">
      <formula>LEN(TRIM(G353))&gt;0</formula>
    </cfRule>
  </conditionalFormatting>
  <conditionalFormatting sqref="G353">
    <cfRule type="containsBlanks" dxfId="7192" priority="7120">
      <formula>LEN(TRIM(G353))=0</formula>
    </cfRule>
  </conditionalFormatting>
  <conditionalFormatting sqref="G353">
    <cfRule type="notContainsBlanks" dxfId="7191" priority="7121">
      <formula>LEN(TRIM(G353))&gt;0</formula>
    </cfRule>
  </conditionalFormatting>
  <conditionalFormatting sqref="G353">
    <cfRule type="containsBlanks" dxfId="7190" priority="7122">
      <formula>LEN(TRIM(G353))=0</formula>
    </cfRule>
  </conditionalFormatting>
  <conditionalFormatting sqref="G353">
    <cfRule type="notContainsBlanks" dxfId="7189" priority="7123">
      <formula>LEN(TRIM(G353))&gt;0</formula>
    </cfRule>
  </conditionalFormatting>
  <conditionalFormatting sqref="G353">
    <cfRule type="containsBlanks" dxfId="7188" priority="7124">
      <formula>LEN(TRIM(G353))=0</formula>
    </cfRule>
  </conditionalFormatting>
  <conditionalFormatting sqref="G353">
    <cfRule type="notContainsBlanks" dxfId="7187" priority="7125">
      <formula>LEN(TRIM(G353))&gt;0</formula>
    </cfRule>
  </conditionalFormatting>
  <conditionalFormatting sqref="G353">
    <cfRule type="containsBlanks" dxfId="7186" priority="7126">
      <formula>LEN(TRIM(G353))=0</formula>
    </cfRule>
  </conditionalFormatting>
  <conditionalFormatting sqref="G300">
    <cfRule type="notContainsBlanks" dxfId="7185" priority="7127">
      <formula>LEN(TRIM(G300))&gt;0</formula>
    </cfRule>
  </conditionalFormatting>
  <conditionalFormatting sqref="G300">
    <cfRule type="containsBlanks" dxfId="7184" priority="7128">
      <formula>LEN(TRIM(G300))=0</formula>
    </cfRule>
  </conditionalFormatting>
  <conditionalFormatting sqref="G300">
    <cfRule type="notContainsBlanks" dxfId="7183" priority="7129">
      <formula>LEN(TRIM(G300))&gt;0</formula>
    </cfRule>
  </conditionalFormatting>
  <conditionalFormatting sqref="G300">
    <cfRule type="containsBlanks" dxfId="7182" priority="7130">
      <formula>LEN(TRIM(G300))=0</formula>
    </cfRule>
  </conditionalFormatting>
  <conditionalFormatting sqref="G307">
    <cfRule type="notContainsBlanks" dxfId="7181" priority="7131">
      <formula>LEN(TRIM(G307))&gt;0</formula>
    </cfRule>
  </conditionalFormatting>
  <conditionalFormatting sqref="G307">
    <cfRule type="containsBlanks" dxfId="7180" priority="7132">
      <formula>LEN(TRIM(G307))=0</formula>
    </cfRule>
  </conditionalFormatting>
  <conditionalFormatting sqref="G308">
    <cfRule type="notContainsBlanks" dxfId="7179" priority="7133">
      <formula>LEN(TRIM(G308))&gt;0</formula>
    </cfRule>
  </conditionalFormatting>
  <conditionalFormatting sqref="G308">
    <cfRule type="containsBlanks" dxfId="7178" priority="7134">
      <formula>LEN(TRIM(G308))=0</formula>
    </cfRule>
  </conditionalFormatting>
  <conditionalFormatting sqref="G300">
    <cfRule type="notContainsBlanks" dxfId="7177" priority="7135">
      <formula>LEN(TRIM(G300))&gt;0</formula>
    </cfRule>
  </conditionalFormatting>
  <conditionalFormatting sqref="G300">
    <cfRule type="containsBlanks" dxfId="7176" priority="7136">
      <formula>LEN(TRIM(G300))=0</formula>
    </cfRule>
  </conditionalFormatting>
  <conditionalFormatting sqref="G300">
    <cfRule type="notContainsBlanks" dxfId="7175" priority="7137">
      <formula>LEN(TRIM(G300))&gt;0</formula>
    </cfRule>
  </conditionalFormatting>
  <conditionalFormatting sqref="G300">
    <cfRule type="containsBlanks" dxfId="7174" priority="7138">
      <formula>LEN(TRIM(G300))=0</formula>
    </cfRule>
  </conditionalFormatting>
  <conditionalFormatting sqref="G173">
    <cfRule type="notContainsBlanks" dxfId="7173" priority="7139">
      <formula>LEN(TRIM(G173))&gt;0</formula>
    </cfRule>
  </conditionalFormatting>
  <conditionalFormatting sqref="G173">
    <cfRule type="containsBlanks" dxfId="7172" priority="7140">
      <formula>LEN(TRIM(G173))=0</formula>
    </cfRule>
  </conditionalFormatting>
  <conditionalFormatting sqref="G173">
    <cfRule type="notContainsBlanks" dxfId="7171" priority="7141">
      <formula>LEN(TRIM(G173))&gt;0</formula>
    </cfRule>
  </conditionalFormatting>
  <conditionalFormatting sqref="G173">
    <cfRule type="containsBlanks" dxfId="7170" priority="7142">
      <formula>LEN(TRIM(G173))=0</formula>
    </cfRule>
  </conditionalFormatting>
  <conditionalFormatting sqref="G173">
    <cfRule type="notContainsBlanks" dxfId="7169" priority="7143">
      <formula>LEN(TRIM(G173))&gt;0</formula>
    </cfRule>
  </conditionalFormatting>
  <conditionalFormatting sqref="G173">
    <cfRule type="containsBlanks" dxfId="7168" priority="7144">
      <formula>LEN(TRIM(G173))=0</formula>
    </cfRule>
  </conditionalFormatting>
  <dataValidations count="7">
    <dataValidation type="custom" allowBlank="1" showDropDown="1" sqref="J403" xr:uid="{00000000-0002-0000-0000-000000000000}">
      <formula1>NOT(ISERROR(SEARCH(("fdfsd"),(J403))))</formula1>
    </dataValidation>
    <dataValidation type="decimal" allowBlank="1" showErrorMessage="1" sqref="J320 J417:J418" xr:uid="{00000000-0002-0000-0000-000001000000}">
      <formula1>0</formula1>
      <formula2>1</formula2>
    </dataValidation>
    <dataValidation type="decimal" operator="greaterThan" allowBlank="1" showErrorMessage="1" sqref="K178:K196 K197:X197 K198:K207 H234:H235 H248:I248 I249 M242:M255 K302:M303" xr:uid="{00000000-0002-0000-0000-000002000000}">
      <formula1>0</formula1>
    </dataValidation>
    <dataValidation type="custom" allowBlank="1" showDropDown="1" sqref="H242:I242" xr:uid="{00000000-0002-0000-0000-000003000000}">
      <formula1>NOT(ISERROR(SEARCH(("jhjdhdf"),(H242))))</formula1>
    </dataValidation>
    <dataValidation type="custom" allowBlank="1" showDropDown="1" sqref="K306" xr:uid="{00000000-0002-0000-0000-000004000000}">
      <formula1>NOT(ISERROR(SEARCH(("vgdhdsgd"),(K306))))</formula1>
    </dataValidation>
    <dataValidation type="decimal" operator="greaterThanOrEqual" allowBlank="1" showErrorMessage="1" sqref="H369 J433:K433" xr:uid="{00000000-0002-0000-0000-000005000000}">
      <formula1>0</formula1>
    </dataValidation>
    <dataValidation type="custom" allowBlank="1" showDropDown="1" sqref="I237" xr:uid="{00000000-0002-0000-0000-000006000000}">
      <formula1>NOT(ISERROR(SEARCH(("ll"),(I237))))</formula1>
    </dataValidation>
  </dataValidations>
  <hyperlinks>
    <hyperlink ref="H9" r:id="rId1" xr:uid="{00000000-0004-0000-0000-000000000000}"/>
    <hyperlink ref="I9" r:id="rId2" location="street_lighting" xr:uid="{00000000-0004-0000-0000-000001000000}"/>
    <hyperlink ref="J9" r:id="rId3" xr:uid="{00000000-0004-0000-0000-000002000000}"/>
    <hyperlink ref="K9" r:id="rId4" xr:uid="{00000000-0004-0000-0000-000003000000}"/>
    <hyperlink ref="M9" r:id="rId5" xr:uid="{00000000-0004-0000-0000-000004000000}"/>
    <hyperlink ref="N9" r:id="rId6" xr:uid="{00000000-0004-0000-0000-000005000000}"/>
    <hyperlink ref="P9" r:id="rId7" xr:uid="{00000000-0004-0000-0000-000006000000}"/>
    <hyperlink ref="H10" r:id="rId8" xr:uid="{00000000-0004-0000-0000-000007000000}"/>
    <hyperlink ref="I10" r:id="rId9" xr:uid="{00000000-0004-0000-0000-000008000000}"/>
    <hyperlink ref="J10" r:id="rId10" xr:uid="{00000000-0004-0000-0000-000009000000}"/>
    <hyperlink ref="K10" r:id="rId11" xr:uid="{00000000-0004-0000-0000-00000A000000}"/>
    <hyperlink ref="L10" r:id="rId12" xr:uid="{00000000-0004-0000-0000-00000B000000}"/>
    <hyperlink ref="N10" r:id="rId13" xr:uid="{00000000-0004-0000-0000-00000C000000}"/>
    <hyperlink ref="P10" r:id="rId14" xr:uid="{00000000-0004-0000-0000-00000D000000}"/>
    <hyperlink ref="H11" r:id="rId15" xr:uid="{00000000-0004-0000-0000-00000E000000}"/>
    <hyperlink ref="I11" r:id="rId16" xr:uid="{00000000-0004-0000-0000-00000F000000}"/>
    <hyperlink ref="K11" r:id="rId17" xr:uid="{00000000-0004-0000-0000-000010000000}"/>
    <hyperlink ref="P11" r:id="rId18" xr:uid="{00000000-0004-0000-0000-000011000000}"/>
    <hyperlink ref="H12" r:id="rId19" xr:uid="{00000000-0004-0000-0000-000012000000}"/>
    <hyperlink ref="J12" r:id="rId20" xr:uid="{00000000-0004-0000-0000-000013000000}"/>
    <hyperlink ref="K12" r:id="rId21" xr:uid="{00000000-0004-0000-0000-000014000000}"/>
    <hyperlink ref="L12" r:id="rId22" xr:uid="{00000000-0004-0000-0000-000015000000}"/>
    <hyperlink ref="M12" r:id="rId23" xr:uid="{00000000-0004-0000-0000-000016000000}"/>
    <hyperlink ref="N12" r:id="rId24" xr:uid="{00000000-0004-0000-0000-000017000000}"/>
    <hyperlink ref="O12" r:id="rId25" xr:uid="{00000000-0004-0000-0000-000018000000}"/>
    <hyperlink ref="P12" r:id="rId26" xr:uid="{00000000-0004-0000-0000-000019000000}"/>
    <hyperlink ref="Q12" r:id="rId27" xr:uid="{00000000-0004-0000-0000-00001A000000}"/>
    <hyperlink ref="R12" r:id="rId28" xr:uid="{00000000-0004-0000-0000-00001B000000}"/>
    <hyperlink ref="S12" r:id="rId29" xr:uid="{00000000-0004-0000-0000-00001C000000}"/>
    <hyperlink ref="T12" r:id="rId30" xr:uid="{00000000-0004-0000-0000-00001D000000}"/>
    <hyperlink ref="U12" r:id="rId31" xr:uid="{00000000-0004-0000-0000-00001E000000}"/>
    <hyperlink ref="V12" r:id="rId32" xr:uid="{00000000-0004-0000-0000-00001F000000}"/>
    <hyperlink ref="W12" r:id="rId33" xr:uid="{00000000-0004-0000-0000-000020000000}"/>
    <hyperlink ref="X12" r:id="rId34" xr:uid="{00000000-0004-0000-0000-000021000000}"/>
    <hyperlink ref="H13" r:id="rId35" xr:uid="{00000000-0004-0000-0000-000022000000}"/>
    <hyperlink ref="I13" r:id="rId36" xr:uid="{00000000-0004-0000-0000-000023000000}"/>
    <hyperlink ref="J13" r:id="rId37" xr:uid="{00000000-0004-0000-0000-000024000000}"/>
    <hyperlink ref="K13" r:id="rId38" xr:uid="{00000000-0004-0000-0000-000025000000}"/>
    <hyperlink ref="L13" r:id="rId39" xr:uid="{00000000-0004-0000-0000-000026000000}"/>
    <hyperlink ref="M13" r:id="rId40" xr:uid="{00000000-0004-0000-0000-000027000000}"/>
    <hyperlink ref="N13" r:id="rId41" xr:uid="{00000000-0004-0000-0000-000028000000}"/>
    <hyperlink ref="O13" r:id="rId42" xr:uid="{00000000-0004-0000-0000-000029000000}"/>
    <hyperlink ref="P13" r:id="rId43" xr:uid="{00000000-0004-0000-0000-00002A000000}"/>
    <hyperlink ref="Q13" r:id="rId44" xr:uid="{00000000-0004-0000-0000-00002B000000}"/>
    <hyperlink ref="R13" r:id="rId45" xr:uid="{00000000-0004-0000-0000-00002C000000}"/>
    <hyperlink ref="S13" r:id="rId46" xr:uid="{00000000-0004-0000-0000-00002D000000}"/>
    <hyperlink ref="T13" r:id="rId47" xr:uid="{00000000-0004-0000-0000-00002E000000}"/>
    <hyperlink ref="U13" r:id="rId48" xr:uid="{00000000-0004-0000-0000-00002F000000}"/>
    <hyperlink ref="W13" r:id="rId49" xr:uid="{00000000-0004-0000-0000-000030000000}"/>
    <hyperlink ref="X13" r:id="rId50" xr:uid="{00000000-0004-0000-0000-000031000000}"/>
    <hyperlink ref="H14" r:id="rId51" xr:uid="{00000000-0004-0000-0000-000032000000}"/>
    <hyperlink ref="K14" r:id="rId52" xr:uid="{00000000-0004-0000-0000-000033000000}"/>
    <hyperlink ref="L14" r:id="rId53" xr:uid="{00000000-0004-0000-0000-000034000000}"/>
    <hyperlink ref="M14" r:id="rId54" xr:uid="{00000000-0004-0000-0000-000035000000}"/>
    <hyperlink ref="N14" r:id="rId55" xr:uid="{00000000-0004-0000-0000-000036000000}"/>
    <hyperlink ref="O14" r:id="rId56" xr:uid="{00000000-0004-0000-0000-000037000000}"/>
    <hyperlink ref="P14" r:id="rId57" xr:uid="{00000000-0004-0000-0000-000038000000}"/>
    <hyperlink ref="Q14" r:id="rId58" xr:uid="{00000000-0004-0000-0000-000039000000}"/>
    <hyperlink ref="U14" r:id="rId59" xr:uid="{00000000-0004-0000-0000-00003A000000}"/>
    <hyperlink ref="V14" r:id="rId60" xr:uid="{00000000-0004-0000-0000-00003B000000}"/>
    <hyperlink ref="W14" r:id="rId61" xr:uid="{00000000-0004-0000-0000-00003C000000}"/>
    <hyperlink ref="X14" r:id="rId62" xr:uid="{00000000-0004-0000-0000-00003D000000}"/>
    <hyperlink ref="H21" r:id="rId63" xr:uid="{00000000-0004-0000-0000-00003E000000}"/>
    <hyperlink ref="I21" r:id="rId64" xr:uid="{00000000-0004-0000-0000-00003F000000}"/>
    <hyperlink ref="J21" r:id="rId65" xr:uid="{00000000-0004-0000-0000-000040000000}"/>
    <hyperlink ref="K21" r:id="rId66" xr:uid="{00000000-0004-0000-0000-000041000000}"/>
    <hyperlink ref="P21" r:id="rId67" xr:uid="{00000000-0004-0000-0000-000042000000}"/>
    <hyperlink ref="Q21" r:id="rId68" xr:uid="{00000000-0004-0000-0000-000043000000}"/>
    <hyperlink ref="R21" r:id="rId69" xr:uid="{00000000-0004-0000-0000-000044000000}"/>
    <hyperlink ref="H22" r:id="rId70" xr:uid="{00000000-0004-0000-0000-000045000000}"/>
    <hyperlink ref="I22" r:id="rId71" xr:uid="{00000000-0004-0000-0000-000046000000}"/>
    <hyperlink ref="J22" r:id="rId72" xr:uid="{00000000-0004-0000-0000-000047000000}"/>
    <hyperlink ref="K22" r:id="rId73" xr:uid="{00000000-0004-0000-0000-000048000000}"/>
    <hyperlink ref="L22" r:id="rId74" xr:uid="{00000000-0004-0000-0000-000049000000}"/>
    <hyperlink ref="Q22" r:id="rId75" xr:uid="{00000000-0004-0000-0000-00004A000000}"/>
    <hyperlink ref="R22" r:id="rId76" xr:uid="{00000000-0004-0000-0000-00004B000000}"/>
    <hyperlink ref="K23" r:id="rId77" location="how_smart_they_can_be_" xr:uid="{00000000-0004-0000-0000-00004C000000}"/>
    <hyperlink ref="P23" r:id="rId78" xr:uid="{00000000-0004-0000-0000-00004D000000}"/>
    <hyperlink ref="T23" r:id="rId79" xr:uid="{00000000-0004-0000-0000-00004E000000}"/>
    <hyperlink ref="H24" r:id="rId80" xr:uid="{00000000-0004-0000-0000-00004F000000}"/>
    <hyperlink ref="J24" r:id="rId81" xr:uid="{00000000-0004-0000-0000-000050000000}"/>
    <hyperlink ref="K24" r:id="rId82" xr:uid="{00000000-0004-0000-0000-000051000000}"/>
    <hyperlink ref="L24" r:id="rId83" xr:uid="{00000000-0004-0000-0000-000052000000}"/>
    <hyperlink ref="M24" r:id="rId84" xr:uid="{00000000-0004-0000-0000-000053000000}"/>
    <hyperlink ref="P24" r:id="rId85" xr:uid="{00000000-0004-0000-0000-000054000000}"/>
    <hyperlink ref="Q24" r:id="rId86" xr:uid="{00000000-0004-0000-0000-000055000000}"/>
    <hyperlink ref="R24" r:id="rId87" xr:uid="{00000000-0004-0000-0000-000056000000}"/>
    <hyperlink ref="U24" r:id="rId88" xr:uid="{00000000-0004-0000-0000-000057000000}"/>
    <hyperlink ref="H25" r:id="rId89" xr:uid="{00000000-0004-0000-0000-000058000000}"/>
    <hyperlink ref="I25" r:id="rId90" xr:uid="{00000000-0004-0000-0000-000059000000}"/>
    <hyperlink ref="J25" r:id="rId91" xr:uid="{00000000-0004-0000-0000-00005A000000}"/>
    <hyperlink ref="K25" r:id="rId92" xr:uid="{00000000-0004-0000-0000-00005B000000}"/>
    <hyperlink ref="L25" r:id="rId93" xr:uid="{00000000-0004-0000-0000-00005C000000}"/>
    <hyperlink ref="M25" r:id="rId94" xr:uid="{00000000-0004-0000-0000-00005D000000}"/>
    <hyperlink ref="P25" r:id="rId95" xr:uid="{00000000-0004-0000-0000-00005E000000}"/>
    <hyperlink ref="Q25" r:id="rId96" xr:uid="{00000000-0004-0000-0000-00005F000000}"/>
    <hyperlink ref="R25" r:id="rId97" xr:uid="{00000000-0004-0000-0000-000060000000}"/>
    <hyperlink ref="T25" r:id="rId98" xr:uid="{00000000-0004-0000-0000-000061000000}"/>
    <hyperlink ref="U25" r:id="rId99" xr:uid="{00000000-0004-0000-0000-000062000000}"/>
    <hyperlink ref="K26" r:id="rId100" xr:uid="{00000000-0004-0000-0000-000063000000}"/>
    <hyperlink ref="L26" r:id="rId101" xr:uid="{00000000-0004-0000-0000-000064000000}"/>
    <hyperlink ref="P26" r:id="rId102" xr:uid="{00000000-0004-0000-0000-000065000000}"/>
    <hyperlink ref="Q26" r:id="rId103" xr:uid="{00000000-0004-0000-0000-000066000000}"/>
    <hyperlink ref="R26" r:id="rId104" xr:uid="{00000000-0004-0000-0000-000067000000}"/>
    <hyperlink ref="T26" r:id="rId105" xr:uid="{00000000-0004-0000-0000-000068000000}"/>
    <hyperlink ref="U26" r:id="rId106" xr:uid="{00000000-0004-0000-0000-000069000000}"/>
    <hyperlink ref="K34" r:id="rId107" xr:uid="{00000000-0004-0000-0000-00006A000000}"/>
    <hyperlink ref="I36" r:id="rId108" xr:uid="{00000000-0004-0000-0000-00006B000000}"/>
    <hyperlink ref="K36" r:id="rId109" xr:uid="{00000000-0004-0000-0000-00006C000000}"/>
    <hyperlink ref="M36" r:id="rId110" xr:uid="{00000000-0004-0000-0000-00006D000000}"/>
    <hyperlink ref="U36" r:id="rId111" xr:uid="{00000000-0004-0000-0000-00006E000000}"/>
    <hyperlink ref="I37" r:id="rId112" xr:uid="{00000000-0004-0000-0000-00006F000000}"/>
    <hyperlink ref="K37" r:id="rId113" xr:uid="{00000000-0004-0000-0000-000070000000}"/>
    <hyperlink ref="M37" r:id="rId114" xr:uid="{00000000-0004-0000-0000-000071000000}"/>
    <hyperlink ref="U37" r:id="rId115" xr:uid="{00000000-0004-0000-0000-000072000000}"/>
    <hyperlink ref="I38" r:id="rId116" xr:uid="{00000000-0004-0000-0000-000073000000}"/>
    <hyperlink ref="K38" r:id="rId117" xr:uid="{00000000-0004-0000-0000-000074000000}"/>
    <hyperlink ref="U38" r:id="rId118" xr:uid="{00000000-0004-0000-0000-000075000000}"/>
    <hyperlink ref="H68" r:id="rId119" xr:uid="{00000000-0004-0000-0000-000076000000}"/>
    <hyperlink ref="I68" r:id="rId120" xr:uid="{00000000-0004-0000-0000-000077000000}"/>
    <hyperlink ref="J68" r:id="rId121" xr:uid="{00000000-0004-0000-0000-000078000000}"/>
    <hyperlink ref="K68" r:id="rId122" xr:uid="{00000000-0004-0000-0000-000079000000}"/>
    <hyperlink ref="L68" r:id="rId123" xr:uid="{00000000-0004-0000-0000-00007A000000}"/>
    <hyperlink ref="P68" r:id="rId124" xr:uid="{00000000-0004-0000-0000-00007B000000}"/>
    <hyperlink ref="W68" r:id="rId125" xr:uid="{00000000-0004-0000-0000-00007C000000}"/>
    <hyperlink ref="H69" r:id="rId126" xr:uid="{00000000-0004-0000-0000-00007D000000}"/>
    <hyperlink ref="I69" r:id="rId127" xr:uid="{00000000-0004-0000-0000-00007E000000}"/>
    <hyperlink ref="J69" r:id="rId128" xr:uid="{00000000-0004-0000-0000-00007F000000}"/>
    <hyperlink ref="K69" r:id="rId129" location="solar_street_light_applications" xr:uid="{00000000-0004-0000-0000-000080000000}"/>
    <hyperlink ref="L69" r:id="rId130" xr:uid="{00000000-0004-0000-0000-000081000000}"/>
    <hyperlink ref="P69" r:id="rId131" xr:uid="{00000000-0004-0000-0000-000082000000}"/>
    <hyperlink ref="W69" r:id="rId132" xr:uid="{00000000-0004-0000-0000-000083000000}"/>
    <hyperlink ref="I70" r:id="rId133" xr:uid="{00000000-0004-0000-0000-000084000000}"/>
    <hyperlink ref="H71" r:id="rId134" xr:uid="{00000000-0004-0000-0000-000085000000}"/>
    <hyperlink ref="J71" r:id="rId135" xr:uid="{00000000-0004-0000-0000-000086000000}"/>
    <hyperlink ref="K71" r:id="rId136" xr:uid="{00000000-0004-0000-0000-000087000000}"/>
    <hyperlink ref="L71" r:id="rId137" xr:uid="{00000000-0004-0000-0000-000088000000}"/>
    <hyperlink ref="M71" r:id="rId138" xr:uid="{00000000-0004-0000-0000-000089000000}"/>
    <hyperlink ref="N71" r:id="rId139" xr:uid="{00000000-0004-0000-0000-00008A000000}"/>
    <hyperlink ref="O71" r:id="rId140" xr:uid="{00000000-0004-0000-0000-00008B000000}"/>
    <hyperlink ref="P71" r:id="rId141" xr:uid="{00000000-0004-0000-0000-00008C000000}"/>
    <hyperlink ref="R71" r:id="rId142" xr:uid="{00000000-0004-0000-0000-00008D000000}"/>
    <hyperlink ref="S71" r:id="rId143" xr:uid="{00000000-0004-0000-0000-00008E000000}"/>
    <hyperlink ref="V71" r:id="rId144" xr:uid="{00000000-0004-0000-0000-00008F000000}"/>
    <hyperlink ref="W71" r:id="rId145" xr:uid="{00000000-0004-0000-0000-000090000000}"/>
    <hyperlink ref="X71" r:id="rId146" xr:uid="{00000000-0004-0000-0000-000091000000}"/>
    <hyperlink ref="H72" r:id="rId147" xr:uid="{00000000-0004-0000-0000-000092000000}"/>
    <hyperlink ref="I72" r:id="rId148" xr:uid="{00000000-0004-0000-0000-000093000000}"/>
    <hyperlink ref="J72" r:id="rId149" xr:uid="{00000000-0004-0000-0000-000094000000}"/>
    <hyperlink ref="K72" r:id="rId150" xr:uid="{00000000-0004-0000-0000-000095000000}"/>
    <hyperlink ref="L72" r:id="rId151" xr:uid="{00000000-0004-0000-0000-000096000000}"/>
    <hyperlink ref="M72" r:id="rId152" xr:uid="{00000000-0004-0000-0000-000097000000}"/>
    <hyperlink ref="N72" r:id="rId153" xr:uid="{00000000-0004-0000-0000-000098000000}"/>
    <hyperlink ref="O72" r:id="rId154" xr:uid="{00000000-0004-0000-0000-000099000000}"/>
    <hyperlink ref="P72" r:id="rId155" xr:uid="{00000000-0004-0000-0000-00009A000000}"/>
    <hyperlink ref="R72" r:id="rId156" xr:uid="{00000000-0004-0000-0000-00009B000000}"/>
    <hyperlink ref="S72" r:id="rId157" xr:uid="{00000000-0004-0000-0000-00009C000000}"/>
    <hyperlink ref="V72" r:id="rId158" xr:uid="{00000000-0004-0000-0000-00009D000000}"/>
    <hyperlink ref="W72" r:id="rId159" xr:uid="{00000000-0004-0000-0000-00009E000000}"/>
    <hyperlink ref="I73" r:id="rId160" xr:uid="{00000000-0004-0000-0000-00009F000000}"/>
    <hyperlink ref="M73" r:id="rId161" xr:uid="{00000000-0004-0000-0000-0000A0000000}"/>
    <hyperlink ref="O73" r:id="rId162" xr:uid="{00000000-0004-0000-0000-0000A1000000}"/>
    <hyperlink ref="W73" r:id="rId163" xr:uid="{00000000-0004-0000-0000-0000A2000000}"/>
    <hyperlink ref="J123" r:id="rId164" xr:uid="{00000000-0004-0000-0000-0000A3000000}"/>
    <hyperlink ref="T123" r:id="rId165" xr:uid="{00000000-0004-0000-0000-0000A4000000}"/>
    <hyperlink ref="J124" r:id="rId166" xr:uid="{00000000-0004-0000-0000-0000A5000000}"/>
    <hyperlink ref="K124" r:id="rId167" xr:uid="{00000000-0004-0000-0000-0000A6000000}"/>
    <hyperlink ref="H125" r:id="rId168" xr:uid="{00000000-0004-0000-0000-0000A7000000}"/>
    <hyperlink ref="I125" r:id="rId169" xr:uid="{00000000-0004-0000-0000-0000A8000000}"/>
    <hyperlink ref="J125" r:id="rId170" xr:uid="{00000000-0004-0000-0000-0000A9000000}"/>
    <hyperlink ref="H126" r:id="rId171" xr:uid="{00000000-0004-0000-0000-0000AA000000}"/>
    <hyperlink ref="J126" r:id="rId172" xr:uid="{00000000-0004-0000-0000-0000AB000000}"/>
    <hyperlink ref="K126" r:id="rId173" xr:uid="{00000000-0004-0000-0000-0000AC000000}"/>
    <hyperlink ref="T126" r:id="rId174" xr:uid="{00000000-0004-0000-0000-0000AD000000}"/>
    <hyperlink ref="H127" r:id="rId175" xr:uid="{00000000-0004-0000-0000-0000AE000000}"/>
    <hyperlink ref="J127" r:id="rId176" xr:uid="{00000000-0004-0000-0000-0000AF000000}"/>
    <hyperlink ref="K127" r:id="rId177" xr:uid="{00000000-0004-0000-0000-0000B0000000}"/>
    <hyperlink ref="J128" r:id="rId178" xr:uid="{00000000-0004-0000-0000-0000B1000000}"/>
    <hyperlink ref="J134" r:id="rId179" xr:uid="{00000000-0004-0000-0000-0000B2000000}"/>
    <hyperlink ref="J135" r:id="rId180" xr:uid="{00000000-0004-0000-0000-0000B3000000}"/>
    <hyperlink ref="P136" r:id="rId181" xr:uid="{00000000-0004-0000-0000-0000B4000000}"/>
    <hyperlink ref="Q136" r:id="rId182" xr:uid="{00000000-0004-0000-0000-0000B5000000}"/>
    <hyperlink ref="R136" r:id="rId183" xr:uid="{00000000-0004-0000-0000-0000B6000000}"/>
    <hyperlink ref="J137" r:id="rId184" xr:uid="{00000000-0004-0000-0000-0000B7000000}"/>
    <hyperlink ref="J138" r:id="rId185" xr:uid="{00000000-0004-0000-0000-0000B8000000}"/>
    <hyperlink ref="J145" r:id="rId186" xr:uid="{00000000-0004-0000-0000-0000B9000000}"/>
    <hyperlink ref="J146" r:id="rId187" xr:uid="{00000000-0004-0000-0000-0000BA000000}"/>
    <hyperlink ref="J148" r:id="rId188" xr:uid="{00000000-0004-0000-0000-0000BB000000}"/>
    <hyperlink ref="J149" r:id="rId189" xr:uid="{00000000-0004-0000-0000-0000BC000000}"/>
    <hyperlink ref="J178" r:id="rId190" xr:uid="{00000000-0004-0000-0000-0000BD000000}"/>
    <hyperlink ref="V178" r:id="rId191" xr:uid="{00000000-0004-0000-0000-0000BE000000}"/>
    <hyperlink ref="J180" r:id="rId192" xr:uid="{00000000-0004-0000-0000-0000BF000000}"/>
    <hyperlink ref="S180" r:id="rId193" xr:uid="{00000000-0004-0000-0000-0000C0000000}"/>
    <hyperlink ref="J181" r:id="rId194" xr:uid="{00000000-0004-0000-0000-0000C1000000}"/>
    <hyperlink ref="S181" r:id="rId195" xr:uid="{00000000-0004-0000-0000-0000C2000000}"/>
    <hyperlink ref="J182" r:id="rId196" xr:uid="{00000000-0004-0000-0000-0000C3000000}"/>
    <hyperlink ref="S182" r:id="rId197" xr:uid="{00000000-0004-0000-0000-0000C4000000}"/>
    <hyperlink ref="V182" r:id="rId198" xr:uid="{00000000-0004-0000-0000-0000C5000000}"/>
    <hyperlink ref="J183" r:id="rId199" xr:uid="{00000000-0004-0000-0000-0000C6000000}"/>
    <hyperlink ref="S183" r:id="rId200" xr:uid="{00000000-0004-0000-0000-0000C7000000}"/>
    <hyperlink ref="J189" r:id="rId201" xr:uid="{00000000-0004-0000-0000-0000C8000000}"/>
    <hyperlink ref="J190" r:id="rId202" xr:uid="{00000000-0004-0000-0000-0000C9000000}"/>
    <hyperlink ref="J192" r:id="rId203" xr:uid="{00000000-0004-0000-0000-0000CA000000}"/>
    <hyperlink ref="J193" r:id="rId204" xr:uid="{00000000-0004-0000-0000-0000CB000000}"/>
    <hyperlink ref="J201" r:id="rId205" xr:uid="{00000000-0004-0000-0000-0000CC000000}"/>
    <hyperlink ref="J202" r:id="rId206" xr:uid="{00000000-0004-0000-0000-0000CD000000}"/>
    <hyperlink ref="J203" r:id="rId207" xr:uid="{00000000-0004-0000-0000-0000CE000000}"/>
    <hyperlink ref="J204" r:id="rId208" xr:uid="{00000000-0004-0000-0000-0000CF000000}"/>
    <hyperlink ref="J205" r:id="rId209" xr:uid="{00000000-0004-0000-0000-0000D0000000}"/>
    <hyperlink ref="H236" r:id="rId210" xr:uid="{00000000-0004-0000-0000-0000D1000000}"/>
    <hyperlink ref="I236" r:id="rId211" xr:uid="{00000000-0004-0000-0000-0000D2000000}"/>
    <hyperlink ref="K236" r:id="rId212" xr:uid="{00000000-0004-0000-0000-0000D3000000}"/>
    <hyperlink ref="L236" r:id="rId213" xr:uid="{00000000-0004-0000-0000-0000D4000000}"/>
    <hyperlink ref="H237" r:id="rId214" xr:uid="{00000000-0004-0000-0000-0000D5000000}"/>
    <hyperlink ref="I237" r:id="rId215" xr:uid="{00000000-0004-0000-0000-0000D6000000}"/>
    <hyperlink ref="K237" r:id="rId216" xr:uid="{00000000-0004-0000-0000-0000D7000000}"/>
    <hyperlink ref="L237" r:id="rId217" xr:uid="{00000000-0004-0000-0000-0000D8000000}"/>
    <hyperlink ref="H238" r:id="rId218" xr:uid="{00000000-0004-0000-0000-0000D9000000}"/>
    <hyperlink ref="I238" r:id="rId219" xr:uid="{00000000-0004-0000-0000-0000DA000000}"/>
    <hyperlink ref="K238" r:id="rId220" location="how_smart_they_can_be_" xr:uid="{00000000-0004-0000-0000-0000DB000000}"/>
    <hyperlink ref="H239" r:id="rId221" xr:uid="{00000000-0004-0000-0000-0000DC000000}"/>
    <hyperlink ref="I239" r:id="rId222" xr:uid="{00000000-0004-0000-0000-0000DD000000}"/>
    <hyperlink ref="K239" r:id="rId223" xr:uid="{00000000-0004-0000-0000-0000DE000000}"/>
    <hyperlink ref="L239" r:id="rId224" xr:uid="{00000000-0004-0000-0000-0000DF000000}"/>
    <hyperlink ref="H240" r:id="rId225" xr:uid="{00000000-0004-0000-0000-0000E0000000}"/>
    <hyperlink ref="I240" r:id="rId226" xr:uid="{00000000-0004-0000-0000-0000E1000000}"/>
    <hyperlink ref="K240" r:id="rId227" xr:uid="{00000000-0004-0000-0000-0000E2000000}"/>
    <hyperlink ref="L240" r:id="rId228" xr:uid="{00000000-0004-0000-0000-0000E3000000}"/>
    <hyperlink ref="H241" r:id="rId229" xr:uid="{00000000-0004-0000-0000-0000E4000000}"/>
    <hyperlink ref="I241" r:id="rId230" xr:uid="{00000000-0004-0000-0000-0000E5000000}"/>
    <hyperlink ref="K241" r:id="rId231" xr:uid="{00000000-0004-0000-0000-0000E6000000}"/>
    <hyperlink ref="H250" r:id="rId232" xr:uid="{00000000-0004-0000-0000-0000E7000000}"/>
    <hyperlink ref="I250" r:id="rId233" xr:uid="{00000000-0004-0000-0000-0000E8000000}"/>
    <hyperlink ref="H251" r:id="rId234" xr:uid="{00000000-0004-0000-0000-0000E9000000}"/>
    <hyperlink ref="I251" r:id="rId235" xr:uid="{00000000-0004-0000-0000-0000EA000000}"/>
    <hyperlink ref="I252" r:id="rId236" xr:uid="{00000000-0004-0000-0000-0000EB000000}"/>
    <hyperlink ref="H253" r:id="rId237" xr:uid="{00000000-0004-0000-0000-0000EC000000}"/>
    <hyperlink ref="I253" r:id="rId238" xr:uid="{00000000-0004-0000-0000-0000ED000000}"/>
    <hyperlink ref="H254" r:id="rId239" xr:uid="{00000000-0004-0000-0000-0000EE000000}"/>
    <hyperlink ref="I254" r:id="rId240" xr:uid="{00000000-0004-0000-0000-0000EF000000}"/>
    <hyperlink ref="H255" r:id="rId241" xr:uid="{00000000-0004-0000-0000-0000F0000000}"/>
    <hyperlink ref="I255" r:id="rId242" xr:uid="{00000000-0004-0000-0000-0000F1000000}"/>
    <hyperlink ref="H306" r:id="rId243" xr:uid="{00000000-0004-0000-0000-0000F2000000}"/>
    <hyperlink ref="I306" r:id="rId244" xr:uid="{00000000-0004-0000-0000-0000F3000000}"/>
    <hyperlink ref="K306" r:id="rId245" xr:uid="{00000000-0004-0000-0000-0000F4000000}"/>
    <hyperlink ref="L306" r:id="rId246" xr:uid="{00000000-0004-0000-0000-0000F5000000}"/>
    <hyperlink ref="M306" r:id="rId247" xr:uid="{00000000-0004-0000-0000-0000F6000000}"/>
    <hyperlink ref="P306" r:id="rId248" xr:uid="{00000000-0004-0000-0000-0000F7000000}"/>
    <hyperlink ref="Q306" r:id="rId249" xr:uid="{00000000-0004-0000-0000-0000F8000000}"/>
    <hyperlink ref="R306" r:id="rId250" xr:uid="{00000000-0004-0000-0000-0000F9000000}"/>
    <hyperlink ref="H307" r:id="rId251" xr:uid="{00000000-0004-0000-0000-0000FA000000}"/>
    <hyperlink ref="I307" r:id="rId252" xr:uid="{00000000-0004-0000-0000-0000FB000000}"/>
    <hyperlink ref="K307" r:id="rId253" xr:uid="{00000000-0004-0000-0000-0000FC000000}"/>
    <hyperlink ref="L307" r:id="rId254" xr:uid="{00000000-0004-0000-0000-0000FD000000}"/>
    <hyperlink ref="M307" r:id="rId255" xr:uid="{00000000-0004-0000-0000-0000FE000000}"/>
    <hyperlink ref="P307" r:id="rId256" xr:uid="{00000000-0004-0000-0000-0000FF000000}"/>
    <hyperlink ref="Q307" r:id="rId257" xr:uid="{00000000-0004-0000-0000-000000010000}"/>
    <hyperlink ref="R307" r:id="rId258" xr:uid="{00000000-0004-0000-0000-000001010000}"/>
    <hyperlink ref="H308" r:id="rId259" xr:uid="{00000000-0004-0000-0000-000002010000}"/>
    <hyperlink ref="I308" r:id="rId260" xr:uid="{00000000-0004-0000-0000-000003010000}"/>
    <hyperlink ref="L308" r:id="rId261" xr:uid="{00000000-0004-0000-0000-000004010000}"/>
    <hyperlink ref="P308" r:id="rId262" xr:uid="{00000000-0004-0000-0000-000005010000}"/>
    <hyperlink ref="R308" r:id="rId263" xr:uid="{00000000-0004-0000-0000-000006010000}"/>
    <hyperlink ref="H309" r:id="rId264" xr:uid="{00000000-0004-0000-0000-000007010000}"/>
    <hyperlink ref="I309" r:id="rId265" xr:uid="{00000000-0004-0000-0000-000008010000}"/>
    <hyperlink ref="K309" r:id="rId266" xr:uid="{00000000-0004-0000-0000-000009010000}"/>
    <hyperlink ref="M309" r:id="rId267" xr:uid="{00000000-0004-0000-0000-00000A010000}"/>
    <hyperlink ref="P309" r:id="rId268" xr:uid="{00000000-0004-0000-0000-00000B010000}"/>
    <hyperlink ref="Q309" r:id="rId269" xr:uid="{00000000-0004-0000-0000-00000C010000}"/>
    <hyperlink ref="T309" r:id="rId270" xr:uid="{00000000-0004-0000-0000-00000D010000}"/>
    <hyperlink ref="K310" r:id="rId271" xr:uid="{00000000-0004-0000-0000-00000E010000}"/>
    <hyperlink ref="L310" r:id="rId272" xr:uid="{00000000-0004-0000-0000-00000F010000}"/>
    <hyperlink ref="M310" r:id="rId273" xr:uid="{00000000-0004-0000-0000-000010010000}"/>
    <hyperlink ref="P310" r:id="rId274" xr:uid="{00000000-0004-0000-0000-000011010000}"/>
    <hyperlink ref="Q310" r:id="rId275" xr:uid="{00000000-0004-0000-0000-000012010000}"/>
    <hyperlink ref="T310" r:id="rId276" xr:uid="{00000000-0004-0000-0000-000013010000}"/>
    <hyperlink ref="P311" r:id="rId277" xr:uid="{00000000-0004-0000-0000-000014010000}"/>
    <hyperlink ref="Q311" r:id="rId278" xr:uid="{00000000-0004-0000-0000-000015010000}"/>
    <hyperlink ref="T311" r:id="rId279" xr:uid="{00000000-0004-0000-0000-000016010000}"/>
    <hyperlink ref="M320" r:id="rId280" xr:uid="{00000000-0004-0000-0000-000017010000}"/>
    <hyperlink ref="T320" r:id="rId281" xr:uid="{00000000-0004-0000-0000-000018010000}"/>
    <hyperlink ref="M321" r:id="rId282" xr:uid="{00000000-0004-0000-0000-000019010000}"/>
    <hyperlink ref="T321" r:id="rId283" xr:uid="{00000000-0004-0000-0000-00001A010000}"/>
    <hyperlink ref="M322" r:id="rId284" xr:uid="{00000000-0004-0000-0000-00001B010000}"/>
    <hyperlink ref="M323" r:id="rId285" xr:uid="{00000000-0004-0000-0000-00001C010000}"/>
    <hyperlink ref="T323" r:id="rId286" xr:uid="{00000000-0004-0000-0000-00001D010000}"/>
    <hyperlink ref="M324" r:id="rId287" xr:uid="{00000000-0004-0000-0000-00001E010000}"/>
    <hyperlink ref="T324" r:id="rId288" xr:uid="{00000000-0004-0000-0000-00001F010000}"/>
    <hyperlink ref="M325" r:id="rId289" xr:uid="{00000000-0004-0000-0000-000020010000}"/>
    <hyperlink ref="T325" r:id="rId290" xr:uid="{00000000-0004-0000-0000-000021010000}"/>
    <hyperlink ref="J369" r:id="rId291" xr:uid="{00000000-0004-0000-0000-000022010000}"/>
    <hyperlink ref="K369" r:id="rId292" xr:uid="{00000000-0004-0000-0000-000023010000}"/>
    <hyperlink ref="O369" r:id="rId293" xr:uid="{00000000-0004-0000-0000-000024010000}"/>
    <hyperlink ref="P369" r:id="rId294" xr:uid="{00000000-0004-0000-0000-000025010000}"/>
    <hyperlink ref="V369" r:id="rId295" xr:uid="{00000000-0004-0000-0000-000026010000}"/>
    <hyperlink ref="H370" r:id="rId296" xr:uid="{00000000-0004-0000-0000-000027010000}"/>
    <hyperlink ref="I370" r:id="rId297" xr:uid="{00000000-0004-0000-0000-000028010000}"/>
    <hyperlink ref="J370" r:id="rId298" xr:uid="{00000000-0004-0000-0000-000029010000}"/>
    <hyperlink ref="K370" r:id="rId299" xr:uid="{00000000-0004-0000-0000-00002A010000}"/>
    <hyperlink ref="P370" r:id="rId300" xr:uid="{00000000-0004-0000-0000-00002B010000}"/>
    <hyperlink ref="Q370" r:id="rId301" xr:uid="{00000000-0004-0000-0000-00002C010000}"/>
    <hyperlink ref="I371" r:id="rId302" xr:uid="{00000000-0004-0000-0000-00002D010000}"/>
    <hyperlink ref="K371" r:id="rId303" xr:uid="{00000000-0004-0000-0000-00002E010000}"/>
    <hyperlink ref="P371" r:id="rId304" xr:uid="{00000000-0004-0000-0000-00002F010000}"/>
    <hyperlink ref="H372" r:id="rId305" xr:uid="{00000000-0004-0000-0000-000030010000}"/>
    <hyperlink ref="I372" r:id="rId306" xr:uid="{00000000-0004-0000-0000-000031010000}"/>
    <hyperlink ref="J372" r:id="rId307" xr:uid="{00000000-0004-0000-0000-000032010000}"/>
    <hyperlink ref="K372" r:id="rId308" xr:uid="{00000000-0004-0000-0000-000033010000}"/>
    <hyperlink ref="L372" r:id="rId309" xr:uid="{00000000-0004-0000-0000-000034010000}"/>
    <hyperlink ref="M372" r:id="rId310" xr:uid="{00000000-0004-0000-0000-000035010000}"/>
    <hyperlink ref="N372" r:id="rId311" xr:uid="{00000000-0004-0000-0000-000036010000}"/>
    <hyperlink ref="O372" r:id="rId312" xr:uid="{00000000-0004-0000-0000-000037010000}"/>
    <hyperlink ref="P372" r:id="rId313" xr:uid="{00000000-0004-0000-0000-000038010000}"/>
    <hyperlink ref="Q372" r:id="rId314" xr:uid="{00000000-0004-0000-0000-000039010000}"/>
    <hyperlink ref="R372" r:id="rId315" xr:uid="{00000000-0004-0000-0000-00003A010000}"/>
    <hyperlink ref="S372" r:id="rId316" xr:uid="{00000000-0004-0000-0000-00003B010000}"/>
    <hyperlink ref="T372" r:id="rId317" xr:uid="{00000000-0004-0000-0000-00003C010000}"/>
    <hyperlink ref="U372" r:id="rId318" xr:uid="{00000000-0004-0000-0000-00003D010000}"/>
    <hyperlink ref="W372" r:id="rId319" xr:uid="{00000000-0004-0000-0000-00003E010000}"/>
    <hyperlink ref="X372" r:id="rId320" xr:uid="{00000000-0004-0000-0000-00003F010000}"/>
    <hyperlink ref="I373" r:id="rId321" xr:uid="{00000000-0004-0000-0000-000040010000}"/>
    <hyperlink ref="J373" r:id="rId322" xr:uid="{00000000-0004-0000-0000-000041010000}"/>
    <hyperlink ref="K373" r:id="rId323" xr:uid="{00000000-0004-0000-0000-000042010000}"/>
    <hyperlink ref="L373" r:id="rId324" xr:uid="{00000000-0004-0000-0000-000043010000}"/>
    <hyperlink ref="M373" r:id="rId325" xr:uid="{00000000-0004-0000-0000-000044010000}"/>
    <hyperlink ref="O373" r:id="rId326" xr:uid="{00000000-0004-0000-0000-000045010000}"/>
    <hyperlink ref="P373" r:id="rId327" xr:uid="{00000000-0004-0000-0000-000046010000}"/>
    <hyperlink ref="Q373" r:id="rId328" xr:uid="{00000000-0004-0000-0000-000047010000}"/>
    <hyperlink ref="R373" r:id="rId329" xr:uid="{00000000-0004-0000-0000-000048010000}"/>
    <hyperlink ref="S373" r:id="rId330" xr:uid="{00000000-0004-0000-0000-000049010000}"/>
    <hyperlink ref="T373" r:id="rId331" xr:uid="{00000000-0004-0000-0000-00004A010000}"/>
    <hyperlink ref="U373" r:id="rId332" xr:uid="{00000000-0004-0000-0000-00004B010000}"/>
    <hyperlink ref="I374" r:id="rId333" xr:uid="{00000000-0004-0000-0000-00004C010000}"/>
    <hyperlink ref="K374" r:id="rId334" xr:uid="{00000000-0004-0000-0000-00004D010000}"/>
    <hyperlink ref="P374" r:id="rId335" xr:uid="{00000000-0004-0000-0000-00004E010000}"/>
    <hyperlink ref="H376" r:id="rId336" xr:uid="{00000000-0004-0000-0000-00004F010000}"/>
    <hyperlink ref="I376" r:id="rId337" xr:uid="{00000000-0004-0000-0000-000050010000}"/>
    <hyperlink ref="N376" r:id="rId338" xr:uid="{00000000-0004-0000-0000-000051010000}"/>
    <hyperlink ref="V376" r:id="rId339" xr:uid="{00000000-0004-0000-0000-000052010000}"/>
    <hyperlink ref="H377" r:id="rId340" xr:uid="{00000000-0004-0000-0000-000053010000}"/>
    <hyperlink ref="I377" r:id="rId341" xr:uid="{00000000-0004-0000-0000-000054010000}"/>
    <hyperlink ref="N377" r:id="rId342" xr:uid="{00000000-0004-0000-0000-000055010000}"/>
    <hyperlink ref="Q377" r:id="rId343" xr:uid="{00000000-0004-0000-0000-000056010000}"/>
    <hyperlink ref="X377" r:id="rId344" xr:uid="{00000000-0004-0000-0000-000057010000}"/>
    <hyperlink ref="Q378" r:id="rId345" xr:uid="{00000000-0004-0000-0000-000058010000}"/>
    <hyperlink ref="H379" r:id="rId346" xr:uid="{00000000-0004-0000-0000-000059010000}"/>
    <hyperlink ref="I379" r:id="rId347" xr:uid="{00000000-0004-0000-0000-00005A010000}"/>
    <hyperlink ref="M379" r:id="rId348" xr:uid="{00000000-0004-0000-0000-00005B010000}"/>
    <hyperlink ref="O379" r:id="rId349" xr:uid="{00000000-0004-0000-0000-00005C010000}"/>
    <hyperlink ref="Q379" r:id="rId350" xr:uid="{00000000-0004-0000-0000-00005D010000}"/>
    <hyperlink ref="R379" r:id="rId351" xr:uid="{00000000-0004-0000-0000-00005E010000}"/>
    <hyperlink ref="S379" r:id="rId352" xr:uid="{00000000-0004-0000-0000-00005F010000}"/>
    <hyperlink ref="T379" r:id="rId353" xr:uid="{00000000-0004-0000-0000-000060010000}"/>
    <hyperlink ref="U379" r:id="rId354" xr:uid="{00000000-0004-0000-0000-000061010000}"/>
    <hyperlink ref="V379" r:id="rId355" xr:uid="{00000000-0004-0000-0000-000062010000}"/>
    <hyperlink ref="W379" r:id="rId356" xr:uid="{00000000-0004-0000-0000-000063010000}"/>
    <hyperlink ref="X379" r:id="rId357" xr:uid="{00000000-0004-0000-0000-000064010000}"/>
    <hyperlink ref="H380" r:id="rId358" xr:uid="{00000000-0004-0000-0000-000065010000}"/>
    <hyperlink ref="I380" r:id="rId359" xr:uid="{00000000-0004-0000-0000-000066010000}"/>
    <hyperlink ref="N380" r:id="rId360" xr:uid="{00000000-0004-0000-0000-000067010000}"/>
    <hyperlink ref="Q380" r:id="rId361" xr:uid="{00000000-0004-0000-0000-000068010000}"/>
    <hyperlink ref="R380" r:id="rId362" xr:uid="{00000000-0004-0000-0000-000069010000}"/>
    <hyperlink ref="S380" r:id="rId363" xr:uid="{00000000-0004-0000-0000-00006A010000}"/>
    <hyperlink ref="T380" r:id="rId364" xr:uid="{00000000-0004-0000-0000-00006B010000}"/>
    <hyperlink ref="U380" r:id="rId365" xr:uid="{00000000-0004-0000-0000-00006C010000}"/>
    <hyperlink ref="W380" r:id="rId366" xr:uid="{00000000-0004-0000-0000-00006D010000}"/>
    <hyperlink ref="X380" r:id="rId367" xr:uid="{00000000-0004-0000-0000-00006E010000}"/>
    <hyperlink ref="Q381" r:id="rId368" xr:uid="{00000000-0004-0000-0000-00006F010000}"/>
    <hyperlink ref="I383" r:id="rId369" xr:uid="{00000000-0004-0000-0000-000070010000}"/>
    <hyperlink ref="R383" r:id="rId370" xr:uid="{00000000-0004-0000-0000-000071010000}"/>
    <hyperlink ref="T383" r:id="rId371" xr:uid="{00000000-0004-0000-0000-000072010000}"/>
    <hyperlink ref="X383" r:id="rId372" xr:uid="{00000000-0004-0000-0000-000073010000}"/>
    <hyperlink ref="H384" r:id="rId373" xr:uid="{00000000-0004-0000-0000-000074010000}"/>
    <hyperlink ref="I384" r:id="rId374" xr:uid="{00000000-0004-0000-0000-000075010000}"/>
    <hyperlink ref="R384" r:id="rId375" xr:uid="{00000000-0004-0000-0000-000076010000}"/>
    <hyperlink ref="V384" r:id="rId376" xr:uid="{00000000-0004-0000-0000-000077010000}"/>
    <hyperlink ref="W384" r:id="rId377" xr:uid="{00000000-0004-0000-0000-000078010000}"/>
    <hyperlink ref="H386" r:id="rId378" xr:uid="{00000000-0004-0000-0000-000079010000}"/>
    <hyperlink ref="I386" r:id="rId379" xr:uid="{00000000-0004-0000-0000-00007A010000}"/>
    <hyperlink ref="N386" r:id="rId380" xr:uid="{00000000-0004-0000-0000-00007B010000}"/>
    <hyperlink ref="R386" r:id="rId381" xr:uid="{00000000-0004-0000-0000-00007C010000}"/>
    <hyperlink ref="T386" r:id="rId382" xr:uid="{00000000-0004-0000-0000-00007D010000}"/>
    <hyperlink ref="U386" r:id="rId383" xr:uid="{00000000-0004-0000-0000-00007E010000}"/>
    <hyperlink ref="V386" r:id="rId384" xr:uid="{00000000-0004-0000-0000-00007F010000}"/>
    <hyperlink ref="W386" r:id="rId385" xr:uid="{00000000-0004-0000-0000-000080010000}"/>
    <hyperlink ref="X386" r:id="rId386" xr:uid="{00000000-0004-0000-0000-000081010000}"/>
    <hyperlink ref="H387" r:id="rId387" xr:uid="{00000000-0004-0000-0000-000082010000}"/>
    <hyperlink ref="I387" r:id="rId388" xr:uid="{00000000-0004-0000-0000-000083010000}"/>
    <hyperlink ref="N387" r:id="rId389" xr:uid="{00000000-0004-0000-0000-000084010000}"/>
    <hyperlink ref="R387" r:id="rId390" xr:uid="{00000000-0004-0000-0000-000085010000}"/>
    <hyperlink ref="T387" r:id="rId391" xr:uid="{00000000-0004-0000-0000-000086010000}"/>
    <hyperlink ref="U387" r:id="rId392" xr:uid="{00000000-0004-0000-0000-000087010000}"/>
    <hyperlink ref="V387" r:id="rId393" xr:uid="{00000000-0004-0000-0000-000088010000}"/>
    <hyperlink ref="W387" r:id="rId394" xr:uid="{00000000-0004-0000-0000-000089010000}"/>
    <hyperlink ref="N388" r:id="rId395" xr:uid="{00000000-0004-0000-0000-00008A010000}"/>
    <hyperlink ref="T388" r:id="rId396" xr:uid="{00000000-0004-0000-0000-00008B010000}"/>
    <hyperlink ref="U388" r:id="rId397" xr:uid="{00000000-0004-0000-0000-00008C010000}"/>
    <hyperlink ref="I390" r:id="rId398" xr:uid="{00000000-0004-0000-0000-00008D010000}"/>
    <hyperlink ref="V390" r:id="rId399" xr:uid="{00000000-0004-0000-0000-00008E010000}"/>
    <hyperlink ref="X390" r:id="rId400" xr:uid="{00000000-0004-0000-0000-00008F010000}"/>
    <hyperlink ref="I391" r:id="rId401" xr:uid="{00000000-0004-0000-0000-000090010000}"/>
    <hyperlink ref="R391" r:id="rId402" xr:uid="{00000000-0004-0000-0000-000091010000}"/>
    <hyperlink ref="I392" r:id="rId403" xr:uid="{00000000-0004-0000-0000-000092010000}"/>
    <hyperlink ref="T392" r:id="rId404" location=".XG5koS3MygQ" xr:uid="{00000000-0004-0000-0000-000093010000}"/>
    <hyperlink ref="X392" r:id="rId405" xr:uid="{00000000-0004-0000-0000-000094010000}"/>
    <hyperlink ref="I393" r:id="rId406" xr:uid="{00000000-0004-0000-0000-000095010000}"/>
    <hyperlink ref="R393" r:id="rId407" xr:uid="{00000000-0004-0000-0000-000096010000}"/>
    <hyperlink ref="T393" r:id="rId408" xr:uid="{00000000-0004-0000-0000-000097010000}"/>
    <hyperlink ref="U393" r:id="rId409" xr:uid="{00000000-0004-0000-0000-000098010000}"/>
    <hyperlink ref="V393" r:id="rId410" xr:uid="{00000000-0004-0000-0000-000099010000}"/>
    <hyperlink ref="I394" r:id="rId411" xr:uid="{00000000-0004-0000-0000-00009A010000}"/>
    <hyperlink ref="R394" r:id="rId412" xr:uid="{00000000-0004-0000-0000-00009B010000}"/>
    <hyperlink ref="T394" r:id="rId413" xr:uid="{00000000-0004-0000-0000-00009C010000}"/>
    <hyperlink ref="U394" r:id="rId414" xr:uid="{00000000-0004-0000-0000-00009D010000}"/>
    <hyperlink ref="I395" r:id="rId415" xr:uid="{00000000-0004-0000-0000-00009E010000}"/>
    <hyperlink ref="T395" r:id="rId416" xr:uid="{00000000-0004-0000-0000-00009F010000}"/>
    <hyperlink ref="U395" r:id="rId417" xr:uid="{00000000-0004-0000-0000-0000A0010000}"/>
    <hyperlink ref="U397" r:id="rId418" xr:uid="{00000000-0004-0000-0000-0000A1010000}"/>
    <hyperlink ref="T400" r:id="rId419" xr:uid="{00000000-0004-0000-0000-0000A2010000}"/>
    <hyperlink ref="U400" r:id="rId420" xr:uid="{00000000-0004-0000-0000-0000A3010000}"/>
    <hyperlink ref="V400" r:id="rId421" xr:uid="{00000000-0004-0000-0000-0000A4010000}"/>
    <hyperlink ref="T401" r:id="rId422" xr:uid="{00000000-0004-0000-0000-0000A5010000}"/>
    <hyperlink ref="V401" r:id="rId423" xr:uid="{00000000-0004-0000-0000-0000A6010000}"/>
    <hyperlink ref="T402" r:id="rId424" xr:uid="{00000000-0004-0000-0000-0000A7010000}"/>
    <hyperlink ref="V402" r:id="rId425" xr:uid="{00000000-0004-0000-0000-0000A8010000}"/>
    <hyperlink ref="H404" r:id="rId426" xr:uid="{00000000-0004-0000-0000-0000A9010000}"/>
    <hyperlink ref="I404" r:id="rId427" xr:uid="{00000000-0004-0000-0000-0000AA010000}"/>
    <hyperlink ref="J404" r:id="rId428" xr:uid="{00000000-0004-0000-0000-0000AB010000}"/>
    <hyperlink ref="K404" r:id="rId429" xr:uid="{00000000-0004-0000-0000-0000AC010000}"/>
    <hyperlink ref="P404" r:id="rId430" xr:uid="{00000000-0004-0000-0000-0000AD010000}"/>
    <hyperlink ref="Q404" r:id="rId431" xr:uid="{00000000-0004-0000-0000-0000AE010000}"/>
    <hyperlink ref="X404" r:id="rId432" xr:uid="{00000000-0004-0000-0000-0000AF010000}"/>
    <hyperlink ref="H405" r:id="rId433" xr:uid="{00000000-0004-0000-0000-0000B0010000}"/>
    <hyperlink ref="I405" r:id="rId434" xr:uid="{00000000-0004-0000-0000-0000B1010000}"/>
    <hyperlink ref="J405" r:id="rId435" xr:uid="{00000000-0004-0000-0000-0000B2010000}"/>
    <hyperlink ref="K405" r:id="rId436" xr:uid="{00000000-0004-0000-0000-0000B3010000}"/>
    <hyperlink ref="L405" r:id="rId437" xr:uid="{00000000-0004-0000-0000-0000B4010000}"/>
    <hyperlink ref="P405" r:id="rId438" xr:uid="{00000000-0004-0000-0000-0000B5010000}"/>
    <hyperlink ref="Q405" r:id="rId439" xr:uid="{00000000-0004-0000-0000-0000B6010000}"/>
    <hyperlink ref="H407" r:id="rId440" xr:uid="{00000000-0004-0000-0000-0000B7010000}"/>
    <hyperlink ref="I407" r:id="rId441" xr:uid="{00000000-0004-0000-0000-0000B8010000}"/>
    <hyperlink ref="J407" r:id="rId442" xr:uid="{00000000-0004-0000-0000-0000B9010000}"/>
    <hyperlink ref="K407" r:id="rId443" xr:uid="{00000000-0004-0000-0000-0000BA010000}"/>
    <hyperlink ref="L407" r:id="rId444" xr:uid="{00000000-0004-0000-0000-0000BB010000}"/>
    <hyperlink ref="M407" r:id="rId445" xr:uid="{00000000-0004-0000-0000-0000BC010000}"/>
    <hyperlink ref="N407" r:id="rId446" xr:uid="{00000000-0004-0000-0000-0000BD010000}"/>
    <hyperlink ref="O407" r:id="rId447" xr:uid="{00000000-0004-0000-0000-0000BE010000}"/>
    <hyperlink ref="P407" r:id="rId448" xr:uid="{00000000-0004-0000-0000-0000BF010000}"/>
    <hyperlink ref="Q407" r:id="rId449" xr:uid="{00000000-0004-0000-0000-0000C0010000}"/>
    <hyperlink ref="S407" r:id="rId450" xr:uid="{00000000-0004-0000-0000-0000C1010000}"/>
    <hyperlink ref="T407" r:id="rId451" xr:uid="{00000000-0004-0000-0000-0000C2010000}"/>
    <hyperlink ref="U407" r:id="rId452" xr:uid="{00000000-0004-0000-0000-0000C3010000}"/>
    <hyperlink ref="V407" r:id="rId453" xr:uid="{00000000-0004-0000-0000-0000C4010000}"/>
    <hyperlink ref="W407" r:id="rId454" xr:uid="{00000000-0004-0000-0000-0000C5010000}"/>
    <hyperlink ref="X407" r:id="rId455" xr:uid="{00000000-0004-0000-0000-0000C6010000}"/>
    <hyperlink ref="H408" r:id="rId456" xr:uid="{00000000-0004-0000-0000-0000C7010000}"/>
    <hyperlink ref="I408" r:id="rId457" xr:uid="{00000000-0004-0000-0000-0000C8010000}"/>
    <hyperlink ref="J408" r:id="rId458" xr:uid="{00000000-0004-0000-0000-0000C9010000}"/>
    <hyperlink ref="K408" r:id="rId459" xr:uid="{00000000-0004-0000-0000-0000CA010000}"/>
    <hyperlink ref="L408" r:id="rId460" xr:uid="{00000000-0004-0000-0000-0000CB010000}"/>
    <hyperlink ref="P408" r:id="rId461" xr:uid="{00000000-0004-0000-0000-0000CC010000}"/>
    <hyperlink ref="Q408" r:id="rId462" xr:uid="{00000000-0004-0000-0000-0000CD010000}"/>
    <hyperlink ref="X408" r:id="rId463" xr:uid="{00000000-0004-0000-0000-0000CE010000}"/>
    <hyperlink ref="Q409" r:id="rId464" xr:uid="{00000000-0004-0000-0000-0000CF010000}"/>
    <hyperlink ref="H411" r:id="rId465" xr:uid="{00000000-0004-0000-0000-0000D0010000}"/>
    <hyperlink ref="I411" r:id="rId466" xr:uid="{00000000-0004-0000-0000-0000D1010000}"/>
    <hyperlink ref="J411" r:id="rId467" xr:uid="{00000000-0004-0000-0000-0000D2010000}"/>
    <hyperlink ref="K411" r:id="rId468" xr:uid="{00000000-0004-0000-0000-0000D3010000}"/>
    <hyperlink ref="L411" r:id="rId469" xr:uid="{00000000-0004-0000-0000-0000D4010000}"/>
    <hyperlink ref="M411" r:id="rId470" xr:uid="{00000000-0004-0000-0000-0000D5010000}"/>
    <hyperlink ref="H412" r:id="rId471" xr:uid="{00000000-0004-0000-0000-0000D6010000}"/>
    <hyperlink ref="I412" r:id="rId472" xr:uid="{00000000-0004-0000-0000-0000D7010000}"/>
    <hyperlink ref="J412" r:id="rId473" xr:uid="{00000000-0004-0000-0000-0000D8010000}"/>
    <hyperlink ref="K412" r:id="rId474" xr:uid="{00000000-0004-0000-0000-0000D9010000}"/>
    <hyperlink ref="L412" r:id="rId475" location="v=onepage&amp;q=vandilism%20energy%20storage%20battery&amp;f=false" xr:uid="{00000000-0004-0000-0000-0000DA010000}"/>
    <hyperlink ref="H414" r:id="rId476" xr:uid="{00000000-0004-0000-0000-0000DB010000}"/>
    <hyperlink ref="I414" r:id="rId477" xr:uid="{00000000-0004-0000-0000-0000DC010000}"/>
    <hyperlink ref="J414" r:id="rId478" xr:uid="{00000000-0004-0000-0000-0000DD010000}"/>
    <hyperlink ref="K414" r:id="rId479" xr:uid="{00000000-0004-0000-0000-0000DE010000}"/>
    <hyperlink ref="L414" r:id="rId480" xr:uid="{00000000-0004-0000-0000-0000DF010000}"/>
    <hyperlink ref="M414" r:id="rId481" xr:uid="{00000000-0004-0000-0000-0000E0010000}"/>
    <hyperlink ref="N414" r:id="rId482" xr:uid="{00000000-0004-0000-0000-0000E1010000}"/>
    <hyperlink ref="O414" r:id="rId483" xr:uid="{00000000-0004-0000-0000-0000E2010000}"/>
    <hyperlink ref="Q414" r:id="rId484" xr:uid="{00000000-0004-0000-0000-0000E3010000}"/>
    <hyperlink ref="U414" r:id="rId485" xr:uid="{00000000-0004-0000-0000-0000E4010000}"/>
    <hyperlink ref="V414" r:id="rId486" xr:uid="{00000000-0004-0000-0000-0000E5010000}"/>
    <hyperlink ref="W414" r:id="rId487" xr:uid="{00000000-0004-0000-0000-0000E6010000}"/>
    <hyperlink ref="X414" r:id="rId488" xr:uid="{00000000-0004-0000-0000-0000E7010000}"/>
    <hyperlink ref="H415" r:id="rId489" xr:uid="{00000000-0004-0000-0000-0000E8010000}"/>
    <hyperlink ref="I415" r:id="rId490" xr:uid="{00000000-0004-0000-0000-0000E9010000}"/>
    <hyperlink ref="J415" r:id="rId491" xr:uid="{00000000-0004-0000-0000-0000EA010000}"/>
    <hyperlink ref="K415" r:id="rId492" xr:uid="{00000000-0004-0000-0000-0000EB010000}"/>
    <hyperlink ref="L415" r:id="rId493" xr:uid="{00000000-0004-0000-0000-0000EC010000}"/>
    <hyperlink ref="M415" r:id="rId494" xr:uid="{00000000-0004-0000-0000-0000ED010000}"/>
    <hyperlink ref="Q415" r:id="rId495" xr:uid="{00000000-0004-0000-0000-0000EE010000}"/>
    <hyperlink ref="V415" r:id="rId496" xr:uid="{00000000-0004-0000-0000-0000EF010000}"/>
    <hyperlink ref="H418" r:id="rId497" xr:uid="{00000000-0004-0000-0000-0000F0010000}"/>
    <hyperlink ref="M418" r:id="rId498" xr:uid="{00000000-0004-0000-0000-0000F1010000}"/>
    <hyperlink ref="W418" r:id="rId499" xr:uid="{00000000-0004-0000-0000-0000F2010000}"/>
    <hyperlink ref="H419" r:id="rId500" xr:uid="{00000000-0004-0000-0000-0000F3010000}"/>
    <hyperlink ref="H421" r:id="rId501" xr:uid="{00000000-0004-0000-0000-0000F4010000}"/>
    <hyperlink ref="M421" r:id="rId502" xr:uid="{00000000-0004-0000-0000-0000F5010000}"/>
    <hyperlink ref="Q421" r:id="rId503" xr:uid="{00000000-0004-0000-0000-0000F6010000}"/>
    <hyperlink ref="W421" r:id="rId504" xr:uid="{00000000-0004-0000-0000-0000F7010000}"/>
    <hyperlink ref="H422" r:id="rId505" xr:uid="{00000000-0004-0000-0000-0000F8010000}"/>
    <hyperlink ref="Q422" r:id="rId506" xr:uid="{00000000-0004-0000-0000-0000F9010000}"/>
    <hyperlink ref="Q426" r:id="rId507" xr:uid="{00000000-0004-0000-0000-0000FA010000}"/>
  </hyperlinks>
  <pageMargins left="0.7" right="0.7" top="0.75" bottom="0.75" header="0" footer="0"/>
  <pageSetup paperSize="9" orientation="portrait"/>
  <headerFooter>
    <oddFooter>&amp;RPage &amp;P</oddFooter>
  </headerFooter>
  <legacyDrawing r:id="rId5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5" ySplit="2" topLeftCell="F3" activePane="bottomRight" state="frozen"/>
      <selection pane="topRight" activeCell="F1" sqref="F1"/>
      <selection pane="bottomLeft" activeCell="A3" sqref="A3"/>
      <selection pane="bottomRight" activeCell="F3" sqref="F3"/>
    </sheetView>
  </sheetViews>
  <sheetFormatPr baseColWidth="10" defaultColWidth="11.28515625" defaultRowHeight="15" customHeight="1" x14ac:dyDescent="0.2"/>
  <cols>
    <col min="1" max="1" width="10.5703125" customWidth="1"/>
    <col min="2" max="2" width="20.7109375" customWidth="1"/>
    <col min="3" max="3" width="32.28515625" customWidth="1"/>
    <col min="4" max="7" width="10.5703125" customWidth="1"/>
    <col min="8" max="8" width="17.7109375" customWidth="1"/>
    <col min="9" max="9" width="10.7109375" customWidth="1"/>
    <col min="10" max="26" width="10.5703125" customWidth="1"/>
  </cols>
  <sheetData>
    <row r="1" spans="1:26" ht="15.75" customHeight="1" x14ac:dyDescent="0.2">
      <c r="A1" s="2"/>
      <c r="B1" s="2" t="s">
        <v>264</v>
      </c>
      <c r="C1" s="47">
        <f>'Master DB'!D1</f>
        <v>43567</v>
      </c>
      <c r="D1" s="48"/>
      <c r="E1" s="49"/>
      <c r="F1" s="50" t="str">
        <f>'Master DB'!F1</f>
        <v>1. Lampost</v>
      </c>
      <c r="G1" s="50" t="str">
        <f>'Master DB'!G1</f>
        <v>1. Lampost</v>
      </c>
      <c r="H1" s="50" t="str">
        <f>'Master DB'!H1</f>
        <v xml:space="preserve">2. Lighting </v>
      </c>
      <c r="I1" s="51" t="str">
        <f>'Master DB'!I1</f>
        <v xml:space="preserve">2. Lighting </v>
      </c>
      <c r="J1" s="52" t="str">
        <f>'Master DB'!J1</f>
        <v xml:space="preserve">3. Energy </v>
      </c>
      <c r="K1" s="50" t="str">
        <f>'Master DB'!K1</f>
        <v xml:space="preserve">3. Energy </v>
      </c>
      <c r="L1" s="52" t="str">
        <f>'Master DB'!L1</f>
        <v xml:space="preserve">3. Energy </v>
      </c>
      <c r="M1" s="50" t="str">
        <f>'Master DB'!M1</f>
        <v xml:space="preserve">4. Public Safety </v>
      </c>
      <c r="N1" s="51" t="str">
        <f>'Master DB'!N1</f>
        <v xml:space="preserve">4. Public Safety </v>
      </c>
      <c r="O1" s="52" t="str">
        <f>'Master DB'!O1</f>
        <v xml:space="preserve">4. Public Safety </v>
      </c>
      <c r="P1" s="50" t="str">
        <f>'Master DB'!P1</f>
        <v xml:space="preserve">5. Environmental Monitoring </v>
      </c>
      <c r="Q1" s="51" t="str">
        <f>'Master DB'!Q1</f>
        <v xml:space="preserve">5. Environmental Monitoring </v>
      </c>
      <c r="R1" s="52" t="str">
        <f>'Master DB'!R1</f>
        <v xml:space="preserve">5. Environmental Monitoring </v>
      </c>
      <c r="S1" s="53" t="str">
        <f>'Master DB'!S1</f>
        <v xml:space="preserve">6. Signage </v>
      </c>
      <c r="T1" s="50" t="str">
        <f>'Master DB'!T1</f>
        <v xml:space="preserve">7. Movement Monitoring </v>
      </c>
      <c r="U1" s="52" t="str">
        <f>'Master DB'!U1</f>
        <v xml:space="preserve">7. Movement Monitoring </v>
      </c>
      <c r="V1" s="50" t="str">
        <f>'Master DB'!V1</f>
        <v xml:space="preserve">8. Connectivity </v>
      </c>
      <c r="W1" s="54" t="str">
        <f>'Master DB'!W1</f>
        <v xml:space="preserve">8. Connectivity </v>
      </c>
      <c r="X1" s="55" t="str">
        <f>'Master DB'!X1</f>
        <v xml:space="preserve">8. Connectivity </v>
      </c>
    </row>
    <row r="2" spans="1:26" ht="15.75" customHeight="1" x14ac:dyDescent="0.2">
      <c r="A2" s="56" t="str">
        <f>'Master DB'!A2</f>
        <v>#</v>
      </c>
      <c r="B2" s="57" t="str">
        <f>'Master DB'!B2</f>
        <v>INPUT Categories</v>
      </c>
      <c r="C2" s="58" t="str">
        <f>'Master DB'!C2</f>
        <v>Variable</v>
      </c>
      <c r="D2" s="58" t="str">
        <f>'Master DB'!D2</f>
        <v>Item #</v>
      </c>
      <c r="E2" s="59" t="str">
        <f>'Master DB'!E2</f>
        <v>Unit</v>
      </c>
      <c r="F2" s="60" t="str">
        <f>'Master DB'!F2</f>
        <v>1. Pole</v>
      </c>
      <c r="G2" s="60" t="str">
        <f>'Master DB'!G2</f>
        <v>2. Smart Lampost</v>
      </c>
      <c r="H2" s="60" t="str">
        <f>'Master DB'!H2</f>
        <v xml:space="preserve">3. LED upgrade only </v>
      </c>
      <c r="I2" s="61" t="str">
        <f>'Master DB'!I2</f>
        <v xml:space="preserve">4. Control lighting management system (CMS) </v>
      </c>
      <c r="J2" s="62" t="str">
        <f>'Master DB'!J2</f>
        <v xml:space="preserve">5. Electric Vehicle Charging Point </v>
      </c>
      <c r="K2" s="60" t="str">
        <f>'Master DB'!K2</f>
        <v xml:space="preserve">6. Photo Voltaic (PV) </v>
      </c>
      <c r="L2" s="62" t="str">
        <f>'Master DB'!L2</f>
        <v xml:space="preserve">7. Energy Storage (and DC Supply) </v>
      </c>
      <c r="M2" s="60" t="str">
        <f>'Master DB'!M2</f>
        <v xml:space="preserve">8. CCTV </v>
      </c>
      <c r="N2" s="61" t="str">
        <f>'Master DB'!N2</f>
        <v>9. Push To Talk (PTT)</v>
      </c>
      <c r="O2" s="62" t="str">
        <f>'Master DB'!O2</f>
        <v>10. Public speakers Alert</v>
      </c>
      <c r="P2" s="60" t="str">
        <f>'Master DB'!P2</f>
        <v xml:space="preserve">11. Air Quality Sensor </v>
      </c>
      <c r="Q2" s="61" t="str">
        <f>'Master DB'!Q2</f>
        <v xml:space="preserve">12. Noise Sensor </v>
      </c>
      <c r="R2" s="62" t="str">
        <f>'Master DB'!R2</f>
        <v xml:space="preserve">13. Water Level Sensor </v>
      </c>
      <c r="S2" s="63" t="str">
        <f>'Master DB'!S2</f>
        <v>14. Public Information &amp; Advertising</v>
      </c>
      <c r="T2" s="60" t="str">
        <f>'Master DB'!T2</f>
        <v xml:space="preserve">15. Traffic Monitoring (People and Vehicles) </v>
      </c>
      <c r="U2" s="62" t="str">
        <f>'Master DB'!U2</f>
        <v xml:space="preserve">16. Parking Management </v>
      </c>
      <c r="V2" s="60" t="str">
        <f>'Master DB'!V2</f>
        <v xml:space="preserve">17. Wifi </v>
      </c>
      <c r="W2" s="61" t="str">
        <f>'Master DB'!W2</f>
        <v xml:space="preserve">18. Wireless Communication </v>
      </c>
      <c r="X2" s="62" t="str">
        <f>'Master DB'!X2</f>
        <v>19. 5G</v>
      </c>
    </row>
    <row r="3" spans="1:26" ht="15.75" customHeight="1" x14ac:dyDescent="0.2">
      <c r="A3" s="64">
        <f>'Master DB'!A3</f>
        <v>1</v>
      </c>
      <c r="B3" s="65" t="str">
        <f>'Master DB'!B3</f>
        <v>1. Capex</v>
      </c>
      <c r="C3" s="65" t="str">
        <f>'Master DB'!C3</f>
        <v>1.1 Name</v>
      </c>
      <c r="D3" s="65" t="str">
        <f>'Master DB'!D3</f>
        <v>Item 1</v>
      </c>
      <c r="E3" s="66" t="str">
        <f>'Master DB'!E3</f>
        <v>AlphaNum</v>
      </c>
      <c r="F3" s="67" t="str">
        <f>IF('Master DB'!F3="NULL",0,'Master DB'!F3)</f>
        <v>Pole</v>
      </c>
      <c r="G3" s="67" t="str">
        <f>IF('Master DB'!G3="NULL",0,'Master DB'!G3)</f>
        <v>Smart Lampost</v>
      </c>
      <c r="H3" s="67" t="str">
        <f>IF('Master DB'!H3="NULL",0,'Master DB'!H3)</f>
        <v>LED street light</v>
      </c>
      <c r="I3" s="67" t="str">
        <f>IF('Master DB'!I3="NULL",0,'Master DB'!I3)</f>
        <v>Remote control Software</v>
      </c>
      <c r="J3" s="67" t="str">
        <f>IF('Master DB'!J3="NULL",0,'Master DB'!J3)</f>
        <v xml:space="preserve">EVSE charger </v>
      </c>
      <c r="K3" s="67" t="str">
        <f>IF('Master DB'!K3="NULL",0,'Master DB'!K3)</f>
        <v>Photovoltaic Solar Panel</v>
      </c>
      <c r="L3" s="67" t="str">
        <f>IF('Master DB'!L3="NULL",0,'Master DB'!L3)</f>
        <v>Battery</v>
      </c>
      <c r="M3" s="67" t="str">
        <f>IF('Master DB'!M3="NULL",0,'Master DB'!M3)</f>
        <v>Remote CCTV</v>
      </c>
      <c r="N3" s="67" t="str">
        <f>IF('Master DB'!N3="NULL",0,'Master DB'!N3)</f>
        <v>Code Blue IP</v>
      </c>
      <c r="O3" s="67" t="str">
        <f>IF('Master DB'!O3="NULL",0,'Master DB'!O3)</f>
        <v xml:space="preserve">Wireless Concealed Placement Speaker </v>
      </c>
      <c r="P3" s="67" t="str">
        <f>IF('Master DB'!P3="NULL",0,'Master DB'!P3)</f>
        <v xml:space="preserve">Air Quality Sensor </v>
      </c>
      <c r="Q3" s="67" t="str">
        <f>IF('Master DB'!Q3="NULL",0,'Master DB'!Q3)</f>
        <v>Noise level sensor</v>
      </c>
      <c r="R3" s="67" t="str">
        <f>IF('Master DB'!R3="NULL",0,'Master DB'!R3)</f>
        <v xml:space="preserve">Water level sensor </v>
      </c>
      <c r="S3" s="67" t="str">
        <f>IF('Master DB'!S3="NULL",0,'Master DB'!S3)</f>
        <v>Lamp post advertising light box</v>
      </c>
      <c r="T3" s="67" t="str">
        <f>IF('Master DB'!T3="NULL",0,'Master DB'!T3)</f>
        <v>PIR (passive infrared) Sensor</v>
      </c>
      <c r="U3" s="67" t="str">
        <f>IF('Master DB'!U3="NULL",0,'Master DB'!U3)</f>
        <v>Surface-mounted Smart Parking Sensor</v>
      </c>
      <c r="V3" s="67" t="str">
        <f>IF('Master DB'!V3="NULL",0,'Master DB'!V3)</f>
        <v>Wifi antenna</v>
      </c>
      <c r="W3" s="67" t="str">
        <f>IF('Master DB'!W3="NULL",0,'Master DB'!W3)</f>
        <v>Antennas (Distributed Antenna System)</v>
      </c>
      <c r="X3" s="67" t="str">
        <f>IF('Master DB'!X3="NULL",0,'Master DB'!X3)</f>
        <v>5G antenna</v>
      </c>
    </row>
    <row r="4" spans="1:26" ht="15.75" customHeight="1" x14ac:dyDescent="0.2">
      <c r="A4" s="70">
        <f>'Master DB'!A4</f>
        <v>2</v>
      </c>
      <c r="B4" s="71" t="str">
        <f>'Master DB'!B4</f>
        <v>1. Capex</v>
      </c>
      <c r="C4" s="71" t="str">
        <f>'Master DB'!C4</f>
        <v>1.2 Description</v>
      </c>
      <c r="D4" s="71" t="str">
        <f>'Master DB'!D4</f>
        <v>Item 1</v>
      </c>
      <c r="E4" s="72" t="str">
        <f>'Master DB'!E4</f>
        <v>AlphaNum</v>
      </c>
      <c r="F4" s="73" t="str">
        <f>IF('Master DB'!F4="NULL",0,'Master DB'!F4)</f>
        <v>Upgrade / replacement of the pole to enable use cases deployment</v>
      </c>
      <c r="G4" s="73" t="str">
        <f>IF('Master DB'!G4="NULL",0,'Master DB'!G4)</f>
        <v>Implementaion of multi applications smart lamppost</v>
      </c>
      <c r="H4" s="73" t="str">
        <f>IF('Master DB'!H4="NULL",0,'Master DB'!H4)</f>
        <v xml:space="preserve">Light-emitting diode is an electronic device that gives off light when it receives an electrical current (90W-100W).
</v>
      </c>
      <c r="I4" s="73" t="str">
        <f>IF('Master DB'!I4="NULL",0,'Master DB'!I4)</f>
        <v xml:space="preserve">A web hosted control system which provides monitoring, switching and dimming control. </v>
      </c>
      <c r="J4" s="73" t="str">
        <f>IF('Master DB'!J4="NULL",0,'Master DB'!J4)</f>
        <v>Hardware and electrical integrations to the power grid.</v>
      </c>
      <c r="K4" s="73" t="str">
        <f>IF('Master DB'!K4="NULL",0,'Master DB'!K4)</f>
        <v>A photovoltaic (PV) cell, commonly called a solar cell, is a non-mechanical device that converts sunlight directly into electricity.</v>
      </c>
      <c r="L4" s="73" t="str">
        <f>IF('Master DB'!L4="NULL",0,'Master DB'!L4)</f>
        <v xml:space="preserve">The device stores energy for supplying to electrical appliances when there is a demand. </v>
      </c>
      <c r="M4" s="73" t="str">
        <f>IF('Master DB'!M4="NULL",0,'Master DB'!M4)</f>
        <v>A low-light camera with Wi-Fi connectivity, 3G/4G connectivity</v>
      </c>
      <c r="N4" s="73" t="str">
        <f>IF('Master DB'!N4="NULL",0,'Master DB'!N4)</f>
        <v xml:space="preserve">IP 1500 VoIp / 2500 VoIp / 5000 VoIp speakerphones </v>
      </c>
      <c r="O4" s="73" t="str">
        <f>IF('Master DB'!O4="NULL",0,'Master DB'!O4)</f>
        <v>Public Alerts posts and Info Concealed placement speaker (CPS).</v>
      </c>
      <c r="P4" s="73" t="str">
        <f>IF('Master DB'!P4="NULL",0,'Master DB'!P4)</f>
        <v xml:space="preserve">It measures and find dust particles in the air.
</v>
      </c>
      <c r="Q4" s="73" t="str">
        <f>IF('Master DB'!Q4="NULL",0,'Master DB'!Q4)</f>
        <v>The microphone is based on the LM386 amplifier and an electret microphone</v>
      </c>
      <c r="R4" s="73" t="str">
        <f>IF('Master DB'!R4="NULL",0,'Master DB'!R4)</f>
        <v>Measures water table levels in the base of a typical lamp post.</v>
      </c>
      <c r="S4" s="73" t="str">
        <f>IF('Master DB'!S4="NULL",0,'Master DB'!S4)</f>
        <v>Scrolling light boxes, double sided, or rectangular, LED</v>
      </c>
      <c r="T4" s="73" t="str">
        <f>IF('Master DB'!T4="NULL",0,'Master DB'!T4)</f>
        <v>Passive sensors do not transmit energy; rather, they detect the energy that is emitted or reflected from vehicles, road surfaces, and humans and other objects in the field of view and from the atmosphere</v>
      </c>
      <c r="U4" s="73" t="str">
        <f>IF('Master DB'!U4="NULL",0,'Master DB'!U4)</f>
        <v>A wireless Smart Parking Sigfox sensor that enables you to monitor parking spots or any reserved areas occupancy.</v>
      </c>
      <c r="V4" s="73" t="str">
        <f>IF('Master DB'!V4="NULL",0,'Master DB'!V4)</f>
        <v>Wifi antenna attached to a street light box</v>
      </c>
      <c r="W4" s="73" t="str">
        <f>IF('Master DB'!W4="NULL",0,'Master DB'!W4)</f>
        <v xml:space="preserve">Wireless communication system </v>
      </c>
      <c r="X4" s="73" t="str">
        <f>IF('Master DB'!X4="NULL",0,'Master DB'!X4)</f>
        <v>Cells to efficiently deliver high speed mobile broadband and other low latency applications.</v>
      </c>
    </row>
    <row r="5" spans="1:26" ht="15.75" customHeight="1" x14ac:dyDescent="0.2">
      <c r="A5" s="70">
        <f>'Master DB'!A5</f>
        <v>3</v>
      </c>
      <c r="B5" s="71" t="str">
        <f>'Master DB'!B5</f>
        <v>1. Capex</v>
      </c>
      <c r="C5" s="71" t="str">
        <f>'Master DB'!C5</f>
        <v>1.3 Unit</v>
      </c>
      <c r="D5" s="71" t="str">
        <f>'Master DB'!D5</f>
        <v>Item 1</v>
      </c>
      <c r="E5" s="72" t="str">
        <f>'Master DB'!E5</f>
        <v>AlphaNum</v>
      </c>
      <c r="F5" s="73" t="str">
        <f>IF('Master DB'!F5="NULL",0,'Master DB'!F5)</f>
        <v>Per Steel Pole</v>
      </c>
      <c r="G5" s="73" t="str">
        <f>IF('Master DB'!G5="NULL",0,'Master DB'!G5)</f>
        <v>Per Smart Lampost</v>
      </c>
      <c r="H5" s="73" t="str">
        <f>IF('Master DB'!H5="NULL",0,'Master DB'!H5)</f>
        <v>Per LED bulb</v>
      </c>
      <c r="I5" s="73" t="str">
        <f>IF('Master DB'!I5="NULL",0,'Master DB'!I5)</f>
        <v>Per remote control device</v>
      </c>
      <c r="J5" s="73" t="str">
        <f>IF('Master DB'!J5="NULL",0,'Master DB'!J5)</f>
        <v>Per charger</v>
      </c>
      <c r="K5" s="73" t="str">
        <f>IF('Master DB'!K5="NULL",0,'Master DB'!K5)</f>
        <v>Per PV panel</v>
      </c>
      <c r="L5" s="73" t="str">
        <f>IF('Master DB'!L5="NULL",0,'Master DB'!L5)</f>
        <v>Per battery</v>
      </c>
      <c r="M5" s="73" t="str">
        <f>IF('Master DB'!M5="NULL",0,'Master DB'!M5)</f>
        <v>Per CCTV</v>
      </c>
      <c r="N5" s="73" t="str">
        <f>IF('Master DB'!N5="NULL",0,'Master DB'!N5)</f>
        <v xml:space="preserve">Per VoIP speakerphone </v>
      </c>
      <c r="O5" s="73" t="str">
        <f>IF('Master DB'!O5="NULL",0,'Master DB'!O5)</f>
        <v>Per concealed loudspeakers</v>
      </c>
      <c r="P5" s="73" t="str">
        <f>IF('Master DB'!P5="NULL",0,'Master DB'!P5)</f>
        <v>Per sensor</v>
      </c>
      <c r="Q5" s="73" t="str">
        <f>IF('Master DB'!Q5="NULL",0,'Master DB'!Q5)</f>
        <v>Per sensor</v>
      </c>
      <c r="R5" s="73" t="str">
        <f>IF('Master DB'!R5="NULL",0,'Master DB'!R5)</f>
        <v>Per sensor</v>
      </c>
      <c r="S5" s="73" t="str">
        <f>IF('Master DB'!S5="NULL",0,'Master DB'!S5)</f>
        <v>Per light box</v>
      </c>
      <c r="T5" s="73" t="str">
        <f>IF('Master DB'!T5="NULL",0,'Master DB'!T5)</f>
        <v>Per sensor</v>
      </c>
      <c r="U5" s="73" t="str">
        <f>IF('Master DB'!U5="NULL",0,'Master DB'!U5)</f>
        <v>Per sensor</v>
      </c>
      <c r="V5" s="73" t="str">
        <f>IF('Master DB'!V5="NULL",0,'Master DB'!V5)</f>
        <v>Per antenna</v>
      </c>
      <c r="W5" s="73" t="str">
        <f>IF('Master DB'!W5="NULL",0,'Master DB'!W5)</f>
        <v>Per antenna</v>
      </c>
      <c r="X5" s="73" t="str">
        <f>IF('Master DB'!X5="NULL",0,'Master DB'!X5)</f>
        <v>Per antenna</v>
      </c>
    </row>
    <row r="6" spans="1:26" ht="15.75" customHeight="1" x14ac:dyDescent="0.2">
      <c r="A6" s="75">
        <f>'Master DB'!A6</f>
        <v>4</v>
      </c>
      <c r="B6" s="76" t="str">
        <f>'Master DB'!B6</f>
        <v>1. Capex</v>
      </c>
      <c r="C6" s="76" t="str">
        <f>'Master DB'!C6</f>
        <v>1.4 Ratio # Units / Measure</v>
      </c>
      <c r="D6" s="76" t="str">
        <f>'Master DB'!D6</f>
        <v>Item 1</v>
      </c>
      <c r="E6" s="77" t="str">
        <f>'Master DB'!E6</f>
        <v>Num #</v>
      </c>
      <c r="F6" s="80">
        <f>IF('Master DB'!F6="NULL",0,'Master DB'!F6)</f>
        <v>1</v>
      </c>
      <c r="G6" s="80">
        <f>IF('Master DB'!G6="NULL",0,'Master DB'!G6)</f>
        <v>1</v>
      </c>
      <c r="H6" s="80">
        <f>IF('Master DB'!H6="NULL",0,'Master DB'!H6)</f>
        <v>1</v>
      </c>
      <c r="I6" s="80" t="str">
        <f>IF('Master DB'!I6="NULL",0,'Master DB'!I6)</f>
        <v>NA</v>
      </c>
      <c r="J6" s="80">
        <f>IF('Master DB'!J6="NULL",0,'Master DB'!J6)</f>
        <v>0.05</v>
      </c>
      <c r="K6" s="80">
        <f>IF('Master DB'!K6="NULL",0,'Master DB'!K6)</f>
        <v>0.1</v>
      </c>
      <c r="L6" s="80">
        <f>IF('Master DB'!L6="NULL",0,'Master DB'!L6)</f>
        <v>0.1</v>
      </c>
      <c r="M6" s="80">
        <f>IF('Master DB'!M6="NULL",0,'Master DB'!M6)</f>
        <v>0.05</v>
      </c>
      <c r="N6" s="80">
        <f>IF('Master DB'!N6="NULL",0,'Master DB'!N6)</f>
        <v>0.05</v>
      </c>
      <c r="O6" s="80">
        <f>IF('Master DB'!O6="NULL",0,'Master DB'!O6)</f>
        <v>0.05</v>
      </c>
      <c r="P6" s="80">
        <f>IF('Master DB'!P6="NULL",0,'Master DB'!P6)</f>
        <v>0.1</v>
      </c>
      <c r="Q6" s="80">
        <f>IF('Master DB'!Q6="NULL",0,'Master DB'!Q6)</f>
        <v>0.1</v>
      </c>
      <c r="R6" s="80">
        <f>IF('Master DB'!R6="NULL",0,'Master DB'!R6)</f>
        <v>0.05</v>
      </c>
      <c r="S6" s="80">
        <f>IF('Master DB'!S6="NULL",0,'Master DB'!S6)</f>
        <v>0.05</v>
      </c>
      <c r="T6" s="80">
        <f>IF('Master DB'!T6="NULL",0,'Master DB'!T6)</f>
        <v>0.2</v>
      </c>
      <c r="U6" s="80">
        <f>IF('Master DB'!U6="NULL",0,'Master DB'!U6)</f>
        <v>0.1</v>
      </c>
      <c r="V6" s="80">
        <f>IF('Master DB'!V6="NULL",0,'Master DB'!V6)</f>
        <v>0.05</v>
      </c>
      <c r="W6" s="80">
        <f>IF('Master DB'!W6="NULL",0,'Master DB'!W6)</f>
        <v>0.1</v>
      </c>
      <c r="X6" s="80">
        <f>IF('Master DB'!X6="NULL",0,'Master DB'!X6)</f>
        <v>0.02</v>
      </c>
      <c r="Y6" s="28"/>
      <c r="Z6" s="28"/>
    </row>
    <row r="7" spans="1:26" ht="15.75" customHeight="1" x14ac:dyDescent="0.2">
      <c r="A7" s="95">
        <f>'Master DB'!A7</f>
        <v>5</v>
      </c>
      <c r="B7" s="96" t="str">
        <f>'Master DB'!B7</f>
        <v>1. Capex</v>
      </c>
      <c r="C7" s="96" t="str">
        <f>'Master DB'!C7</f>
        <v>1.5 Cost / Unit - Min</v>
      </c>
      <c r="D7" s="96" t="str">
        <f>'Master DB'!D7</f>
        <v>Item 1</v>
      </c>
      <c r="E7" s="99" t="str">
        <f>'Master DB'!E7</f>
        <v>£</v>
      </c>
      <c r="F7" s="101">
        <f>IF('Master DB'!F7="NULL",0,'Master DB'!F7)</f>
        <v>140</v>
      </c>
      <c r="G7" s="101">
        <f>IF('Master DB'!G7="NULL",0,'Master DB'!G7)</f>
        <v>2100</v>
      </c>
      <c r="H7" s="101">
        <f>IF('Master DB'!H7="NULL",0,'Master DB'!H7)</f>
        <v>50</v>
      </c>
      <c r="I7" s="101">
        <f>IF('Master DB'!I7="NULL",0,'Master DB'!I7)</f>
        <v>10000</v>
      </c>
      <c r="J7" s="101">
        <f>IF('Master DB'!J7="NULL",0,'Master DB'!J7)</f>
        <v>465</v>
      </c>
      <c r="K7" s="101">
        <f>IF('Master DB'!K7="NULL",0,'Master DB'!K7)</f>
        <v>70</v>
      </c>
      <c r="L7" s="101">
        <f>IF('Master DB'!L7="NULL",0,'Master DB'!L7)</f>
        <v>100</v>
      </c>
      <c r="M7" s="101">
        <f>IF('Master DB'!M7="NULL",0,'Master DB'!M7)</f>
        <v>90</v>
      </c>
      <c r="N7" s="101">
        <f>IF('Master DB'!N7="NULL",0,'Master DB'!N7)</f>
        <v>300</v>
      </c>
      <c r="O7" s="101">
        <f>IF('Master DB'!O7="NULL",0,'Master DB'!O7)</f>
        <v>80</v>
      </c>
      <c r="P7" s="101">
        <f>IF('Master DB'!P7="NULL",0,'Master DB'!P7)</f>
        <v>200</v>
      </c>
      <c r="Q7" s="101">
        <f>IF('Master DB'!Q7="NULL",0,'Master DB'!Q7)</f>
        <v>5</v>
      </c>
      <c r="R7" s="101">
        <f>IF('Master DB'!R7="NULL",0,'Master DB'!R7)</f>
        <v>30</v>
      </c>
      <c r="S7" s="101">
        <f>IF('Master DB'!S7="NULL",0,'Master DB'!S7)</f>
        <v>350</v>
      </c>
      <c r="T7" s="101">
        <f>IF('Master DB'!T7="NULL",0,'Master DB'!T7)</f>
        <v>15</v>
      </c>
      <c r="U7" s="101">
        <f>IF('Master DB'!U7="NULL",0,'Master DB'!U7)</f>
        <v>60</v>
      </c>
      <c r="V7" s="101">
        <f>IF('Master DB'!V7="NULL",0,'Master DB'!V7)</f>
        <v>15</v>
      </c>
      <c r="W7" s="101">
        <f>IF('Master DB'!W7="NULL",0,'Master DB'!W7)</f>
        <v>45</v>
      </c>
      <c r="X7" s="101">
        <f>IF('Master DB'!X7="NULL",0,'Master DB'!X7)</f>
        <v>30</v>
      </c>
    </row>
    <row r="8" spans="1:26" ht="15.75" customHeight="1" x14ac:dyDescent="0.2">
      <c r="A8" s="95">
        <f>'Master DB'!A8</f>
        <v>6</v>
      </c>
      <c r="B8" s="96" t="str">
        <f>'Master DB'!B8</f>
        <v>1. Capex</v>
      </c>
      <c r="C8" s="96" t="str">
        <f>'Master DB'!C8</f>
        <v>1.6 Cost / Unit - Max</v>
      </c>
      <c r="D8" s="96" t="str">
        <f>'Master DB'!D8</f>
        <v>Item 1</v>
      </c>
      <c r="E8" s="99" t="str">
        <f>'Master DB'!E8</f>
        <v>£</v>
      </c>
      <c r="F8" s="101">
        <f>IF('Master DB'!F8="NULL",0,'Master DB'!F8)</f>
        <v>530</v>
      </c>
      <c r="G8" s="101">
        <f>IF('Master DB'!G8="NULL",0,'Master DB'!G8)</f>
        <v>6900</v>
      </c>
      <c r="H8" s="101">
        <f>IF('Master DB'!H8="NULL",0,'Master DB'!H8)</f>
        <v>150</v>
      </c>
      <c r="I8" s="101">
        <f>IF('Master DB'!I8="NULL",0,'Master DB'!I8)</f>
        <v>15000</v>
      </c>
      <c r="J8" s="101">
        <f>IF('Master DB'!J8="NULL",0,'Master DB'!J8)</f>
        <v>600</v>
      </c>
      <c r="K8" s="101">
        <f>IF('Master DB'!K8="NULL",0,'Master DB'!K8)</f>
        <v>150</v>
      </c>
      <c r="L8" s="101">
        <f>IF('Master DB'!L8="NULL",0,'Master DB'!L8)</f>
        <v>400</v>
      </c>
      <c r="M8" s="101">
        <f>IF('Master DB'!M8="NULL",0,'Master DB'!M8)</f>
        <v>350</v>
      </c>
      <c r="N8" s="101">
        <f>IF('Master DB'!N8="NULL",0,'Master DB'!N8)</f>
        <v>2000</v>
      </c>
      <c r="O8" s="101">
        <f>IF('Master DB'!O8="NULL",0,'Master DB'!O8)</f>
        <v>230</v>
      </c>
      <c r="P8" s="101">
        <f>IF('Master DB'!P8="NULL",0,'Master DB'!P8)</f>
        <v>310</v>
      </c>
      <c r="Q8" s="101">
        <f>IF('Master DB'!Q8="NULL",0,'Master DB'!Q8)</f>
        <v>10</v>
      </c>
      <c r="R8" s="101">
        <f>IF('Master DB'!R8="NULL",0,'Master DB'!R8)</f>
        <v>80</v>
      </c>
      <c r="S8" s="101">
        <f>IF('Master DB'!S8="NULL",0,'Master DB'!S8)</f>
        <v>620</v>
      </c>
      <c r="T8" s="101">
        <f>IF('Master DB'!T8="NULL",0,'Master DB'!T8)</f>
        <v>25</v>
      </c>
      <c r="U8" s="101">
        <f>IF('Master DB'!U8="NULL",0,'Master DB'!U8)</f>
        <v>115</v>
      </c>
      <c r="V8" s="101">
        <f>IF('Master DB'!V8="NULL",0,'Master DB'!V8)</f>
        <v>50</v>
      </c>
      <c r="W8" s="101">
        <f>IF('Master DB'!W8="NULL",0,'Master DB'!W8)</f>
        <v>140</v>
      </c>
      <c r="X8" s="101">
        <f>IF('Master DB'!X8="NULL",0,'Master DB'!X8)</f>
        <v>60</v>
      </c>
    </row>
    <row r="9" spans="1:26" ht="15.75" customHeight="1" x14ac:dyDescent="0.2">
      <c r="A9" s="117">
        <f>'Master DB'!A9</f>
        <v>7</v>
      </c>
      <c r="B9" s="119" t="str">
        <f>'Master DB'!B9</f>
        <v>1. Capex</v>
      </c>
      <c r="C9" s="119" t="str">
        <f>'Master DB'!C9</f>
        <v>1.7 Source 1</v>
      </c>
      <c r="D9" s="119" t="str">
        <f>'Master DB'!D9</f>
        <v>Item 1</v>
      </c>
      <c r="E9" s="72" t="str">
        <f>'Master DB'!E9</f>
        <v>AlphaNum</v>
      </c>
      <c r="F9" s="123" t="str">
        <f>IF('Master DB'!F9="NULL",0,'Master DB'!F9)</f>
        <v>https://www.alibaba.com/product-detail/XINTONG-6m-8-meter-height-street_60763795461.html?spm=a2700.7724857.normalList.20.1d3914e72DnSRo&amp;s=p</v>
      </c>
      <c r="G9" s="123" t="str">
        <f>IF('Master DB'!G9="NULL",0,'Master DB'!G9)</f>
        <v>https://www.euractiv.com/section/digital/news/european-cities-want-10-million-smart-streetlamps/</v>
      </c>
      <c r="H9" s="123" t="str">
        <f>IF('Master DB'!H9="NULL",0,'Master DB'!H9)</f>
        <v>https://i-solar-street-light.en.made-in-china.com/product/djxmEvMVXIWL/China-Isolar-60W-8m-Battery-Hanging-Outdoor-Lighting-Solar-LED-Street-Light.html</v>
      </c>
      <c r="I9" s="123" t="str">
        <f>IF('Master DB'!I9="NULL",0,'Master DB'!I9)</f>
        <v xml:space="preserve">https://www.telensa.com/applications#street_lighting
</v>
      </c>
      <c r="J9" s="123" t="str">
        <f>IF('Master DB'!J9="NULL",0,'Master DB'!J9)</f>
        <v xml:space="preserve"> https://www.amazon.com/dp/B01NCEIG1F/ref=sspa_dk_detail_3?psc=1&amp;pd_rd_i=B01NCEIG1F
</v>
      </c>
      <c r="K9" s="123" t="str">
        <f>IF('Master DB'!K9="NULL",0,'Master DB'!K9)</f>
        <v>https://www.alibaba.com/product-detail/Cheap-price-direct-from-factory-all_60603459369.html?spm=a2700.7724857.normalList.113.21262cd34L6WIS</v>
      </c>
      <c r="L9" s="123" t="str">
        <f>IF('Master DB'!L9="NULL",0,'Master DB'!L9)</f>
        <v xml:space="preserve">https://www.alibaba.com/product-detail/1kw-2kw-3kw-4kw-5kw-10kw_919057641.html?spm=a2700.7724838.2017005.6.6c254b77FmCO3R
</v>
      </c>
      <c r="M9" s="123" t="str">
        <f>IF('Master DB'!M9="NULL",0,'Master DB'!M9)</f>
        <v>https://wardmay-cctv.en.made-in-china.com/product/vCRJeUoPnLhy/China-1080P-4X-10X-Optical-Zoom-Outdoor-Bullet-Waterproof-IP-PTZ-Security-Camera.html</v>
      </c>
      <c r="N9" s="123" t="str">
        <f>IF('Master DB'!N9="NULL",0,'Master DB'!N9)</f>
        <v>https://www.commgear.com/security-systems/emergency-telephones/code-blue-ip5000-voip-speakerphone-upgrade-from-one-button-to-two-button-with-keypad.html</v>
      </c>
      <c r="O9" s="123" t="str">
        <f>IF('Master DB'!O9="NULL",0,'Master DB'!O9)</f>
        <v>https://www.amazon.com/Acoustic-Research-Outdoor-Wireless-AW826/dp/B003EV6OTS</v>
      </c>
      <c r="P9" s="123" t="str">
        <f>IF('Master DB'!P9="NULL",0,'Master DB'!P9)</f>
        <v xml:space="preserve">https://www.wunderground.com/cat6/purple-airs-250-air-pollution-monitor-gives-government-equipment-run-money
</v>
      </c>
      <c r="Q9" s="123" t="str">
        <f>IF('Master DB'!Q9="NULL",0,'Master DB'!Q9)</f>
        <v>https://www.reichelt.com/fr/fr/arduino-capteur-sonore-grove-grv-sound-sens-p191177.html?PROVID=2788&amp;gclid=EAIaIQobChMI2vqCw_q14AIVE_hRCh1aiQaBEAQYBiABEgJu5fD_BwE&amp;&amp;r=1</v>
      </c>
      <c r="R9" s="123" t="str">
        <f>IF('Master DB'!R9="NULL",0,'Master DB'!R9)</f>
        <v>https://www.alibaba.com/product-detail/IP68-water-level-sensor_60701581079.html?spm=a2700.7724857.normalList.21.40be13e4NmLJJf&amp;s=p</v>
      </c>
      <c r="S9" s="123" t="str">
        <f>IF('Master DB'!S9="NULL",0,'Master DB'!S9)</f>
        <v>https://www.alibaba.com/product-detail/Outdoor-street-LED-middle-lamp-post_60549918471.html?spm=a2700.7724857.normalList.138.45f7f5c74p8TiE</v>
      </c>
      <c r="T9" s="123" t="str">
        <f>IF('Master DB'!T9="NULL",0,'Master DB'!T9)</f>
        <v>https://www.englishlampposts.co.uk/garden-lamp-posts-pir</v>
      </c>
      <c r="U9" s="123" t="str">
        <f>IF('Master DB'!U9="NULL",0,'Master DB'!U9)</f>
        <v>https://www.alibaba.com/product-detail/IoT-Smart-Parking-sensor-SGM-201_50041290513.html?spm=a2700.7724838.2017115.338.2b876201jEvMqY</v>
      </c>
      <c r="V9" s="123" t="str">
        <f>IF('Master DB'!V9="NULL",0,'Master DB'!V9)</f>
        <v>https://www.alibaba.com/product-detail/All-in-one-body-led-street_60858254472.html?spm=a2700.galleryofferlist.normalList.187.77646241mK7Kzj</v>
      </c>
      <c r="W9" s="123" t="str">
        <f>IF('Master DB'!W9="NULL",0,'Master DB'!W9)</f>
        <v>http://www.l-com.com/wireless-antenna-24-ghz-6-dbi-omnidirectional-antenna-n-female-connector</v>
      </c>
      <c r="X9" s="123" t="str">
        <f>IF('Master DB'!X9="NULL",0,'Master DB'!X9)</f>
        <v>https://www.alibaba.com/product-detail/Antenna-Manufacturer-5G-5-8GHz-2x15_60625518394.html?spm=a2700.7724838.2017115.353.7c277109fTWItv</v>
      </c>
    </row>
    <row r="10" spans="1:26" ht="15.75" customHeight="1" x14ac:dyDescent="0.2">
      <c r="A10" s="117">
        <f>'Master DB'!A10</f>
        <v>8</v>
      </c>
      <c r="B10" s="119" t="str">
        <f>'Master DB'!B10</f>
        <v>1. Capex</v>
      </c>
      <c r="C10" s="119" t="str">
        <f>'Master DB'!C10</f>
        <v>1.8 Source 2</v>
      </c>
      <c r="D10" s="119" t="str">
        <f>'Master DB'!D10</f>
        <v>Item 1</v>
      </c>
      <c r="E10" s="72" t="str">
        <f>'Master DB'!E10</f>
        <v>AlphaNum</v>
      </c>
      <c r="F10" s="123" t="str">
        <f>IF('Master DB'!F10="NULL",0,'Master DB'!F10)</f>
        <v>https://futaomonopole.en.made-in-china.com/product/XeYQHsxTYZti/China-The-Best-Price-for-Residential-Steel-Lamp-Pole.html</v>
      </c>
      <c r="G10" s="123" t="str">
        <f>IF('Master DB'!G10="NULL",0,'Master DB'!G10)</f>
        <v>https://flexsolsolutions.com/soluxio-solar-light-pole/</v>
      </c>
      <c r="H10" s="123" t="str">
        <f>IF('Master DB'!H10="NULL",0,'Master DB'!H10)</f>
        <v xml:space="preserve">https://www.alibaba.com/product-detail/40W-Energy-Saving-Solar-Panel-Led_60281727903.html?spm=a2700.galleryofferlist.normalList.328.934e1757PgUBr9
</v>
      </c>
      <c r="I10" s="123" t="str">
        <f>IF('Master DB'!I10="NULL",0,'Master DB'!I10)</f>
        <v xml:space="preserve">https://www.citintelly.com/intelligent-street-lighting-products/street-lighting-control-system/
</v>
      </c>
      <c r="J10" s="123" t="str">
        <f>IF('Master DB'!J10="NULL",0,'Master DB'!J10)</f>
        <v xml:space="preserve"> http://store.evsolutions.com/nissan-32-amp-plug-in---25ft-cable-ul-listed-p75.aspx
</v>
      </c>
      <c r="K10" s="123" t="str">
        <f>IF('Master DB'!K10="NULL",0,'Master DB'!K10)</f>
        <v xml:space="preserve">http://www.altenergy.org/renewables/solar/DIY/solar-panel-cost.html
</v>
      </c>
      <c r="L10" s="123" t="str">
        <f>IF('Master DB'!L10="NULL",0,'Master DB'!L10)</f>
        <v>https://yzdingxin.en.made-in-china.com/product/CKjExHdJfyVi/China-Used-for-Solar-Street-Light-12V-Lithium-Battery-for-Energy-Storage-System.html</v>
      </c>
      <c r="M10" s="123" t="str">
        <f>IF('Master DB'!M10="NULL",0,'Master DB'!M10)</f>
        <v>https://www.alibaba.com/product-detail/Best-outdoor-10x-optical-zoom-CCTV_60713163134.html?spm=a2700.galleryofferlist.normalList.2.5209635aditzMf</v>
      </c>
      <c r="N10" s="123" t="str">
        <f>IF('Master DB'!N10="NULL",0,'Master DB'!N10)</f>
        <v xml:space="preserve">https://www.cisco.com/c/dam/en_us/about/ciscoitatwork/downloads/ciscoitatwork/pdf/Case_Study_LMR-over-IP_update.pdf </v>
      </c>
      <c r="O10" s="123" t="str">
        <f>IF('Master DB'!O10="NULL",0,'Master DB'!O10)</f>
        <v>https://www.ebay.com/itm/Acoustic-Research-Main-Street-Portable-Indoor-Outdoor-Wireless-Bluetooth-Speaker/132779833989?epid=1754443323&amp;hash=item1eea4b7a85:g:0FIAAOSw~kVbmnci</v>
      </c>
      <c r="P10" s="123" t="str">
        <f>IF('Master DB'!P10="NULL",0,'Master DB'!P10)</f>
        <v xml:space="preserve">https://www.niwa.co.nz/atmosphere/research-projects/pacman
</v>
      </c>
      <c r="Q10" s="123" t="str">
        <f>IF('Master DB'!Q10="NULL",0,'Master DB'!Q10)</f>
        <v>https://www.sparkfun.com/products/12642</v>
      </c>
      <c r="R10" s="123" t="str">
        <f>IF('Master DB'!R10="NULL",0,'Master DB'!R10)</f>
        <v>https://wnksensor.en.made-in-china.com/product/IqCJYLVTsNaE/China-IP68-1-5V-4-20mA-Water-Level-Sensor-Submersible-Level-Transmitter-Factory-Price.html</v>
      </c>
      <c r="S10" s="123" t="str">
        <f>IF('Master DB'!S10="NULL",0,'Master DB'!S10)</f>
        <v>https://cnyeroo.en.made-in-china.com/product/fBaEdtcVOWkx/China-Outdoor-Advertising-Scrolling-Lamp-Post-Light-Box.html</v>
      </c>
      <c r="T10" s="123" t="str">
        <f>IF('Master DB'!T10="NULL",0,'Master DB'!T10)</f>
        <v>https://www.alibaba.com/product-detail/12V-8A-PIR-LED-controller-MPPT_60707172504.html?spm=a2700.details.maylikehoz.15.715b2e04c4o5Se</v>
      </c>
      <c r="U10" s="123" t="str">
        <f>IF('Master DB'!U10="NULL",0,'Master DB'!U10)</f>
        <v>https://www.made-in-china.com/showroom/773687874/product-detailXBwxFKOMQfcY/China-Zigbee-Wireless-Car-Parking-Sensor-for-on-Street-Parking-Lots-WPSD-15X-.html</v>
      </c>
      <c r="V10" s="123" t="str">
        <f>IF('Master DB'!V10="NULL",0,'Master DB'!V10)</f>
        <v>https://www.alibaba.com/product-detail/Professional-Smart-Street-Lighting-Wifi-Remote_60799194268.html?spm=a2700.galleryofferlist.normalList.1.d1722cddSIr4XW</v>
      </c>
      <c r="W10" s="123" t="str">
        <f>IF('Master DB'!W10="NULL",0,'Master DB'!W10)</f>
        <v>https://www.amazon.com/Vandal-Resistant-Profile-Omni-Directional-Antenna/dp/B01E36Y7EG/ref=pd_rhf_dp_s_all_spx_wp_0_27?_encoding=UTF8&amp;pd_rd_i=B01E36Y7EG&amp;pd_rd_r=ee749685-bed3-4e76-9c97-4201bb00b375&amp;pd_rd_w=sHlaM&amp;pd_rd_wg=wMSbM&amp;pf_rd_p=be1fc0a3-5323-42ce-8eda-5c75d301717d&amp;pf_rd_r=E71AZCX7KJKFT8QHMR6W&amp;psc=1&amp;refRID=E71AZCX7KJKFT8QHMR6W</v>
      </c>
      <c r="X10" s="123" t="str">
        <f>IF('Master DB'!X10="NULL",0,'Master DB'!X10)</f>
        <v>https://arronna.en.made-in-china.com/product/tvfxOpJWOTkC/China-5-8GHz-14dBi-Wireless-Sector-Antenna-WiFi-Wimax-Antenna-ARP-DP5725-5850-14-65-.html</v>
      </c>
    </row>
    <row r="11" spans="1:26" ht="15.75" customHeight="1" x14ac:dyDescent="0.2">
      <c r="A11" s="95">
        <f>'Master DB'!A11</f>
        <v>9</v>
      </c>
      <c r="B11" s="96" t="str">
        <f>'Master DB'!B11</f>
        <v>1. Capex</v>
      </c>
      <c r="C11" s="96" t="str">
        <f>'Master DB'!C11</f>
        <v>1.9 Source 3</v>
      </c>
      <c r="D11" s="96" t="str">
        <f>'Master DB'!D11</f>
        <v>Item 1</v>
      </c>
      <c r="E11" s="72" t="str">
        <f>'Master DB'!E11</f>
        <v>AlphaNum</v>
      </c>
      <c r="F11" s="132" t="str">
        <f>IF('Master DB'!F11="NULL",0,'Master DB'!F11)</f>
        <v>https://www.theledstore.co/street-lamp-post-8m-galvanised-tubular-steel</v>
      </c>
      <c r="G11" s="132" t="str">
        <f>IF('Master DB'!G11="NULL",0,'Master DB'!G11)</f>
        <v>https://www.huffpost.com/entry/intellistreets_b_1242972</v>
      </c>
      <c r="H11" s="132" t="str">
        <f>IF('Master DB'!H11="NULL",0,'Master DB'!H11)</f>
        <v>https://www.alibaba.com/product-detail/High-Quality-led-street-light-manufacturers_60832842432.html?spm=a2700.galleryofferlist.normalList.2.3cee3289OCiUge&amp;s=p</v>
      </c>
      <c r="I11" s="132" t="str">
        <f>IF('Master DB'!I11="NULL",0,'Master DB'!I11)</f>
        <v xml:space="preserve">http://qulon.pro
</v>
      </c>
      <c r="J11" s="101">
        <f>IF('Master DB'!J11="NULL",0,'Master DB'!J11)</f>
        <v>0</v>
      </c>
      <c r="K11" s="132" t="str">
        <f>IF('Master DB'!K11="NULL",0,'Master DB'!K11)</f>
        <v xml:space="preserve">https://www.alibaba.com/product-detail/Outdoor-led-solar-powered-main-gate_60634875290.html?spm=a2700.details.maylikehoz.7.6823541c2nOxHa
</v>
      </c>
      <c r="L11" s="132" t="str">
        <f>IF('Master DB'!L11="NULL",0,'Master DB'!L11)</f>
        <v>https://mcabattery.en.made-in-china.com/product/YKwEWBSJnHhI/China-Solar-Panel-Battery-Solar-Street-Light-Battery-12V-130ah.html</v>
      </c>
      <c r="M11" s="132" t="str">
        <f>IF('Master DB'!M11="NULL",0,'Master DB'!M11)</f>
        <v>https://www.ubitech.fr/camera-ip-exterieure/539-hikvision-ds-2de4225iw-de-dome-ptz-darkfighter-full-hd-2mp-ir-100m-zoom-x-25-6954273651534.html</v>
      </c>
      <c r="N11" s="132" t="str">
        <f>IF('Master DB'!N11="NULL",0,'Master DB'!N11)</f>
        <v>https://www.neobits.com/code_blue_41429_comnet_fiber_ethernet_ip5000_p10499493.html</v>
      </c>
      <c r="O11" s="132" t="str">
        <f>IF('Master DB'!O11="NULL",0,'Master DB'!O11)</f>
        <v>https://www.ebay.com/itm/Acoustic-Research-Main-Street-Portable-Indoor-Outdoor-Wireless-Bluetooth-Speaker/132779833989?epid=1754443323&amp;hash=item1eea4b7a85:g:0FIAAOSw~kVbmnci</v>
      </c>
      <c r="P11" s="132" t="str">
        <f>IF('Master DB'!P11="NULL",0,'Master DB'!P11)</f>
        <v xml:space="preserve">https://www.kele.com/search?keywords=air%2BQuality%2Bsensor
</v>
      </c>
      <c r="Q11" s="132" t="str">
        <f>IF('Master DB'!Q11="NULL",0,'Master DB'!Q11)</f>
        <v>http://www.crysound.com/en/product_info.php?1/2/40</v>
      </c>
      <c r="R11" s="101">
        <f>IF('Master DB'!R11="NULL",0,'Master DB'!R11)</f>
        <v>0</v>
      </c>
      <c r="S11" s="101">
        <f>IF('Master DB'!S11="NULL",0,'Master DB'!S11)</f>
        <v>0</v>
      </c>
      <c r="T11" s="101">
        <f>IF('Master DB'!T11="NULL",0,'Master DB'!T11)</f>
        <v>0</v>
      </c>
      <c r="U11" s="132" t="str">
        <f>IF('Master DB'!U11="NULL",0,'Master DB'!U11)</f>
        <v>http://www.rosim-its.com/parking-space-sensor/wireless-parking-space-occupancy-sensors-for.html</v>
      </c>
      <c r="V11" s="132" t="str">
        <f>IF('Master DB'!V11="NULL",0,'Master DB'!V11)</f>
        <v>https://www.alibaba.com/product-detail/2018-Smart-Wifi-Photocell-20W-30W_60791193669.html?spm=a2700.galleryofferlist.normalList.23.d1722cddSIr4XW</v>
      </c>
      <c r="W11" s="132" t="str">
        <f>IF('Master DB'!W11="NULL",0,'Master DB'!W11)</f>
        <v>https://eu.mouser.com/ProductDetail/HUBER%2bSUHNER/1399190006?qs=sGAEpiMZZMuBTKBKvsBmlJ09NPvTyTiRNGilA46w4UlPzb23QG16Yg%3D%3D</v>
      </c>
      <c r="X11" s="132" t="str">
        <f>IF('Master DB'!X11="NULL",0,'Master DB'!X11)</f>
        <v>https://www.alibaba.com/product-detail/Antenna-Manufacturer-2400-2500MHz-15dBi-65_1869910120.html?spm=a2700.details.maylikever.2.21027a834r5LdN</v>
      </c>
    </row>
    <row r="12" spans="1:26" ht="15.75" customHeight="1" x14ac:dyDescent="0.2">
      <c r="A12" s="95">
        <f>'Master DB'!A12</f>
        <v>10</v>
      </c>
      <c r="B12" s="96" t="str">
        <f>'Master DB'!B12</f>
        <v>1. Capex</v>
      </c>
      <c r="C12" s="96" t="str">
        <f>'Master DB'!C12</f>
        <v>1.91 Source 1 - Short</v>
      </c>
      <c r="D12" s="96" t="str">
        <f>'Master DB'!D12</f>
        <v>Item 1</v>
      </c>
      <c r="E12" s="72" t="str">
        <f>'Master DB'!E12</f>
        <v>AlphaNum</v>
      </c>
      <c r="F12" s="132" t="str">
        <f>IF('Master DB'!F12="NULL",0,'Master DB'!F12)</f>
        <v>https://www.alibaba.com/</v>
      </c>
      <c r="G12" s="132" t="str">
        <f>IF('Master DB'!G12="NULL",0,'Master DB'!G12)</f>
        <v>https://www.euractiv.com</v>
      </c>
      <c r="H12" s="132" t="str">
        <f>IF('Master DB'!H12="NULL",0,'Master DB'!H12)</f>
        <v>https://i-solar-street-light.en.made-in-china.com</v>
      </c>
      <c r="I12" s="132" t="str">
        <f>IF('Master DB'!I12="NULL",0,'Master DB'!I12)</f>
        <v>https://www.telensa.com/</v>
      </c>
      <c r="J12" s="132" t="str">
        <f>IF('Master DB'!J12="NULL",0,'Master DB'!J12)</f>
        <v>https://www.amazon.com/</v>
      </c>
      <c r="K12" s="132" t="str">
        <f>IF('Master DB'!K12="NULL",0,'Master DB'!K12)</f>
        <v>https://www.alibaba.com/</v>
      </c>
      <c r="L12" s="132" t="str">
        <f>IF('Master DB'!L12="NULL",0,'Master DB'!L12)</f>
        <v>https://www.alibaba.com/</v>
      </c>
      <c r="M12" s="132" t="str">
        <f>IF('Master DB'!M12="NULL",0,'Master DB'!M12)</f>
        <v>https://made-in-china.com/</v>
      </c>
      <c r="N12" s="132" t="str">
        <f>IF('Master DB'!N12="NULL",0,'Master DB'!N12)</f>
        <v>https://www.commgear.com/</v>
      </c>
      <c r="O12" s="132" t="str">
        <f>IF('Master DB'!O12="NULL",0,'Master DB'!O12)</f>
        <v>https://www.amazon.com/</v>
      </c>
      <c r="P12" s="132" t="str">
        <f>IF('Master DB'!P12="NULL",0,'Master DB'!P12)</f>
        <v>https://www.wunderground.com/</v>
      </c>
      <c r="Q12" s="132" t="str">
        <f>IF('Master DB'!Q12="NULL",0,'Master DB'!Q12)</f>
        <v>https://www.reichelt.com/</v>
      </c>
      <c r="R12" s="132" t="str">
        <f>IF('Master DB'!R12="NULL",0,'Master DB'!R12)</f>
        <v>https://www.alibaba.com/</v>
      </c>
      <c r="S12" s="132" t="str">
        <f>IF('Master DB'!S12="NULL",0,'Master DB'!S12)</f>
        <v>https://www.alibaba.com/</v>
      </c>
      <c r="T12" s="132" t="str">
        <f>IF('Master DB'!T12="NULL",0,'Master DB'!T12)</f>
        <v>https://www.englishlampposts.co.uk/</v>
      </c>
      <c r="U12" s="132" t="str">
        <f>IF('Master DB'!U12="NULL",0,'Master DB'!U12)</f>
        <v>https://www.alibaba.com/</v>
      </c>
      <c r="V12" s="132" t="str">
        <f>IF('Master DB'!V12="NULL",0,'Master DB'!V12)</f>
        <v>https://www.alibaba.com/</v>
      </c>
      <c r="W12" s="132" t="str">
        <f>IF('Master DB'!W12="NULL",0,'Master DB'!W12)</f>
        <v>http://www.l-com.com/</v>
      </c>
      <c r="X12" s="132" t="str">
        <f>IF('Master DB'!X12="NULL",0,'Master DB'!X12)</f>
        <v>https://www.alibaba.com/</v>
      </c>
    </row>
    <row r="13" spans="1:26" ht="15.75" customHeight="1" x14ac:dyDescent="0.2">
      <c r="A13" s="95">
        <f>'Master DB'!A13</f>
        <v>11</v>
      </c>
      <c r="B13" s="96" t="str">
        <f>'Master DB'!B13</f>
        <v>1. Capex</v>
      </c>
      <c r="C13" s="96" t="str">
        <f>'Master DB'!C13</f>
        <v>1.92 Source 2 - Short</v>
      </c>
      <c r="D13" s="96" t="str">
        <f>'Master DB'!D13</f>
        <v>Item 1</v>
      </c>
      <c r="E13" s="72" t="str">
        <f>'Master DB'!E13</f>
        <v>AlphaNum</v>
      </c>
      <c r="F13" s="132" t="str">
        <f>IF('Master DB'!F13="NULL",0,'Master DB'!F13)</f>
        <v>https://futaomonopole.en.made-in-china.com</v>
      </c>
      <c r="G13" s="132" t="str">
        <f>IF('Master DB'!G13="NULL",0,'Master DB'!G13)</f>
        <v>https://flexsolsolutions.com/</v>
      </c>
      <c r="H13" s="132" t="str">
        <f>IF('Master DB'!H13="NULL",0,'Master DB'!H13)</f>
        <v>https://www.alibaba.com/</v>
      </c>
      <c r="I13" s="132" t="str">
        <f>IF('Master DB'!I13="NULL",0,'Master DB'!I13)</f>
        <v>https://www.citintelly.com/</v>
      </c>
      <c r="J13" s="132" t="str">
        <f>IF('Master DB'!J13="NULL",0,'Master DB'!J13)</f>
        <v>http://store.evsolutions.com/</v>
      </c>
      <c r="K13" s="132" t="str">
        <f>IF('Master DB'!K13="NULL",0,'Master DB'!K13)</f>
        <v>http://www.altenergy.org/</v>
      </c>
      <c r="L13" s="132" t="str">
        <f>IF('Master DB'!L13="NULL",0,'Master DB'!L13)</f>
        <v>https://made-in-china.com/</v>
      </c>
      <c r="M13" s="132" t="str">
        <f>IF('Master DB'!M13="NULL",0,'Master DB'!M13)</f>
        <v>https://www.alibaba.com/</v>
      </c>
      <c r="N13" s="132" t="str">
        <f>IF('Master DB'!N13="NULL",0,'Master DB'!N13)</f>
        <v>https://www.cisco.com</v>
      </c>
      <c r="O13" s="132" t="str">
        <f>IF('Master DB'!O13="NULL",0,'Master DB'!O13)</f>
        <v>https://www.ebay.com/</v>
      </c>
      <c r="P13" s="132" t="str">
        <f>IF('Master DB'!P13="NULL",0,'Master DB'!P13)</f>
        <v>https://www.niwa.co.nz</v>
      </c>
      <c r="Q13" s="132" t="str">
        <f>IF('Master DB'!Q13="NULL",0,'Master DB'!Q13)</f>
        <v>https://www.sparkfun.com/</v>
      </c>
      <c r="R13" s="132" t="str">
        <f>IF('Master DB'!R13="NULL",0,'Master DB'!R13)</f>
        <v>https://wnksensor.en.made-in-china.com/</v>
      </c>
      <c r="S13" s="132" t="str">
        <f>IF('Master DB'!S13="NULL",0,'Master DB'!S13)</f>
        <v>https://cnyeroo.en.made-in-china.com/</v>
      </c>
      <c r="T13" s="132" t="str">
        <f>IF('Master DB'!T13="NULL",0,'Master DB'!T13)</f>
        <v>https://www.alibaba.com/</v>
      </c>
      <c r="U13" s="132" t="str">
        <f>IF('Master DB'!U13="NULL",0,'Master DB'!U13)</f>
        <v>https://www.made-in-china.com/</v>
      </c>
      <c r="V13" s="132" t="str">
        <f>IF('Master DB'!V13="NULL",0,'Master DB'!V13)</f>
        <v>https://www.alibaba.com/</v>
      </c>
      <c r="W13" s="132" t="str">
        <f>IF('Master DB'!W13="NULL",0,'Master DB'!W13)</f>
        <v>https://www.amazon.com/</v>
      </c>
      <c r="X13" s="132" t="str">
        <f>IF('Master DB'!X13="NULL",0,'Master DB'!X13)</f>
        <v>https://arronna.en.made-in-china.com/</v>
      </c>
    </row>
    <row r="14" spans="1:26" ht="15.75" customHeight="1" x14ac:dyDescent="0.2">
      <c r="A14" s="144">
        <f>'Master DB'!A14</f>
        <v>12</v>
      </c>
      <c r="B14" s="145" t="str">
        <f>'Master DB'!B14</f>
        <v>1. Capex</v>
      </c>
      <c r="C14" s="145" t="str">
        <f>'Master DB'!C14</f>
        <v>1.93 Source 3 - Short</v>
      </c>
      <c r="D14" s="145" t="str">
        <f>'Master DB'!D14</f>
        <v>Item 1</v>
      </c>
      <c r="E14" s="146" t="str">
        <f>'Master DB'!E14</f>
        <v>AlphaNum</v>
      </c>
      <c r="F14" s="147" t="str">
        <f>IF('Master DB'!F14="NULL",0,'Master DB'!F14)</f>
        <v>https://www.theledstore.co/</v>
      </c>
      <c r="G14" s="147" t="str">
        <f>IF('Master DB'!G14="NULL",0,'Master DB'!G14)</f>
        <v>https://www.huffpost.com</v>
      </c>
      <c r="H14" s="147" t="str">
        <f>IF('Master DB'!H14="NULL",0,'Master DB'!H14)</f>
        <v>https://www.alibaba.com/</v>
      </c>
      <c r="I14" s="147" t="str">
        <f>IF('Master DB'!I14="NULL",0,'Master DB'!I14)</f>
        <v>http://qulon.pro</v>
      </c>
      <c r="J14" s="148">
        <f>IF('Master DB'!J14="NULL",0,'Master DB'!J14)</f>
        <v>0</v>
      </c>
      <c r="K14" s="147" t="str">
        <f>IF('Master DB'!K14="NULL",0,'Master DB'!K14)</f>
        <v>https://www.alibaba.com/</v>
      </c>
      <c r="L14" s="147" t="str">
        <f>IF('Master DB'!L14="NULL",0,'Master DB'!L14)</f>
        <v>https://mcabattery.en.made-in-china.com/</v>
      </c>
      <c r="M14" s="147" t="str">
        <f>IF('Master DB'!M14="NULL",0,'Master DB'!M14)</f>
        <v>https://www.ubitech.fr/</v>
      </c>
      <c r="N14" s="147" t="str">
        <f>IF('Master DB'!N14="NULL",0,'Master DB'!N14)</f>
        <v>https://www.neobits.com/</v>
      </c>
      <c r="O14" s="147" t="str">
        <f>IF('Master DB'!O14="NULL",0,'Master DB'!O14)</f>
        <v>https://www.ebay.com/</v>
      </c>
      <c r="P14" s="147" t="str">
        <f>IF('Master DB'!P14="NULL",0,'Master DB'!P14)</f>
        <v>https://www.kele.com/</v>
      </c>
      <c r="Q14" s="147" t="str">
        <f>IF('Master DB'!Q14="NULL",0,'Master DB'!Q14)</f>
        <v>http://www.crysound.com/</v>
      </c>
      <c r="R14" s="148">
        <f>IF('Master DB'!R14="NULL",0,'Master DB'!R14)</f>
        <v>0</v>
      </c>
      <c r="S14" s="148">
        <f>IF('Master DB'!S14="NULL",0,'Master DB'!S14)</f>
        <v>0</v>
      </c>
      <c r="T14" s="148">
        <f>IF('Master DB'!T14="NULL",0,'Master DB'!T14)</f>
        <v>0</v>
      </c>
      <c r="U14" s="147" t="str">
        <f>IF('Master DB'!U14="NULL",0,'Master DB'!U14)</f>
        <v>http://www.rosim-its.com</v>
      </c>
      <c r="V14" s="147" t="str">
        <f>IF('Master DB'!V14="NULL",0,'Master DB'!V14)</f>
        <v>https://www.alibaba.com/</v>
      </c>
      <c r="W14" s="147" t="str">
        <f>IF('Master DB'!W14="NULL",0,'Master DB'!W14)</f>
        <v>https://eu.mouser.com/</v>
      </c>
      <c r="X14" s="147" t="str">
        <f>IF('Master DB'!X14="NULL",0,'Master DB'!X14)</f>
        <v>https://www.alibaba.com/</v>
      </c>
    </row>
    <row r="15" spans="1:26" ht="15.75" customHeight="1" x14ac:dyDescent="0.2">
      <c r="A15" s="64">
        <f>'Master DB'!A15</f>
        <v>13</v>
      </c>
      <c r="B15" s="65" t="str">
        <f>'Master DB'!B15</f>
        <v>1. Capex</v>
      </c>
      <c r="C15" s="65" t="str">
        <f>'Master DB'!C15</f>
        <v>1.1 Name</v>
      </c>
      <c r="D15" s="65" t="str">
        <f>'Master DB'!D15</f>
        <v>Item 2</v>
      </c>
      <c r="E15" s="66" t="str">
        <f>'Master DB'!E15</f>
        <v>AlphaNum</v>
      </c>
      <c r="F15" s="149">
        <f>IF('Master DB'!F15="NULL",0,'Master DB'!F15)</f>
        <v>0</v>
      </c>
      <c r="G15" s="149">
        <f>IF('Master DB'!G15="NULL",0,'Master DB'!G15)</f>
        <v>0</v>
      </c>
      <c r="H15" s="149" t="str">
        <f>IF('Master DB'!H15="NULL",0,'Master DB'!H15)</f>
        <v>Electrical systems</v>
      </c>
      <c r="I15" s="149" t="str">
        <f>IF('Master DB'!I15="NULL",0,'Master DB'!I15)</f>
        <v>Street lighting control boxes</v>
      </c>
      <c r="J15" s="149" t="str">
        <f>IF('Master DB'!J15="NULL",0,'Master DB'!J15)</f>
        <v xml:space="preserve">Charging Connector </v>
      </c>
      <c r="K15" s="149" t="str">
        <f>IF('Master DB'!K15="NULL",0,'Master DB'!K15)</f>
        <v>Intelligent remote control</v>
      </c>
      <c r="L15" s="149" t="str">
        <f>IF('Master DB'!L15="NULL",0,'Master DB'!L15)</f>
        <v>Remote telemetry system</v>
      </c>
      <c r="M15" s="149" t="str">
        <f>IF('Master DB'!M15="NULL",0,'Master DB'!M15)</f>
        <v>DVR (Digital Video Recorder)</v>
      </c>
      <c r="N15" s="149">
        <f>IF('Master DB'!N15="NULL",0,'Master DB'!N15)</f>
        <v>0</v>
      </c>
      <c r="O15" s="149">
        <f>IF('Master DB'!O15="NULL",0,'Master DB'!O15)</f>
        <v>0</v>
      </c>
      <c r="P15" s="149" t="str">
        <f>IF('Master DB'!P15="NULL",0,'Master DB'!P15)</f>
        <v>Software tool</v>
      </c>
      <c r="Q15" s="149" t="str">
        <f>IF('Master DB'!Q15="NULL",0,'Master DB'!Q15)</f>
        <v>Software tool</v>
      </c>
      <c r="R15" s="149" t="str">
        <f>IF('Master DB'!R15="NULL",0,'Master DB'!R15)</f>
        <v>Software tool</v>
      </c>
      <c r="S15" s="149">
        <f>IF('Master DB'!S15="NULL",0,'Master DB'!S15)</f>
        <v>0</v>
      </c>
      <c r="T15" s="149" t="str">
        <f>IF('Master DB'!T15="NULL",0,'Master DB'!T15)</f>
        <v>Software tool</v>
      </c>
      <c r="U15" s="149" t="str">
        <f>IF('Master DB'!U15="NULL",0,'Master DB'!U15)</f>
        <v>Wireless Data Collector/Gateway</v>
      </c>
      <c r="V15" s="149">
        <f>IF('Master DB'!V15="NULL",0,'Master DB'!V15)</f>
        <v>0</v>
      </c>
      <c r="W15" s="149">
        <f>IF('Master DB'!W15="NULL",0,'Master DB'!W15)</f>
        <v>0</v>
      </c>
      <c r="X15" s="149">
        <f>IF('Master DB'!X15="NULL",0,'Master DB'!X15)</f>
        <v>0</v>
      </c>
    </row>
    <row r="16" spans="1:26" ht="15.75" customHeight="1" x14ac:dyDescent="0.2">
      <c r="A16" s="70">
        <f>'Master DB'!A16</f>
        <v>14</v>
      </c>
      <c r="B16" s="71" t="str">
        <f>'Master DB'!B16</f>
        <v>1. Capex</v>
      </c>
      <c r="C16" s="71" t="str">
        <f>'Master DB'!C16</f>
        <v>1.2 Description</v>
      </c>
      <c r="D16" s="71" t="str">
        <f>'Master DB'!D16</f>
        <v>Item 2</v>
      </c>
      <c r="E16" s="72" t="str">
        <f>'Master DB'!E16</f>
        <v>AlphaNum</v>
      </c>
      <c r="F16" s="73">
        <f>IF('Master DB'!F16="NULL",0,'Master DB'!F16)</f>
        <v>0</v>
      </c>
      <c r="G16" s="73">
        <f>IF('Master DB'!G16="NULL",0,'Master DB'!G16)</f>
        <v>0</v>
      </c>
      <c r="H16" s="73" t="str">
        <f>IF('Master DB'!H16="NULL",0,'Master DB'!H16)</f>
        <v>Service cabinets, covering energy supply and metering facilities.</v>
      </c>
      <c r="I16" s="73" t="str">
        <f>IF('Master DB'!I16="NULL",0,'Master DB'!I16)</f>
        <v xml:space="preserve">which can be mounted on electric lamp post
</v>
      </c>
      <c r="J16" s="73" t="str">
        <f>IF('Master DB'!J16="NULL",0,'Master DB'!J16)</f>
        <v>Connectors and plug in for cars</v>
      </c>
      <c r="K16" s="73" t="str">
        <f>IF('Master DB'!K16="NULL",0,'Master DB'!K16)</f>
        <v>Smart Devices solutions allows to do a remote control</v>
      </c>
      <c r="L16" s="73" t="str">
        <f>IF('Master DB'!L16="NULL",0,'Master DB'!L16)</f>
        <v xml:space="preserve">An automated communications process by which measurements and other data are collected at remote or inaccessible points and transmitted to receiving equipment for monitoring.
</v>
      </c>
      <c r="M16" s="73" t="str">
        <f>IF('Master DB'!M16="NULL",0,'Master DB'!M16)</f>
        <v xml:space="preserve">Network Video Recorder (NVR) - NVRs are responsible for video monitoring, event management, and storage.  </v>
      </c>
      <c r="N16" s="73">
        <f>IF('Master DB'!N16="NULL",0,'Master DB'!N16)</f>
        <v>0</v>
      </c>
      <c r="O16" s="73">
        <f>IF('Master DB'!O16="NULL",0,'Master DB'!O16)</f>
        <v>0</v>
      </c>
      <c r="P16" s="73" t="str">
        <f>IF('Master DB'!P16="NULL",0,'Master DB'!P16)</f>
        <v>Shows the measures and collects data. Data is accessible in real time and measurements can be consulted remotely.</v>
      </c>
      <c r="Q16" s="73" t="str">
        <f>IF('Master DB'!Q16="NULL",0,'Master DB'!Q16)</f>
        <v>Shows the measures and collects data. Data is accessible in real time and measurements can be consulted remotely.</v>
      </c>
      <c r="R16" s="73" t="str">
        <f>IF('Master DB'!R16="NULL",0,'Master DB'!R16)</f>
        <v>Shows the measures and collects data. Data is accessible in real time and measurements can be consulted remotely.</v>
      </c>
      <c r="S16" s="101">
        <f>IF('Master DB'!S16="NULL",0,'Master DB'!S16)</f>
        <v>0</v>
      </c>
      <c r="T16" s="73" t="str">
        <f>IF('Master DB'!T16="NULL",0,'Master DB'!T16)</f>
        <v xml:space="preserve">A web hosted control system which provides monitoring, switching and dimming control. </v>
      </c>
      <c r="U16" s="73" t="str">
        <f>IF('Master DB'!U16="NULL",0,'Master DB'!U16)</f>
        <v>It is used to receive information from wireless parking lot sensor and transmit this information to user system</v>
      </c>
      <c r="V16" s="73">
        <f>IF('Master DB'!V16="NULL",0,'Master DB'!V16)</f>
        <v>0</v>
      </c>
      <c r="W16" s="73">
        <f>IF('Master DB'!W16="NULL",0,'Master DB'!W16)</f>
        <v>0</v>
      </c>
      <c r="X16" s="73">
        <f>IF('Master DB'!X16="NULL",0,'Master DB'!X16)</f>
        <v>0</v>
      </c>
    </row>
    <row r="17" spans="1:24" ht="15.75" customHeight="1" x14ac:dyDescent="0.2">
      <c r="A17" s="70">
        <f>'Master DB'!A17</f>
        <v>15</v>
      </c>
      <c r="B17" s="71" t="str">
        <f>'Master DB'!B17</f>
        <v>1. Capex</v>
      </c>
      <c r="C17" s="71" t="str">
        <f>'Master DB'!C17</f>
        <v>1.3 Unit</v>
      </c>
      <c r="D17" s="71" t="str">
        <f>'Master DB'!D17</f>
        <v>Item 2</v>
      </c>
      <c r="E17" s="72" t="str">
        <f>'Master DB'!E17</f>
        <v>AlphaNum</v>
      </c>
      <c r="F17" s="73">
        <f>IF('Master DB'!F17="NULL",0,'Master DB'!F17)</f>
        <v>0</v>
      </c>
      <c r="G17" s="73">
        <f>IF('Master DB'!G17="NULL",0,'Master DB'!G17)</f>
        <v>0</v>
      </c>
      <c r="H17" s="73" t="str">
        <f>IF('Master DB'!H17="NULL",0,'Master DB'!H17)</f>
        <v>Per streetlight cable system</v>
      </c>
      <c r="I17" s="73" t="str">
        <f>IF('Master DB'!I17="NULL",0,'Master DB'!I17)</f>
        <v>Per sensor</v>
      </c>
      <c r="J17" s="73" t="str">
        <f>IF('Master DB'!J17="NULL",0,'Master DB'!J17)</f>
        <v>Per connector</v>
      </c>
      <c r="K17" s="73" t="str">
        <f>IF('Master DB'!K17="NULL",0,'Master DB'!K17)</f>
        <v>Per remote control</v>
      </c>
      <c r="L17" s="73" t="str">
        <f>IF('Master DB'!L17="NULL",0,'Master DB'!L17)</f>
        <v>Per telemetry system</v>
      </c>
      <c r="M17" s="73" t="str">
        <f>IF('Master DB'!M17="NULL",0,'Master DB'!M17)</f>
        <v>Per recorder</v>
      </c>
      <c r="N17" s="73">
        <f>IF('Master DB'!N17="NULL",0,'Master DB'!N17)</f>
        <v>0</v>
      </c>
      <c r="O17" s="73">
        <f>IF('Master DB'!O17="NULL",0,'Master DB'!O17)</f>
        <v>0</v>
      </c>
      <c r="P17" s="73" t="str">
        <f>IF('Master DB'!P17="NULL",0,'Master DB'!P17)</f>
        <v>Per software</v>
      </c>
      <c r="Q17" s="73" t="str">
        <f>IF('Master DB'!Q17="NULL",0,'Master DB'!Q17)</f>
        <v>Per software</v>
      </c>
      <c r="R17" s="73" t="str">
        <f>IF('Master DB'!R17="NULL",0,'Master DB'!R17)</f>
        <v>Per software</v>
      </c>
      <c r="S17" s="101">
        <f>IF('Master DB'!S17="NULL",0,'Master DB'!S17)</f>
        <v>0</v>
      </c>
      <c r="T17" s="73" t="str">
        <f>IF('Master DB'!T17="NULL",0,'Master DB'!T17)</f>
        <v>Per software</v>
      </c>
      <c r="U17" s="73" t="str">
        <f>IF('Master DB'!U17="NULL",0,'Master DB'!U17)</f>
        <v>Per gateway</v>
      </c>
      <c r="V17" s="73">
        <f>IF('Master DB'!V17="NULL",0,'Master DB'!V17)</f>
        <v>0</v>
      </c>
      <c r="W17" s="73">
        <f>IF('Master DB'!W17="NULL",0,'Master DB'!W17)</f>
        <v>0</v>
      </c>
      <c r="X17" s="73">
        <f>IF('Master DB'!X17="NULL",0,'Master DB'!X17)</f>
        <v>0</v>
      </c>
    </row>
    <row r="18" spans="1:24" ht="15.75" customHeight="1" x14ac:dyDescent="0.2">
      <c r="A18" s="158">
        <f>'Master DB'!A18</f>
        <v>16</v>
      </c>
      <c r="B18" s="160" t="str">
        <f>'Master DB'!B18</f>
        <v>1. Capex</v>
      </c>
      <c r="C18" s="160" t="str">
        <f>'Master DB'!C18</f>
        <v>1.4 Ratio # Units / Measure</v>
      </c>
      <c r="D18" s="160" t="str">
        <f>'Master DB'!D18</f>
        <v>Item 2</v>
      </c>
      <c r="E18" s="162" t="str">
        <f>'Master DB'!E18</f>
        <v>Num #</v>
      </c>
      <c r="F18" s="164">
        <f>IF('Master DB'!F18="NULL",0,'Master DB'!F18)</f>
        <v>0</v>
      </c>
      <c r="G18" s="164">
        <f>IF('Master DB'!G18="NULL",0,'Master DB'!G18)</f>
        <v>0</v>
      </c>
      <c r="H18" s="164">
        <f>IF('Master DB'!H18="NULL",0,'Master DB'!H18)</f>
        <v>1</v>
      </c>
      <c r="I18" s="164">
        <f>IF('Master DB'!I18="NULL",0,'Master DB'!I18)</f>
        <v>1</v>
      </c>
      <c r="J18" s="164">
        <f>IF('Master DB'!J18="NULL",0,'Master DB'!J18)</f>
        <v>0.01</v>
      </c>
      <c r="K18" s="164">
        <f>IF('Master DB'!K18="NULL",0,'Master DB'!K18)</f>
        <v>0.1</v>
      </c>
      <c r="L18" s="164">
        <f>IF('Master DB'!L18="NULL",0,'Master DB'!L18)</f>
        <v>0.1</v>
      </c>
      <c r="M18" s="164">
        <f>IF('Master DB'!M18="NULL",0,'Master DB'!M18)</f>
        <v>0.05</v>
      </c>
      <c r="N18" s="73">
        <f>IF('Master DB'!N18="NULL",0,'Master DB'!N18)</f>
        <v>0</v>
      </c>
      <c r="O18" s="73">
        <f>IF('Master DB'!O18="NULL",0,'Master DB'!O18)</f>
        <v>0</v>
      </c>
      <c r="P18" s="164" t="str">
        <f>IF('Master DB'!P18="NULL",0,'Master DB'!P18)</f>
        <v>NA</v>
      </c>
      <c r="Q18" s="164" t="str">
        <f>IF('Master DB'!Q18="NULL",0,'Master DB'!Q18)</f>
        <v>NA</v>
      </c>
      <c r="R18" s="123" t="str">
        <f>IF('Master DB'!R18="NULL",0,'Master DB'!R18)</f>
        <v>NA</v>
      </c>
      <c r="S18" s="101">
        <f>IF('Master DB'!S18="NULL",0,'Master DB'!S18)</f>
        <v>0</v>
      </c>
      <c r="T18" s="164" t="str">
        <f>IF('Master DB'!T18="NULL",0,'Master DB'!T18)</f>
        <v>NA</v>
      </c>
      <c r="U18" s="164">
        <f>IF('Master DB'!U18="NULL",0,'Master DB'!U18)</f>
        <v>0.1</v>
      </c>
      <c r="V18" s="73">
        <f>IF('Master DB'!V18="NULL",0,'Master DB'!V18)</f>
        <v>0</v>
      </c>
      <c r="W18" s="73">
        <f>IF('Master DB'!W18="NULL",0,'Master DB'!W18)</f>
        <v>0</v>
      </c>
      <c r="X18" s="73">
        <f>IF('Master DB'!X18="NULL",0,'Master DB'!X18)</f>
        <v>0</v>
      </c>
    </row>
    <row r="19" spans="1:24" ht="15.75" customHeight="1" x14ac:dyDescent="0.2">
      <c r="A19" s="95">
        <f>'Master DB'!A19</f>
        <v>17</v>
      </c>
      <c r="B19" s="96" t="str">
        <f>'Master DB'!B19</f>
        <v>1. Capex</v>
      </c>
      <c r="C19" s="96" t="str">
        <f>'Master DB'!C19</f>
        <v>1.5 Cost / Unit - Min</v>
      </c>
      <c r="D19" s="96" t="str">
        <f>'Master DB'!D19</f>
        <v>Item 2</v>
      </c>
      <c r="E19" s="99" t="str">
        <f>'Master DB'!E19</f>
        <v>£</v>
      </c>
      <c r="F19" s="101">
        <f>IF('Master DB'!F19="NULL",0,'Master DB'!F19)</f>
        <v>0</v>
      </c>
      <c r="G19" s="101">
        <f>IF('Master DB'!G19="NULL",0,'Master DB'!G19)</f>
        <v>0</v>
      </c>
      <c r="H19" s="101">
        <f>IF('Master DB'!H19="NULL",0,'Master DB'!H19)</f>
        <v>10</v>
      </c>
      <c r="I19" s="101">
        <f>IF('Master DB'!I19="NULL",0,'Master DB'!I19)</f>
        <v>40</v>
      </c>
      <c r="J19" s="101">
        <f>IF('Master DB'!J19="NULL",0,'Master DB'!J19)</f>
        <v>150</v>
      </c>
      <c r="K19" s="101">
        <f>IF('Master DB'!K19="NULL",0,'Master DB'!K19)</f>
        <v>190</v>
      </c>
      <c r="L19" s="101">
        <f>IF('Master DB'!L19="NULL",0,'Master DB'!L19)</f>
        <v>190</v>
      </c>
      <c r="M19" s="101">
        <f>IF('Master DB'!M19="NULL",0,'Master DB'!M19)</f>
        <v>150</v>
      </c>
      <c r="N19" s="73">
        <f>IF('Master DB'!N19="NULL",0,'Master DB'!N19)</f>
        <v>0</v>
      </c>
      <c r="O19" s="73">
        <f>IF('Master DB'!O19="NULL",0,'Master DB'!O19)</f>
        <v>0</v>
      </c>
      <c r="P19" s="101">
        <f>IF('Master DB'!P19="NULL",0,'Master DB'!P19)</f>
        <v>10000</v>
      </c>
      <c r="Q19" s="101">
        <f>IF('Master DB'!Q19="NULL",0,'Master DB'!Q19)</f>
        <v>10000</v>
      </c>
      <c r="R19" s="101">
        <f>IF('Master DB'!R19="NULL",0,'Master DB'!R19)</f>
        <v>10000</v>
      </c>
      <c r="S19" s="101">
        <f>IF('Master DB'!S19="NULL",0,'Master DB'!S19)</f>
        <v>0</v>
      </c>
      <c r="T19" s="101">
        <f>IF('Master DB'!T19="NULL",0,'Master DB'!T19)</f>
        <v>25000</v>
      </c>
      <c r="U19" s="101">
        <f>IF('Master DB'!U19="NULL",0,'Master DB'!U19)</f>
        <v>280</v>
      </c>
      <c r="V19" s="73">
        <f>IF('Master DB'!V19="NULL",0,'Master DB'!V19)</f>
        <v>0</v>
      </c>
      <c r="W19" s="101">
        <f>IF('Master DB'!W19="NULL",0,'Master DB'!W19)</f>
        <v>0</v>
      </c>
      <c r="X19" s="73">
        <f>IF('Master DB'!X19="NULL",0,'Master DB'!X19)</f>
        <v>0</v>
      </c>
    </row>
    <row r="20" spans="1:24" ht="15.75" customHeight="1" x14ac:dyDescent="0.2">
      <c r="A20" s="95">
        <f>'Master DB'!A20</f>
        <v>18</v>
      </c>
      <c r="B20" s="96" t="str">
        <f>'Master DB'!B20</f>
        <v>1. Capex</v>
      </c>
      <c r="C20" s="96" t="str">
        <f>'Master DB'!C20</f>
        <v>1.6 Cost / Unit - Max</v>
      </c>
      <c r="D20" s="96" t="str">
        <f>'Master DB'!D20</f>
        <v>Item 2</v>
      </c>
      <c r="E20" s="99" t="str">
        <f>'Master DB'!E20</f>
        <v>£</v>
      </c>
      <c r="F20" s="101">
        <f>IF('Master DB'!F20="NULL",0,'Master DB'!F20)</f>
        <v>0</v>
      </c>
      <c r="G20" s="101">
        <f>IF('Master DB'!G20="NULL",0,'Master DB'!G20)</f>
        <v>0</v>
      </c>
      <c r="H20" s="101">
        <f>IF('Master DB'!H20="NULL",0,'Master DB'!H20)</f>
        <v>30</v>
      </c>
      <c r="I20" s="101">
        <f>IF('Master DB'!I20="NULL",0,'Master DB'!I20)</f>
        <v>100</v>
      </c>
      <c r="J20" s="101">
        <f>IF('Master DB'!J20="NULL",0,'Master DB'!J20)</f>
        <v>200</v>
      </c>
      <c r="K20" s="101">
        <f>IF('Master DB'!K20="NULL",0,'Master DB'!K20)</f>
        <v>210</v>
      </c>
      <c r="L20" s="101">
        <f>IF('Master DB'!L20="NULL",0,'Master DB'!L20)</f>
        <v>210</v>
      </c>
      <c r="M20" s="101">
        <f>IF('Master DB'!M20="NULL",0,'Master DB'!M20)</f>
        <v>380</v>
      </c>
      <c r="N20" s="101">
        <f>IF('Master DB'!N20="NULL",0,'Master DB'!N20)</f>
        <v>0</v>
      </c>
      <c r="O20" s="101">
        <f>IF('Master DB'!O20="NULL",0,'Master DB'!O20)</f>
        <v>0</v>
      </c>
      <c r="P20" s="101">
        <f>IF('Master DB'!P20="NULL",0,'Master DB'!P20)</f>
        <v>25000</v>
      </c>
      <c r="Q20" s="101">
        <f>IF('Master DB'!Q20="NULL",0,'Master DB'!Q20)</f>
        <v>25000</v>
      </c>
      <c r="R20" s="101">
        <f>IF('Master DB'!R20="NULL",0,'Master DB'!R20)</f>
        <v>25000</v>
      </c>
      <c r="S20" s="101">
        <f>IF('Master DB'!S20="NULL",0,'Master DB'!S20)</f>
        <v>0</v>
      </c>
      <c r="T20" s="101">
        <f>IF('Master DB'!T20="NULL",0,'Master DB'!T20)</f>
        <v>85000</v>
      </c>
      <c r="U20" s="101">
        <f>IF('Master DB'!U20="NULL",0,'Master DB'!U20)</f>
        <v>400</v>
      </c>
      <c r="V20" s="73">
        <f>IF('Master DB'!V20="NULL",0,'Master DB'!V20)</f>
        <v>0</v>
      </c>
      <c r="W20" s="101">
        <f>IF('Master DB'!W20="NULL",0,'Master DB'!W20)</f>
        <v>0</v>
      </c>
      <c r="X20" s="73">
        <f>IF('Master DB'!X20="NULL",0,'Master DB'!X20)</f>
        <v>0</v>
      </c>
    </row>
    <row r="21" spans="1:24" ht="15.75" customHeight="1" x14ac:dyDescent="0.2">
      <c r="A21" s="117">
        <f>'Master DB'!A21</f>
        <v>19</v>
      </c>
      <c r="B21" s="119" t="str">
        <f>'Master DB'!B21</f>
        <v>1. Capex</v>
      </c>
      <c r="C21" s="119" t="str">
        <f>'Master DB'!C21</f>
        <v>1.7 Source 1</v>
      </c>
      <c r="D21" s="119" t="str">
        <f>'Master DB'!D21</f>
        <v>Item 2</v>
      </c>
      <c r="E21" s="72" t="str">
        <f>'Master DB'!E21</f>
        <v>AlphaNum</v>
      </c>
      <c r="F21" s="123">
        <f>IF('Master DB'!F21="NULL",0,'Master DB'!F21)</f>
        <v>0</v>
      </c>
      <c r="G21" s="123">
        <f>IF('Master DB'!G21="NULL",0,'Master DB'!G21)</f>
        <v>0</v>
      </c>
      <c r="H21" s="123" t="str">
        <f>IF('Master DB'!H21="NULL",0,'Master DB'!H21)</f>
        <v>https://www.made-in-china.com/productdirectory.do?word=led+street+light+transformer&amp;subaction=hunt&amp;style=b&amp;mode=and&amp;code=0&amp;comProvince=nolimit&amp;order=0&amp;isOpenCorrection=1</v>
      </c>
      <c r="I21" s="123" t="str">
        <f>IF('Master DB'!I21="NULL",0,'Master DB'!I21)</f>
        <v xml:space="preserve">https://www.meterboxesdirect.co.uk/electric-meter-pole-top-box-360-252-140-mm.html
</v>
      </c>
      <c r="J21" s="123" t="str">
        <f>IF('Master DB'!J21="NULL",0,'Master DB'!J21)</f>
        <v xml:space="preserve">https://www.amazon.fr/dp/B00YT75GWW/ref=dp_cerb_1
</v>
      </c>
      <c r="K21" s="123" t="str">
        <f>IF('Master DB'!K21="NULL",0,'Master DB'!K21)</f>
        <v>https://www.amazon.co.uk/TOP-MAX-Wireless-Compatible-Control-Anywhere/dp/B077YF8LV6/ref=pd_day0_hl_107_23?_encoding=UTF8&amp;pd_rd_i=B077YF8LV6&amp;pd_rd_r=0fac8156-1a50-11e9-bd3a-1b03e59c87b4&amp;pd_rd_w=aAYT7&amp;pd_rd_wg=ep0A4&amp;pf_rd_p=b082d07b-aaea-4f40-9ff3-d27463f747d7&amp;pf_rd_r=6XP6YREE1MVQP5JAYGD9&amp;psc=1&amp;refRID=6XP6YREE1MVQP5JAYGD9</v>
      </c>
      <c r="L21" s="123" t="str">
        <f>IF('Master DB'!L21="NULL",0,'Master DB'!L21)</f>
        <v>https://www.amazon.co.uk/TOP-MAX-Wireless-Compatible-Control-Anywhere/dp/B077YF8LV6/ref=pd_day0_hl_107_23?_encoding=UTF8&amp;pd_rd_i=B077YF8LV6&amp;pd_rd_r=0fac8156-1a50-11e9-bd3a-1b03e59c87b4&amp;pd_rd_w=aAYT7&amp;pd_rd_wg=ep0A4&amp;pf_rd_p=b082d07b-aaea-4f40-9ff3-d27463f747d7&amp;pf_rd_r=6XP6YREE1MVQP5JAYGD9&amp;psc=1&amp;refRID=6XP6YREE1MVQP5JAYGD9</v>
      </c>
      <c r="M21" s="123" t="str">
        <f>IF('Master DB'!M21="NULL",0,'Master DB'!M21)</f>
        <v>https://www.security-camera-warehouse.com/the-admiral-4-channel-nvr-adm4p4.php</v>
      </c>
      <c r="N21" s="101">
        <f>IF('Master DB'!N21="NULL",0,'Master DB'!N21)</f>
        <v>0</v>
      </c>
      <c r="O21" s="101">
        <f>IF('Master DB'!O21="NULL",0,'Master DB'!O21)</f>
        <v>0</v>
      </c>
      <c r="P21" s="123" t="str">
        <f>IF('Master DB'!P21="NULL",0,'Master DB'!P21)</f>
        <v xml:space="preserve">https://www.fr.paessler.com/prtg?utm_source=google&amp;utm_medium=cpc&amp;utm_campaign=ROW_FR_Search-nonBrand_broad_2&amp;utm_adgroup=networking-softwares&amp;utm_adnum=171032094950&amp;utm_keyword=%2Bnetworking%20%2Bsoftwares&amp;utm_device=c&amp;utm_position=1t1&amp;utm_campaignid=367571891&amp;utm_adgroupid=26332991411&amp;utm_targetid=kwd-28682313563&amp;utm_customerid=&amp;utm_location=9056139&amp;gclid=EAIaIQobChMIq4u1qpi34AIV4hXTCh2X9QurEAAYASAAEgKuIfD_BwE
</v>
      </c>
      <c r="Q21" s="123" t="str">
        <f>IF('Master DB'!Q21="NULL",0,'Master DB'!Q21)</f>
        <v>https://www.fr.paessler.com/prtg?utm_source=google&amp;utm_medium=cpc&amp;utm_campaign=ROW_FR_Search-nonBrand_broad_2&amp;utm_adgroup=networking-softwares&amp;utm_adnum=171032094950&amp;utm_keyword=%2Bnetworking%20%2Bsoftwares&amp;utm_device=c&amp;utm_position=1t1&amp;utm_campaignid=367571891&amp;utm_adgroupid=26332991411&amp;utm_targetid=kwd-28682313563&amp;utm_customerid=&amp;utm_location=9056139&amp;gclid=EAIaIQobChMIq4u1qpi34AIV4hXTCh2X9QurEAAYASAAEgKuIfD_BwE</v>
      </c>
      <c r="R21" s="123" t="str">
        <f>IF('Master DB'!R21="NULL",0,'Master DB'!R21)</f>
        <v>https://www.fr.paessler.com/prtg?utm_source=google&amp;utm_medium=cpc&amp;utm_campaign=ROW_FR_Search-nonBrand_broad_2&amp;utm_adgroup=networking-softwares&amp;utm_adnum=171032094950&amp;utm_keyword=%2Bnetworking%20%2Bsoftwares&amp;utm_device=c&amp;utm_position=1t1&amp;utm_campaignid=367571891&amp;utm_adgroupid=26332991411&amp;utm_targetid=kwd-28682313563&amp;utm_customerid=&amp;utm_location=9056139&amp;gclid=EAIaIQobChMIq4u1qpi34AIV4hXTCh2X9QurEAAYASAAEgKuIfD_BwE</v>
      </c>
      <c r="S21" s="101">
        <f>IF('Master DB'!S21="NULL",0,'Master DB'!S21)</f>
        <v>0</v>
      </c>
      <c r="T21" s="123" t="str">
        <f>IF('Master DB'!T21="NULL",0,'Master DB'!T21)</f>
        <v xml:space="preserve">http://qulon.pro
</v>
      </c>
      <c r="U21" s="123" t="str">
        <f>IF('Master DB'!U21="NULL",0,'Master DB'!U21)</f>
        <v>https://buy.advantech.eu/Buy-Online/bymodel-UTX-3117.htm</v>
      </c>
      <c r="V21" s="73">
        <f>IF('Master DB'!V21="NULL",0,'Master DB'!V21)</f>
        <v>0</v>
      </c>
      <c r="W21" s="101">
        <f>IF('Master DB'!W21="NULL",0,'Master DB'!W21)</f>
        <v>0</v>
      </c>
      <c r="X21" s="73">
        <f>IF('Master DB'!X21="NULL",0,'Master DB'!X21)</f>
        <v>0</v>
      </c>
    </row>
    <row r="22" spans="1:24" ht="15.75" customHeight="1" x14ac:dyDescent="0.2">
      <c r="A22" s="117">
        <f>'Master DB'!A22</f>
        <v>20</v>
      </c>
      <c r="B22" s="119" t="str">
        <f>'Master DB'!B22</f>
        <v>1. Capex</v>
      </c>
      <c r="C22" s="119" t="str">
        <f>'Master DB'!C22</f>
        <v>1.8 Source 2</v>
      </c>
      <c r="D22" s="119" t="str">
        <f>'Master DB'!D22</f>
        <v>Item 2</v>
      </c>
      <c r="E22" s="72" t="str">
        <f>'Master DB'!E22</f>
        <v>AlphaNum</v>
      </c>
      <c r="F22" s="123">
        <f>IF('Master DB'!F22="NULL",0,'Master DB'!F22)</f>
        <v>0</v>
      </c>
      <c r="G22" s="123">
        <f>IF('Master DB'!G22="NULL",0,'Master DB'!G22)</f>
        <v>0</v>
      </c>
      <c r="H22" s="123" t="str">
        <f>IF('Master DB'!H22="NULL",0,'Master DB'!H22)</f>
        <v>https://www.alibaba.com/product-detail/100W-54V-DC-Power-Supply-ELG_60598044271.html?spm=a2700.galleryofferlist.normalList.2.dec22bf5RDx1Ep&amp;s=p</v>
      </c>
      <c r="I22" s="123" t="str">
        <f>IF('Master DB'!I22="NULL",0,'Master DB'!I22)</f>
        <v>https://www.indiamart.com/proddetail/auto-street-light-control-panel-12608808348.html</v>
      </c>
      <c r="J22" s="123" t="str">
        <f>IF('Master DB'!J22="NULL",0,'Master DB'!J22)</f>
        <v>https://www.alibaba.com/product-detail/Mode-2-iec-62196-ev-charging_60638582986.html?spm=a2700.galleryofferlist.normalList.57.1e49473e40gVOq</v>
      </c>
      <c r="K22" s="123" t="str">
        <f>IF('Master DB'!K22="NULL",0,'Master DB'!K22)</f>
        <v xml:space="preserve">https://commercial-energy.en.made-in-china.com/product/XScQLsqAAgpw/China-Remote-Control-Smart-Automatic-Solar-Street-Lighting-System.html
</v>
      </c>
      <c r="L22" s="123" t="str">
        <f>IF('Master DB'!L22="NULL",0,'Master DB'!L22)</f>
        <v>https://www.alibaba.com/product-detail/RTU-remote-telemetry-unit-street-lights_60546372021.html?spm=a2700.galleryofferlist.normalList.12.7edb21df5YXyqS</v>
      </c>
      <c r="M22" s="123" t="str">
        <f>IF('Master DB'!M22="NULL",0,'Master DB'!M22)</f>
        <v>https://www.alibaba.com/product-detail/24-channel-1-5U-poe-4k_60745055530.html?spm=a2700.7724857.normalList.13.7f704657ca7iGs&amp;s=p</v>
      </c>
      <c r="N22" s="101">
        <f>IF('Master DB'!N22="NULL",0,'Master DB'!N22)</f>
        <v>0</v>
      </c>
      <c r="O22" s="101">
        <f>IF('Master DB'!O22="NULL",0,'Master DB'!O22)</f>
        <v>0</v>
      </c>
      <c r="P22" s="123" t="str">
        <f>IF('Master DB'!P22="NULL",0,'Master DB'!P22)</f>
        <v>http://democracy.cityoflondon.gov.uk/documents/s81815/Appendix%201%20-%20Radio%20Frequency%20Mesh%20Smart%20Cities%20-%20Concepts%20Opportunities.pdf</v>
      </c>
      <c r="Q22" s="123" t="str">
        <f>IF('Master DB'!Q22="NULL",0,'Master DB'!Q22)</f>
        <v>http://www.cmt-gmbh.de/Produkte/WirelessSensorNetworks/XMESH_Network_Stack.html</v>
      </c>
      <c r="R22" s="123" t="str">
        <f>IF('Master DB'!R22="NULL",0,'Master DB'!R22)</f>
        <v>https://ieeexplore.ieee.org/document/4400970</v>
      </c>
      <c r="S22" s="101">
        <f>IF('Master DB'!S22="NULL",0,'Master DB'!S22)</f>
        <v>0</v>
      </c>
      <c r="T22" s="123" t="str">
        <f>IF('Master DB'!T22="NULL",0,'Master DB'!T22)</f>
        <v>https://www.bartlettinteractive.com/blog/cost-enterprise-CMS</v>
      </c>
      <c r="U22" s="123" t="str">
        <f>IF('Master DB'!U22="NULL",0,'Master DB'!U22)</f>
        <v>https://www.monnit.com/Products/Gateways/Ethernet-Gateway/Wireless-Ethernet-Gateways</v>
      </c>
      <c r="V22" s="73">
        <f>IF('Master DB'!V22="NULL",0,'Master DB'!V22)</f>
        <v>0</v>
      </c>
      <c r="W22" s="101">
        <f>IF('Master DB'!W22="NULL",0,'Master DB'!W22)</f>
        <v>0</v>
      </c>
      <c r="X22" s="73">
        <f>IF('Master DB'!X22="NULL",0,'Master DB'!X22)</f>
        <v>0</v>
      </c>
    </row>
    <row r="23" spans="1:24" ht="15.75" customHeight="1" x14ac:dyDescent="0.2">
      <c r="A23" s="95">
        <f>'Master DB'!A23</f>
        <v>21</v>
      </c>
      <c r="B23" s="96" t="str">
        <f>'Master DB'!B23</f>
        <v>1. Capex</v>
      </c>
      <c r="C23" s="96" t="str">
        <f>'Master DB'!C23</f>
        <v>1.9 Source 3</v>
      </c>
      <c r="D23" s="96" t="str">
        <f>'Master DB'!D23</f>
        <v>Item 2</v>
      </c>
      <c r="E23" s="72" t="str">
        <f>'Master DB'!E23</f>
        <v>AlphaNum</v>
      </c>
      <c r="F23" s="101">
        <f>IF('Master DB'!F23="NULL",0,'Master DB'!F23)</f>
        <v>0</v>
      </c>
      <c r="G23" s="101">
        <f>IF('Master DB'!G23="NULL",0,'Master DB'!G23)</f>
        <v>0</v>
      </c>
      <c r="H23" s="101">
        <f>IF('Master DB'!H23="NULL",0,'Master DB'!H23)</f>
        <v>0</v>
      </c>
      <c r="I23" s="101">
        <f>IF('Master DB'!I23="NULL",0,'Master DB'!I23)</f>
        <v>0</v>
      </c>
      <c r="J23" s="101">
        <f>IF('Master DB'!J23="NULL",0,'Master DB'!J23)</f>
        <v>0</v>
      </c>
      <c r="K23" s="132" t="str">
        <f>IF('Master DB'!K23="NULL",0,'Master DB'!K23)</f>
        <v>https://info.lightinus.com/solar-street-lights#how_smart_they_can_be_</v>
      </c>
      <c r="L23" s="132" t="str">
        <f>IF('Master DB'!L23="NULL",0,'Master DB'!L23)</f>
        <v>https://commercial-energy.en.made-in-china.com/product/XScQLsqAAgpw/China-Remote-Control-Smart-Automatic-Solar-Street-Lighting-System.html</v>
      </c>
      <c r="M23" s="101">
        <f>IF('Master DB'!M23="NULL",0,'Master DB'!M23)</f>
        <v>0</v>
      </c>
      <c r="N23" s="101">
        <f>IF('Master DB'!N23="NULL",0,'Master DB'!N23)</f>
        <v>0</v>
      </c>
      <c r="O23" s="101">
        <f>IF('Master DB'!O23="NULL",0,'Master DB'!O23)</f>
        <v>0</v>
      </c>
      <c r="P23" s="132" t="str">
        <f>IF('Master DB'!P23="NULL",0,'Master DB'!P23)</f>
        <v>https://www.wunderground.com/cat6/purple-airs-250-air-pollution-monitor-gives-government-equipment-run-money</v>
      </c>
      <c r="Q23" s="132" t="str">
        <f>IF('Master DB'!Q23="NULL",0,'Master DB'!Q23)</f>
        <v>https://doc.informatik.uni-goettingen.de/wiki/images/7/7b/MoteView_Users_Manual_7430-0008-05_A.pdf</v>
      </c>
      <c r="R23" s="132" t="str">
        <f>IF('Master DB'!R23="NULL",0,'Master DB'!R23)</f>
        <v>http://advantech-bb.com/sensor-networking-cost-model/</v>
      </c>
      <c r="S23" s="101">
        <f>IF('Master DB'!S23="NULL",0,'Master DB'!S23)</f>
        <v>0</v>
      </c>
      <c r="T23" s="132" t="str">
        <f>IF('Master DB'!T23="NULL",0,'Master DB'!T23)</f>
        <v xml:space="preserve">https://www.citintelly.com/intelligent-street-lighting-products/street-lighting-control-system/
</v>
      </c>
      <c r="U23" s="132" t="str">
        <f>IF('Master DB'!U23="NULL",0,'Master DB'!U23)</f>
        <v>https://shop.omnisense.com/g-3-wireless-gateway-with-cellularoptional-wifi-and-ethernet</v>
      </c>
      <c r="V23" s="73">
        <f>IF('Master DB'!V23="NULL",0,'Master DB'!V23)</f>
        <v>0</v>
      </c>
      <c r="W23" s="101">
        <f>IF('Master DB'!W23="NULL",0,'Master DB'!W23)</f>
        <v>0</v>
      </c>
      <c r="X23" s="73">
        <f>IF('Master DB'!X23="NULL",0,'Master DB'!X23)</f>
        <v>0</v>
      </c>
    </row>
    <row r="24" spans="1:24" ht="15.75" customHeight="1" x14ac:dyDescent="0.2">
      <c r="A24" s="95">
        <f>'Master DB'!A24</f>
        <v>22</v>
      </c>
      <c r="B24" s="96" t="str">
        <f>'Master DB'!B24</f>
        <v>1. Capex</v>
      </c>
      <c r="C24" s="96" t="str">
        <f>'Master DB'!C24</f>
        <v>1.91 Source 1 - Short</v>
      </c>
      <c r="D24" s="96" t="str">
        <f>'Master DB'!D24</f>
        <v>Item 2</v>
      </c>
      <c r="E24" s="72" t="str">
        <f>'Master DB'!E24</f>
        <v>AlphaNum</v>
      </c>
      <c r="F24" s="101">
        <f>IF('Master DB'!F24="NULL",0,'Master DB'!F24)</f>
        <v>0</v>
      </c>
      <c r="G24" s="101">
        <f>IF('Master DB'!G24="NULL",0,'Master DB'!G24)</f>
        <v>0</v>
      </c>
      <c r="H24" s="132" t="str">
        <f>IF('Master DB'!H24="NULL",0,'Master DB'!H24)</f>
        <v>https://www.made-in-china.com/</v>
      </c>
      <c r="I24" s="132" t="str">
        <f>IF('Master DB'!I24="NULL",0,'Master DB'!I24)</f>
        <v>https://www.meterboxesdirect.co.uk/</v>
      </c>
      <c r="J24" s="132" t="str">
        <f>IF('Master DB'!J24="NULL",0,'Master DB'!J24)</f>
        <v>https://www.amazon.com/</v>
      </c>
      <c r="K24" s="132" t="str">
        <f>IF('Master DB'!K24="NULL",0,'Master DB'!K24)</f>
        <v>https://www.amazon.co.uk/</v>
      </c>
      <c r="L24" s="132" t="str">
        <f>IF('Master DB'!L24="NULL",0,'Master DB'!L24)</f>
        <v>https://www.amazon.co.uk/</v>
      </c>
      <c r="M24" s="132" t="str">
        <f>IF('Master DB'!M24="NULL",0,'Master DB'!M24)</f>
        <v>https://www.security-camera-warehouse.com/</v>
      </c>
      <c r="N24" s="101">
        <f>IF('Master DB'!N24="NULL",0,'Master DB'!N24)</f>
        <v>0</v>
      </c>
      <c r="O24" s="101">
        <f>IF('Master DB'!O24="NULL",0,'Master DB'!O24)</f>
        <v>0</v>
      </c>
      <c r="P24" s="132" t="str">
        <f>IF('Master DB'!P24="NULL",0,'Master DB'!P24)</f>
        <v>https://www.fr.paessler.com/</v>
      </c>
      <c r="Q24" s="132" t="str">
        <f>IF('Master DB'!Q24="NULL",0,'Master DB'!Q24)</f>
        <v>https://www.fr.paessler.com/</v>
      </c>
      <c r="R24" s="132" t="str">
        <f>IF('Master DB'!R24="NULL",0,'Master DB'!R24)</f>
        <v>https://www.fr.paessler.com/</v>
      </c>
      <c r="S24" s="101">
        <f>IF('Master DB'!S24="NULL",0,'Master DB'!S24)</f>
        <v>0</v>
      </c>
      <c r="T24" s="132" t="str">
        <f>IF('Master DB'!T24="NULL",0,'Master DB'!T24)</f>
        <v>http://qulon.pro</v>
      </c>
      <c r="U24" s="132" t="str">
        <f>IF('Master DB'!U24="NULL",0,'Master DB'!U24)</f>
        <v>https://buy.advantech.eu/</v>
      </c>
      <c r="V24" s="101">
        <f>IF('Master DB'!V24="NULL",0,'Master DB'!V24)</f>
        <v>0</v>
      </c>
      <c r="W24" s="101">
        <f>IF('Master DB'!W24="NULL",0,'Master DB'!W24)</f>
        <v>0</v>
      </c>
      <c r="X24" s="73">
        <f>IF('Master DB'!X24="NULL",0,'Master DB'!X24)</f>
        <v>0</v>
      </c>
    </row>
    <row r="25" spans="1:24" ht="15.75" customHeight="1" x14ac:dyDescent="0.2">
      <c r="A25" s="95">
        <f>'Master DB'!A25</f>
        <v>23</v>
      </c>
      <c r="B25" s="96" t="str">
        <f>'Master DB'!B25</f>
        <v>1. Capex</v>
      </c>
      <c r="C25" s="96" t="str">
        <f>'Master DB'!C25</f>
        <v>1.92 Source 2 - Short</v>
      </c>
      <c r="D25" s="96" t="str">
        <f>'Master DB'!D25</f>
        <v>Item 2</v>
      </c>
      <c r="E25" s="72" t="str">
        <f>'Master DB'!E25</f>
        <v>AlphaNum</v>
      </c>
      <c r="F25" s="101">
        <f>IF('Master DB'!F25="NULL",0,'Master DB'!F25)</f>
        <v>0</v>
      </c>
      <c r="G25" s="101">
        <f>IF('Master DB'!G25="NULL",0,'Master DB'!G25)</f>
        <v>0</v>
      </c>
      <c r="H25" s="132" t="str">
        <f>IF('Master DB'!H25="NULL",0,'Master DB'!H25)</f>
        <v>https://www.made-in-china.com/</v>
      </c>
      <c r="I25" s="132" t="str">
        <f>IF('Master DB'!I25="NULL",0,'Master DB'!I25)</f>
        <v>https://www.indiamart.com/</v>
      </c>
      <c r="J25" s="132" t="str">
        <f>IF('Master DB'!J25="NULL",0,'Master DB'!J25)</f>
        <v>https://www.alibaba.com/</v>
      </c>
      <c r="K25" s="132" t="str">
        <f>IF('Master DB'!K25="NULL",0,'Master DB'!K25)</f>
        <v>https://commercial-energy.en.made-in-china.com/</v>
      </c>
      <c r="L25" s="132" t="str">
        <f>IF('Master DB'!L25="NULL",0,'Master DB'!L25)</f>
        <v>https://www.alibaba.com/</v>
      </c>
      <c r="M25" s="132" t="str">
        <f>IF('Master DB'!M25="NULL",0,'Master DB'!M25)</f>
        <v>https://www.alibaba.com/</v>
      </c>
      <c r="N25" s="101">
        <f>IF('Master DB'!N25="NULL",0,'Master DB'!N25)</f>
        <v>0</v>
      </c>
      <c r="O25" s="101">
        <f>IF('Master DB'!O25="NULL",0,'Master DB'!O25)</f>
        <v>0</v>
      </c>
      <c r="P25" s="132" t="str">
        <f>IF('Master DB'!P25="NULL",0,'Master DB'!P25)</f>
        <v>http://democracy.cityoflondon.gov.uk/</v>
      </c>
      <c r="Q25" s="132" t="str">
        <f>IF('Master DB'!Q25="NULL",0,'Master DB'!Q25)</f>
        <v>http://www.cmt-gmbh.de/</v>
      </c>
      <c r="R25" s="132" t="str">
        <f>IF('Master DB'!R25="NULL",0,'Master DB'!R25)</f>
        <v>https://ieeexplore.ieee.org/</v>
      </c>
      <c r="S25" s="101">
        <f>IF('Master DB'!S25="NULL",0,'Master DB'!S25)</f>
        <v>0</v>
      </c>
      <c r="T25" s="132" t="str">
        <f>IF('Master DB'!T25="NULL",0,'Master DB'!T25)</f>
        <v>https://www.bartlettinteractive.com/</v>
      </c>
      <c r="U25" s="132" t="str">
        <f>IF('Master DB'!U25="NULL",0,'Master DB'!U25)</f>
        <v>https://www.monnit.com/</v>
      </c>
      <c r="V25" s="101">
        <f>IF('Master DB'!V25="NULL",0,'Master DB'!V25)</f>
        <v>0</v>
      </c>
      <c r="W25" s="101">
        <f>IF('Master DB'!W25="NULL",0,'Master DB'!W25)</f>
        <v>0</v>
      </c>
      <c r="X25" s="101">
        <f>IF('Master DB'!X25="NULL",0,'Master DB'!X25)</f>
        <v>0</v>
      </c>
    </row>
    <row r="26" spans="1:24" ht="15.75" customHeight="1" x14ac:dyDescent="0.2">
      <c r="A26" s="144">
        <f>'Master DB'!A26</f>
        <v>24</v>
      </c>
      <c r="B26" s="145" t="str">
        <f>'Master DB'!B26</f>
        <v>1. Capex</v>
      </c>
      <c r="C26" s="145" t="str">
        <f>'Master DB'!C26</f>
        <v>1.93 Source 3 - Short</v>
      </c>
      <c r="D26" s="145" t="str">
        <f>'Master DB'!D26</f>
        <v>Item 2</v>
      </c>
      <c r="E26" s="146" t="str">
        <f>'Master DB'!E26</f>
        <v>AlphaNum</v>
      </c>
      <c r="F26" s="148">
        <f>IF('Master DB'!F26="NULL",0,'Master DB'!F26)</f>
        <v>0</v>
      </c>
      <c r="G26" s="148">
        <f>IF('Master DB'!G26="NULL",0,'Master DB'!G26)</f>
        <v>0</v>
      </c>
      <c r="H26" s="148">
        <f>IF('Master DB'!H26="NULL",0,'Master DB'!H26)</f>
        <v>0</v>
      </c>
      <c r="I26" s="148">
        <f>IF('Master DB'!I26="NULL",0,'Master DB'!I26)</f>
        <v>0</v>
      </c>
      <c r="J26" s="148">
        <f>IF('Master DB'!J26="NULL",0,'Master DB'!J26)</f>
        <v>0</v>
      </c>
      <c r="K26" s="147" t="str">
        <f>IF('Master DB'!K26="NULL",0,'Master DB'!K26)</f>
        <v>https://info.lightinus.com/</v>
      </c>
      <c r="L26" s="147" t="str">
        <f>IF('Master DB'!L26="NULL",0,'Master DB'!L26)</f>
        <v>https://made-in-china.com/</v>
      </c>
      <c r="M26" s="148">
        <f>IF('Master DB'!M26="NULL",0,'Master DB'!M26)</f>
        <v>0</v>
      </c>
      <c r="N26" s="148">
        <f>IF('Master DB'!N26="NULL",0,'Master DB'!N26)</f>
        <v>0</v>
      </c>
      <c r="O26" s="148">
        <f>IF('Master DB'!O26="NULL",0,'Master DB'!O26)</f>
        <v>0</v>
      </c>
      <c r="P26" s="147" t="str">
        <f>IF('Master DB'!P26="NULL",0,'Master DB'!P26)</f>
        <v>https://www.wunderground.com/</v>
      </c>
      <c r="Q26" s="147" t="str">
        <f>IF('Master DB'!Q26="NULL",0,'Master DB'!Q26)</f>
        <v>https://doc.informatik.uni-goettingen.de/</v>
      </c>
      <c r="R26" s="147" t="str">
        <f>IF('Master DB'!R26="NULL",0,'Master DB'!R26)</f>
        <v>http://advantech-bb.com/</v>
      </c>
      <c r="S26" s="148">
        <f>IF('Master DB'!S26="NULL",0,'Master DB'!S26)</f>
        <v>0</v>
      </c>
      <c r="T26" s="147" t="str">
        <f>IF('Master DB'!T26="NULL",0,'Master DB'!T26)</f>
        <v>https://www.citintelly.com/</v>
      </c>
      <c r="U26" s="147" t="str">
        <f>IF('Master DB'!U26="NULL",0,'Master DB'!U26)</f>
        <v>https://shop.omnisense.com/</v>
      </c>
      <c r="V26" s="148">
        <f>IF('Master DB'!V26="NULL",0,'Master DB'!V26)</f>
        <v>0</v>
      </c>
      <c r="W26" s="148">
        <f>IF('Master DB'!W26="NULL",0,'Master DB'!W26)</f>
        <v>0</v>
      </c>
      <c r="X26" s="148">
        <f>IF('Master DB'!X26="NULL",0,'Master DB'!X26)</f>
        <v>0</v>
      </c>
    </row>
    <row r="27" spans="1:24" ht="15.75" customHeight="1" x14ac:dyDescent="0.2">
      <c r="A27" s="64">
        <f>'Master DB'!A27</f>
        <v>25</v>
      </c>
      <c r="B27" s="65" t="str">
        <f>'Master DB'!B27</f>
        <v>1. Capex</v>
      </c>
      <c r="C27" s="65" t="str">
        <f>'Master DB'!C27</f>
        <v>1.1 Name</v>
      </c>
      <c r="D27" s="65" t="str">
        <f>'Master DB'!D27</f>
        <v>Item 3</v>
      </c>
      <c r="E27" s="66" t="str">
        <f>'Master DB'!E27</f>
        <v>AlphaNum</v>
      </c>
      <c r="F27" s="149">
        <f>IF('Master DB'!F27="NULL",0,'Master DB'!F27)</f>
        <v>0</v>
      </c>
      <c r="G27" s="149">
        <f>IF('Master DB'!G27="NULL",0,'Master DB'!G27)</f>
        <v>0</v>
      </c>
      <c r="H27" s="149">
        <f>IF('Master DB'!H27="NULL",0,'Master DB'!H27)</f>
        <v>0</v>
      </c>
      <c r="I27" s="149" t="str">
        <f>IF('Master DB'!I27="NULL",0,'Master DB'!I27)</f>
        <v>Box Gateway</v>
      </c>
      <c r="J27" s="149">
        <f>IF('Master DB'!J27="NULL",0,'Master DB'!J27)</f>
        <v>0</v>
      </c>
      <c r="K27" s="149" t="str">
        <f>IF('Master DB'!K27="NULL",0,'Master DB'!K27)</f>
        <v>Battery</v>
      </c>
      <c r="L27" s="149">
        <f>IF('Master DB'!L27="NULL",0,'Master DB'!L27)</f>
        <v>0</v>
      </c>
      <c r="M27" s="149" t="str">
        <f>IF('Master DB'!M27="NULL",0,'Master DB'!M27)</f>
        <v>Monitor/screens</v>
      </c>
      <c r="N27" s="149">
        <f>IF('Master DB'!N27="NULL",0,'Master DB'!N27)</f>
        <v>0</v>
      </c>
      <c r="O27" s="149">
        <f>IF('Master DB'!O27="NULL",0,'Master DB'!O27)</f>
        <v>0</v>
      </c>
      <c r="P27" s="149">
        <f>IF('Master DB'!P27="NULL",0,'Master DB'!P27)</f>
        <v>0</v>
      </c>
      <c r="Q27" s="149">
        <f>IF('Master DB'!Q27="NULL",0,'Master DB'!Q27)</f>
        <v>0</v>
      </c>
      <c r="R27" s="149">
        <f>IF('Master DB'!R27="NULL",0,'Master DB'!R27)</f>
        <v>0</v>
      </c>
      <c r="S27" s="149">
        <f>IF('Master DB'!S27="NULL",0,'Master DB'!S27)</f>
        <v>0</v>
      </c>
      <c r="T27" s="149">
        <f>IF('Master DB'!T27="NULL",0,'Master DB'!T27)</f>
        <v>0</v>
      </c>
      <c r="U27" s="149" t="str">
        <f>IF('Master DB'!U27="NULL",0,'Master DB'!U27)</f>
        <v xml:space="preserve">Local parking guidance system </v>
      </c>
      <c r="V27" s="149">
        <f>IF('Master DB'!V27="NULL",0,'Master DB'!V27)</f>
        <v>0</v>
      </c>
      <c r="W27" s="149">
        <f>IF('Master DB'!W27="NULL",0,'Master DB'!W27)</f>
        <v>0</v>
      </c>
      <c r="X27" s="149">
        <f>IF('Master DB'!X27="NULL",0,'Master DB'!X27)</f>
        <v>0</v>
      </c>
    </row>
    <row r="28" spans="1:24" ht="15.75" customHeight="1" x14ac:dyDescent="0.2">
      <c r="A28" s="70">
        <f>'Master DB'!A28</f>
        <v>26</v>
      </c>
      <c r="B28" s="71" t="str">
        <f>'Master DB'!B28</f>
        <v>1. Capex</v>
      </c>
      <c r="C28" s="71" t="str">
        <f>'Master DB'!C28</f>
        <v>1.2 Description</v>
      </c>
      <c r="D28" s="71" t="str">
        <f>'Master DB'!D28</f>
        <v>Item 3</v>
      </c>
      <c r="E28" s="72" t="str">
        <f>'Master DB'!E28</f>
        <v>AlphaNum</v>
      </c>
      <c r="F28" s="73">
        <f>IF('Master DB'!F28="NULL",0,'Master DB'!F28)</f>
        <v>0</v>
      </c>
      <c r="G28" s="73">
        <f>IF('Master DB'!G28="NULL",0,'Master DB'!G28)</f>
        <v>0</v>
      </c>
      <c r="H28" s="73">
        <f>IF('Master DB'!H28="NULL",0,'Master DB'!H28)</f>
        <v>0</v>
      </c>
      <c r="I28" s="73" t="str">
        <f>IF('Master DB'!I28="NULL",0,'Master DB'!I28)</f>
        <v>It is used to receive information from wireless parking lot sensor and transmit this information to user system</v>
      </c>
      <c r="J28" s="73">
        <f>IF('Master DB'!J28="NULL",0,'Master DB'!J28)</f>
        <v>0</v>
      </c>
      <c r="K28" s="73" t="str">
        <f>IF('Master DB'!K28="NULL",0,'Master DB'!K28)</f>
        <v xml:space="preserve">The device stores energy for supplying to electrical appliances when there is a demand. </v>
      </c>
      <c r="L28" s="73">
        <f>IF('Master DB'!L28="NULL",0,'Master DB'!L28)</f>
        <v>0</v>
      </c>
      <c r="M28" s="73" t="str">
        <f>IF('Master DB'!M28="NULL",0,'Master DB'!M28)</f>
        <v xml:space="preserve">Accessories, options include screens. </v>
      </c>
      <c r="N28" s="73">
        <f>IF('Master DB'!N28="NULL",0,'Master DB'!N28)</f>
        <v>0</v>
      </c>
      <c r="O28" s="73">
        <f>IF('Master DB'!O28="NULL",0,'Master DB'!O28)</f>
        <v>0</v>
      </c>
      <c r="P28" s="73">
        <f>IF('Master DB'!P28="NULL",0,'Master DB'!P28)</f>
        <v>0</v>
      </c>
      <c r="Q28" s="73">
        <f>IF('Master DB'!Q28="NULL",0,'Master DB'!Q28)</f>
        <v>0</v>
      </c>
      <c r="R28" s="73">
        <f>IF('Master DB'!R28="NULL",0,'Master DB'!R28)</f>
        <v>0</v>
      </c>
      <c r="S28" s="73">
        <f>IF('Master DB'!S28="NULL",0,'Master DB'!S28)</f>
        <v>0</v>
      </c>
      <c r="T28" s="73">
        <f>IF('Master DB'!T28="NULL",0,'Master DB'!T28)</f>
        <v>0</v>
      </c>
      <c r="U28" s="73" t="str">
        <f>IF('Master DB'!U28="NULL",0,'Master DB'!U28)</f>
        <v xml:space="preserve">Outdoor parking guidance monitors </v>
      </c>
      <c r="V28" s="73">
        <f>IF('Master DB'!V28="NULL",0,'Master DB'!V28)</f>
        <v>0</v>
      </c>
      <c r="W28" s="73">
        <f>IF('Master DB'!W28="NULL",0,'Master DB'!W28)</f>
        <v>0</v>
      </c>
      <c r="X28" s="73">
        <f>IF('Master DB'!X28="NULL",0,'Master DB'!X28)</f>
        <v>0</v>
      </c>
    </row>
    <row r="29" spans="1:24" ht="15.75" customHeight="1" x14ac:dyDescent="0.2">
      <c r="A29" s="70">
        <f>'Master DB'!A29</f>
        <v>27</v>
      </c>
      <c r="B29" s="71" t="str">
        <f>'Master DB'!B29</f>
        <v>1. Capex</v>
      </c>
      <c r="C29" s="71" t="str">
        <f>'Master DB'!C29</f>
        <v>1.3 Unit</v>
      </c>
      <c r="D29" s="71" t="str">
        <f>'Master DB'!D29</f>
        <v>Item 3</v>
      </c>
      <c r="E29" s="72" t="str">
        <f>'Master DB'!E29</f>
        <v>AlphaNum</v>
      </c>
      <c r="F29" s="73">
        <f>IF('Master DB'!F29="NULL",0,'Master DB'!F29)</f>
        <v>0</v>
      </c>
      <c r="G29" s="73">
        <f>IF('Master DB'!G29="NULL",0,'Master DB'!G29)</f>
        <v>0</v>
      </c>
      <c r="H29" s="73">
        <f>IF('Master DB'!H29="NULL",0,'Master DB'!H29)</f>
        <v>0</v>
      </c>
      <c r="I29" s="73" t="str">
        <f>IF('Master DB'!I29="NULL",0,'Master DB'!I29)</f>
        <v>Per Data collector</v>
      </c>
      <c r="J29" s="73">
        <f>IF('Master DB'!J29="NULL",0,'Master DB'!J29)</f>
        <v>0</v>
      </c>
      <c r="K29" s="73" t="str">
        <f>IF('Master DB'!K29="NULL",0,'Master DB'!K29)</f>
        <v>Per battery</v>
      </c>
      <c r="L29" s="73">
        <f>IF('Master DB'!L29="NULL",0,'Master DB'!L29)</f>
        <v>0</v>
      </c>
      <c r="M29" s="73" t="str">
        <f>IF('Master DB'!M29="NULL",0,'Master DB'!M29)</f>
        <v>Per monitor</v>
      </c>
      <c r="N29" s="73">
        <f>IF('Master DB'!N29="NULL",0,'Master DB'!N29)</f>
        <v>0</v>
      </c>
      <c r="O29" s="73">
        <f>IF('Master DB'!O29="NULL",0,'Master DB'!O29)</f>
        <v>0</v>
      </c>
      <c r="P29" s="73">
        <f>IF('Master DB'!P29="NULL",0,'Master DB'!P29)</f>
        <v>0</v>
      </c>
      <c r="Q29" s="73">
        <f>IF('Master DB'!Q29="NULL",0,'Master DB'!Q29)</f>
        <v>0</v>
      </c>
      <c r="R29" s="73">
        <f>IF('Master DB'!R29="NULL",0,'Master DB'!R29)</f>
        <v>0</v>
      </c>
      <c r="S29" s="73">
        <f>IF('Master DB'!S29="NULL",0,'Master DB'!S29)</f>
        <v>0</v>
      </c>
      <c r="T29" s="73">
        <f>IF('Master DB'!T29="NULL",0,'Master DB'!T29)</f>
        <v>0</v>
      </c>
      <c r="U29" s="73" t="str">
        <f>IF('Master DB'!U29="NULL",0,'Master DB'!U29)</f>
        <v>Per monitor</v>
      </c>
      <c r="V29" s="73">
        <f>IF('Master DB'!V29="NULL",0,'Master DB'!V29)</f>
        <v>0</v>
      </c>
      <c r="W29" s="73">
        <f>IF('Master DB'!W29="NULL",0,'Master DB'!W29)</f>
        <v>0</v>
      </c>
      <c r="X29" s="73">
        <f>IF('Master DB'!X29="NULL",0,'Master DB'!X29)</f>
        <v>0</v>
      </c>
    </row>
    <row r="30" spans="1:24" ht="15.75" customHeight="1" x14ac:dyDescent="0.2">
      <c r="A30" s="158">
        <f>'Master DB'!A30</f>
        <v>28</v>
      </c>
      <c r="B30" s="160" t="str">
        <f>'Master DB'!B30</f>
        <v>1. Capex</v>
      </c>
      <c r="C30" s="160" t="str">
        <f>'Master DB'!C30</f>
        <v>1.4 Ratio # Units / Measure</v>
      </c>
      <c r="D30" s="160" t="str">
        <f>'Master DB'!D30</f>
        <v>Item 3</v>
      </c>
      <c r="E30" s="162" t="str">
        <f>'Master DB'!E30</f>
        <v>Num #</v>
      </c>
      <c r="F30" s="164">
        <f>IF('Master DB'!F30="NULL",0,'Master DB'!F30)</f>
        <v>0</v>
      </c>
      <c r="G30" s="164">
        <f>IF('Master DB'!G30="NULL",0,'Master DB'!G30)</f>
        <v>0</v>
      </c>
      <c r="H30" s="164">
        <f>IF('Master DB'!H30="NULL",0,'Master DB'!H30)</f>
        <v>0</v>
      </c>
      <c r="I30" s="164">
        <f>IF('Master DB'!I30="NULL",0,'Master DB'!I30)</f>
        <v>1E-3</v>
      </c>
      <c r="J30" s="164">
        <f>IF('Master DB'!J30="NULL",0,'Master DB'!J30)</f>
        <v>0</v>
      </c>
      <c r="K30" s="164">
        <f>IF('Master DB'!K30="NULL",0,'Master DB'!K30)</f>
        <v>0.1</v>
      </c>
      <c r="L30" s="164">
        <f>IF('Master DB'!L30="NULL",0,'Master DB'!L30)</f>
        <v>0</v>
      </c>
      <c r="M30" s="164" t="str">
        <f>IF('Master DB'!M30="NULL",0,'Master DB'!M30)</f>
        <v>NA</v>
      </c>
      <c r="N30" s="164">
        <f>IF('Master DB'!N30="NULL",0,'Master DB'!N30)</f>
        <v>0</v>
      </c>
      <c r="O30" s="164">
        <f>IF('Master DB'!O30="NULL",0,'Master DB'!O30)</f>
        <v>0</v>
      </c>
      <c r="P30" s="164">
        <f>IF('Master DB'!P30="NULL",0,'Master DB'!P30)</f>
        <v>0</v>
      </c>
      <c r="Q30" s="164">
        <f>IF('Master DB'!Q30="NULL",0,'Master DB'!Q30)</f>
        <v>0</v>
      </c>
      <c r="R30" s="164">
        <f>IF('Master DB'!R30="NULL",0,'Master DB'!R30)</f>
        <v>0</v>
      </c>
      <c r="S30" s="164">
        <f>IF('Master DB'!S30="NULL",0,'Master DB'!S30)</f>
        <v>0</v>
      </c>
      <c r="T30" s="164">
        <f>IF('Master DB'!T30="NULL",0,'Master DB'!T30)</f>
        <v>0</v>
      </c>
      <c r="U30" s="164">
        <f>IF('Master DB'!U30="NULL",0,'Master DB'!U30)</f>
        <v>0.1</v>
      </c>
      <c r="V30" s="164">
        <f>IF('Master DB'!V30="NULL",0,'Master DB'!V30)</f>
        <v>0</v>
      </c>
      <c r="W30" s="73">
        <f>IF('Master DB'!W30="NULL",0,'Master DB'!W30)</f>
        <v>0</v>
      </c>
      <c r="X30" s="164">
        <f>IF('Master DB'!X30="NULL",0,'Master DB'!X30)</f>
        <v>0</v>
      </c>
    </row>
    <row r="31" spans="1:24" ht="15.75" customHeight="1" x14ac:dyDescent="0.2">
      <c r="A31" s="95">
        <f>'Master DB'!A31</f>
        <v>29</v>
      </c>
      <c r="B31" s="96" t="str">
        <f>'Master DB'!B31</f>
        <v>1. Capex</v>
      </c>
      <c r="C31" s="96" t="str">
        <f>'Master DB'!C31</f>
        <v>1.5 Cost / Unit - Min</v>
      </c>
      <c r="D31" s="96" t="str">
        <f>'Master DB'!D31</f>
        <v>Item 3</v>
      </c>
      <c r="E31" s="99" t="str">
        <f>'Master DB'!E31</f>
        <v>£</v>
      </c>
      <c r="F31" s="101">
        <f>IF('Master DB'!F31="NULL",0,'Master DB'!F31)</f>
        <v>0</v>
      </c>
      <c r="G31" s="101">
        <f>IF('Master DB'!G31="NULL",0,'Master DB'!G31)</f>
        <v>0</v>
      </c>
      <c r="H31" s="101">
        <f>IF('Master DB'!H31="NULL",0,'Master DB'!H31)</f>
        <v>0</v>
      </c>
      <c r="I31" s="101">
        <f>IF('Master DB'!I31="NULL",0,'Master DB'!I31)</f>
        <v>280</v>
      </c>
      <c r="J31" s="101">
        <f>IF('Master DB'!J31="NULL",0,'Master DB'!J31)</f>
        <v>0</v>
      </c>
      <c r="K31" s="101">
        <f>IF('Master DB'!K31="NULL",0,'Master DB'!K31)</f>
        <v>100</v>
      </c>
      <c r="L31" s="101">
        <f>IF('Master DB'!L31="NULL",0,'Master DB'!L31)</f>
        <v>0</v>
      </c>
      <c r="M31" s="101">
        <f>IF('Master DB'!M31="NULL",0,'Master DB'!M31)</f>
        <v>100</v>
      </c>
      <c r="N31" s="101">
        <f>IF('Master DB'!N31="NULL",0,'Master DB'!N31)</f>
        <v>0</v>
      </c>
      <c r="O31" s="101">
        <f>IF('Master DB'!O31="NULL",0,'Master DB'!O31)</f>
        <v>0</v>
      </c>
      <c r="P31" s="101">
        <f>IF('Master DB'!P31="NULL",0,'Master DB'!P31)</f>
        <v>0</v>
      </c>
      <c r="Q31" s="101">
        <f>IF('Master DB'!Q31="NULL",0,'Master DB'!Q31)</f>
        <v>0</v>
      </c>
      <c r="R31" s="101">
        <f>IF('Master DB'!R31="NULL",0,'Master DB'!R31)</f>
        <v>0</v>
      </c>
      <c r="S31" s="101">
        <f>IF('Master DB'!S31="NULL",0,'Master DB'!S31)</f>
        <v>0</v>
      </c>
      <c r="T31" s="101">
        <f>IF('Master DB'!T31="NULL",0,'Master DB'!T31)</f>
        <v>0</v>
      </c>
      <c r="U31" s="101">
        <f>IF('Master DB'!U31="NULL",0,'Master DB'!U31)</f>
        <v>20</v>
      </c>
      <c r="V31" s="101">
        <f>IF('Master DB'!V31="NULL",0,'Master DB'!V31)</f>
        <v>0</v>
      </c>
      <c r="W31" s="73">
        <f>IF('Master DB'!W31="NULL",0,'Master DB'!W31)</f>
        <v>0</v>
      </c>
      <c r="X31" s="164">
        <f>IF('Master DB'!X31="NULL",0,'Master DB'!X31)</f>
        <v>0</v>
      </c>
    </row>
    <row r="32" spans="1:24" ht="15.75" customHeight="1" x14ac:dyDescent="0.2">
      <c r="A32" s="95">
        <f>'Master DB'!A32</f>
        <v>30</v>
      </c>
      <c r="B32" s="96" t="str">
        <f>'Master DB'!B32</f>
        <v>1. Capex</v>
      </c>
      <c r="C32" s="96" t="str">
        <f>'Master DB'!C32</f>
        <v>1.6 Cost / Unit - Max</v>
      </c>
      <c r="D32" s="96" t="str">
        <f>'Master DB'!D32</f>
        <v>Item 3</v>
      </c>
      <c r="E32" s="99" t="str">
        <f>'Master DB'!E32</f>
        <v>£</v>
      </c>
      <c r="F32" s="101">
        <f>IF('Master DB'!F32="NULL",0,'Master DB'!F32)</f>
        <v>0</v>
      </c>
      <c r="G32" s="101">
        <f>IF('Master DB'!G32="NULL",0,'Master DB'!G32)</f>
        <v>0</v>
      </c>
      <c r="H32" s="101">
        <f>IF('Master DB'!H32="NULL",0,'Master DB'!H32)</f>
        <v>0</v>
      </c>
      <c r="I32" s="101">
        <f>IF('Master DB'!I32="NULL",0,'Master DB'!I32)</f>
        <v>400</v>
      </c>
      <c r="J32" s="101">
        <f>IF('Master DB'!J32="NULL",0,'Master DB'!J32)</f>
        <v>0</v>
      </c>
      <c r="K32" s="101">
        <f>IF('Master DB'!K32="NULL",0,'Master DB'!K32)</f>
        <v>400</v>
      </c>
      <c r="L32" s="101">
        <f>IF('Master DB'!L32="NULL",0,'Master DB'!L32)</f>
        <v>0</v>
      </c>
      <c r="M32" s="101">
        <f>IF('Master DB'!M32="NULL",0,'Master DB'!M32)</f>
        <v>140</v>
      </c>
      <c r="N32" s="101">
        <f>IF('Master DB'!N32="NULL",0,'Master DB'!N32)</f>
        <v>0</v>
      </c>
      <c r="O32" s="101">
        <f>IF('Master DB'!O32="NULL",0,'Master DB'!O32)</f>
        <v>0</v>
      </c>
      <c r="P32" s="101">
        <f>IF('Master DB'!P32="NULL",0,'Master DB'!P32)</f>
        <v>0</v>
      </c>
      <c r="Q32" s="101">
        <f>IF('Master DB'!Q32="NULL",0,'Master DB'!Q32)</f>
        <v>0</v>
      </c>
      <c r="R32" s="101">
        <f>IF('Master DB'!R32="NULL",0,'Master DB'!R32)</f>
        <v>0</v>
      </c>
      <c r="S32" s="101">
        <f>IF('Master DB'!S32="NULL",0,'Master DB'!S32)</f>
        <v>0</v>
      </c>
      <c r="T32" s="101">
        <f>IF('Master DB'!T32="NULL",0,'Master DB'!T32)</f>
        <v>0</v>
      </c>
      <c r="U32" s="101">
        <f>IF('Master DB'!U32="NULL",0,'Master DB'!U32)</f>
        <v>60</v>
      </c>
      <c r="V32" s="101">
        <f>IF('Master DB'!V32="NULL",0,'Master DB'!V32)</f>
        <v>0</v>
      </c>
      <c r="W32" s="73">
        <f>IF('Master DB'!W32="NULL",0,'Master DB'!W32)</f>
        <v>0</v>
      </c>
      <c r="X32" s="164">
        <f>IF('Master DB'!X32="NULL",0,'Master DB'!X32)</f>
        <v>0</v>
      </c>
    </row>
    <row r="33" spans="1:24" ht="15.75" customHeight="1" x14ac:dyDescent="0.2">
      <c r="A33" s="117">
        <f>'Master DB'!A33</f>
        <v>31</v>
      </c>
      <c r="B33" s="119" t="str">
        <f>'Master DB'!B33</f>
        <v>1. Capex</v>
      </c>
      <c r="C33" s="119" t="str">
        <f>'Master DB'!C33</f>
        <v>1.7 Source 1</v>
      </c>
      <c r="D33" s="119" t="str">
        <f>'Master DB'!D33</f>
        <v>Item 3</v>
      </c>
      <c r="E33" s="72" t="str">
        <f>'Master DB'!E33</f>
        <v>AlphaNum</v>
      </c>
      <c r="F33" s="101">
        <f>IF('Master DB'!F33="NULL",0,'Master DB'!F33)</f>
        <v>0</v>
      </c>
      <c r="G33" s="101">
        <f>IF('Master DB'!G33="NULL",0,'Master DB'!G33)</f>
        <v>0</v>
      </c>
      <c r="H33" s="101">
        <f>IF('Master DB'!H33="NULL",0,'Master DB'!H33)</f>
        <v>0</v>
      </c>
      <c r="I33" s="123" t="str">
        <f>IF('Master DB'!I33="NULL",0,'Master DB'!I33)</f>
        <v>https://buy.advantech.eu/Buy-Online/bymodel-UTX-3117.htm</v>
      </c>
      <c r="J33" s="101">
        <f>IF('Master DB'!J33="NULL",0,'Master DB'!J33)</f>
        <v>0</v>
      </c>
      <c r="K33" s="123" t="str">
        <f>IF('Master DB'!K33="NULL",0,'Master DB'!K33)</f>
        <v xml:space="preserve">https://www.alibaba.com/product-detail/1kw-2kw-3kw-4kw-5kw-10kw_919057641.html?spm=a2700.7724838.2017005.6.6c254b77FmCO3R
</v>
      </c>
      <c r="L33" s="101">
        <f>IF('Master DB'!L33="NULL",0,'Master DB'!L33)</f>
        <v>0</v>
      </c>
      <c r="M33" s="123" t="str">
        <f>IF('Master DB'!M33="NULL",0,'Master DB'!M33)</f>
        <v>https://www.ebay.co.uk/itm/Hanns-G-18-5-inch-Flat-Screen-Professional-Monitor-LED-LCD-PC-CCTV-Display-UK/291391010247?epid=1188645162&amp;hash=item43d841f5c7:g:tTIAAOSwpDdU7O0K</v>
      </c>
      <c r="N33" s="101">
        <f>IF('Master DB'!N33="NULL",0,'Master DB'!N33)</f>
        <v>0</v>
      </c>
      <c r="O33" s="101">
        <f>IF('Master DB'!O33="NULL",0,'Master DB'!O33)</f>
        <v>0</v>
      </c>
      <c r="P33" s="101">
        <f>IF('Master DB'!P33="NULL",0,'Master DB'!P33)</f>
        <v>0</v>
      </c>
      <c r="Q33" s="101">
        <f>IF('Master DB'!Q33="NULL",0,'Master DB'!Q33)</f>
        <v>0</v>
      </c>
      <c r="R33" s="101">
        <f>IF('Master DB'!R33="NULL",0,'Master DB'!R33)</f>
        <v>0</v>
      </c>
      <c r="S33" s="101">
        <f>IF('Master DB'!S33="NULL",0,'Master DB'!S33)</f>
        <v>0</v>
      </c>
      <c r="T33" s="101">
        <f>IF('Master DB'!T33="NULL",0,'Master DB'!T33)</f>
        <v>0</v>
      </c>
      <c r="U33" s="123" t="str">
        <f>IF('Master DB'!U33="NULL",0,'Master DB'!U33)</f>
        <v>https://www.alibaba.com/product-detail/customized-7-segment-elevator-display-variable_1318854093.html?spm=a2700.7724838.2017115.151.ea412e94Sw6kMk</v>
      </c>
      <c r="V33" s="123">
        <f>IF('Master DB'!V33="NULL",0,'Master DB'!V33)</f>
        <v>0</v>
      </c>
      <c r="W33" s="73">
        <f>IF('Master DB'!W33="NULL",0,'Master DB'!W33)</f>
        <v>0</v>
      </c>
      <c r="X33" s="164">
        <f>IF('Master DB'!X33="NULL",0,'Master DB'!X33)</f>
        <v>0</v>
      </c>
    </row>
    <row r="34" spans="1:24" ht="15.75" customHeight="1" x14ac:dyDescent="0.2">
      <c r="A34" s="117">
        <f>'Master DB'!A34</f>
        <v>32</v>
      </c>
      <c r="B34" s="119" t="str">
        <f>'Master DB'!B34</f>
        <v>1. Capex</v>
      </c>
      <c r="C34" s="119" t="str">
        <f>'Master DB'!C34</f>
        <v>1.8 Source 2</v>
      </c>
      <c r="D34" s="119" t="str">
        <f>'Master DB'!D34</f>
        <v>Item 3</v>
      </c>
      <c r="E34" s="72" t="str">
        <f>'Master DB'!E34</f>
        <v>AlphaNum</v>
      </c>
      <c r="F34" s="101">
        <f>IF('Master DB'!F34="NULL",0,'Master DB'!F34)</f>
        <v>0</v>
      </c>
      <c r="G34" s="101">
        <f>IF('Master DB'!G34="NULL",0,'Master DB'!G34)</f>
        <v>0</v>
      </c>
      <c r="H34" s="101">
        <f>IF('Master DB'!H34="NULL",0,'Master DB'!H34)</f>
        <v>0</v>
      </c>
      <c r="I34" s="123" t="str">
        <f>IF('Master DB'!I34="NULL",0,'Master DB'!I34)</f>
        <v>https://www.monnit.com/Products/Gateways/Ethernet-Gateway/Wireless-Ethernet-Gateways</v>
      </c>
      <c r="J34" s="101">
        <f>IF('Master DB'!J34="NULL",0,'Master DB'!J34)</f>
        <v>0</v>
      </c>
      <c r="K34" s="123" t="str">
        <f>IF('Master DB'!K34="NULL",0,'Master DB'!K34)</f>
        <v>https://yzdingxin.en.made-in-china.com/product/CKjExHdJfyVi/China-Used-for-Solar-Street-Light-12V-Lithium-Battery-for-Energy-Storage-System.html</v>
      </c>
      <c r="L34" s="101">
        <f>IF('Master DB'!L34="NULL",0,'Master DB'!L34)</f>
        <v>0</v>
      </c>
      <c r="M34" s="123" t="str">
        <f>IF('Master DB'!M34="NULL",0,'Master DB'!M34)</f>
        <v>https://sztic86.en.made-in-china.com/product/VsFJMKYjpckw/China-22-LCD-Player-Screen-HD-Picture-Display-CCTV-Monitor.html</v>
      </c>
      <c r="N34" s="101">
        <f>IF('Master DB'!N34="NULL",0,'Master DB'!N34)</f>
        <v>0</v>
      </c>
      <c r="O34" s="101">
        <f>IF('Master DB'!O34="NULL",0,'Master DB'!O34)</f>
        <v>0</v>
      </c>
      <c r="P34" s="101">
        <f>IF('Master DB'!P34="NULL",0,'Master DB'!P34)</f>
        <v>0</v>
      </c>
      <c r="Q34" s="101">
        <f>IF('Master DB'!Q34="NULL",0,'Master DB'!Q34)</f>
        <v>0</v>
      </c>
      <c r="R34" s="101">
        <f>IF('Master DB'!R34="NULL",0,'Master DB'!R34)</f>
        <v>0</v>
      </c>
      <c r="S34" s="101">
        <f>IF('Master DB'!S34="NULL",0,'Master DB'!S34)</f>
        <v>0</v>
      </c>
      <c r="T34" s="101">
        <f>IF('Master DB'!T34="NULL",0,'Master DB'!T34)</f>
        <v>0</v>
      </c>
      <c r="U34" s="123" t="str">
        <f>IF('Master DB'!U34="NULL",0,'Master DB'!U34)</f>
        <v>https://tectron88.en.made-in-china.com/product/iKDJnLbuOPcI/China-Rainbow-LED-Display-Parking-Sensor-Boards-Outdoor-LED-Display.html</v>
      </c>
      <c r="V34" s="123">
        <f>IF('Master DB'!V34="NULL",0,'Master DB'!V34)</f>
        <v>0</v>
      </c>
      <c r="W34" s="73">
        <f>IF('Master DB'!W34="NULL",0,'Master DB'!W34)</f>
        <v>0</v>
      </c>
      <c r="X34" s="164">
        <f>IF('Master DB'!X34="NULL",0,'Master DB'!X34)</f>
        <v>0</v>
      </c>
    </row>
    <row r="35" spans="1:24" ht="15.75" customHeight="1" x14ac:dyDescent="0.2">
      <c r="A35" s="95">
        <f>'Master DB'!A35</f>
        <v>33</v>
      </c>
      <c r="B35" s="96" t="str">
        <f>'Master DB'!B35</f>
        <v>1. Capex</v>
      </c>
      <c r="C35" s="96" t="str">
        <f>'Master DB'!C35</f>
        <v>1.9 Source 3</v>
      </c>
      <c r="D35" s="96" t="str">
        <f>'Master DB'!D35</f>
        <v>Item 3</v>
      </c>
      <c r="E35" s="72" t="str">
        <f>'Master DB'!E35</f>
        <v>AlphaNum</v>
      </c>
      <c r="F35" s="101">
        <f>IF('Master DB'!F35="NULL",0,'Master DB'!F35)</f>
        <v>0</v>
      </c>
      <c r="G35" s="101">
        <f>IF('Master DB'!G35="NULL",0,'Master DB'!G35)</f>
        <v>0</v>
      </c>
      <c r="H35" s="101">
        <f>IF('Master DB'!H35="NULL",0,'Master DB'!H35)</f>
        <v>0</v>
      </c>
      <c r="I35" s="132" t="str">
        <f>IF('Master DB'!I35="NULL",0,'Master DB'!I35)</f>
        <v>https://shop.omnisense.com/g-3-wireless-gateway-with-cellularoptional-wifi-and-ethernet</v>
      </c>
      <c r="J35" s="101">
        <f>IF('Master DB'!J35="NULL",0,'Master DB'!J35)</f>
        <v>0</v>
      </c>
      <c r="K35" s="132" t="str">
        <f>IF('Master DB'!K35="NULL",0,'Master DB'!K35)</f>
        <v>https://mcabattery.en.made-in-china.com/product/YKwEWBSJnHhI/China-Solar-Panel-Battery-Solar-Street-Light-Battery-12V-130ah.html</v>
      </c>
      <c r="L35" s="101">
        <f>IF('Master DB'!L35="NULL",0,'Master DB'!L35)</f>
        <v>0</v>
      </c>
      <c r="M35" s="101">
        <f>IF('Master DB'!M35="NULL",0,'Master DB'!M35)</f>
        <v>0</v>
      </c>
      <c r="N35" s="101">
        <f>IF('Master DB'!N35="NULL",0,'Master DB'!N35)</f>
        <v>0</v>
      </c>
      <c r="O35" s="101">
        <f>IF('Master DB'!O35="NULL",0,'Master DB'!O35)</f>
        <v>0</v>
      </c>
      <c r="P35" s="101">
        <f>IF('Master DB'!P35="NULL",0,'Master DB'!P35)</f>
        <v>0</v>
      </c>
      <c r="Q35" s="101">
        <f>IF('Master DB'!Q35="NULL",0,'Master DB'!Q35)</f>
        <v>0</v>
      </c>
      <c r="R35" s="101">
        <f>IF('Master DB'!R35="NULL",0,'Master DB'!R35)</f>
        <v>0</v>
      </c>
      <c r="S35" s="101">
        <f>IF('Master DB'!S35="NULL",0,'Master DB'!S35)</f>
        <v>0</v>
      </c>
      <c r="T35" s="101">
        <f>IF('Master DB'!T35="NULL",0,'Master DB'!T35)</f>
        <v>0</v>
      </c>
      <c r="U35" s="132" t="str">
        <f>IF('Master DB'!U35="NULL",0,'Master DB'!U35)</f>
        <v>http://www.ipdisplays.com/parking-garages/</v>
      </c>
      <c r="V35" s="101">
        <f>IF('Master DB'!V35="NULL",0,'Master DB'!V35)</f>
        <v>0</v>
      </c>
      <c r="W35" s="73">
        <f>IF('Master DB'!W35="NULL",0,'Master DB'!W35)</f>
        <v>0</v>
      </c>
      <c r="X35" s="164">
        <f>IF('Master DB'!X35="NULL",0,'Master DB'!X35)</f>
        <v>0</v>
      </c>
    </row>
    <row r="36" spans="1:24" ht="15.75" customHeight="1" x14ac:dyDescent="0.2">
      <c r="A36" s="95">
        <f>'Master DB'!A36</f>
        <v>34</v>
      </c>
      <c r="B36" s="96" t="str">
        <f>'Master DB'!B36</f>
        <v>1. Capex</v>
      </c>
      <c r="C36" s="96" t="str">
        <f>'Master DB'!C36</f>
        <v>1.91 Source 1 - Short</v>
      </c>
      <c r="D36" s="96" t="str">
        <f>'Master DB'!D36</f>
        <v>Item 3</v>
      </c>
      <c r="E36" s="72" t="str">
        <f>'Master DB'!E36</f>
        <v>AlphaNum</v>
      </c>
      <c r="F36" s="101">
        <f>IF('Master DB'!F36="NULL",0,'Master DB'!F36)</f>
        <v>0</v>
      </c>
      <c r="G36" s="101">
        <f>IF('Master DB'!G36="NULL",0,'Master DB'!G36)</f>
        <v>0</v>
      </c>
      <c r="H36" s="101">
        <f>IF('Master DB'!H36="NULL",0,'Master DB'!H36)</f>
        <v>0</v>
      </c>
      <c r="I36" s="132" t="str">
        <f>IF('Master DB'!I36="NULL",0,'Master DB'!I36)</f>
        <v>https://buy.advantech.eu/</v>
      </c>
      <c r="J36" s="101">
        <f>IF('Master DB'!J36="NULL",0,'Master DB'!J36)</f>
        <v>0</v>
      </c>
      <c r="K36" s="132" t="str">
        <f>IF('Master DB'!K36="NULL",0,'Master DB'!K36)</f>
        <v>https://www.alibaba.com/</v>
      </c>
      <c r="L36" s="101">
        <f>IF('Master DB'!L36="NULL",0,'Master DB'!L36)</f>
        <v>0</v>
      </c>
      <c r="M36" s="132" t="str">
        <f>IF('Master DB'!M36="NULL",0,'Master DB'!M36)</f>
        <v>https://www.ebay.co.uk/</v>
      </c>
      <c r="N36" s="101">
        <f>IF('Master DB'!N36="NULL",0,'Master DB'!N36)</f>
        <v>0</v>
      </c>
      <c r="O36" s="101">
        <f>IF('Master DB'!O36="NULL",0,'Master DB'!O36)</f>
        <v>0</v>
      </c>
      <c r="P36" s="101">
        <f>IF('Master DB'!P36="NULL",0,'Master DB'!P36)</f>
        <v>0</v>
      </c>
      <c r="Q36" s="101">
        <f>IF('Master DB'!Q36="NULL",0,'Master DB'!Q36)</f>
        <v>0</v>
      </c>
      <c r="R36" s="101">
        <f>IF('Master DB'!R36="NULL",0,'Master DB'!R36)</f>
        <v>0</v>
      </c>
      <c r="S36" s="101">
        <f>IF('Master DB'!S36="NULL",0,'Master DB'!S36)</f>
        <v>0</v>
      </c>
      <c r="T36" s="101">
        <f>IF('Master DB'!T36="NULL",0,'Master DB'!T36)</f>
        <v>0</v>
      </c>
      <c r="U36" s="132" t="str">
        <f>IF('Master DB'!U36="NULL",0,'Master DB'!U36)</f>
        <v>https://www.alibaba.com/</v>
      </c>
      <c r="V36" s="101">
        <f>IF('Master DB'!V36="NULL",0,'Master DB'!V36)</f>
        <v>0</v>
      </c>
      <c r="W36" s="73">
        <f>IF('Master DB'!W36="NULL",0,'Master DB'!W36)</f>
        <v>0</v>
      </c>
      <c r="X36" s="164">
        <f>IF('Master DB'!X36="NULL",0,'Master DB'!X36)</f>
        <v>0</v>
      </c>
    </row>
    <row r="37" spans="1:24" ht="15.75" customHeight="1" x14ac:dyDescent="0.2">
      <c r="A37" s="95">
        <f>'Master DB'!A37</f>
        <v>35</v>
      </c>
      <c r="B37" s="96" t="str">
        <f>'Master DB'!B37</f>
        <v>1. Capex</v>
      </c>
      <c r="C37" s="96" t="str">
        <f>'Master DB'!C37</f>
        <v>1.92 Source 2 - Short</v>
      </c>
      <c r="D37" s="96" t="str">
        <f>'Master DB'!D37</f>
        <v>Item 3</v>
      </c>
      <c r="E37" s="72" t="str">
        <f>'Master DB'!E37</f>
        <v>AlphaNum</v>
      </c>
      <c r="F37" s="101">
        <f>IF('Master DB'!F37="NULL",0,'Master DB'!F37)</f>
        <v>0</v>
      </c>
      <c r="G37" s="101">
        <f>IF('Master DB'!G37="NULL",0,'Master DB'!G37)</f>
        <v>0</v>
      </c>
      <c r="H37" s="101">
        <f>IF('Master DB'!H37="NULL",0,'Master DB'!H37)</f>
        <v>0</v>
      </c>
      <c r="I37" s="132" t="str">
        <f>IF('Master DB'!I37="NULL",0,'Master DB'!I37)</f>
        <v>https://www.monnit.com/</v>
      </c>
      <c r="J37" s="101">
        <f>IF('Master DB'!J37="NULL",0,'Master DB'!J37)</f>
        <v>0</v>
      </c>
      <c r="K37" s="132" t="str">
        <f>IF('Master DB'!K37="NULL",0,'Master DB'!K37)</f>
        <v>https://made-in-china.com/</v>
      </c>
      <c r="L37" s="101">
        <f>IF('Master DB'!L37="NULL",0,'Master DB'!L37)</f>
        <v>0</v>
      </c>
      <c r="M37" s="132" t="str">
        <f>IF('Master DB'!M37="NULL",0,'Master DB'!M37)</f>
        <v>https://sztic86.en.made-in-china.com/</v>
      </c>
      <c r="N37" s="101">
        <f>IF('Master DB'!N37="NULL",0,'Master DB'!N37)</f>
        <v>0</v>
      </c>
      <c r="O37" s="101">
        <f>IF('Master DB'!O37="NULL",0,'Master DB'!O37)</f>
        <v>0</v>
      </c>
      <c r="P37" s="101">
        <f>IF('Master DB'!P37="NULL",0,'Master DB'!P37)</f>
        <v>0</v>
      </c>
      <c r="Q37" s="101">
        <f>IF('Master DB'!Q37="NULL",0,'Master DB'!Q37)</f>
        <v>0</v>
      </c>
      <c r="R37" s="101">
        <f>IF('Master DB'!R37="NULL",0,'Master DB'!R37)</f>
        <v>0</v>
      </c>
      <c r="S37" s="101">
        <f>IF('Master DB'!S37="NULL",0,'Master DB'!S37)</f>
        <v>0</v>
      </c>
      <c r="T37" s="101">
        <f>IF('Master DB'!T37="NULL",0,'Master DB'!T37)</f>
        <v>0</v>
      </c>
      <c r="U37" s="132" t="str">
        <f>IF('Master DB'!U37="NULL",0,'Master DB'!U37)</f>
        <v>https://tectron88.en.made-in-china.com/</v>
      </c>
      <c r="V37" s="101">
        <f>IF('Master DB'!V37="NULL",0,'Master DB'!V37)</f>
        <v>0</v>
      </c>
      <c r="W37" s="101">
        <f>IF('Master DB'!W37="NULL",0,'Master DB'!W37)</f>
        <v>0</v>
      </c>
      <c r="X37" s="164">
        <f>IF('Master DB'!X37="NULL",0,'Master DB'!X37)</f>
        <v>0</v>
      </c>
    </row>
    <row r="38" spans="1:24" ht="15.75" customHeight="1" x14ac:dyDescent="0.2">
      <c r="A38" s="144">
        <f>'Master DB'!A38</f>
        <v>36</v>
      </c>
      <c r="B38" s="145" t="str">
        <f>'Master DB'!B38</f>
        <v>1. Capex</v>
      </c>
      <c r="C38" s="145" t="str">
        <f>'Master DB'!C38</f>
        <v>1.93 Source 3 - Short</v>
      </c>
      <c r="D38" s="145" t="str">
        <f>'Master DB'!D38</f>
        <v>Item 3</v>
      </c>
      <c r="E38" s="146" t="str">
        <f>'Master DB'!E38</f>
        <v>AlphaNum</v>
      </c>
      <c r="F38" s="148">
        <f>IF('Master DB'!F38="NULL",0,'Master DB'!F38)</f>
        <v>0</v>
      </c>
      <c r="G38" s="148">
        <f>IF('Master DB'!G38="NULL",0,'Master DB'!G38)</f>
        <v>0</v>
      </c>
      <c r="H38" s="148">
        <f>IF('Master DB'!H38="NULL",0,'Master DB'!H38)</f>
        <v>0</v>
      </c>
      <c r="I38" s="147" t="str">
        <f>IF('Master DB'!I38="NULL",0,'Master DB'!I38)</f>
        <v>https://shop.omnisense.com/</v>
      </c>
      <c r="J38" s="148">
        <f>IF('Master DB'!J38="NULL",0,'Master DB'!J38)</f>
        <v>0</v>
      </c>
      <c r="K38" s="147" t="str">
        <f>IF('Master DB'!K38="NULL",0,'Master DB'!K38)</f>
        <v>https://mcabattery.en.made-in-china.com/</v>
      </c>
      <c r="L38" s="148">
        <f>IF('Master DB'!L38="NULL",0,'Master DB'!L38)</f>
        <v>0</v>
      </c>
      <c r="M38" s="148">
        <f>IF('Master DB'!M38="NULL",0,'Master DB'!M38)</f>
        <v>0</v>
      </c>
      <c r="N38" s="148">
        <f>IF('Master DB'!N38="NULL",0,'Master DB'!N38)</f>
        <v>0</v>
      </c>
      <c r="O38" s="148">
        <f>IF('Master DB'!O38="NULL",0,'Master DB'!O38)</f>
        <v>0</v>
      </c>
      <c r="P38" s="148">
        <f>IF('Master DB'!P38="NULL",0,'Master DB'!P38)</f>
        <v>0</v>
      </c>
      <c r="Q38" s="148">
        <f>IF('Master DB'!Q38="NULL",0,'Master DB'!Q38)</f>
        <v>0</v>
      </c>
      <c r="R38" s="148">
        <f>IF('Master DB'!R38="NULL",0,'Master DB'!R38)</f>
        <v>0</v>
      </c>
      <c r="S38" s="148">
        <f>IF('Master DB'!S38="NULL",0,'Master DB'!S38)</f>
        <v>0</v>
      </c>
      <c r="T38" s="148">
        <f>IF('Master DB'!T38="NULL",0,'Master DB'!T38)</f>
        <v>0</v>
      </c>
      <c r="U38" s="147" t="str">
        <f>IF('Master DB'!U38="NULL",0,'Master DB'!U38)</f>
        <v>http://www.ipdisplays.com/</v>
      </c>
      <c r="V38" s="148">
        <f>IF('Master DB'!V38="NULL",0,'Master DB'!V38)</f>
        <v>0</v>
      </c>
      <c r="W38" s="148">
        <f>IF('Master DB'!W38="NULL",0,'Master DB'!W38)</f>
        <v>0</v>
      </c>
      <c r="X38" s="148">
        <f>IF('Master DB'!X38="NULL",0,'Master DB'!X38)</f>
        <v>0</v>
      </c>
    </row>
    <row r="39" spans="1:24" ht="15.75" customHeight="1" x14ac:dyDescent="0.2">
      <c r="A39" s="64">
        <f>'Master DB'!A39</f>
        <v>37</v>
      </c>
      <c r="B39" s="65" t="str">
        <f>'Master DB'!B39</f>
        <v>1. Capex</v>
      </c>
      <c r="C39" s="65" t="str">
        <f>'Master DB'!C39</f>
        <v>1.1 Name</v>
      </c>
      <c r="D39" s="65" t="str">
        <f>'Master DB'!D39</f>
        <v>Item 4</v>
      </c>
      <c r="E39" s="66" t="str">
        <f>'Master DB'!E39</f>
        <v>AlphaNum</v>
      </c>
      <c r="F39" s="101">
        <f>IF('Master DB'!F39="NULL",0,'Master DB'!F39)</f>
        <v>0</v>
      </c>
      <c r="G39" s="101">
        <f>IF('Master DB'!G39="NULL",0,'Master DB'!G39)</f>
        <v>0</v>
      </c>
      <c r="H39" s="101">
        <f>IF('Master DB'!H39="NULL",0,'Master DB'!H39)</f>
        <v>0</v>
      </c>
      <c r="I39" s="101">
        <f>IF('Master DB'!I39="NULL",0,'Master DB'!I39)</f>
        <v>0</v>
      </c>
      <c r="J39" s="228">
        <f>IF('Master DB'!J39="NULL",0,'Master DB'!J39)</f>
        <v>0</v>
      </c>
      <c r="K39" s="228">
        <f>IF('Master DB'!K39="NULL",0,'Master DB'!K39)</f>
        <v>0</v>
      </c>
      <c r="L39" s="228">
        <f>IF('Master DB'!L39="NULL",0,'Master DB'!L39)</f>
        <v>0</v>
      </c>
      <c r="M39" s="228">
        <f>IF('Master DB'!M39="NULL",0,'Master DB'!M39)</f>
        <v>0</v>
      </c>
      <c r="N39" s="101">
        <f>IF('Master DB'!N39="NULL",0,'Master DB'!N39)</f>
        <v>0</v>
      </c>
      <c r="O39" s="101">
        <f>IF('Master DB'!O39="NULL",0,'Master DB'!O39)</f>
        <v>0</v>
      </c>
      <c r="P39" s="101">
        <f>IF('Master DB'!P39="NULL",0,'Master DB'!P39)</f>
        <v>0</v>
      </c>
      <c r="Q39" s="101">
        <f>IF('Master DB'!Q39="NULL",0,'Master DB'!Q39)</f>
        <v>0</v>
      </c>
      <c r="R39" s="101">
        <f>IF('Master DB'!R39="NULL",0,'Master DB'!R39)</f>
        <v>0</v>
      </c>
      <c r="S39" s="101">
        <f>IF('Master DB'!S39="NULL",0,'Master DB'!S39)</f>
        <v>0</v>
      </c>
      <c r="T39" s="101">
        <f>IF('Master DB'!T39="NULL",0,'Master DB'!T39)</f>
        <v>0</v>
      </c>
      <c r="U39" s="149">
        <f>IF('Master DB'!U39="NULL",0,'Master DB'!U39)</f>
        <v>0</v>
      </c>
      <c r="V39" s="101">
        <f>IF('Master DB'!V39="NULL",0,'Master DB'!V39)</f>
        <v>0</v>
      </c>
      <c r="W39" s="101">
        <f>IF('Master DB'!W39="NULL",0,'Master DB'!W39)</f>
        <v>0</v>
      </c>
      <c r="X39" s="101">
        <f>IF('Master DB'!X39="NULL",0,'Master DB'!X39)</f>
        <v>0</v>
      </c>
    </row>
    <row r="40" spans="1:24" ht="15.75" customHeight="1" x14ac:dyDescent="0.2">
      <c r="A40" s="70">
        <f>'Master DB'!A40</f>
        <v>38</v>
      </c>
      <c r="B40" s="71" t="str">
        <f>'Master DB'!B40</f>
        <v>1. Capex</v>
      </c>
      <c r="C40" s="71" t="str">
        <f>'Master DB'!C40</f>
        <v>1.2 Description</v>
      </c>
      <c r="D40" s="71" t="str">
        <f>'Master DB'!D40</f>
        <v>Item 4</v>
      </c>
      <c r="E40" s="72" t="str">
        <f>'Master DB'!E40</f>
        <v>AlphaNum</v>
      </c>
      <c r="F40" s="235">
        <f>IF('Master DB'!F40="NULL",0,'Master DB'!F40)</f>
        <v>0</v>
      </c>
      <c r="G40" s="235">
        <f>IF('Master DB'!G40="NULL",0,'Master DB'!G40)</f>
        <v>0</v>
      </c>
      <c r="H40" s="235">
        <f>IF('Master DB'!H40="NULL",0,'Master DB'!H40)</f>
        <v>0</v>
      </c>
      <c r="I40" s="235">
        <f>IF('Master DB'!I40="NULL",0,'Master DB'!I40)</f>
        <v>0</v>
      </c>
      <c r="J40" s="238">
        <f>IF('Master DB'!J40="NULL",0,'Master DB'!J40)</f>
        <v>0</v>
      </c>
      <c r="K40" s="238">
        <f>IF('Master DB'!K40="NULL",0,'Master DB'!K40)</f>
        <v>0</v>
      </c>
      <c r="L40" s="238">
        <f>IF('Master DB'!L40="NULL",0,'Master DB'!L40)</f>
        <v>0</v>
      </c>
      <c r="M40" s="238">
        <f>IF('Master DB'!M40="NULL",0,'Master DB'!M40)</f>
        <v>0</v>
      </c>
      <c r="N40" s="235">
        <f>IF('Master DB'!N40="NULL",0,'Master DB'!N40)</f>
        <v>0</v>
      </c>
      <c r="O40" s="235">
        <f>IF('Master DB'!O40="NULL",0,'Master DB'!O40)</f>
        <v>0</v>
      </c>
      <c r="P40" s="235">
        <f>IF('Master DB'!P40="NULL",0,'Master DB'!P40)</f>
        <v>0</v>
      </c>
      <c r="Q40" s="235">
        <f>IF('Master DB'!Q40="NULL",0,'Master DB'!Q40)</f>
        <v>0</v>
      </c>
      <c r="R40" s="235">
        <f>IF('Master DB'!R40="NULL",0,'Master DB'!R40)</f>
        <v>0</v>
      </c>
      <c r="S40" s="235">
        <f>IF('Master DB'!S40="NULL",0,'Master DB'!S40)</f>
        <v>0</v>
      </c>
      <c r="T40" s="235">
        <f>IF('Master DB'!T40="NULL",0,'Master DB'!T40)</f>
        <v>0</v>
      </c>
      <c r="U40" s="73">
        <f>IF('Master DB'!U40="NULL",0,'Master DB'!U40)</f>
        <v>0</v>
      </c>
      <c r="V40" s="235">
        <f>IF('Master DB'!V40="NULL",0,'Master DB'!V40)</f>
        <v>0</v>
      </c>
      <c r="W40" s="235">
        <f>IF('Master DB'!W40="NULL",0,'Master DB'!W40)</f>
        <v>0</v>
      </c>
      <c r="X40" s="235">
        <f>IF('Master DB'!X40="NULL",0,'Master DB'!X40)</f>
        <v>0</v>
      </c>
    </row>
    <row r="41" spans="1:24" ht="15.75" customHeight="1" x14ac:dyDescent="0.2">
      <c r="A41" s="70">
        <f>'Master DB'!A41</f>
        <v>39</v>
      </c>
      <c r="B41" s="71" t="str">
        <f>'Master DB'!B41</f>
        <v>1. Capex</v>
      </c>
      <c r="C41" s="71" t="str">
        <f>'Master DB'!C41</f>
        <v>1.3 Unit</v>
      </c>
      <c r="D41" s="71" t="str">
        <f>'Master DB'!D41</f>
        <v>Item 4</v>
      </c>
      <c r="E41" s="72" t="str">
        <f>'Master DB'!E41</f>
        <v>AlphaNum</v>
      </c>
      <c r="F41" s="235">
        <f>IF('Master DB'!F41="NULL",0,'Master DB'!F41)</f>
        <v>0</v>
      </c>
      <c r="G41" s="235">
        <f>IF('Master DB'!G41="NULL",0,'Master DB'!G41)</f>
        <v>0</v>
      </c>
      <c r="H41" s="235">
        <f>IF('Master DB'!H41="NULL",0,'Master DB'!H41)</f>
        <v>0</v>
      </c>
      <c r="I41" s="235">
        <f>IF('Master DB'!I41="NULL",0,'Master DB'!I41)</f>
        <v>0</v>
      </c>
      <c r="J41" s="238">
        <f>IF('Master DB'!J41="NULL",0,'Master DB'!J41)</f>
        <v>0</v>
      </c>
      <c r="K41" s="238">
        <f>IF('Master DB'!K41="NULL",0,'Master DB'!K41)</f>
        <v>0</v>
      </c>
      <c r="L41" s="238">
        <f>IF('Master DB'!L41="NULL",0,'Master DB'!L41)</f>
        <v>0</v>
      </c>
      <c r="M41" s="238">
        <f>IF('Master DB'!M41="NULL",0,'Master DB'!M41)</f>
        <v>0</v>
      </c>
      <c r="N41" s="235">
        <f>IF('Master DB'!N41="NULL",0,'Master DB'!N41)</f>
        <v>0</v>
      </c>
      <c r="O41" s="235">
        <f>IF('Master DB'!O41="NULL",0,'Master DB'!O41)</f>
        <v>0</v>
      </c>
      <c r="P41" s="235">
        <f>IF('Master DB'!P41="NULL",0,'Master DB'!P41)</f>
        <v>0</v>
      </c>
      <c r="Q41" s="235">
        <f>IF('Master DB'!Q41="NULL",0,'Master DB'!Q41)</f>
        <v>0</v>
      </c>
      <c r="R41" s="235">
        <f>IF('Master DB'!R41="NULL",0,'Master DB'!R41)</f>
        <v>0</v>
      </c>
      <c r="S41" s="235">
        <f>IF('Master DB'!S41="NULL",0,'Master DB'!S41)</f>
        <v>0</v>
      </c>
      <c r="T41" s="235">
        <f>IF('Master DB'!T41="NULL",0,'Master DB'!T41)</f>
        <v>0</v>
      </c>
      <c r="U41" s="73">
        <f>IF('Master DB'!U41="NULL",0,'Master DB'!U41)</f>
        <v>0</v>
      </c>
      <c r="V41" s="235">
        <f>IF('Master DB'!V41="NULL",0,'Master DB'!V41)</f>
        <v>0</v>
      </c>
      <c r="W41" s="235">
        <f>IF('Master DB'!W41="NULL",0,'Master DB'!W41)</f>
        <v>0</v>
      </c>
      <c r="X41" s="235">
        <f>IF('Master DB'!X41="NULL",0,'Master DB'!X41)</f>
        <v>0</v>
      </c>
    </row>
    <row r="42" spans="1:24" ht="15.75" customHeight="1" x14ac:dyDescent="0.2">
      <c r="A42" s="158">
        <f>'Master DB'!A42</f>
        <v>40</v>
      </c>
      <c r="B42" s="160" t="str">
        <f>'Master DB'!B42</f>
        <v>1. Capex</v>
      </c>
      <c r="C42" s="160" t="str">
        <f>'Master DB'!C42</f>
        <v>1.4 Ratio # Units / Measure</v>
      </c>
      <c r="D42" s="160" t="str">
        <f>'Master DB'!D42</f>
        <v>Item 4</v>
      </c>
      <c r="E42" s="162" t="str">
        <f>'Master DB'!E42</f>
        <v>Num #</v>
      </c>
      <c r="F42" s="235">
        <f>IF('Master DB'!F42="NULL",0,'Master DB'!F42)</f>
        <v>0</v>
      </c>
      <c r="G42" s="235">
        <f>IF('Master DB'!G42="NULL",0,'Master DB'!G42)</f>
        <v>0</v>
      </c>
      <c r="H42" s="235">
        <f>IF('Master DB'!H42="NULL",0,'Master DB'!H42)</f>
        <v>0</v>
      </c>
      <c r="I42" s="235">
        <f>IF('Master DB'!I42="NULL",0,'Master DB'!I42)</f>
        <v>0</v>
      </c>
      <c r="J42" s="238">
        <f>IF('Master DB'!J42="NULL",0,'Master DB'!J42)</f>
        <v>0</v>
      </c>
      <c r="K42" s="238">
        <f>IF('Master DB'!K42="NULL",0,'Master DB'!K42)</f>
        <v>0</v>
      </c>
      <c r="L42" s="238">
        <f>IF('Master DB'!L42="NULL",0,'Master DB'!L42)</f>
        <v>0</v>
      </c>
      <c r="M42" s="238">
        <f>IF('Master DB'!M42="NULL",0,'Master DB'!M42)</f>
        <v>0</v>
      </c>
      <c r="N42" s="235">
        <f>IF('Master DB'!N42="NULL",0,'Master DB'!N42)</f>
        <v>0</v>
      </c>
      <c r="O42" s="235">
        <f>IF('Master DB'!O42="NULL",0,'Master DB'!O42)</f>
        <v>0</v>
      </c>
      <c r="P42" s="235">
        <f>IF('Master DB'!P42="NULL",0,'Master DB'!P42)</f>
        <v>0</v>
      </c>
      <c r="Q42" s="235">
        <f>IF('Master DB'!Q42="NULL",0,'Master DB'!Q42)</f>
        <v>0</v>
      </c>
      <c r="R42" s="235">
        <f>IF('Master DB'!R42="NULL",0,'Master DB'!R42)</f>
        <v>0</v>
      </c>
      <c r="S42" s="235">
        <f>IF('Master DB'!S42="NULL",0,'Master DB'!S42)</f>
        <v>0</v>
      </c>
      <c r="T42" s="235">
        <f>IF('Master DB'!T42="NULL",0,'Master DB'!T42)</f>
        <v>0</v>
      </c>
      <c r="U42" s="164">
        <f>IF('Master DB'!U42="NULL",0,'Master DB'!U42)</f>
        <v>0</v>
      </c>
      <c r="V42" s="235">
        <f>IF('Master DB'!V42="NULL",0,'Master DB'!V42)</f>
        <v>0</v>
      </c>
      <c r="W42" s="235">
        <f>IF('Master DB'!W42="NULL",0,'Master DB'!W42)</f>
        <v>0</v>
      </c>
      <c r="X42" s="235">
        <f>IF('Master DB'!X42="NULL",0,'Master DB'!X42)</f>
        <v>0</v>
      </c>
    </row>
    <row r="43" spans="1:24" ht="15.75" customHeight="1" x14ac:dyDescent="0.2">
      <c r="A43" s="95">
        <f>'Master DB'!A43</f>
        <v>41</v>
      </c>
      <c r="B43" s="96" t="str">
        <f>'Master DB'!B43</f>
        <v>1. Capex</v>
      </c>
      <c r="C43" s="96" t="str">
        <f>'Master DB'!C43</f>
        <v>1.5 Cost / Unit - Min</v>
      </c>
      <c r="D43" s="96" t="str">
        <f>'Master DB'!D43</f>
        <v>Item 4</v>
      </c>
      <c r="E43" s="99" t="str">
        <f>'Master DB'!E43</f>
        <v>£</v>
      </c>
      <c r="F43" s="235">
        <f>IF('Master DB'!F43="NULL",0,'Master DB'!F43)</f>
        <v>0</v>
      </c>
      <c r="G43" s="235">
        <f>IF('Master DB'!G43="NULL",0,'Master DB'!G43)</f>
        <v>0</v>
      </c>
      <c r="H43" s="235">
        <f>IF('Master DB'!H43="NULL",0,'Master DB'!H43)</f>
        <v>0</v>
      </c>
      <c r="I43" s="235">
        <f>IF('Master DB'!I43="NULL",0,'Master DB'!I43)</f>
        <v>0</v>
      </c>
      <c r="J43" s="238">
        <f>IF('Master DB'!J43="NULL",0,'Master DB'!J43)</f>
        <v>0</v>
      </c>
      <c r="K43" s="238">
        <f>IF('Master DB'!K43="NULL",0,'Master DB'!K43)</f>
        <v>0</v>
      </c>
      <c r="L43" s="238">
        <f>IF('Master DB'!L43="NULL",0,'Master DB'!L43)</f>
        <v>0</v>
      </c>
      <c r="M43" s="238">
        <f>IF('Master DB'!M43="NULL",0,'Master DB'!M43)</f>
        <v>0</v>
      </c>
      <c r="N43" s="235">
        <f>IF('Master DB'!N43="NULL",0,'Master DB'!N43)</f>
        <v>0</v>
      </c>
      <c r="O43" s="235">
        <f>IF('Master DB'!O43="NULL",0,'Master DB'!O43)</f>
        <v>0</v>
      </c>
      <c r="P43" s="235">
        <f>IF('Master DB'!P43="NULL",0,'Master DB'!P43)</f>
        <v>0</v>
      </c>
      <c r="Q43" s="235">
        <f>IF('Master DB'!Q43="NULL",0,'Master DB'!Q43)</f>
        <v>0</v>
      </c>
      <c r="R43" s="235">
        <f>IF('Master DB'!R43="NULL",0,'Master DB'!R43)</f>
        <v>0</v>
      </c>
      <c r="S43" s="235">
        <f>IF('Master DB'!S43="NULL",0,'Master DB'!S43)</f>
        <v>0</v>
      </c>
      <c r="T43" s="235">
        <f>IF('Master DB'!T43="NULL",0,'Master DB'!T43)</f>
        <v>0</v>
      </c>
      <c r="U43" s="101">
        <f>IF('Master DB'!U43="NULL",0,'Master DB'!U43)</f>
        <v>0</v>
      </c>
      <c r="V43" s="235">
        <f>IF('Master DB'!V43="NULL",0,'Master DB'!V43)</f>
        <v>0</v>
      </c>
      <c r="W43" s="235">
        <f>IF('Master DB'!W43="NULL",0,'Master DB'!W43)</f>
        <v>0</v>
      </c>
      <c r="X43" s="235">
        <f>IF('Master DB'!X43="NULL",0,'Master DB'!X43)</f>
        <v>0</v>
      </c>
    </row>
    <row r="44" spans="1:24" ht="15.75" customHeight="1" x14ac:dyDescent="0.2">
      <c r="A44" s="95">
        <f>'Master DB'!A44</f>
        <v>42</v>
      </c>
      <c r="B44" s="96" t="str">
        <f>'Master DB'!B44</f>
        <v>1. Capex</v>
      </c>
      <c r="C44" s="96" t="str">
        <f>'Master DB'!C44</f>
        <v>1.6 Cost / Unit - Max</v>
      </c>
      <c r="D44" s="96" t="str">
        <f>'Master DB'!D44</f>
        <v>Item 4</v>
      </c>
      <c r="E44" s="99" t="str">
        <f>'Master DB'!E44</f>
        <v>£</v>
      </c>
      <c r="F44" s="235">
        <f>IF('Master DB'!F44="NULL",0,'Master DB'!F44)</f>
        <v>0</v>
      </c>
      <c r="G44" s="235">
        <f>IF('Master DB'!G44="NULL",0,'Master DB'!G44)</f>
        <v>0</v>
      </c>
      <c r="H44" s="235">
        <f>IF('Master DB'!H44="NULL",0,'Master DB'!H44)</f>
        <v>0</v>
      </c>
      <c r="I44" s="235">
        <f>IF('Master DB'!I44="NULL",0,'Master DB'!I44)</f>
        <v>0</v>
      </c>
      <c r="J44" s="238">
        <f>IF('Master DB'!J44="NULL",0,'Master DB'!J44)</f>
        <v>0</v>
      </c>
      <c r="K44" s="238">
        <f>IF('Master DB'!K44="NULL",0,'Master DB'!K44)</f>
        <v>0</v>
      </c>
      <c r="L44" s="238">
        <f>IF('Master DB'!L44="NULL",0,'Master DB'!L44)</f>
        <v>0</v>
      </c>
      <c r="M44" s="238">
        <f>IF('Master DB'!M44="NULL",0,'Master DB'!M44)</f>
        <v>0</v>
      </c>
      <c r="N44" s="235">
        <f>IF('Master DB'!N44="NULL",0,'Master DB'!N44)</f>
        <v>0</v>
      </c>
      <c r="O44" s="235">
        <f>IF('Master DB'!O44="NULL",0,'Master DB'!O44)</f>
        <v>0</v>
      </c>
      <c r="P44" s="235">
        <f>IF('Master DB'!P44="NULL",0,'Master DB'!P44)</f>
        <v>0</v>
      </c>
      <c r="Q44" s="235">
        <f>IF('Master DB'!Q44="NULL",0,'Master DB'!Q44)</f>
        <v>0</v>
      </c>
      <c r="R44" s="235">
        <f>IF('Master DB'!R44="NULL",0,'Master DB'!R44)</f>
        <v>0</v>
      </c>
      <c r="S44" s="235">
        <f>IF('Master DB'!S44="NULL",0,'Master DB'!S44)</f>
        <v>0</v>
      </c>
      <c r="T44" s="235">
        <f>IF('Master DB'!T44="NULL",0,'Master DB'!T44)</f>
        <v>0</v>
      </c>
      <c r="U44" s="101">
        <f>IF('Master DB'!U44="NULL",0,'Master DB'!U44)</f>
        <v>0</v>
      </c>
      <c r="V44" s="235">
        <f>IF('Master DB'!V44="NULL",0,'Master DB'!V44)</f>
        <v>0</v>
      </c>
      <c r="W44" s="235">
        <f>IF('Master DB'!W44="NULL",0,'Master DB'!W44)</f>
        <v>0</v>
      </c>
      <c r="X44" s="235">
        <f>IF('Master DB'!X44="NULL",0,'Master DB'!X44)</f>
        <v>0</v>
      </c>
    </row>
    <row r="45" spans="1:24" ht="15.75" customHeight="1" x14ac:dyDescent="0.2">
      <c r="A45" s="117">
        <f>'Master DB'!A45</f>
        <v>43</v>
      </c>
      <c r="B45" s="119" t="str">
        <f>'Master DB'!B45</f>
        <v>1. Capex</v>
      </c>
      <c r="C45" s="119" t="str">
        <f>'Master DB'!C45</f>
        <v>1.7 Source 1</v>
      </c>
      <c r="D45" s="119" t="str">
        <f>'Master DB'!D45</f>
        <v>Item 4</v>
      </c>
      <c r="E45" s="72" t="str">
        <f>'Master DB'!E45</f>
        <v>AlphaNum</v>
      </c>
      <c r="F45" s="235">
        <f>IF('Master DB'!F45="NULL",0,'Master DB'!F45)</f>
        <v>0</v>
      </c>
      <c r="G45" s="235">
        <f>IF('Master DB'!G45="NULL",0,'Master DB'!G45)</f>
        <v>0</v>
      </c>
      <c r="H45" s="235">
        <f>IF('Master DB'!H45="NULL",0,'Master DB'!H45)</f>
        <v>0</v>
      </c>
      <c r="I45" s="235">
        <f>IF('Master DB'!I45="NULL",0,'Master DB'!I45)</f>
        <v>0</v>
      </c>
      <c r="J45" s="238">
        <f>IF('Master DB'!J45="NULL",0,'Master DB'!J45)</f>
        <v>0</v>
      </c>
      <c r="K45" s="238">
        <f>IF('Master DB'!K45="NULL",0,'Master DB'!K45)</f>
        <v>0</v>
      </c>
      <c r="L45" s="238">
        <f>IF('Master DB'!L45="NULL",0,'Master DB'!L45)</f>
        <v>0</v>
      </c>
      <c r="M45" s="238">
        <f>IF('Master DB'!M45="NULL",0,'Master DB'!M45)</f>
        <v>0</v>
      </c>
      <c r="N45" s="235">
        <f>IF('Master DB'!N45="NULL",0,'Master DB'!N45)</f>
        <v>0</v>
      </c>
      <c r="O45" s="235">
        <f>IF('Master DB'!O45="NULL",0,'Master DB'!O45)</f>
        <v>0</v>
      </c>
      <c r="P45" s="235">
        <f>IF('Master DB'!P45="NULL",0,'Master DB'!P45)</f>
        <v>0</v>
      </c>
      <c r="Q45" s="235">
        <f>IF('Master DB'!Q45="NULL",0,'Master DB'!Q45)</f>
        <v>0</v>
      </c>
      <c r="R45" s="235">
        <f>IF('Master DB'!R45="NULL",0,'Master DB'!R45)</f>
        <v>0</v>
      </c>
      <c r="S45" s="235">
        <f>IF('Master DB'!S45="NULL",0,'Master DB'!S45)</f>
        <v>0</v>
      </c>
      <c r="T45" s="235">
        <f>IF('Master DB'!T45="NULL",0,'Master DB'!T45)</f>
        <v>0</v>
      </c>
      <c r="U45" s="101">
        <f>IF('Master DB'!U45="NULL",0,'Master DB'!U45)</f>
        <v>0</v>
      </c>
      <c r="V45" s="235">
        <f>IF('Master DB'!V45="NULL",0,'Master DB'!V45)</f>
        <v>0</v>
      </c>
      <c r="W45" s="235">
        <f>IF('Master DB'!W45="NULL",0,'Master DB'!W45)</f>
        <v>0</v>
      </c>
      <c r="X45" s="235">
        <f>IF('Master DB'!X45="NULL",0,'Master DB'!X45)</f>
        <v>0</v>
      </c>
    </row>
    <row r="46" spans="1:24" ht="15.75" customHeight="1" x14ac:dyDescent="0.2">
      <c r="A46" s="117">
        <f>'Master DB'!A46</f>
        <v>44</v>
      </c>
      <c r="B46" s="119" t="str">
        <f>'Master DB'!B46</f>
        <v>1. Capex</v>
      </c>
      <c r="C46" s="119" t="str">
        <f>'Master DB'!C46</f>
        <v>1.8 Source 2</v>
      </c>
      <c r="D46" s="119" t="str">
        <f>'Master DB'!D46</f>
        <v>Item 4</v>
      </c>
      <c r="E46" s="72" t="str">
        <f>'Master DB'!E46</f>
        <v>AlphaNum</v>
      </c>
      <c r="F46" s="235">
        <f>IF('Master DB'!F46="NULL",0,'Master DB'!F46)</f>
        <v>0</v>
      </c>
      <c r="G46" s="235">
        <f>IF('Master DB'!G46="NULL",0,'Master DB'!G46)</f>
        <v>0</v>
      </c>
      <c r="H46" s="235">
        <f>IF('Master DB'!H46="NULL",0,'Master DB'!H46)</f>
        <v>0</v>
      </c>
      <c r="I46" s="235">
        <f>IF('Master DB'!I46="NULL",0,'Master DB'!I46)</f>
        <v>0</v>
      </c>
      <c r="J46" s="238">
        <f>IF('Master DB'!J46="NULL",0,'Master DB'!J46)</f>
        <v>0</v>
      </c>
      <c r="K46" s="238">
        <f>IF('Master DB'!K46="NULL",0,'Master DB'!K46)</f>
        <v>0</v>
      </c>
      <c r="L46" s="238">
        <f>IF('Master DB'!L46="NULL",0,'Master DB'!L46)</f>
        <v>0</v>
      </c>
      <c r="M46" s="238">
        <f>IF('Master DB'!M46="NULL",0,'Master DB'!M46)</f>
        <v>0</v>
      </c>
      <c r="N46" s="235">
        <f>IF('Master DB'!N46="NULL",0,'Master DB'!N46)</f>
        <v>0</v>
      </c>
      <c r="O46" s="235">
        <f>IF('Master DB'!O46="NULL",0,'Master DB'!O46)</f>
        <v>0</v>
      </c>
      <c r="P46" s="235">
        <f>IF('Master DB'!P46="NULL",0,'Master DB'!P46)</f>
        <v>0</v>
      </c>
      <c r="Q46" s="235">
        <f>IF('Master DB'!Q46="NULL",0,'Master DB'!Q46)</f>
        <v>0</v>
      </c>
      <c r="R46" s="235">
        <f>IF('Master DB'!R46="NULL",0,'Master DB'!R46)</f>
        <v>0</v>
      </c>
      <c r="S46" s="235">
        <f>IF('Master DB'!S46="NULL",0,'Master DB'!S46)</f>
        <v>0</v>
      </c>
      <c r="T46" s="235">
        <f>IF('Master DB'!T46="NULL",0,'Master DB'!T46)</f>
        <v>0</v>
      </c>
      <c r="U46" s="101">
        <f>IF('Master DB'!U46="NULL",0,'Master DB'!U46)</f>
        <v>0</v>
      </c>
      <c r="V46" s="235">
        <f>IF('Master DB'!V46="NULL",0,'Master DB'!V46)</f>
        <v>0</v>
      </c>
      <c r="W46" s="235">
        <f>IF('Master DB'!W46="NULL",0,'Master DB'!W46)</f>
        <v>0</v>
      </c>
      <c r="X46" s="235">
        <f>IF('Master DB'!X46="NULL",0,'Master DB'!X46)</f>
        <v>0</v>
      </c>
    </row>
    <row r="47" spans="1:24" ht="15.75" customHeight="1" x14ac:dyDescent="0.2">
      <c r="A47" s="95">
        <f>'Master DB'!A47</f>
        <v>45</v>
      </c>
      <c r="B47" s="96" t="str">
        <f>'Master DB'!B47</f>
        <v>1. Capex</v>
      </c>
      <c r="C47" s="96" t="str">
        <f>'Master DB'!C47</f>
        <v>1.9 Source 3</v>
      </c>
      <c r="D47" s="96" t="str">
        <f>'Master DB'!D47</f>
        <v>Item 4</v>
      </c>
      <c r="E47" s="72" t="str">
        <f>'Master DB'!E47</f>
        <v>AlphaNum</v>
      </c>
      <c r="F47" s="235">
        <f>IF('Master DB'!F47="NULL",0,'Master DB'!F47)</f>
        <v>0</v>
      </c>
      <c r="G47" s="235">
        <f>IF('Master DB'!G47="NULL",0,'Master DB'!G47)</f>
        <v>0</v>
      </c>
      <c r="H47" s="235">
        <f>IF('Master DB'!H47="NULL",0,'Master DB'!H47)</f>
        <v>0</v>
      </c>
      <c r="I47" s="235">
        <f>IF('Master DB'!I47="NULL",0,'Master DB'!I47)</f>
        <v>0</v>
      </c>
      <c r="J47" s="238">
        <f>IF('Master DB'!J47="NULL",0,'Master DB'!J47)</f>
        <v>0</v>
      </c>
      <c r="K47" s="238">
        <f>IF('Master DB'!K47="NULL",0,'Master DB'!K47)</f>
        <v>0</v>
      </c>
      <c r="L47" s="238">
        <f>IF('Master DB'!L47="NULL",0,'Master DB'!L47)</f>
        <v>0</v>
      </c>
      <c r="M47" s="238">
        <f>IF('Master DB'!M47="NULL",0,'Master DB'!M47)</f>
        <v>0</v>
      </c>
      <c r="N47" s="235">
        <f>IF('Master DB'!N47="NULL",0,'Master DB'!N47)</f>
        <v>0</v>
      </c>
      <c r="O47" s="235">
        <f>IF('Master DB'!O47="NULL",0,'Master DB'!O47)</f>
        <v>0</v>
      </c>
      <c r="P47" s="235">
        <f>IF('Master DB'!P47="NULL",0,'Master DB'!P47)</f>
        <v>0</v>
      </c>
      <c r="Q47" s="235">
        <f>IF('Master DB'!Q47="NULL",0,'Master DB'!Q47)</f>
        <v>0</v>
      </c>
      <c r="R47" s="235">
        <f>IF('Master DB'!R47="NULL",0,'Master DB'!R47)</f>
        <v>0</v>
      </c>
      <c r="S47" s="235">
        <f>IF('Master DB'!S47="NULL",0,'Master DB'!S47)</f>
        <v>0</v>
      </c>
      <c r="T47" s="235">
        <f>IF('Master DB'!T47="NULL",0,'Master DB'!T47)</f>
        <v>0</v>
      </c>
      <c r="U47" s="101">
        <f>IF('Master DB'!U47="NULL",0,'Master DB'!U47)</f>
        <v>0</v>
      </c>
      <c r="V47" s="235">
        <f>IF('Master DB'!V47="NULL",0,'Master DB'!V47)</f>
        <v>0</v>
      </c>
      <c r="W47" s="235">
        <f>IF('Master DB'!W47="NULL",0,'Master DB'!W47)</f>
        <v>0</v>
      </c>
      <c r="X47" s="235">
        <f>IF('Master DB'!X47="NULL",0,'Master DB'!X47)</f>
        <v>0</v>
      </c>
    </row>
    <row r="48" spans="1:24" ht="15.75" customHeight="1" x14ac:dyDescent="0.2">
      <c r="A48" s="95">
        <f>'Master DB'!A48</f>
        <v>46</v>
      </c>
      <c r="B48" s="96" t="str">
        <f>'Master DB'!B48</f>
        <v>1. Capex</v>
      </c>
      <c r="C48" s="96" t="str">
        <f>'Master DB'!C48</f>
        <v>1.91 Source 1 - Short</v>
      </c>
      <c r="D48" s="96" t="str">
        <f>'Master DB'!D48</f>
        <v>Item 4</v>
      </c>
      <c r="E48" s="72" t="str">
        <f>'Master DB'!E48</f>
        <v>AlphaNum</v>
      </c>
      <c r="F48" s="235">
        <f>IF('Master DB'!F48="NULL",0,'Master DB'!F48)</f>
        <v>0</v>
      </c>
      <c r="G48" s="235">
        <f>IF('Master DB'!G48="NULL",0,'Master DB'!G48)</f>
        <v>0</v>
      </c>
      <c r="H48" s="235">
        <f>IF('Master DB'!H48="NULL",0,'Master DB'!H48)</f>
        <v>0</v>
      </c>
      <c r="I48" s="235">
        <f>IF('Master DB'!I48="NULL",0,'Master DB'!I48)</f>
        <v>0</v>
      </c>
      <c r="J48" s="238">
        <f>IF('Master DB'!J48="NULL",0,'Master DB'!J48)</f>
        <v>0</v>
      </c>
      <c r="K48" s="238">
        <f>IF('Master DB'!K48="NULL",0,'Master DB'!K48)</f>
        <v>0</v>
      </c>
      <c r="L48" s="238">
        <f>IF('Master DB'!L48="NULL",0,'Master DB'!L48)</f>
        <v>0</v>
      </c>
      <c r="M48" s="238">
        <f>IF('Master DB'!M48="NULL",0,'Master DB'!M48)</f>
        <v>0</v>
      </c>
      <c r="N48" s="235">
        <f>IF('Master DB'!N48="NULL",0,'Master DB'!N48)</f>
        <v>0</v>
      </c>
      <c r="O48" s="235">
        <f>IF('Master DB'!O48="NULL",0,'Master DB'!O48)</f>
        <v>0</v>
      </c>
      <c r="P48" s="235">
        <f>IF('Master DB'!P48="NULL",0,'Master DB'!P48)</f>
        <v>0</v>
      </c>
      <c r="Q48" s="235">
        <f>IF('Master DB'!Q48="NULL",0,'Master DB'!Q48)</f>
        <v>0</v>
      </c>
      <c r="R48" s="235">
        <f>IF('Master DB'!R48="NULL",0,'Master DB'!R48)</f>
        <v>0</v>
      </c>
      <c r="S48" s="235">
        <f>IF('Master DB'!S48="NULL",0,'Master DB'!S48)</f>
        <v>0</v>
      </c>
      <c r="T48" s="235">
        <f>IF('Master DB'!T48="NULL",0,'Master DB'!T48)</f>
        <v>0</v>
      </c>
      <c r="U48" s="101">
        <f>IF('Master DB'!U48="NULL",0,'Master DB'!U48)</f>
        <v>0</v>
      </c>
      <c r="V48" s="235">
        <f>IF('Master DB'!V48="NULL",0,'Master DB'!V48)</f>
        <v>0</v>
      </c>
      <c r="W48" s="235">
        <f>IF('Master DB'!W48="NULL",0,'Master DB'!W48)</f>
        <v>0</v>
      </c>
      <c r="X48" s="235">
        <f>IF('Master DB'!X48="NULL",0,'Master DB'!X48)</f>
        <v>0</v>
      </c>
    </row>
    <row r="49" spans="1:24" ht="15.75" customHeight="1" x14ac:dyDescent="0.2">
      <c r="A49" s="95">
        <f>'Master DB'!A49</f>
        <v>47</v>
      </c>
      <c r="B49" s="96" t="str">
        <f>'Master DB'!B49</f>
        <v>1. Capex</v>
      </c>
      <c r="C49" s="96" t="str">
        <f>'Master DB'!C49</f>
        <v>1.92 Source 2 - Short</v>
      </c>
      <c r="D49" s="96" t="str">
        <f>'Master DB'!D49</f>
        <v>Item 4</v>
      </c>
      <c r="E49" s="72" t="str">
        <f>'Master DB'!E49</f>
        <v>AlphaNum</v>
      </c>
      <c r="F49" s="235">
        <f>IF('Master DB'!F49="NULL",0,'Master DB'!F49)</f>
        <v>0</v>
      </c>
      <c r="G49" s="235">
        <f>IF('Master DB'!G49="NULL",0,'Master DB'!G49)</f>
        <v>0</v>
      </c>
      <c r="H49" s="235">
        <f>IF('Master DB'!H49="NULL",0,'Master DB'!H49)</f>
        <v>0</v>
      </c>
      <c r="I49" s="235">
        <f>IF('Master DB'!I49="NULL",0,'Master DB'!I49)</f>
        <v>0</v>
      </c>
      <c r="J49" s="238">
        <f>IF('Master DB'!J49="NULL",0,'Master DB'!J49)</f>
        <v>0</v>
      </c>
      <c r="K49" s="238">
        <f>IF('Master DB'!K49="NULL",0,'Master DB'!K49)</f>
        <v>0</v>
      </c>
      <c r="L49" s="238">
        <f>IF('Master DB'!L49="NULL",0,'Master DB'!L49)</f>
        <v>0</v>
      </c>
      <c r="M49" s="238">
        <f>IF('Master DB'!M49="NULL",0,'Master DB'!M49)</f>
        <v>0</v>
      </c>
      <c r="N49" s="235">
        <f>IF('Master DB'!N49="NULL",0,'Master DB'!N49)</f>
        <v>0</v>
      </c>
      <c r="O49" s="235">
        <f>IF('Master DB'!O49="NULL",0,'Master DB'!O49)</f>
        <v>0</v>
      </c>
      <c r="P49" s="235">
        <f>IF('Master DB'!P49="NULL",0,'Master DB'!P49)</f>
        <v>0</v>
      </c>
      <c r="Q49" s="235">
        <f>IF('Master DB'!Q49="NULL",0,'Master DB'!Q49)</f>
        <v>0</v>
      </c>
      <c r="R49" s="235">
        <f>IF('Master DB'!R49="NULL",0,'Master DB'!R49)</f>
        <v>0</v>
      </c>
      <c r="S49" s="235">
        <f>IF('Master DB'!S49="NULL",0,'Master DB'!S49)</f>
        <v>0</v>
      </c>
      <c r="T49" s="235">
        <f>IF('Master DB'!T49="NULL",0,'Master DB'!T49)</f>
        <v>0</v>
      </c>
      <c r="U49" s="101">
        <f>IF('Master DB'!U49="NULL",0,'Master DB'!U49)</f>
        <v>0</v>
      </c>
      <c r="V49" s="235">
        <f>IF('Master DB'!V49="NULL",0,'Master DB'!V49)</f>
        <v>0</v>
      </c>
      <c r="W49" s="235">
        <f>IF('Master DB'!W49="NULL",0,'Master DB'!W49)</f>
        <v>0</v>
      </c>
      <c r="X49" s="235">
        <f>IF('Master DB'!X49="NULL",0,'Master DB'!X49)</f>
        <v>0</v>
      </c>
    </row>
    <row r="50" spans="1:24" ht="15.75" customHeight="1" x14ac:dyDescent="0.2">
      <c r="A50" s="144">
        <f>'Master DB'!A50</f>
        <v>48</v>
      </c>
      <c r="B50" s="145" t="str">
        <f>'Master DB'!B50</f>
        <v>1. Capex</v>
      </c>
      <c r="C50" s="145" t="str">
        <f>'Master DB'!C50</f>
        <v>1.93 Source 3 - Short</v>
      </c>
      <c r="D50" s="145" t="str">
        <f>'Master DB'!D50</f>
        <v>Item 4</v>
      </c>
      <c r="E50" s="146" t="str">
        <f>'Master DB'!E50</f>
        <v>AlphaNum</v>
      </c>
      <c r="F50" s="148">
        <f>IF('Master DB'!F50="NULL",0,'Master DB'!F50)</f>
        <v>0</v>
      </c>
      <c r="G50" s="148">
        <f>IF('Master DB'!G50="NULL",0,'Master DB'!G50)</f>
        <v>0</v>
      </c>
      <c r="H50" s="148">
        <f>IF('Master DB'!H50="NULL",0,'Master DB'!H50)</f>
        <v>0</v>
      </c>
      <c r="I50" s="148">
        <f>IF('Master DB'!I50="NULL",0,'Master DB'!I50)</f>
        <v>0</v>
      </c>
      <c r="J50" s="148">
        <f>IF('Master DB'!J50="NULL",0,'Master DB'!J50)</f>
        <v>0</v>
      </c>
      <c r="K50" s="148">
        <f>IF('Master DB'!K50="NULL",0,'Master DB'!K50)</f>
        <v>0</v>
      </c>
      <c r="L50" s="148">
        <f>IF('Master DB'!L50="NULL",0,'Master DB'!L50)</f>
        <v>0</v>
      </c>
      <c r="M50" s="148">
        <f>IF('Master DB'!M50="NULL",0,'Master DB'!M50)</f>
        <v>0</v>
      </c>
      <c r="N50" s="148">
        <f>IF('Master DB'!N50="NULL",0,'Master DB'!N50)</f>
        <v>0</v>
      </c>
      <c r="O50" s="148">
        <f>IF('Master DB'!O50="NULL",0,'Master DB'!O50)</f>
        <v>0</v>
      </c>
      <c r="P50" s="148">
        <f>IF('Master DB'!P50="NULL",0,'Master DB'!P50)</f>
        <v>0</v>
      </c>
      <c r="Q50" s="148">
        <f>IF('Master DB'!Q50="NULL",0,'Master DB'!Q50)</f>
        <v>0</v>
      </c>
      <c r="R50" s="148">
        <f>IF('Master DB'!R50="NULL",0,'Master DB'!R50)</f>
        <v>0</v>
      </c>
      <c r="S50" s="148">
        <f>IF('Master DB'!S50="NULL",0,'Master DB'!S50)</f>
        <v>0</v>
      </c>
      <c r="T50" s="148">
        <f>IF('Master DB'!T50="NULL",0,'Master DB'!T50)</f>
        <v>0</v>
      </c>
      <c r="U50" s="148">
        <f>IF('Master DB'!U50="NULL",0,'Master DB'!U50)</f>
        <v>0</v>
      </c>
      <c r="V50" s="148">
        <f>IF('Master DB'!V50="NULL",0,'Master DB'!V50)</f>
        <v>0</v>
      </c>
      <c r="W50" s="148">
        <f>IF('Master DB'!W50="NULL",0,'Master DB'!W50)</f>
        <v>0</v>
      </c>
      <c r="X50" s="148">
        <f>IF('Master DB'!X50="NULL",0,'Master DB'!X50)</f>
        <v>0</v>
      </c>
    </row>
    <row r="51" spans="1:24" ht="15.75" customHeight="1" x14ac:dyDescent="0.2">
      <c r="A51" s="64">
        <f>'Master DB'!A51</f>
        <v>49</v>
      </c>
      <c r="B51" s="65" t="str">
        <f>'Master DB'!B51</f>
        <v>1. Capex</v>
      </c>
      <c r="C51" s="65" t="str">
        <f>'Master DB'!C51</f>
        <v>1.1 Name</v>
      </c>
      <c r="D51" s="65" t="str">
        <f>'Master DB'!D51</f>
        <v>Item 5</v>
      </c>
      <c r="E51" s="66" t="str">
        <f>'Master DB'!E51</f>
        <v>AlphaNum</v>
      </c>
      <c r="F51" s="228">
        <f>IF('Master DB'!F51="NULL",0,'Master DB'!F51)</f>
        <v>0</v>
      </c>
      <c r="G51" s="228">
        <f>IF('Master DB'!G51="NULL",0,'Master DB'!G51)</f>
        <v>0</v>
      </c>
      <c r="H51" s="228">
        <f>IF('Master DB'!H51="NULL",0,'Master DB'!H51)</f>
        <v>0</v>
      </c>
      <c r="I51" s="228">
        <f>IF('Master DB'!I51="NULL",0,'Master DB'!I51)</f>
        <v>0</v>
      </c>
      <c r="J51" s="228">
        <f>IF('Master DB'!J51="NULL",0,'Master DB'!J51)</f>
        <v>0</v>
      </c>
      <c r="K51" s="228">
        <f>IF('Master DB'!K51="NULL",0,'Master DB'!K51)</f>
        <v>0</v>
      </c>
      <c r="L51" s="228">
        <f>IF('Master DB'!L51="NULL",0,'Master DB'!L51)</f>
        <v>0</v>
      </c>
      <c r="M51" s="265">
        <f>IF('Master DB'!M51="NULL",0,'Master DB'!M51)</f>
        <v>0</v>
      </c>
      <c r="N51" s="228">
        <f>IF('Master DB'!N51="NULL",0,'Master DB'!N51)</f>
        <v>0</v>
      </c>
      <c r="O51" s="228">
        <f>IF('Master DB'!O51="NULL",0,'Master DB'!O51)</f>
        <v>0</v>
      </c>
      <c r="P51" s="228">
        <f>IF('Master DB'!P51="NULL",0,'Master DB'!P51)</f>
        <v>0</v>
      </c>
      <c r="Q51" s="228">
        <f>IF('Master DB'!Q51="NULL",0,'Master DB'!Q51)</f>
        <v>0</v>
      </c>
      <c r="R51" s="149">
        <f>IF('Master DB'!R51="NULL",0,'Master DB'!R51)</f>
        <v>0</v>
      </c>
      <c r="S51" s="149">
        <f>IF('Master DB'!S51="NULL",0,'Master DB'!S51)</f>
        <v>0</v>
      </c>
      <c r="T51" s="149">
        <f>IF('Master DB'!T51="NULL",0,'Master DB'!T51)</f>
        <v>0</v>
      </c>
      <c r="U51" s="101">
        <f>IF('Master DB'!U51="NULL",0,'Master DB'!U51)</f>
        <v>0</v>
      </c>
      <c r="V51" s="149">
        <f>IF('Master DB'!V51="NULL",0,'Master DB'!V51)</f>
        <v>0</v>
      </c>
      <c r="W51" s="149">
        <f>IF('Master DB'!W51="NULL",0,'Master DB'!W51)</f>
        <v>0</v>
      </c>
      <c r="X51" s="101">
        <f>IF('Master DB'!X51="NULL",0,'Master DB'!X51)</f>
        <v>0</v>
      </c>
    </row>
    <row r="52" spans="1:24" ht="15.75" customHeight="1" x14ac:dyDescent="0.2">
      <c r="A52" s="70">
        <f>'Master DB'!A52</f>
        <v>50</v>
      </c>
      <c r="B52" s="71" t="str">
        <f>'Master DB'!B52</f>
        <v>1. Capex</v>
      </c>
      <c r="C52" s="71" t="str">
        <f>'Master DB'!C52</f>
        <v>1.2 Description</v>
      </c>
      <c r="D52" s="71" t="str">
        <f>'Master DB'!D52</f>
        <v>Item 5</v>
      </c>
      <c r="E52" s="72" t="str">
        <f>'Master DB'!E52</f>
        <v>AlphaNum</v>
      </c>
      <c r="F52" s="238">
        <f>IF('Master DB'!F52="NULL",0,'Master DB'!F52)</f>
        <v>0</v>
      </c>
      <c r="G52" s="238">
        <f>IF('Master DB'!G52="NULL",0,'Master DB'!G52)</f>
        <v>0</v>
      </c>
      <c r="H52" s="238">
        <f>IF('Master DB'!H52="NULL",0,'Master DB'!H52)</f>
        <v>0</v>
      </c>
      <c r="I52" s="238">
        <f>IF('Master DB'!I52="NULL",0,'Master DB'!I52)</f>
        <v>0</v>
      </c>
      <c r="J52" s="238">
        <f>IF('Master DB'!J52="NULL",0,'Master DB'!J52)</f>
        <v>0</v>
      </c>
      <c r="K52" s="238">
        <f>IF('Master DB'!K52="NULL",0,'Master DB'!K52)</f>
        <v>0</v>
      </c>
      <c r="L52" s="238">
        <f>IF('Master DB'!L52="NULL",0,'Master DB'!L52)</f>
        <v>0</v>
      </c>
      <c r="M52" s="238">
        <f>IF('Master DB'!M52="NULL",0,'Master DB'!M52)</f>
        <v>0</v>
      </c>
      <c r="N52" s="238">
        <f>IF('Master DB'!N52="NULL",0,'Master DB'!N52)</f>
        <v>0</v>
      </c>
      <c r="O52" s="238">
        <f>IF('Master DB'!O52="NULL",0,'Master DB'!O52)</f>
        <v>0</v>
      </c>
      <c r="P52" s="238">
        <f>IF('Master DB'!P52="NULL",0,'Master DB'!P52)</f>
        <v>0</v>
      </c>
      <c r="Q52" s="238">
        <f>IF('Master DB'!Q52="NULL",0,'Master DB'!Q52)</f>
        <v>0</v>
      </c>
      <c r="R52" s="73">
        <f>IF('Master DB'!R52="NULL",0,'Master DB'!R52)</f>
        <v>0</v>
      </c>
      <c r="S52" s="73">
        <f>IF('Master DB'!S52="NULL",0,'Master DB'!S52)</f>
        <v>0</v>
      </c>
      <c r="T52" s="73">
        <f>IF('Master DB'!T52="NULL",0,'Master DB'!T52)</f>
        <v>0</v>
      </c>
      <c r="U52" s="101">
        <f>IF('Master DB'!U52="NULL",0,'Master DB'!U52)</f>
        <v>0</v>
      </c>
      <c r="V52" s="73">
        <f>IF('Master DB'!V52="NULL",0,'Master DB'!V52)</f>
        <v>0</v>
      </c>
      <c r="W52" s="73">
        <f>IF('Master DB'!W52="NULL",0,'Master DB'!W52)</f>
        <v>0</v>
      </c>
      <c r="X52" s="235">
        <f>IF('Master DB'!X52="NULL",0,'Master DB'!X52)</f>
        <v>0</v>
      </c>
    </row>
    <row r="53" spans="1:24" ht="15.75" customHeight="1" x14ac:dyDescent="0.2">
      <c r="A53" s="70">
        <f>'Master DB'!A53</f>
        <v>51</v>
      </c>
      <c r="B53" s="71" t="str">
        <f>'Master DB'!B53</f>
        <v>1. Capex</v>
      </c>
      <c r="C53" s="71" t="str">
        <f>'Master DB'!C53</f>
        <v>1.3 Unit</v>
      </c>
      <c r="D53" s="71" t="str">
        <f>'Master DB'!D53</f>
        <v>Item 5</v>
      </c>
      <c r="E53" s="72" t="str">
        <f>'Master DB'!E53</f>
        <v>AlphaNum</v>
      </c>
      <c r="F53" s="238">
        <f>IF('Master DB'!F53="NULL",0,'Master DB'!F53)</f>
        <v>0</v>
      </c>
      <c r="G53" s="238">
        <f>IF('Master DB'!G53="NULL",0,'Master DB'!G53)</f>
        <v>0</v>
      </c>
      <c r="H53" s="238">
        <f>IF('Master DB'!H53="NULL",0,'Master DB'!H53)</f>
        <v>0</v>
      </c>
      <c r="I53" s="238">
        <f>IF('Master DB'!I53="NULL",0,'Master DB'!I53)</f>
        <v>0</v>
      </c>
      <c r="J53" s="238">
        <f>IF('Master DB'!J53="NULL",0,'Master DB'!J53)</f>
        <v>0</v>
      </c>
      <c r="K53" s="238">
        <f>IF('Master DB'!K53="NULL",0,'Master DB'!K53)</f>
        <v>0</v>
      </c>
      <c r="L53" s="238">
        <f>IF('Master DB'!L53="NULL",0,'Master DB'!L53)</f>
        <v>0</v>
      </c>
      <c r="M53" s="238">
        <f>IF('Master DB'!M53="NULL",0,'Master DB'!M53)</f>
        <v>0</v>
      </c>
      <c r="N53" s="238">
        <f>IF('Master DB'!N53="NULL",0,'Master DB'!N53)</f>
        <v>0</v>
      </c>
      <c r="O53" s="238">
        <f>IF('Master DB'!O53="NULL",0,'Master DB'!O53)</f>
        <v>0</v>
      </c>
      <c r="P53" s="238">
        <f>IF('Master DB'!P53="NULL",0,'Master DB'!P53)</f>
        <v>0</v>
      </c>
      <c r="Q53" s="238">
        <f>IF('Master DB'!Q53="NULL",0,'Master DB'!Q53)</f>
        <v>0</v>
      </c>
      <c r="R53" s="238">
        <f>IF('Master DB'!R53="NULL",0,'Master DB'!R53)</f>
        <v>0</v>
      </c>
      <c r="S53" s="238">
        <f>IF('Master DB'!S53="NULL",0,'Master DB'!S53)</f>
        <v>0</v>
      </c>
      <c r="T53" s="238">
        <f>IF('Master DB'!T53="NULL",0,'Master DB'!T53)</f>
        <v>0</v>
      </c>
      <c r="U53" s="238">
        <f>IF('Master DB'!U53="NULL",0,'Master DB'!U53)</f>
        <v>0</v>
      </c>
      <c r="V53" s="238">
        <f>IF('Master DB'!V53="NULL",0,'Master DB'!V53)</f>
        <v>0</v>
      </c>
      <c r="W53" s="238">
        <f>IF('Master DB'!W53="NULL",0,'Master DB'!W53)</f>
        <v>0</v>
      </c>
      <c r="X53" s="235">
        <f>IF('Master DB'!X53="NULL",0,'Master DB'!X53)</f>
        <v>0</v>
      </c>
    </row>
    <row r="54" spans="1:24" ht="15.75" customHeight="1" x14ac:dyDescent="0.2">
      <c r="A54" s="158">
        <f>'Master DB'!A54</f>
        <v>52</v>
      </c>
      <c r="B54" s="160" t="str">
        <f>'Master DB'!B54</f>
        <v>1. Capex</v>
      </c>
      <c r="C54" s="160" t="str">
        <f>'Master DB'!C54</f>
        <v>1.4 Ratio # Units / Measure</v>
      </c>
      <c r="D54" s="160" t="str">
        <f>'Master DB'!D54</f>
        <v>Item 5</v>
      </c>
      <c r="E54" s="162" t="str">
        <f>'Master DB'!E54</f>
        <v>Num #</v>
      </c>
      <c r="F54" s="238">
        <f>IF('Master DB'!F54="NULL",0,'Master DB'!F54)</f>
        <v>0</v>
      </c>
      <c r="G54" s="238">
        <f>IF('Master DB'!G54="NULL",0,'Master DB'!G54)</f>
        <v>0</v>
      </c>
      <c r="H54" s="238">
        <f>IF('Master DB'!H54="NULL",0,'Master DB'!H54)</f>
        <v>0</v>
      </c>
      <c r="I54" s="238">
        <f>IF('Master DB'!I54="NULL",0,'Master DB'!I54)</f>
        <v>0</v>
      </c>
      <c r="J54" s="238">
        <f>IF('Master DB'!J54="NULL",0,'Master DB'!J54)</f>
        <v>0</v>
      </c>
      <c r="K54" s="238">
        <f>IF('Master DB'!K54="NULL",0,'Master DB'!K54)</f>
        <v>0</v>
      </c>
      <c r="L54" s="238">
        <f>IF('Master DB'!L54="NULL",0,'Master DB'!L54)</f>
        <v>0</v>
      </c>
      <c r="M54" s="238">
        <f>IF('Master DB'!M54="NULL",0,'Master DB'!M54)</f>
        <v>0</v>
      </c>
      <c r="N54" s="238">
        <f>IF('Master DB'!N54="NULL",0,'Master DB'!N54)</f>
        <v>0</v>
      </c>
      <c r="O54" s="238">
        <f>IF('Master DB'!O54="NULL",0,'Master DB'!O54)</f>
        <v>0</v>
      </c>
      <c r="P54" s="238">
        <f>IF('Master DB'!P54="NULL",0,'Master DB'!P54)</f>
        <v>0</v>
      </c>
      <c r="Q54" s="238">
        <f>IF('Master DB'!Q54="NULL",0,'Master DB'!Q54)</f>
        <v>0</v>
      </c>
      <c r="R54" s="164">
        <f>IF('Master DB'!R54="NULL",0,'Master DB'!R54)</f>
        <v>0</v>
      </c>
      <c r="S54" s="164">
        <f>IF('Master DB'!S54="NULL",0,'Master DB'!S54)</f>
        <v>0</v>
      </c>
      <c r="T54" s="164">
        <f>IF('Master DB'!T54="NULL",0,'Master DB'!T54)</f>
        <v>0</v>
      </c>
      <c r="U54" s="164">
        <f>IF('Master DB'!U54="NULL",0,'Master DB'!U54)</f>
        <v>0</v>
      </c>
      <c r="V54" s="164">
        <f>IF('Master DB'!V54="NULL",0,'Master DB'!V54)</f>
        <v>0</v>
      </c>
      <c r="W54" s="164">
        <f>IF('Master DB'!W54="NULL",0,'Master DB'!W54)</f>
        <v>0</v>
      </c>
      <c r="X54" s="235">
        <f>IF('Master DB'!X54="NULL",0,'Master DB'!X54)</f>
        <v>0</v>
      </c>
    </row>
    <row r="55" spans="1:24" ht="15.75" customHeight="1" x14ac:dyDescent="0.2">
      <c r="A55" s="95">
        <f>'Master DB'!A55</f>
        <v>53</v>
      </c>
      <c r="B55" s="96" t="str">
        <f>'Master DB'!B55</f>
        <v>1. Capex</v>
      </c>
      <c r="C55" s="96" t="str">
        <f>'Master DB'!C55</f>
        <v>1.5 Cost / Unit - Min</v>
      </c>
      <c r="D55" s="96" t="str">
        <f>'Master DB'!D55</f>
        <v>Item 5</v>
      </c>
      <c r="E55" s="99" t="str">
        <f>'Master DB'!E55</f>
        <v>£</v>
      </c>
      <c r="F55" s="238">
        <f>IF('Master DB'!F55="NULL",0,'Master DB'!F55)</f>
        <v>0</v>
      </c>
      <c r="G55" s="238">
        <f>IF('Master DB'!G55="NULL",0,'Master DB'!G55)</f>
        <v>0</v>
      </c>
      <c r="H55" s="238">
        <f>IF('Master DB'!H55="NULL",0,'Master DB'!H55)</f>
        <v>0</v>
      </c>
      <c r="I55" s="238">
        <f>IF('Master DB'!I55="NULL",0,'Master DB'!I55)</f>
        <v>0</v>
      </c>
      <c r="J55" s="238">
        <f>IF('Master DB'!J55="NULL",0,'Master DB'!J55)</f>
        <v>0</v>
      </c>
      <c r="K55" s="238">
        <f>IF('Master DB'!K55="NULL",0,'Master DB'!K55)</f>
        <v>0</v>
      </c>
      <c r="L55" s="238">
        <f>IF('Master DB'!L55="NULL",0,'Master DB'!L55)</f>
        <v>0</v>
      </c>
      <c r="M55" s="238">
        <f>IF('Master DB'!M55="NULL",0,'Master DB'!M55)</f>
        <v>0</v>
      </c>
      <c r="N55" s="238">
        <f>IF('Master DB'!N55="NULL",0,'Master DB'!N55)</f>
        <v>0</v>
      </c>
      <c r="O55" s="238">
        <f>IF('Master DB'!O55="NULL",0,'Master DB'!O55)</f>
        <v>0</v>
      </c>
      <c r="P55" s="238">
        <f>IF('Master DB'!P55="NULL",0,'Master DB'!P55)</f>
        <v>0</v>
      </c>
      <c r="Q55" s="238">
        <f>IF('Master DB'!Q55="NULL",0,'Master DB'!Q55)</f>
        <v>0</v>
      </c>
      <c r="R55" s="101">
        <f>IF('Master DB'!R55="NULL",0,'Master DB'!R55)</f>
        <v>0</v>
      </c>
      <c r="S55" s="164">
        <f>IF('Master DB'!S55="NULL",0,'Master DB'!S55)</f>
        <v>0</v>
      </c>
      <c r="T55" s="101">
        <f>IF('Master DB'!T55="NULL",0,'Master DB'!T55)</f>
        <v>0</v>
      </c>
      <c r="U55" s="101">
        <f>IF('Master DB'!U55="NULL",0,'Master DB'!U55)</f>
        <v>0</v>
      </c>
      <c r="V55" s="101">
        <f>IF('Master DB'!V55="NULL",0,'Master DB'!V55)</f>
        <v>0</v>
      </c>
      <c r="W55" s="101">
        <f>IF('Master DB'!W55="NULL",0,'Master DB'!W55)</f>
        <v>0</v>
      </c>
      <c r="X55" s="235">
        <f>IF('Master DB'!X55="NULL",0,'Master DB'!X55)</f>
        <v>0</v>
      </c>
    </row>
    <row r="56" spans="1:24" ht="15.75" customHeight="1" x14ac:dyDescent="0.2">
      <c r="A56" s="95">
        <f>'Master DB'!A56</f>
        <v>54</v>
      </c>
      <c r="B56" s="96" t="str">
        <f>'Master DB'!B56</f>
        <v>1. Capex</v>
      </c>
      <c r="C56" s="96" t="str">
        <f>'Master DB'!C56</f>
        <v>1.6 Cost / Unit - Max</v>
      </c>
      <c r="D56" s="96" t="str">
        <f>'Master DB'!D56</f>
        <v>Item 5</v>
      </c>
      <c r="E56" s="99" t="str">
        <f>'Master DB'!E56</f>
        <v>£</v>
      </c>
      <c r="F56" s="101">
        <f>IF('Master DB'!F56="NULL",0,'Master DB'!F56)</f>
        <v>0</v>
      </c>
      <c r="G56" s="101">
        <f>IF('Master DB'!G56="NULL",0,'Master DB'!G56)</f>
        <v>0</v>
      </c>
      <c r="H56" s="101">
        <f>IF('Master DB'!H56="NULL",0,'Master DB'!H56)</f>
        <v>0</v>
      </c>
      <c r="I56" s="238">
        <f>IF('Master DB'!I56="NULL",0,'Master DB'!I56)</f>
        <v>0</v>
      </c>
      <c r="J56" s="238">
        <f>IF('Master DB'!J56="NULL",0,'Master DB'!J56)</f>
        <v>0</v>
      </c>
      <c r="K56" s="238">
        <f>IF('Master DB'!K56="NULL",0,'Master DB'!K56)</f>
        <v>0</v>
      </c>
      <c r="L56" s="238">
        <f>IF('Master DB'!L56="NULL",0,'Master DB'!L56)</f>
        <v>0</v>
      </c>
      <c r="M56" s="238">
        <f>IF('Master DB'!M56="NULL",0,'Master DB'!M56)</f>
        <v>0</v>
      </c>
      <c r="N56" s="238">
        <f>IF('Master DB'!N56="NULL",0,'Master DB'!N56)</f>
        <v>0</v>
      </c>
      <c r="O56" s="238">
        <f>IF('Master DB'!O56="NULL",0,'Master DB'!O56)</f>
        <v>0</v>
      </c>
      <c r="P56" s="238">
        <f>IF('Master DB'!P56="NULL",0,'Master DB'!P56)</f>
        <v>0</v>
      </c>
      <c r="Q56" s="238">
        <f>IF('Master DB'!Q56="NULL",0,'Master DB'!Q56)</f>
        <v>0</v>
      </c>
      <c r="R56" s="101">
        <f>IF('Master DB'!R56="NULL",0,'Master DB'!R56)</f>
        <v>0</v>
      </c>
      <c r="S56" s="164">
        <f>IF('Master DB'!S56="NULL",0,'Master DB'!S56)</f>
        <v>0</v>
      </c>
      <c r="T56" s="101">
        <f>IF('Master DB'!T56="NULL",0,'Master DB'!T56)</f>
        <v>0</v>
      </c>
      <c r="U56" s="101">
        <f>IF('Master DB'!U56="NULL",0,'Master DB'!U56)</f>
        <v>0</v>
      </c>
      <c r="V56" s="101">
        <f>IF('Master DB'!V56="NULL",0,'Master DB'!V56)</f>
        <v>0</v>
      </c>
      <c r="W56" s="101">
        <f>IF('Master DB'!W56="NULL",0,'Master DB'!W56)</f>
        <v>0</v>
      </c>
      <c r="X56" s="235">
        <f>IF('Master DB'!X56="NULL",0,'Master DB'!X56)</f>
        <v>0</v>
      </c>
    </row>
    <row r="57" spans="1:24" ht="15.75" customHeight="1" x14ac:dyDescent="0.2">
      <c r="A57" s="117">
        <f>'Master DB'!A57</f>
        <v>55</v>
      </c>
      <c r="B57" s="119" t="str">
        <f>'Master DB'!B57</f>
        <v>1. Capex</v>
      </c>
      <c r="C57" s="119" t="str">
        <f>'Master DB'!C57</f>
        <v>1.7 Source 1</v>
      </c>
      <c r="D57" s="119" t="str">
        <f>'Master DB'!D57</f>
        <v>Item 5</v>
      </c>
      <c r="E57" s="72" t="str">
        <f>'Master DB'!E57</f>
        <v>AlphaNum</v>
      </c>
      <c r="F57" s="238">
        <f>IF('Master DB'!F57="NULL",0,'Master DB'!F57)</f>
        <v>0</v>
      </c>
      <c r="G57" s="238">
        <f>IF('Master DB'!G57="NULL",0,'Master DB'!G57)</f>
        <v>0</v>
      </c>
      <c r="H57" s="238">
        <f>IF('Master DB'!H57="NULL",0,'Master DB'!H57)</f>
        <v>0</v>
      </c>
      <c r="I57" s="238">
        <f>IF('Master DB'!I57="NULL",0,'Master DB'!I57)</f>
        <v>0</v>
      </c>
      <c r="J57" s="238">
        <f>IF('Master DB'!J57="NULL",0,'Master DB'!J57)</f>
        <v>0</v>
      </c>
      <c r="K57" s="238">
        <f>IF('Master DB'!K57="NULL",0,'Master DB'!K57)</f>
        <v>0</v>
      </c>
      <c r="L57" s="238">
        <f>IF('Master DB'!L57="NULL",0,'Master DB'!L57)</f>
        <v>0</v>
      </c>
      <c r="M57" s="238">
        <f>IF('Master DB'!M57="NULL",0,'Master DB'!M57)</f>
        <v>0</v>
      </c>
      <c r="N57" s="238">
        <f>IF('Master DB'!N57="NULL",0,'Master DB'!N57)</f>
        <v>0</v>
      </c>
      <c r="O57" s="238">
        <f>IF('Master DB'!O57="NULL",0,'Master DB'!O57)</f>
        <v>0</v>
      </c>
      <c r="P57" s="238">
        <f>IF('Master DB'!P57="NULL",0,'Master DB'!P57)</f>
        <v>0</v>
      </c>
      <c r="Q57" s="238">
        <f>IF('Master DB'!Q57="NULL",0,'Master DB'!Q57)</f>
        <v>0</v>
      </c>
      <c r="R57" s="101">
        <f>IF('Master DB'!R57="NULL",0,'Master DB'!R57)</f>
        <v>0</v>
      </c>
      <c r="S57" s="164">
        <f>IF('Master DB'!S57="NULL",0,'Master DB'!S57)</f>
        <v>0</v>
      </c>
      <c r="T57" s="101">
        <f>IF('Master DB'!T57="NULL",0,'Master DB'!T57)</f>
        <v>0</v>
      </c>
      <c r="U57" s="101">
        <f>IF('Master DB'!U57="NULL",0,'Master DB'!U57)</f>
        <v>0</v>
      </c>
      <c r="V57" s="101">
        <f>IF('Master DB'!V57="NULL",0,'Master DB'!V57)</f>
        <v>0</v>
      </c>
      <c r="W57" s="101">
        <f>IF('Master DB'!W57="NULL",0,'Master DB'!W57)</f>
        <v>0</v>
      </c>
      <c r="X57" s="235">
        <f>IF('Master DB'!X57="NULL",0,'Master DB'!X57)</f>
        <v>0</v>
      </c>
    </row>
    <row r="58" spans="1:24" ht="15.75" customHeight="1" x14ac:dyDescent="0.2">
      <c r="A58" s="117">
        <f>'Master DB'!A58</f>
        <v>56</v>
      </c>
      <c r="B58" s="119" t="str">
        <f>'Master DB'!B58</f>
        <v>1. Capex</v>
      </c>
      <c r="C58" s="119" t="str">
        <f>'Master DB'!C58</f>
        <v>1.8 Source 2</v>
      </c>
      <c r="D58" s="119" t="str">
        <f>'Master DB'!D58</f>
        <v>Item 5</v>
      </c>
      <c r="E58" s="72" t="str">
        <f>'Master DB'!E58</f>
        <v>AlphaNum</v>
      </c>
      <c r="F58" s="238">
        <f>IF('Master DB'!F58="NULL",0,'Master DB'!F58)</f>
        <v>0</v>
      </c>
      <c r="G58" s="238">
        <f>IF('Master DB'!G58="NULL",0,'Master DB'!G58)</f>
        <v>0</v>
      </c>
      <c r="H58" s="238">
        <f>IF('Master DB'!H58="NULL",0,'Master DB'!H58)</f>
        <v>0</v>
      </c>
      <c r="I58" s="238">
        <f>IF('Master DB'!I58="NULL",0,'Master DB'!I58)</f>
        <v>0</v>
      </c>
      <c r="J58" s="238">
        <f>IF('Master DB'!J58="NULL",0,'Master DB'!J58)</f>
        <v>0</v>
      </c>
      <c r="K58" s="238">
        <f>IF('Master DB'!K58="NULL",0,'Master DB'!K58)</f>
        <v>0</v>
      </c>
      <c r="L58" s="238">
        <f>IF('Master DB'!L58="NULL",0,'Master DB'!L58)</f>
        <v>0</v>
      </c>
      <c r="M58" s="238">
        <f>IF('Master DB'!M58="NULL",0,'Master DB'!M58)</f>
        <v>0</v>
      </c>
      <c r="N58" s="238">
        <f>IF('Master DB'!N58="NULL",0,'Master DB'!N58)</f>
        <v>0</v>
      </c>
      <c r="O58" s="238">
        <f>IF('Master DB'!O58="NULL",0,'Master DB'!O58)</f>
        <v>0</v>
      </c>
      <c r="P58" s="238">
        <f>IF('Master DB'!P58="NULL",0,'Master DB'!P58)</f>
        <v>0</v>
      </c>
      <c r="Q58" s="238">
        <f>IF('Master DB'!Q58="NULL",0,'Master DB'!Q58)</f>
        <v>0</v>
      </c>
      <c r="R58" s="101">
        <f>IF('Master DB'!R58="NULL",0,'Master DB'!R58)</f>
        <v>0</v>
      </c>
      <c r="S58" s="164">
        <f>IF('Master DB'!S58="NULL",0,'Master DB'!S58)</f>
        <v>0</v>
      </c>
      <c r="T58" s="101">
        <f>IF('Master DB'!T58="NULL",0,'Master DB'!T58)</f>
        <v>0</v>
      </c>
      <c r="U58" s="101">
        <f>IF('Master DB'!U58="NULL",0,'Master DB'!U58)</f>
        <v>0</v>
      </c>
      <c r="V58" s="101">
        <f>IF('Master DB'!V58="NULL",0,'Master DB'!V58)</f>
        <v>0</v>
      </c>
      <c r="W58" s="101">
        <f>IF('Master DB'!W58="NULL",0,'Master DB'!W58)</f>
        <v>0</v>
      </c>
      <c r="X58" s="235">
        <f>IF('Master DB'!X58="NULL",0,'Master DB'!X58)</f>
        <v>0</v>
      </c>
    </row>
    <row r="59" spans="1:24" ht="15.75" customHeight="1" x14ac:dyDescent="0.2">
      <c r="A59" s="95">
        <f>'Master DB'!A59</f>
        <v>57</v>
      </c>
      <c r="B59" s="96" t="str">
        <f>'Master DB'!B59</f>
        <v>1. Capex</v>
      </c>
      <c r="C59" s="96" t="str">
        <f>'Master DB'!C59</f>
        <v>1.9 Source 3</v>
      </c>
      <c r="D59" s="96" t="str">
        <f>'Master DB'!D59</f>
        <v>Item 5</v>
      </c>
      <c r="E59" s="72" t="str">
        <f>'Master DB'!E59</f>
        <v>AlphaNum</v>
      </c>
      <c r="F59" s="238">
        <f>IF('Master DB'!F59="NULL",0,'Master DB'!F59)</f>
        <v>0</v>
      </c>
      <c r="G59" s="238">
        <f>IF('Master DB'!G59="NULL",0,'Master DB'!G59)</f>
        <v>0</v>
      </c>
      <c r="H59" s="238">
        <f>IF('Master DB'!H59="NULL",0,'Master DB'!H59)</f>
        <v>0</v>
      </c>
      <c r="I59" s="238">
        <f>IF('Master DB'!I59="NULL",0,'Master DB'!I59)</f>
        <v>0</v>
      </c>
      <c r="J59" s="238">
        <f>IF('Master DB'!J59="NULL",0,'Master DB'!J59)</f>
        <v>0</v>
      </c>
      <c r="K59" s="238">
        <f>IF('Master DB'!K59="NULL",0,'Master DB'!K59)</f>
        <v>0</v>
      </c>
      <c r="L59" s="238">
        <f>IF('Master DB'!L59="NULL",0,'Master DB'!L59)</f>
        <v>0</v>
      </c>
      <c r="M59" s="238">
        <f>IF('Master DB'!M59="NULL",0,'Master DB'!M59)</f>
        <v>0</v>
      </c>
      <c r="N59" s="238">
        <f>IF('Master DB'!N59="NULL",0,'Master DB'!N59)</f>
        <v>0</v>
      </c>
      <c r="O59" s="238">
        <f>IF('Master DB'!O59="NULL",0,'Master DB'!O59)</f>
        <v>0</v>
      </c>
      <c r="P59" s="101">
        <f>IF('Master DB'!P59="NULL",0,'Master DB'!P59)</f>
        <v>0</v>
      </c>
      <c r="Q59" s="238">
        <f>IF('Master DB'!Q59="NULL",0,'Master DB'!Q59)</f>
        <v>0</v>
      </c>
      <c r="R59" s="101">
        <f>IF('Master DB'!R59="NULL",0,'Master DB'!R59)</f>
        <v>0</v>
      </c>
      <c r="S59" s="164">
        <f>IF('Master DB'!S59="NULL",0,'Master DB'!S59)</f>
        <v>0</v>
      </c>
      <c r="T59" s="101">
        <f>IF('Master DB'!T59="NULL",0,'Master DB'!T59)</f>
        <v>0</v>
      </c>
      <c r="U59" s="101">
        <f>IF('Master DB'!U59="NULL",0,'Master DB'!U59)</f>
        <v>0</v>
      </c>
      <c r="V59" s="101">
        <f>IF('Master DB'!V59="NULL",0,'Master DB'!V59)</f>
        <v>0</v>
      </c>
      <c r="W59" s="101">
        <f>IF('Master DB'!W59="NULL",0,'Master DB'!W59)</f>
        <v>0</v>
      </c>
      <c r="X59" s="235">
        <f>IF('Master DB'!X59="NULL",0,'Master DB'!X59)</f>
        <v>0</v>
      </c>
    </row>
    <row r="60" spans="1:24" ht="15.75" customHeight="1" x14ac:dyDescent="0.2">
      <c r="A60" s="95">
        <f>'Master DB'!A60</f>
        <v>58</v>
      </c>
      <c r="B60" s="96" t="str">
        <f>'Master DB'!B60</f>
        <v>1. Capex</v>
      </c>
      <c r="C60" s="96" t="str">
        <f>'Master DB'!C60</f>
        <v>1.91 Source 1 - Short</v>
      </c>
      <c r="D60" s="96" t="str">
        <f>'Master DB'!D60</f>
        <v>Item 5</v>
      </c>
      <c r="E60" s="72" t="str">
        <f>'Master DB'!E60</f>
        <v>AlphaNum</v>
      </c>
      <c r="F60" s="101">
        <f>IF('Master DB'!F60="NULL",0,'Master DB'!F60)</f>
        <v>0</v>
      </c>
      <c r="G60" s="101">
        <f>IF('Master DB'!G60="NULL",0,'Master DB'!G60)</f>
        <v>0</v>
      </c>
      <c r="H60" s="101">
        <f>IF('Master DB'!H60="NULL",0,'Master DB'!H60)</f>
        <v>0</v>
      </c>
      <c r="I60" s="238">
        <f>IF('Master DB'!I60="NULL",0,'Master DB'!I60)</f>
        <v>0</v>
      </c>
      <c r="J60" s="238">
        <f>IF('Master DB'!J60="NULL",0,'Master DB'!J60)</f>
        <v>0</v>
      </c>
      <c r="K60" s="238">
        <f>IF('Master DB'!K60="NULL",0,'Master DB'!K60)</f>
        <v>0</v>
      </c>
      <c r="L60" s="101">
        <f>IF('Master DB'!L60="NULL",0,'Master DB'!L60)</f>
        <v>0</v>
      </c>
      <c r="M60" s="238">
        <f>IF('Master DB'!M60="NULL",0,'Master DB'!M60)</f>
        <v>0</v>
      </c>
      <c r="N60" s="101">
        <f>IF('Master DB'!N60="NULL",0,'Master DB'!N60)</f>
        <v>0</v>
      </c>
      <c r="O60" s="238">
        <f>IF('Master DB'!O60="NULL",0,'Master DB'!O60)</f>
        <v>0</v>
      </c>
      <c r="P60" s="101">
        <f>IF('Master DB'!P60="NULL",0,'Master DB'!P60)</f>
        <v>0</v>
      </c>
      <c r="Q60" s="238">
        <f>IF('Master DB'!Q60="NULL",0,'Master DB'!Q60)</f>
        <v>0</v>
      </c>
      <c r="R60" s="101">
        <f>IF('Master DB'!R60="NULL",0,'Master DB'!R60)</f>
        <v>0</v>
      </c>
      <c r="S60" s="101">
        <f>IF('Master DB'!S60="NULL",0,'Master DB'!S60)</f>
        <v>0</v>
      </c>
      <c r="T60" s="101">
        <f>IF('Master DB'!T60="NULL",0,'Master DB'!T60)</f>
        <v>0</v>
      </c>
      <c r="U60" s="101">
        <f>IF('Master DB'!U60="NULL",0,'Master DB'!U60)</f>
        <v>0</v>
      </c>
      <c r="V60" s="101">
        <f>IF('Master DB'!V60="NULL",0,'Master DB'!V60)</f>
        <v>0</v>
      </c>
      <c r="W60" s="101">
        <f>IF('Master DB'!W60="NULL",0,'Master DB'!W60)</f>
        <v>0</v>
      </c>
      <c r="X60" s="235">
        <f>IF('Master DB'!X60="NULL",0,'Master DB'!X60)</f>
        <v>0</v>
      </c>
    </row>
    <row r="61" spans="1:24" ht="15.75" customHeight="1" x14ac:dyDescent="0.2">
      <c r="A61" s="95">
        <f>'Master DB'!A61</f>
        <v>59</v>
      </c>
      <c r="B61" s="96" t="str">
        <f>'Master DB'!B61</f>
        <v>1. Capex</v>
      </c>
      <c r="C61" s="96" t="str">
        <f>'Master DB'!C61</f>
        <v>1.92 Source 2 - Short</v>
      </c>
      <c r="D61" s="96" t="str">
        <f>'Master DB'!D61</f>
        <v>Item 5</v>
      </c>
      <c r="E61" s="72" t="str">
        <f>'Master DB'!E61</f>
        <v>AlphaNum</v>
      </c>
      <c r="F61" s="101">
        <f>IF('Master DB'!F61="NULL",0,'Master DB'!F61)</f>
        <v>0</v>
      </c>
      <c r="G61" s="101">
        <f>IF('Master DB'!G61="NULL",0,'Master DB'!G61)</f>
        <v>0</v>
      </c>
      <c r="H61" s="101">
        <f>IF('Master DB'!H61="NULL",0,'Master DB'!H61)</f>
        <v>0</v>
      </c>
      <c r="I61" s="101">
        <f>IF('Master DB'!I61="NULL",0,'Master DB'!I61)</f>
        <v>0</v>
      </c>
      <c r="J61" s="238">
        <f>IF('Master DB'!J61="NULL",0,'Master DB'!J61)</f>
        <v>0</v>
      </c>
      <c r="K61" s="101">
        <f>IF('Master DB'!K61="NULL",0,'Master DB'!K61)</f>
        <v>0</v>
      </c>
      <c r="L61" s="101">
        <f>IF('Master DB'!L61="NULL",0,'Master DB'!L61)</f>
        <v>0</v>
      </c>
      <c r="M61" s="101">
        <f>IF('Master DB'!M61="NULL",0,'Master DB'!M61)</f>
        <v>0</v>
      </c>
      <c r="N61" s="101">
        <f>IF('Master DB'!N61="NULL",0,'Master DB'!N61)</f>
        <v>0</v>
      </c>
      <c r="O61" s="101">
        <f>IF('Master DB'!O61="NULL",0,'Master DB'!O61)</f>
        <v>0</v>
      </c>
      <c r="P61" s="101">
        <f>IF('Master DB'!P61="NULL",0,'Master DB'!P61)</f>
        <v>0</v>
      </c>
      <c r="Q61" s="101">
        <f>IF('Master DB'!Q61="NULL",0,'Master DB'!Q61)</f>
        <v>0</v>
      </c>
      <c r="R61" s="101">
        <f>IF('Master DB'!R61="NULL",0,'Master DB'!R61)</f>
        <v>0</v>
      </c>
      <c r="S61" s="101">
        <f>IF('Master DB'!S61="NULL",0,'Master DB'!S61)</f>
        <v>0</v>
      </c>
      <c r="T61" s="101">
        <f>IF('Master DB'!T61="NULL",0,'Master DB'!T61)</f>
        <v>0</v>
      </c>
      <c r="U61" s="101">
        <f>IF('Master DB'!U61="NULL",0,'Master DB'!U61)</f>
        <v>0</v>
      </c>
      <c r="V61" s="101">
        <f>IF('Master DB'!V61="NULL",0,'Master DB'!V61)</f>
        <v>0</v>
      </c>
      <c r="W61" s="101">
        <f>IF('Master DB'!W61="NULL",0,'Master DB'!W61)</f>
        <v>0</v>
      </c>
      <c r="X61" s="235">
        <f>IF('Master DB'!X61="NULL",0,'Master DB'!X61)</f>
        <v>0</v>
      </c>
    </row>
    <row r="62" spans="1:24" ht="15.75" customHeight="1" x14ac:dyDescent="0.2">
      <c r="A62" s="144">
        <f>'Master DB'!A62</f>
        <v>60</v>
      </c>
      <c r="B62" s="145" t="str">
        <f>'Master DB'!B62</f>
        <v>1. Capex</v>
      </c>
      <c r="C62" s="145" t="str">
        <f>'Master DB'!C62</f>
        <v>1.93 Source 3 - Short</v>
      </c>
      <c r="D62" s="145" t="str">
        <f>'Master DB'!D62</f>
        <v>Item 5</v>
      </c>
      <c r="E62" s="146" t="str">
        <f>'Master DB'!E62</f>
        <v>AlphaNum</v>
      </c>
      <c r="F62" s="148">
        <f>IF('Master DB'!F62="NULL",0,'Master DB'!F62)</f>
        <v>0</v>
      </c>
      <c r="G62" s="148">
        <f>IF('Master DB'!G62="NULL",0,'Master DB'!G62)</f>
        <v>0</v>
      </c>
      <c r="H62" s="148">
        <f>IF('Master DB'!H62="NULL",0,'Master DB'!H62)</f>
        <v>0</v>
      </c>
      <c r="I62" s="148">
        <f>IF('Master DB'!I62="NULL",0,'Master DB'!I62)</f>
        <v>0</v>
      </c>
      <c r="J62" s="148">
        <f>IF('Master DB'!J62="NULL",0,'Master DB'!J62)</f>
        <v>0</v>
      </c>
      <c r="K62" s="148">
        <f>IF('Master DB'!K62="NULL",0,'Master DB'!K62)</f>
        <v>0</v>
      </c>
      <c r="L62" s="148">
        <f>IF('Master DB'!L62="NULL",0,'Master DB'!L62)</f>
        <v>0</v>
      </c>
      <c r="M62" s="148">
        <f>IF('Master DB'!M62="NULL",0,'Master DB'!M62)</f>
        <v>0</v>
      </c>
      <c r="N62" s="148">
        <f>IF('Master DB'!N62="NULL",0,'Master DB'!N62)</f>
        <v>0</v>
      </c>
      <c r="O62" s="148">
        <f>IF('Master DB'!O62="NULL",0,'Master DB'!O62)</f>
        <v>0</v>
      </c>
      <c r="P62" s="148">
        <f>IF('Master DB'!P62="NULL",0,'Master DB'!P62)</f>
        <v>0</v>
      </c>
      <c r="Q62" s="148">
        <f>IF('Master DB'!Q62="NULL",0,'Master DB'!Q62)</f>
        <v>0</v>
      </c>
      <c r="R62" s="148">
        <f>IF('Master DB'!R62="NULL",0,'Master DB'!R62)</f>
        <v>0</v>
      </c>
      <c r="S62" s="148">
        <f>IF('Master DB'!S62="NULL",0,'Master DB'!S62)</f>
        <v>0</v>
      </c>
      <c r="T62" s="148">
        <f>IF('Master DB'!T62="NULL",0,'Master DB'!T62)</f>
        <v>0</v>
      </c>
      <c r="U62" s="101">
        <f>IF('Master DB'!U62="NULL",0,'Master DB'!U62)</f>
        <v>0</v>
      </c>
      <c r="V62" s="148">
        <f>IF('Master DB'!V62="NULL",0,'Master DB'!V62)</f>
        <v>0</v>
      </c>
      <c r="W62" s="148">
        <f>IF('Master DB'!W62="NULL",0,'Master DB'!W62)</f>
        <v>0</v>
      </c>
      <c r="X62" s="148">
        <f>IF('Master DB'!X62="NULL",0,'Master DB'!X62)</f>
        <v>0</v>
      </c>
    </row>
    <row r="63" spans="1:24" ht="15.75" customHeight="1" x14ac:dyDescent="0.2">
      <c r="A63" s="64">
        <f>'Master DB'!A63</f>
        <v>61</v>
      </c>
      <c r="B63" s="65" t="str">
        <f>'Master DB'!B63</f>
        <v>2. Implementation</v>
      </c>
      <c r="C63" s="65" t="str">
        <f>'Master DB'!C63</f>
        <v>2.1 Name</v>
      </c>
      <c r="D63" s="275" t="str">
        <f>'Master DB'!D63</f>
        <v>Item 1</v>
      </c>
      <c r="E63" s="66" t="str">
        <f>'Master DB'!E63</f>
        <v>AlphaNum</v>
      </c>
      <c r="F63" s="276" t="str">
        <f>IF('Master DB'!F63="NULL",0,'Master DB'!F63)</f>
        <v>Installation of the Pole</v>
      </c>
      <c r="G63" s="276" t="str">
        <f>IF('Master DB'!G63="NULL",0,'Master DB'!G63)</f>
        <v>Instllation of smart Lampost</v>
      </c>
      <c r="H63" s="276" t="str">
        <f>IF('Master DB'!H63="NULL",0,'Master DB'!H63)</f>
        <v>Upgrading of the LED lighting system</v>
      </c>
      <c r="I63" s="276" t="str">
        <f>IF('Master DB'!I63="NULL",0,'Master DB'!I63)</f>
        <v>Installation of the software</v>
      </c>
      <c r="J63" s="276" t="str">
        <f>IF('Master DB'!J63="NULL",0,'Master DB'!J63)</f>
        <v>Installation of the charging point</v>
      </c>
      <c r="K63" s="276" t="str">
        <f>IF('Master DB'!K63="NULL",0,'Master DB'!K63)</f>
        <v>Installation of the panel</v>
      </c>
      <c r="L63" s="276" t="str">
        <f>IF('Master DB'!L63="NULL",0,'Master DB'!L63)</f>
        <v>Installation of the battery &amp;remote control</v>
      </c>
      <c r="M63" s="276" t="str">
        <f>IF('Master DB'!M63="NULL",0,'Master DB'!M63)</f>
        <v>Installation of the CCTV system</v>
      </c>
      <c r="N63" s="276" t="str">
        <f>IF('Master DB'!N63="NULL",0,'Master DB'!N63)</f>
        <v>Installation of the PTT</v>
      </c>
      <c r="O63" s="276" t="str">
        <f>IF('Master DB'!O63="NULL",0,'Master DB'!O63)</f>
        <v>Installation of the public speakers</v>
      </c>
      <c r="P63" s="276" t="str">
        <f>IF('Master DB'!P63="NULL",0,'Master DB'!P63)</f>
        <v>Installation of the sensor</v>
      </c>
      <c r="Q63" s="276" t="str">
        <f>IF('Master DB'!Q63="NULL",0,'Master DB'!Q63)</f>
        <v>Installation of the sensor</v>
      </c>
      <c r="R63" s="276" t="str">
        <f>IF('Master DB'!R63="NULL",0,'Master DB'!R63)</f>
        <v>Installation of the sensor</v>
      </c>
      <c r="S63" s="276" t="str">
        <f>IF('Master DB'!S63="NULL",0,'Master DB'!S63)</f>
        <v>Installation of the banner</v>
      </c>
      <c r="T63" s="276" t="str">
        <f>IF('Master DB'!T63="NULL",0,'Master DB'!T63)</f>
        <v>Installation of the sensor</v>
      </c>
      <c r="U63" s="276" t="str">
        <f>IF('Master DB'!U63="NULL",0,'Master DB'!U63)</f>
        <v>Installation of the sensor</v>
      </c>
      <c r="V63" s="276" t="str">
        <f>IF('Master DB'!V63="NULL",0,'Master DB'!V63)</f>
        <v>Installation of the antenna</v>
      </c>
      <c r="W63" s="276" t="str">
        <f>IF('Master DB'!W63="NULL",0,'Master DB'!W63)</f>
        <v>Installation of the antenna</v>
      </c>
      <c r="X63" s="276" t="str">
        <f>IF('Master DB'!X63="NULL",0,'Master DB'!X63)</f>
        <v>Installation of the antenna</v>
      </c>
    </row>
    <row r="64" spans="1:24" ht="15.75" customHeight="1" x14ac:dyDescent="0.2">
      <c r="A64" s="117">
        <f>'Master DB'!A64</f>
        <v>62</v>
      </c>
      <c r="B64" s="119" t="str">
        <f>'Master DB'!B64</f>
        <v>2. Implementation</v>
      </c>
      <c r="C64" s="277" t="str">
        <f>'Master DB'!C64</f>
        <v>2.2 Unit</v>
      </c>
      <c r="D64" s="119" t="str">
        <f>'Master DB'!D64</f>
        <v>Item 1</v>
      </c>
      <c r="E64" s="72" t="str">
        <f>'Master DB'!E64</f>
        <v>AlphaNum</v>
      </c>
      <c r="F64" s="238" t="str">
        <f>IF('Master DB'!F64="NULL",0,'Master DB'!F64)</f>
        <v>Per streetlight pole</v>
      </c>
      <c r="G64" s="238" t="str">
        <f>IF('Master DB'!G64="NULL",0,'Master DB'!G64)</f>
        <v>Per smart lamppost</v>
      </c>
      <c r="H64" s="238" t="str">
        <f>IF('Master DB'!H64="NULL",0,'Master DB'!H64)</f>
        <v>Per LED light</v>
      </c>
      <c r="I64" s="238" t="str">
        <f>IF('Master DB'!I64="NULL",0,'Master DB'!I64)</f>
        <v>Per software</v>
      </c>
      <c r="J64" s="238" t="str">
        <f>IF('Master DB'!J64="NULL",0,'Master DB'!J64)</f>
        <v>Per EVSE Charging point</v>
      </c>
      <c r="K64" s="238" t="str">
        <f>IF('Master DB'!K64="NULL",0,'Master DB'!K64)</f>
        <v>Per PV panel</v>
      </c>
      <c r="L64" s="238" t="str">
        <f>IF('Master DB'!L64="NULL",0,'Master DB'!L64)</f>
        <v>Per battery &amp; remote control</v>
      </c>
      <c r="M64" s="238" t="str">
        <f>IF('Master DB'!M64="NULL",0,'Master DB'!M64)</f>
        <v>Per CCTV system</v>
      </c>
      <c r="N64" s="238" t="str">
        <f>IF('Master DB'!N64="NULL",0,'Master DB'!N64)</f>
        <v>Per PTT</v>
      </c>
      <c r="O64" s="238" t="str">
        <f>IF('Master DB'!O64="NULL",0,'Master DB'!O64)</f>
        <v>Per Public speakers</v>
      </c>
      <c r="P64" s="238" t="str">
        <f>IF('Master DB'!P64="NULL",0,'Master DB'!P64)</f>
        <v>Per sensor</v>
      </c>
      <c r="Q64" s="238" t="str">
        <f>IF('Master DB'!Q64="NULL",0,'Master DB'!Q64)</f>
        <v>Per sensor</v>
      </c>
      <c r="R64" s="238" t="str">
        <f>IF('Master DB'!R64="NULL",0,'Master DB'!R64)</f>
        <v>Per sensor</v>
      </c>
      <c r="S64" s="238" t="str">
        <f>IF('Master DB'!S64="NULL",0,'Master DB'!S64)</f>
        <v>Per Advertising Panel</v>
      </c>
      <c r="T64" s="238" t="str">
        <f>IF('Master DB'!T64="NULL",0,'Master DB'!T64)</f>
        <v>Per traffic monitoring sensor</v>
      </c>
      <c r="U64" s="238" t="str">
        <f>IF('Master DB'!U64="NULL",0,'Master DB'!U64)</f>
        <v>Per sensor</v>
      </c>
      <c r="V64" s="238" t="str">
        <f>IF('Master DB'!V64="NULL",0,'Master DB'!V64)</f>
        <v>Per Wifi antenna</v>
      </c>
      <c r="W64" s="238" t="str">
        <f>IF('Master DB'!W64="NULL",0,'Master DB'!W64)</f>
        <v>Per antenna</v>
      </c>
      <c r="X64" s="238" t="str">
        <f>IF('Master DB'!X64="NULL",0,'Master DB'!X64)</f>
        <v>Per 5G antenna</v>
      </c>
    </row>
    <row r="65" spans="1:24" ht="15.75" customHeight="1" x14ac:dyDescent="0.2">
      <c r="A65" s="117">
        <f>'Master DB'!A65</f>
        <v>63</v>
      </c>
      <c r="B65" s="119" t="str">
        <f>'Master DB'!B65</f>
        <v>2. Implementation</v>
      </c>
      <c r="C65" s="160" t="str">
        <f>'Master DB'!C65</f>
        <v>2.3 Ratio # Units / Measure</v>
      </c>
      <c r="D65" s="119" t="str">
        <f>'Master DB'!D65</f>
        <v>Item 1</v>
      </c>
      <c r="E65" s="162" t="str">
        <f>'Master DB'!E65</f>
        <v>Num #</v>
      </c>
      <c r="F65" s="164">
        <f>IF('Master DB'!F65="NULL",0,'Master DB'!F65)</f>
        <v>1</v>
      </c>
      <c r="G65" s="164">
        <f>IF('Master DB'!G65="NULL",0,'Master DB'!G65)</f>
        <v>1</v>
      </c>
      <c r="H65" s="164">
        <f>IF('Master DB'!H65="NULL",0,'Master DB'!H65)</f>
        <v>1</v>
      </c>
      <c r="I65" s="164" t="str">
        <f>IF('Master DB'!I65="NULL",0,'Master DB'!I65)</f>
        <v>NA</v>
      </c>
      <c r="J65" s="164">
        <f>IF('Master DB'!J65="NULL",0,'Master DB'!J65)</f>
        <v>0.01</v>
      </c>
      <c r="K65" s="164">
        <f>IF('Master DB'!K65="NULL",0,'Master DB'!K65)</f>
        <v>0.1</v>
      </c>
      <c r="L65" s="164">
        <f>IF('Master DB'!L65="NULL",0,'Master DB'!L65)</f>
        <v>0.1</v>
      </c>
      <c r="M65" s="164">
        <f>IF('Master DB'!M65="NULL",0,'Master DB'!M65)</f>
        <v>0.05</v>
      </c>
      <c r="N65" s="164">
        <f>IF('Master DB'!N65="NULL",0,'Master DB'!N65)</f>
        <v>0.05</v>
      </c>
      <c r="O65" s="164">
        <f>IF('Master DB'!O65="NULL",0,'Master DB'!O65)</f>
        <v>0.05</v>
      </c>
      <c r="P65" s="164">
        <f>IF('Master DB'!P65="NULL",0,'Master DB'!P65)</f>
        <v>0.1</v>
      </c>
      <c r="Q65" s="164">
        <f>IF('Master DB'!Q65="NULL",0,'Master DB'!Q65)</f>
        <v>0.1</v>
      </c>
      <c r="R65" s="164">
        <f>IF('Master DB'!R65="NULL",0,'Master DB'!R65)</f>
        <v>0.05</v>
      </c>
      <c r="S65" s="164">
        <f>IF('Master DB'!S65="NULL",0,'Master DB'!S65)</f>
        <v>0.05</v>
      </c>
      <c r="T65" s="164">
        <f>IF('Master DB'!T65="NULL",0,'Master DB'!T65)</f>
        <v>0.2</v>
      </c>
      <c r="U65" s="164">
        <f>IF('Master DB'!U65="NULL",0,'Master DB'!U65)</f>
        <v>0.1</v>
      </c>
      <c r="V65" s="164">
        <f>IF('Master DB'!V65="NULL",0,'Master DB'!V65)</f>
        <v>0.05</v>
      </c>
      <c r="W65" s="164">
        <f>IF('Master DB'!W65="NULL",0,'Master DB'!W65)</f>
        <v>0.1</v>
      </c>
      <c r="X65" s="164">
        <f>IF('Master DB'!X65="NULL",0,'Master DB'!X65)</f>
        <v>0.02</v>
      </c>
    </row>
    <row r="66" spans="1:24" ht="15.75" customHeight="1" x14ac:dyDescent="0.2">
      <c r="A66" s="117">
        <f>'Master DB'!A66</f>
        <v>64</v>
      </c>
      <c r="B66" s="119" t="str">
        <f>'Master DB'!B66</f>
        <v>2. Implementation</v>
      </c>
      <c r="C66" s="119" t="str">
        <f>'Master DB'!C66</f>
        <v>2.2 Implementation cost per Unit - Min</v>
      </c>
      <c r="D66" s="119" t="str">
        <f>'Master DB'!D66</f>
        <v>Item 1</v>
      </c>
      <c r="E66" s="72" t="str">
        <f>'Master DB'!E66</f>
        <v>£</v>
      </c>
      <c r="F66" s="238">
        <f>IF('Master DB'!F66="NULL",0,'Master DB'!F66)</f>
        <v>1200</v>
      </c>
      <c r="G66" s="238">
        <f>IF('Master DB'!G66="NULL",0,'Master DB'!G66)</f>
        <v>26</v>
      </c>
      <c r="H66" s="238">
        <f>IF('Master DB'!H66="NULL",0,'Master DB'!H66)</f>
        <v>160</v>
      </c>
      <c r="I66" s="228">
        <f>IF('Master DB'!I66="NULL",0,'Master DB'!I66)</f>
        <v>25000</v>
      </c>
      <c r="J66" s="238">
        <f>IF('Master DB'!J66="NULL",0,'Master DB'!J66)</f>
        <v>1000</v>
      </c>
      <c r="K66" s="238">
        <f>IF('Master DB'!K66="NULL",0,'Master DB'!K66)</f>
        <v>600</v>
      </c>
      <c r="L66" s="238">
        <f>IF('Master DB'!L66="NULL",0,'Master DB'!L66)</f>
        <v>310</v>
      </c>
      <c r="M66" s="238">
        <f>IF('Master DB'!M66="NULL",0,'Master DB'!M66)</f>
        <v>280</v>
      </c>
      <c r="N66" s="238">
        <f>IF('Master DB'!N66="NULL",0,'Master DB'!N66)</f>
        <v>1700</v>
      </c>
      <c r="O66" s="238">
        <f>IF('Master DB'!O66="NULL",0,'Master DB'!O66)</f>
        <v>150</v>
      </c>
      <c r="P66" s="238">
        <f>IF('Master DB'!P66="NULL",0,'Master DB'!P66)</f>
        <v>310</v>
      </c>
      <c r="Q66" s="238">
        <f>IF('Master DB'!Q66="NULL",0,'Master DB'!Q66)</f>
        <v>155</v>
      </c>
      <c r="R66" s="238">
        <f>IF('Master DB'!R66="NULL",0,'Master DB'!R66)</f>
        <v>500</v>
      </c>
      <c r="S66" s="238">
        <f>IF('Master DB'!S66="NULL",0,'Master DB'!S66)</f>
        <v>170</v>
      </c>
      <c r="T66" s="238">
        <f>IF('Master DB'!T66="NULL",0,'Master DB'!T66)</f>
        <v>260</v>
      </c>
      <c r="U66" s="238">
        <f>IF('Master DB'!U66="NULL",0,'Master DB'!U66)</f>
        <v>310</v>
      </c>
      <c r="V66" s="238">
        <f>IF('Master DB'!V66="NULL",0,'Master DB'!V66)</f>
        <v>300</v>
      </c>
      <c r="W66" s="238">
        <f>IF('Master DB'!W66="NULL",0,'Master DB'!W66)</f>
        <v>400</v>
      </c>
      <c r="X66" s="238">
        <f>IF('Master DB'!X66="NULL",0,'Master DB'!X66)</f>
        <v>400</v>
      </c>
    </row>
    <row r="67" spans="1:24" ht="15.75" customHeight="1" x14ac:dyDescent="0.2">
      <c r="A67" s="117">
        <f>'Master DB'!A67</f>
        <v>65</v>
      </c>
      <c r="B67" s="119" t="str">
        <f>'Master DB'!B67</f>
        <v>2. Implementation</v>
      </c>
      <c r="C67" s="119" t="str">
        <f>'Master DB'!C67</f>
        <v>2.3 Implementation cost per Unit   - Max</v>
      </c>
      <c r="D67" s="119" t="str">
        <f>'Master DB'!D67</f>
        <v>Item 1</v>
      </c>
      <c r="E67" s="72" t="str">
        <f>'Master DB'!E67</f>
        <v>£</v>
      </c>
      <c r="F67" s="238">
        <f>IF('Master DB'!F67="NULL",0,'Master DB'!F67)</f>
        <v>2300</v>
      </c>
      <c r="G67" s="238">
        <f>IF('Master DB'!G67="NULL",0,'Master DB'!G67)</f>
        <v>87</v>
      </c>
      <c r="H67" s="238">
        <f>IF('Master DB'!H67="NULL",0,'Master DB'!H67)</f>
        <v>240</v>
      </c>
      <c r="I67" s="228">
        <f>IF('Master DB'!I67="NULL",0,'Master DB'!I67)</f>
        <v>85000</v>
      </c>
      <c r="J67" s="238">
        <f>IF('Master DB'!J67="NULL",0,'Master DB'!J67)</f>
        <v>1600</v>
      </c>
      <c r="K67" s="238">
        <f>IF('Master DB'!K67="NULL",0,'Master DB'!K67)</f>
        <v>1200</v>
      </c>
      <c r="L67" s="238">
        <f>IF('Master DB'!L67="NULL",0,'Master DB'!L67)</f>
        <v>570</v>
      </c>
      <c r="M67" s="238">
        <f>IF('Master DB'!M67="NULL",0,'Master DB'!M67)</f>
        <v>400</v>
      </c>
      <c r="N67" s="238">
        <f>IF('Master DB'!N67="NULL",0,'Master DB'!N67)</f>
        <v>3900</v>
      </c>
      <c r="O67" s="238">
        <f>IF('Master DB'!O67="NULL",0,'Master DB'!O67)</f>
        <v>280</v>
      </c>
      <c r="P67" s="238">
        <f>IF('Master DB'!P67="NULL",0,'Master DB'!P67)</f>
        <v>750</v>
      </c>
      <c r="Q67" s="238">
        <f>IF('Master DB'!Q67="NULL",0,'Master DB'!Q67)</f>
        <v>375</v>
      </c>
      <c r="R67" s="238">
        <f>IF('Master DB'!R67="NULL",0,'Master DB'!R67)</f>
        <v>1500</v>
      </c>
      <c r="S67" s="238">
        <f>IF('Master DB'!S67="NULL",0,'Master DB'!S67)</f>
        <v>200</v>
      </c>
      <c r="T67" s="238">
        <f>IF('Master DB'!T67="NULL",0,'Master DB'!T67)</f>
        <v>1300</v>
      </c>
      <c r="U67" s="238">
        <f>IF('Master DB'!U67="NULL",0,'Master DB'!U67)</f>
        <v>625</v>
      </c>
      <c r="V67" s="238">
        <f>IF('Master DB'!V67="NULL",0,'Master DB'!V67)</f>
        <v>380</v>
      </c>
      <c r="W67" s="238">
        <f>IF('Master DB'!W67="NULL",0,'Master DB'!W67)</f>
        <v>800</v>
      </c>
      <c r="X67" s="238">
        <f>IF('Master DB'!X67="NULL",0,'Master DB'!X67)</f>
        <v>800</v>
      </c>
    </row>
    <row r="68" spans="1:24" ht="15.75" customHeight="1" x14ac:dyDescent="0.2">
      <c r="A68" s="117">
        <f>'Master DB'!A68</f>
        <v>66</v>
      </c>
      <c r="B68" s="119" t="str">
        <f>'Master DB'!B68</f>
        <v>2. Implementation</v>
      </c>
      <c r="C68" s="119" t="str">
        <f>'Master DB'!C68</f>
        <v>2.5 Source 1</v>
      </c>
      <c r="D68" s="119" t="str">
        <f>'Master DB'!D68</f>
        <v>Item 1</v>
      </c>
      <c r="E68" s="72" t="str">
        <f>'Master DB'!E68</f>
        <v>AlphaNum</v>
      </c>
      <c r="F68" s="281" t="str">
        <f>IF('Master DB'!F68="NULL",0,'Master DB'!F68)</f>
        <v>https://www.ledsmaster.com/channel/How-Much-Do-Street-Lights-Cost-Replacing-and-Running-the-Street-Lamp--77.html</v>
      </c>
      <c r="G68" s="238" t="str">
        <f>IF('Master DB'!G68="NULL",0,'Master DB'!G68)</f>
        <v>Internal research</v>
      </c>
      <c r="H68" s="281" t="str">
        <f>IF('Master DB'!H68="NULL",0,'Master DB'!H68)</f>
        <v>https://www.myledlightingguide.com/blog-the-cost-of-street-lights</v>
      </c>
      <c r="I68" s="281" t="str">
        <f>IF('Master DB'!I68="NULL",0,'Master DB'!I68)</f>
        <v xml:space="preserve">http://qulon.pro
</v>
      </c>
      <c r="J68" s="281" t="str">
        <f>IF('Master DB'!J68="NULL",0,'Master DB'!J68)</f>
        <v xml:space="preserve">https://www.ubitricity.co.uk/unternehmen/newsroom/simple-conversion-turn-street-lamps-electric-car-chargers-daily-mail/
</v>
      </c>
      <c r="K68" s="281" t="str">
        <f>IF('Master DB'!K68="NULL",0,'Master DB'!K68)</f>
        <v xml:space="preserve">https://www.streetlights-solar.com/2018/07/19/cost-comparison-between-solar-vs-traditional-lights/
</v>
      </c>
      <c r="L68" s="281" t="str">
        <f>IF('Master DB'!L68="NULL",0,'Master DB'!L68)</f>
        <v xml:space="preserve">https://www.energysage.com/solar/solar-energy-storage/what-do-solar-batteries-cost/
</v>
      </c>
      <c r="M68" s="281" t="str">
        <f>IF('Master DB'!M68="NULL",0,'Master DB'!M68)</f>
        <v>https://www.fixr.com/costs/install-video-surveillance-cameras</v>
      </c>
      <c r="N68" s="281" t="str">
        <f>IF('Master DB'!N68="NULL",0,'Master DB'!N68)</f>
        <v>http://www.groundcontrol.com/Iridium_PTT_Push-To-Talk.htm</v>
      </c>
      <c r="O68" s="281" t="str">
        <f>IF('Master DB'!O68="NULL",0,'Master DB'!O68)</f>
        <v>https://porch.com/project-cost/cost-to-install-outdoor-speakers</v>
      </c>
      <c r="P68" s="281" t="str">
        <f>IF('Master DB'!P68="NULL",0,'Master DB'!P68)</f>
        <v xml:space="preserve">https://www.london.gov.uk/what-we-do/environment/pollution-and-air-quality/monitoring-and-predicting-air-pollution
</v>
      </c>
      <c r="Q68" s="238" t="str">
        <f>IF('Master DB'!Q68="NULL",0,'Master DB'!Q68)</f>
        <v>Internal research</v>
      </c>
      <c r="R68" s="281" t="str">
        <f>IF('Master DB'!R68="NULL",0,'Master DB'!R68)</f>
        <v>https://reliabilityweb.com/articles/entry/wireless_sensors_work_provide_a_cost-effective_alternative_to_traditio</v>
      </c>
      <c r="S68" s="281" t="str">
        <f>IF('Master DB'!S68="NULL",0,'Master DB'!S68)</f>
        <v>https://just-print.co.uk/155-lamp-post-advertising-boards-24-x-16-50-pack.html</v>
      </c>
      <c r="T68" s="281" t="str">
        <f>IF('Master DB'!T68="NULL",0,'Master DB'!T68)</f>
        <v>https://www.itscosts.its.dot.gov/ITS/benecost.nsf/ID/5A53F0D1919AA5EE8525798300819B6E?OpenDocument&amp;Query=CApp</v>
      </c>
      <c r="U68" s="281" t="str">
        <f>IF('Master DB'!U68="NULL",0,'Master DB'!U68)</f>
        <v>https://www.itscosts.its.dot.gov/its/benecost.nsf/0/E4717C6F075BAAA38525789B00610ECC?OpenDocument&amp;Query=Home</v>
      </c>
      <c r="V68" s="281" t="str">
        <f>IF('Master DB'!V68="NULL",0,'Master DB'!V68)</f>
        <v>https://its.umich.edu/projects/wifi-upgrade/project-funding</v>
      </c>
      <c r="W68" s="281" t="str">
        <f>IF('Master DB'!W68="NULL",0,'Master DB'!W68)</f>
        <v>https://www.repeaterstore.com/pages/custom-solutions</v>
      </c>
      <c r="X68" s="281" t="str">
        <f>IF('Master DB'!X68="NULL",0,'Master DB'!X68)</f>
        <v>https://www.ctia.org/news/what-is-a-small-cell</v>
      </c>
    </row>
    <row r="69" spans="1:24" ht="15.75" customHeight="1" x14ac:dyDescent="0.2">
      <c r="A69" s="117">
        <f>'Master DB'!A69</f>
        <v>67</v>
      </c>
      <c r="B69" s="119" t="str">
        <f>'Master DB'!B69</f>
        <v>2. Implementation</v>
      </c>
      <c r="C69" s="119" t="str">
        <f>'Master DB'!C69</f>
        <v>2.6 Source 2</v>
      </c>
      <c r="D69" s="119" t="str">
        <f>'Master DB'!D69</f>
        <v>Item 1</v>
      </c>
      <c r="E69" s="72" t="str">
        <f>'Master DB'!E69</f>
        <v>AlphaNum</v>
      </c>
      <c r="F69" s="281" t="str">
        <f>IF('Master DB'!F69="NULL",0,'Master DB'!F69)</f>
        <v>https://www.streetlights-solar.com/2018/07/19/cost-comparison-between-solar-vs-traditional-lights/</v>
      </c>
      <c r="G69" s="238">
        <f>IF('Master DB'!G69="NULL",0,'Master DB'!G69)</f>
        <v>0</v>
      </c>
      <c r="H69" s="281" t="str">
        <f>IF('Master DB'!H69="NULL",0,'Master DB'!H69)</f>
        <v>https://www.pennoni.com/insights/smart-lighting-streetlight-replacement-project-pays-for-itself/</v>
      </c>
      <c r="I69" s="281" t="str">
        <f>IF('Master DB'!I69="NULL",0,'Master DB'!I69)</f>
        <v>https://www.bartlettinteractive.com/blog/cost-enterprise-CMS</v>
      </c>
      <c r="J69" s="281" t="str">
        <f>IF('Master DB'!J69="NULL",0,'Master DB'!J69)</f>
        <v xml:space="preserve"> https://www.homeadvisor.com/cost/garages/install-an-electric-vehicle-charging-station/
</v>
      </c>
      <c r="K69" s="281" t="str">
        <f>IF('Master DB'!K69="NULL",0,'Master DB'!K69)</f>
        <v xml:space="preserve">https://info.lightinus.com/solar-street-lights#solar_street_light_applications
</v>
      </c>
      <c r="L69" s="281" t="str">
        <f>IF('Master DB'!L69="NULL",0,'Master DB'!L69)</f>
        <v>https://www.solarlightsmanufacturer.com/how-to-install-solar-street-light/</v>
      </c>
      <c r="M69" s="281" t="str">
        <f>IF('Master DB'!M69="NULL",0,'Master DB'!M69)</f>
        <v>https://reolink.com/security-camera-installation-cost/</v>
      </c>
      <c r="N69" s="281" t="str">
        <f>IF('Master DB'!N69="NULL",0,'Master DB'!N69)</f>
        <v>https://www.rrmediagroup.com/repository/files/PTT8-17.pdf</v>
      </c>
      <c r="O69" s="281" t="str">
        <f>IF('Master DB'!O69="NULL",0,'Master DB'!O69)</f>
        <v>https://www.homewyse.com/services/cost_to_install_outdoor_speakers.html</v>
      </c>
      <c r="P69" s="281" t="str">
        <f>IF('Master DB'!P69="NULL",0,'Master DB'!P69)</f>
        <v xml:space="preserve">https://www.cs.virginia.edu/~bjc8c/class/cs6501-f17/devarakonda13airquality.pdf
</v>
      </c>
      <c r="Q69" s="238">
        <f>IF('Master DB'!Q69="NULL",0,'Master DB'!Q69)</f>
        <v>0</v>
      </c>
      <c r="R69" s="281" t="str">
        <f>IF('Master DB'!R69="NULL",0,'Master DB'!R69)</f>
        <v>http://advantech-bb.com/sensor-networking-cost-model/</v>
      </c>
      <c r="S69" s="281" t="str">
        <f>IF('Master DB'!S69="NULL",0,'Master DB'!S69)</f>
        <v>https://www.hastings.gov.uk/press_media/advertising/lamppostbanners/</v>
      </c>
      <c r="T69" s="281" t="str">
        <f>IF('Master DB'!T69="NULL",0,'Master DB'!T69)</f>
        <v>http://www.itsinternational.com/sections/cost-benefit-analysis/features/wavetronix-radar-based-traffic-sensor-cuts-costs/</v>
      </c>
      <c r="U69" s="281" t="str">
        <f>IF('Master DB'!U69="NULL",0,'Master DB'!U69)</f>
        <v>https://www.popularmechanics.com/technology/gadgets/a6528/smart-parking-systems-steer-drivers-to-open-spaces/</v>
      </c>
      <c r="V69" s="281" t="str">
        <f>IF('Master DB'!V69="NULL",0,'Master DB'!V69)</f>
        <v>https://www.installationsathome.co.uk/wifi-installation-prices.html</v>
      </c>
      <c r="W69" s="281" t="str">
        <f>IF('Master DB'!W69="NULL",0,'Master DB'!W69)</f>
        <v>https://www.rcrwireless.com/20160411/network-infrastructure/will-small-cells-replace-das-can-das-reinvent-tag17-tag99</v>
      </c>
      <c r="X69" s="238" t="str">
        <f>IF('Master DB'!X69="NULL",0,'Master DB'!X69)</f>
        <v>Internal research</v>
      </c>
    </row>
    <row r="70" spans="1:24" ht="15.75" customHeight="1" x14ac:dyDescent="0.2">
      <c r="A70" s="117">
        <f>'Master DB'!A70</f>
        <v>68</v>
      </c>
      <c r="B70" s="119" t="str">
        <f>'Master DB'!B70</f>
        <v>2. Implementation</v>
      </c>
      <c r="C70" s="119" t="str">
        <f>'Master DB'!C70</f>
        <v>2.7 Source 3</v>
      </c>
      <c r="D70" s="119" t="str">
        <f>'Master DB'!D70</f>
        <v>Item 1</v>
      </c>
      <c r="E70" s="72" t="str">
        <f>'Master DB'!E70</f>
        <v>AlphaNum</v>
      </c>
      <c r="F70" s="238">
        <f>IF('Master DB'!F70="NULL",0,'Master DB'!F70)</f>
        <v>0</v>
      </c>
      <c r="G70" s="238">
        <f>IF('Master DB'!G70="NULL",0,'Master DB'!G70)</f>
        <v>0</v>
      </c>
      <c r="H70" s="238">
        <f>IF('Master DB'!H70="NULL",0,'Master DB'!H70)</f>
        <v>0</v>
      </c>
      <c r="I70" s="281" t="str">
        <f>IF('Master DB'!I70="NULL",0,'Master DB'!I70)</f>
        <v xml:space="preserve">https://www.citintelly.com/intelligent-street-lighting-products/street-lighting-control-system/
</v>
      </c>
      <c r="J70" s="238">
        <f>IF('Master DB'!J70="NULL",0,'Master DB'!J70)</f>
        <v>0</v>
      </c>
      <c r="K70" s="238">
        <f>IF('Master DB'!K70="NULL",0,'Master DB'!K70)</f>
        <v>0</v>
      </c>
      <c r="L70" s="238">
        <f>IF('Master DB'!L70="NULL",0,'Master DB'!L70)</f>
        <v>0</v>
      </c>
      <c r="M70" s="281" t="str">
        <f>IF('Master DB'!M70="NULL",0,'Master DB'!M70)</f>
        <v>https://www.fixr.com/costs/install-video-surveillance-cameras</v>
      </c>
      <c r="N70" s="238">
        <f>IF('Master DB'!N70="NULL",0,'Master DB'!N70)</f>
        <v>0</v>
      </c>
      <c r="O70" s="281" t="str">
        <f>IF('Master DB'!O70="NULL",0,'Master DB'!O70)</f>
        <v>https://hipages.com.au/article/how_much_does_it_cost_to_install_outdoor_lighting</v>
      </c>
      <c r="P70" s="238">
        <f>IF('Master DB'!P70="NULL",0,'Master DB'!P70)</f>
        <v>0</v>
      </c>
      <c r="Q70" s="238">
        <f>IF('Master DB'!Q70="NULL",0,'Master DB'!Q70)</f>
        <v>0</v>
      </c>
      <c r="R70" s="238">
        <f>IF('Master DB'!R70="NULL",0,'Master DB'!R70)</f>
        <v>0</v>
      </c>
      <c r="S70" s="238">
        <f>IF('Master DB'!S70="NULL",0,'Master DB'!S70)</f>
        <v>0</v>
      </c>
      <c r="T70" s="238">
        <f>IF('Master DB'!T70="NULL",0,'Master DB'!T70)</f>
        <v>0</v>
      </c>
      <c r="U70" s="238">
        <f>IF('Master DB'!U70="NULL",0,'Master DB'!U70)</f>
        <v>0</v>
      </c>
      <c r="V70" s="238">
        <f>IF('Master DB'!V70="NULL",0,'Master DB'!V70)</f>
        <v>0</v>
      </c>
      <c r="W70" s="281" t="str">
        <f>IF('Master DB'!W70="NULL",0,'Master DB'!W70)</f>
        <v>http://www.stjohnpatrick.com/12/ec/2Small-Cells-DAS.pdf</v>
      </c>
      <c r="X70" s="238">
        <f>IF('Master DB'!X70="NULL",0,'Master DB'!X70)</f>
        <v>0</v>
      </c>
    </row>
    <row r="71" spans="1:24" ht="15.75" customHeight="1" x14ac:dyDescent="0.2">
      <c r="A71" s="117">
        <f>'Master DB'!A71</f>
        <v>69</v>
      </c>
      <c r="B71" s="119" t="str">
        <f>'Master DB'!B71</f>
        <v>2. Implementation</v>
      </c>
      <c r="C71" s="119" t="str">
        <f>'Master DB'!C71</f>
        <v>2.8 Source 1 - Short</v>
      </c>
      <c r="D71" s="119" t="str">
        <f>'Master DB'!D71</f>
        <v>Item 1</v>
      </c>
      <c r="E71" s="72" t="str">
        <f>'Master DB'!E71</f>
        <v>AlphaNum</v>
      </c>
      <c r="F71" s="281" t="str">
        <f>IF('Master DB'!F71="NULL",0,'Master DB'!F71)</f>
        <v>https://www.ledsmaster.com</v>
      </c>
      <c r="G71" s="238" t="str">
        <f>IF('Master DB'!G71="NULL",0,'Master DB'!G71)</f>
        <v>Internal research</v>
      </c>
      <c r="H71" s="281" t="str">
        <f>IF('Master DB'!H71="NULL",0,'Master DB'!H71)</f>
        <v>https://www.myledlightingguide.com/</v>
      </c>
      <c r="I71" s="281" t="str">
        <f>IF('Master DB'!I71="NULL",0,'Master DB'!I71)</f>
        <v>http://qulon.pro</v>
      </c>
      <c r="J71" s="281" t="str">
        <f>IF('Master DB'!J71="NULL",0,'Master DB'!J71)</f>
        <v>https://www.ubitricity.co.uk/</v>
      </c>
      <c r="K71" s="281" t="str">
        <f>IF('Master DB'!K71="NULL",0,'Master DB'!K71)</f>
        <v>https://www.streetlights-solar.com/</v>
      </c>
      <c r="L71" s="281" t="str">
        <f>IF('Master DB'!L71="NULL",0,'Master DB'!L71)</f>
        <v>https://www.energysage.com/</v>
      </c>
      <c r="M71" s="281" t="str">
        <f>IF('Master DB'!M71="NULL",0,'Master DB'!M71)</f>
        <v>https://www.fixr.com/</v>
      </c>
      <c r="N71" s="281" t="str">
        <f>IF('Master DB'!N71="NULL",0,'Master DB'!N71)</f>
        <v>http://www.groundcontrol.com/</v>
      </c>
      <c r="O71" s="281" t="str">
        <f>IF('Master DB'!O71="NULL",0,'Master DB'!O71)</f>
        <v>https://porch.com/</v>
      </c>
      <c r="P71" s="281" t="str">
        <f>IF('Master DB'!P71="NULL",0,'Master DB'!P71)</f>
        <v>https://www.london.gov.uk/</v>
      </c>
      <c r="Q71" s="238" t="str">
        <f>IF('Master DB'!Q71="NULL",0,'Master DB'!Q71)</f>
        <v>Internal research</v>
      </c>
      <c r="R71" s="281" t="str">
        <f>IF('Master DB'!R71="NULL",0,'Master DB'!R71)</f>
        <v>https://reliabilityweb.com/</v>
      </c>
      <c r="S71" s="281" t="str">
        <f>IF('Master DB'!S71="NULL",0,'Master DB'!S71)</f>
        <v>https://just-print.co.uk/</v>
      </c>
      <c r="T71" s="281" t="str">
        <f>IF('Master DB'!T71="NULL",0,'Master DB'!T71)</f>
        <v>https://www.itscosts.its.dot.gov/</v>
      </c>
      <c r="U71" s="281" t="str">
        <f>IF('Master DB'!U71="NULL",0,'Master DB'!U71)</f>
        <v>https://www.itscosts.its.dot.gov/</v>
      </c>
      <c r="V71" s="281" t="str">
        <f>IF('Master DB'!V71="NULL",0,'Master DB'!V71)</f>
        <v>https://its.umich.edu/</v>
      </c>
      <c r="W71" s="281" t="str">
        <f>IF('Master DB'!W71="NULL",0,'Master DB'!W71)</f>
        <v>https://www.repeaterstore.com/</v>
      </c>
      <c r="X71" s="281" t="str">
        <f>IF('Master DB'!X71="NULL",0,'Master DB'!X71)</f>
        <v>https://www.ctia.org</v>
      </c>
    </row>
    <row r="72" spans="1:24" ht="15.75" customHeight="1" x14ac:dyDescent="0.2">
      <c r="A72" s="117">
        <f>'Master DB'!A72</f>
        <v>70</v>
      </c>
      <c r="B72" s="119" t="str">
        <f>'Master DB'!B72</f>
        <v>2. Implementation</v>
      </c>
      <c r="C72" s="119" t="str">
        <f>'Master DB'!C72</f>
        <v>2.9 Source 2 - Short</v>
      </c>
      <c r="D72" s="119" t="str">
        <f>'Master DB'!D72</f>
        <v>Item 1</v>
      </c>
      <c r="E72" s="72" t="str">
        <f>'Master DB'!E72</f>
        <v>AlphaNum</v>
      </c>
      <c r="F72" s="281" t="str">
        <f>IF('Master DB'!F72="NULL",0,'Master DB'!F72)</f>
        <v>https://www.streetlights-solar.com/</v>
      </c>
      <c r="G72" s="238">
        <f>IF('Master DB'!G72="NULL",0,'Master DB'!G72)</f>
        <v>0</v>
      </c>
      <c r="H72" s="281" t="str">
        <f>IF('Master DB'!H72="NULL",0,'Master DB'!H72)</f>
        <v>https://www.pennoni.com/</v>
      </c>
      <c r="I72" s="281" t="str">
        <f>IF('Master DB'!I72="NULL",0,'Master DB'!I72)</f>
        <v>https://www.bartlettinteractive.com/</v>
      </c>
      <c r="J72" s="281" t="str">
        <f>IF('Master DB'!J72="NULL",0,'Master DB'!J72)</f>
        <v>https://www.homeadvisor.com/</v>
      </c>
      <c r="K72" s="281" t="str">
        <f>IF('Master DB'!K72="NULL",0,'Master DB'!K72)</f>
        <v>https://info.lightinus.com/</v>
      </c>
      <c r="L72" s="281" t="str">
        <f>IF('Master DB'!L72="NULL",0,'Master DB'!L72)</f>
        <v>https://www.solarlightsmanufacturer.com/</v>
      </c>
      <c r="M72" s="281" t="str">
        <f>IF('Master DB'!M72="NULL",0,'Master DB'!M72)</f>
        <v>https://reolink.com/</v>
      </c>
      <c r="N72" s="281" t="str">
        <f>IF('Master DB'!N72="NULL",0,'Master DB'!N72)</f>
        <v>https://www.rrmediagroup.com/</v>
      </c>
      <c r="O72" s="281" t="str">
        <f>IF('Master DB'!O72="NULL",0,'Master DB'!O72)</f>
        <v>https://www.homewyse.com/</v>
      </c>
      <c r="P72" s="281" t="str">
        <f>IF('Master DB'!P72="NULL",0,'Master DB'!P72)</f>
        <v>https://www.cs.virginia.edu</v>
      </c>
      <c r="Q72" s="238">
        <f>IF('Master DB'!Q72="NULL",0,'Master DB'!Q72)</f>
        <v>0</v>
      </c>
      <c r="R72" s="281" t="str">
        <f>IF('Master DB'!R72="NULL",0,'Master DB'!R72)</f>
        <v>http://advantech-bb.com/</v>
      </c>
      <c r="S72" s="281" t="str">
        <f>IF('Master DB'!S72="NULL",0,'Master DB'!S72)</f>
        <v>https://www.hastings.gov.uk/</v>
      </c>
      <c r="T72" s="281" t="str">
        <f>IF('Master DB'!T72="NULL",0,'Master DB'!T72)</f>
        <v>http://www.itsinternational.com/</v>
      </c>
      <c r="U72" s="281" t="str">
        <f>IF('Master DB'!U72="NULL",0,'Master DB'!U72)</f>
        <v>https://www.popularmechanics.com</v>
      </c>
      <c r="V72" s="281" t="str">
        <f>IF('Master DB'!V72="NULL",0,'Master DB'!V72)</f>
        <v>https://www.installationsathome.co.uk/</v>
      </c>
      <c r="W72" s="281" t="str">
        <f>IF('Master DB'!W72="NULL",0,'Master DB'!W72)</f>
        <v>https://www.rcrwireless.com/</v>
      </c>
      <c r="X72" s="238" t="str">
        <f>IF('Master DB'!X72="NULL",0,'Master DB'!X72)</f>
        <v>Internal research</v>
      </c>
    </row>
    <row r="73" spans="1:24" ht="15.75" customHeight="1" x14ac:dyDescent="0.2">
      <c r="A73" s="283">
        <f>'Master DB'!A73</f>
        <v>71</v>
      </c>
      <c r="B73" s="284" t="str">
        <f>'Master DB'!B73</f>
        <v>2. Implementation</v>
      </c>
      <c r="C73" s="284" t="str">
        <f>'Master DB'!C73</f>
        <v>2.91 Source 3 - Short</v>
      </c>
      <c r="D73" s="284" t="str">
        <f>'Master DB'!D73</f>
        <v>Item 1</v>
      </c>
      <c r="E73" s="146" t="str">
        <f>'Master DB'!E73</f>
        <v>AlphaNum</v>
      </c>
      <c r="F73" s="285">
        <f>IF('Master DB'!F73="NULL",0,'Master DB'!F73)</f>
        <v>0</v>
      </c>
      <c r="G73" s="285">
        <f>IF('Master DB'!G73="NULL",0,'Master DB'!G73)</f>
        <v>0</v>
      </c>
      <c r="H73" s="285">
        <f>IF('Master DB'!H73="NULL",0,'Master DB'!H73)</f>
        <v>0</v>
      </c>
      <c r="I73" s="286" t="str">
        <f>IF('Master DB'!I73="NULL",0,'Master DB'!I73)</f>
        <v>https://www.citintelly.com/</v>
      </c>
      <c r="J73" s="285">
        <f>IF('Master DB'!J73="NULL",0,'Master DB'!J73)</f>
        <v>0</v>
      </c>
      <c r="K73" s="285">
        <f>IF('Master DB'!K73="NULL",0,'Master DB'!K73)</f>
        <v>0</v>
      </c>
      <c r="L73" s="285">
        <f>IF('Master DB'!L73="NULL",0,'Master DB'!L73)</f>
        <v>0</v>
      </c>
      <c r="M73" s="286" t="str">
        <f>IF('Master DB'!M73="NULL",0,'Master DB'!M73)</f>
        <v>https://www.fixr.com/</v>
      </c>
      <c r="N73" s="285">
        <f>IF('Master DB'!N73="NULL",0,'Master DB'!N73)</f>
        <v>0</v>
      </c>
      <c r="O73" s="286" t="str">
        <f>IF('Master DB'!O73="NULL",0,'Master DB'!O73)</f>
        <v>https://hipages.com.au/</v>
      </c>
      <c r="P73" s="285">
        <f>IF('Master DB'!P73="NULL",0,'Master DB'!P73)</f>
        <v>0</v>
      </c>
      <c r="Q73" s="285">
        <f>IF('Master DB'!Q73="NULL",0,'Master DB'!Q73)</f>
        <v>0</v>
      </c>
      <c r="R73" s="285">
        <f>IF('Master DB'!R73="NULL",0,'Master DB'!R73)</f>
        <v>0</v>
      </c>
      <c r="S73" s="285">
        <f>IF('Master DB'!S73="NULL",0,'Master DB'!S73)</f>
        <v>0</v>
      </c>
      <c r="T73" s="285">
        <f>IF('Master DB'!T73="NULL",0,'Master DB'!T73)</f>
        <v>0</v>
      </c>
      <c r="U73" s="285">
        <f>IF('Master DB'!U73="NULL",0,'Master DB'!U73)</f>
        <v>0</v>
      </c>
      <c r="V73" s="285">
        <f>IF('Master DB'!V73="NULL",0,'Master DB'!V73)</f>
        <v>0</v>
      </c>
      <c r="W73" s="286" t="str">
        <f>IF('Master DB'!W73="NULL",0,'Master DB'!W73)</f>
        <v>http://www.stjohnpatrick.com/</v>
      </c>
      <c r="X73" s="285">
        <f>IF('Master DB'!X73="NULL",0,'Master DB'!X73)</f>
        <v>0</v>
      </c>
    </row>
    <row r="74" spans="1:24" ht="15.75" customHeight="1" x14ac:dyDescent="0.2">
      <c r="A74" s="64">
        <f>'Master DB'!A74</f>
        <v>72</v>
      </c>
      <c r="B74" s="65" t="str">
        <f>'Master DB'!B74</f>
        <v>2. Implementation</v>
      </c>
      <c r="C74" s="65" t="str">
        <f>'Master DB'!C74</f>
        <v>2.1 Name</v>
      </c>
      <c r="D74" s="275" t="str">
        <f>'Master DB'!D74</f>
        <v>Item 2</v>
      </c>
      <c r="E74" s="66" t="str">
        <f>'Master DB'!E74</f>
        <v>AlphaNum</v>
      </c>
      <c r="F74" s="238">
        <f>IF('Master DB'!F74="NULL",0,'Master DB'!F74)</f>
        <v>0</v>
      </c>
      <c r="G74" s="238">
        <f>IF('Master DB'!G74="NULL",0,'Master DB'!G74)</f>
        <v>0</v>
      </c>
      <c r="H74" s="238" t="str">
        <f>IF('Master DB'!H74="NULL",0,'Master DB'!H74)</f>
        <v>Electrical systems</v>
      </c>
      <c r="I74" s="238" t="str">
        <f>IF('Master DB'!I74="NULL",0,'Master DB'!I74)</f>
        <v>Control boxes implementation</v>
      </c>
      <c r="J74" s="238" t="str">
        <f>IF('Master DB'!J74="NULL",0,'Master DB'!J74)</f>
        <v>Installation of the wall connector</v>
      </c>
      <c r="K74" s="238" t="str">
        <f>IF('Master DB'!K74="NULL",0,'Master DB'!K74)</f>
        <v>Installation of the battery &amp;remote control</v>
      </c>
      <c r="L74" s="238">
        <f>IF('Master DB'!L74="NULL",0,'Master DB'!L74)</f>
        <v>0</v>
      </c>
      <c r="M74" s="238">
        <f>IF('Master DB'!M74="NULL",0,'Master DB'!M74)</f>
        <v>0</v>
      </c>
      <c r="N74" s="238">
        <f>IF('Master DB'!N74="NULL",0,'Master DB'!N74)</f>
        <v>0</v>
      </c>
      <c r="O74" s="238">
        <f>IF('Master DB'!O74="NULL",0,'Master DB'!O74)</f>
        <v>0</v>
      </c>
      <c r="P74" s="238" t="str">
        <f>IF('Master DB'!P74="NULL",0,'Master DB'!P74)</f>
        <v>Software installation</v>
      </c>
      <c r="Q74" s="238" t="str">
        <f>IF('Master DB'!Q74="NULL",0,'Master DB'!Q74)</f>
        <v>Software installation</v>
      </c>
      <c r="R74" s="238" t="str">
        <f>IF('Master DB'!R74="NULL",0,'Master DB'!R74)</f>
        <v>Software installation</v>
      </c>
      <c r="S74" s="238">
        <f>IF('Master DB'!S74="NULL",0,'Master DB'!S74)</f>
        <v>0</v>
      </c>
      <c r="T74" s="238" t="str">
        <f>IF('Master DB'!T74="NULL",0,'Master DB'!T74)</f>
        <v>Software installation</v>
      </c>
      <c r="U74" s="238" t="str">
        <f>IF('Master DB'!U74="NULL",0,'Master DB'!U74)</f>
        <v>Installation of the software</v>
      </c>
      <c r="V74" s="238">
        <f>IF('Master DB'!V74="NULL",0,'Master DB'!V74)</f>
        <v>0</v>
      </c>
      <c r="W74" s="238">
        <f>IF('Master DB'!W74="NULL",0,'Master DB'!W74)</f>
        <v>0</v>
      </c>
      <c r="X74" s="238">
        <f>IF('Master DB'!X74="NULL",0,'Master DB'!X74)</f>
        <v>0</v>
      </c>
    </row>
    <row r="75" spans="1:24" ht="15.75" customHeight="1" x14ac:dyDescent="0.2">
      <c r="A75" s="117">
        <f>'Master DB'!A75</f>
        <v>73</v>
      </c>
      <c r="B75" s="119" t="str">
        <f>'Master DB'!B75</f>
        <v>2. Implementation</v>
      </c>
      <c r="C75" s="277" t="str">
        <f>'Master DB'!C75</f>
        <v>2.2 Unit</v>
      </c>
      <c r="D75" s="119" t="str">
        <f>'Master DB'!D75</f>
        <v>Item 2</v>
      </c>
      <c r="E75" s="72" t="str">
        <f>'Master DB'!E75</f>
        <v>AlphaNum</v>
      </c>
      <c r="F75" s="238">
        <f>IF('Master DB'!F75="NULL",0,'Master DB'!F75)</f>
        <v>0</v>
      </c>
      <c r="G75" s="238">
        <f>IF('Master DB'!G75="NULL",0,'Master DB'!G75)</f>
        <v>0</v>
      </c>
      <c r="H75" s="238" t="str">
        <f>IF('Master DB'!H75="NULL",0,'Master DB'!H75)</f>
        <v>Per cabling system</v>
      </c>
      <c r="I75" s="238" t="str">
        <f>IF('Master DB'!I75="NULL",0,'Master DB'!I75)</f>
        <v>Per sensor</v>
      </c>
      <c r="J75" s="238" t="str">
        <f>IF('Master DB'!J75="NULL",0,'Master DB'!J75)</f>
        <v>Per connector</v>
      </c>
      <c r="K75" s="238" t="str">
        <f>IF('Master DB'!K75="NULL",0,'Master DB'!K75)</f>
        <v>Per battery &amp; remote control</v>
      </c>
      <c r="L75" s="238">
        <f>IF('Master DB'!L75="NULL",0,'Master DB'!L75)</f>
        <v>0</v>
      </c>
      <c r="M75" s="238">
        <f>IF('Master DB'!M75="NULL",0,'Master DB'!M75)</f>
        <v>0</v>
      </c>
      <c r="N75" s="238">
        <f>IF('Master DB'!N75="NULL",0,'Master DB'!N75)</f>
        <v>0</v>
      </c>
      <c r="O75" s="238">
        <f>IF('Master DB'!O75="NULL",0,'Master DB'!O75)</f>
        <v>0</v>
      </c>
      <c r="P75" s="238" t="str">
        <f>IF('Master DB'!P75="NULL",0,'Master DB'!P75)</f>
        <v>Per software</v>
      </c>
      <c r="Q75" s="238" t="str">
        <f>IF('Master DB'!Q75="NULL",0,'Master DB'!Q75)</f>
        <v>Per software</v>
      </c>
      <c r="R75" s="238" t="str">
        <f>IF('Master DB'!R75="NULL",0,'Master DB'!R75)</f>
        <v>Per software</v>
      </c>
      <c r="S75" s="238">
        <f>IF('Master DB'!S75="NULL",0,'Master DB'!S75)</f>
        <v>0</v>
      </c>
      <c r="T75" s="238" t="str">
        <f>IF('Master DB'!T75="NULL",0,'Master DB'!T75)</f>
        <v>Per software</v>
      </c>
      <c r="U75" s="238" t="str">
        <f>IF('Master DB'!U75="NULL",0,'Master DB'!U75)</f>
        <v>Per gateway</v>
      </c>
      <c r="V75" s="238">
        <f>IF('Master DB'!V75="NULL",0,'Master DB'!V75)</f>
        <v>0</v>
      </c>
      <c r="W75" s="238">
        <f>IF('Master DB'!W75="NULL",0,'Master DB'!W75)</f>
        <v>0</v>
      </c>
      <c r="X75" s="238">
        <f>IF('Master DB'!X75="NULL",0,'Master DB'!X75)</f>
        <v>0</v>
      </c>
    </row>
    <row r="76" spans="1:24" ht="15.75" customHeight="1" x14ac:dyDescent="0.2">
      <c r="A76" s="117">
        <f>'Master DB'!A76</f>
        <v>74</v>
      </c>
      <c r="B76" s="119" t="str">
        <f>'Master DB'!B76</f>
        <v>2. Implementation</v>
      </c>
      <c r="C76" s="160" t="str">
        <f>'Master DB'!C76</f>
        <v>2.3 Ratio # Units / Measure</v>
      </c>
      <c r="D76" s="119" t="str">
        <f>'Master DB'!D76</f>
        <v>Item 2</v>
      </c>
      <c r="E76" s="162" t="str">
        <f>'Master DB'!E76</f>
        <v>Num #</v>
      </c>
      <c r="F76" s="238">
        <f>IF('Master DB'!F76="NULL",0,'Master DB'!F76)</f>
        <v>0</v>
      </c>
      <c r="G76" s="238">
        <f>IF('Master DB'!G76="NULL",0,'Master DB'!G76)</f>
        <v>0</v>
      </c>
      <c r="H76" s="238">
        <f>IF('Master DB'!H76="NULL",0,'Master DB'!H76)</f>
        <v>1</v>
      </c>
      <c r="I76" s="238">
        <f>IF('Master DB'!I76="NULL",0,'Master DB'!I76)</f>
        <v>1</v>
      </c>
      <c r="J76" s="307">
        <f>IF('Master DB'!J76="NULL",0,'Master DB'!J76)</f>
        <v>0.01</v>
      </c>
      <c r="K76" s="238">
        <f>IF('Master DB'!K76="NULL",0,'Master DB'!K76)</f>
        <v>0.1</v>
      </c>
      <c r="L76" s="238">
        <f>IF('Master DB'!L76="NULL",0,'Master DB'!L76)</f>
        <v>0</v>
      </c>
      <c r="M76" s="238">
        <f>IF('Master DB'!M76="NULL",0,'Master DB'!M76)</f>
        <v>0</v>
      </c>
      <c r="N76" s="238">
        <f>IF('Master DB'!N76="NULL",0,'Master DB'!N76)</f>
        <v>0</v>
      </c>
      <c r="O76" s="238">
        <f>IF('Master DB'!O76="NULL",0,'Master DB'!O76)</f>
        <v>0</v>
      </c>
      <c r="P76" s="238" t="str">
        <f>IF('Master DB'!P76="NULL",0,'Master DB'!P76)</f>
        <v>NA</v>
      </c>
      <c r="Q76" s="238" t="str">
        <f>IF('Master DB'!Q76="NULL",0,'Master DB'!Q76)</f>
        <v>NA</v>
      </c>
      <c r="R76" s="238" t="str">
        <f>IF('Master DB'!R76="NULL",0,'Master DB'!R76)</f>
        <v>NA</v>
      </c>
      <c r="S76" s="238">
        <f>IF('Master DB'!S76="NULL",0,'Master DB'!S76)</f>
        <v>0</v>
      </c>
      <c r="T76" s="238" t="str">
        <f>IF('Master DB'!T76="NULL",0,'Master DB'!T76)</f>
        <v>NA</v>
      </c>
      <c r="U76" s="238">
        <f>IF('Master DB'!U76="NULL",0,'Master DB'!U76)</f>
        <v>0.1</v>
      </c>
      <c r="V76" s="238">
        <f>IF('Master DB'!V76="NULL",0,'Master DB'!V76)</f>
        <v>0</v>
      </c>
      <c r="W76" s="238">
        <f>IF('Master DB'!W76="NULL",0,'Master DB'!W76)</f>
        <v>0</v>
      </c>
      <c r="X76" s="238">
        <f>IF('Master DB'!X76="NULL",0,'Master DB'!X76)</f>
        <v>0</v>
      </c>
    </row>
    <row r="77" spans="1:24" ht="15.75" customHeight="1" x14ac:dyDescent="0.2">
      <c r="A77" s="117">
        <f>'Master DB'!A77</f>
        <v>75</v>
      </c>
      <c r="B77" s="119" t="str">
        <f>'Master DB'!B77</f>
        <v>2. Implementation</v>
      </c>
      <c r="C77" s="119" t="str">
        <f>'Master DB'!C77</f>
        <v>2.2 Implementation cost per Unit - Min</v>
      </c>
      <c r="D77" s="119" t="str">
        <f>'Master DB'!D77</f>
        <v>Item 2</v>
      </c>
      <c r="E77" s="72" t="str">
        <f>'Master DB'!E77</f>
        <v>£</v>
      </c>
      <c r="F77" s="238">
        <f>IF('Master DB'!F77="NULL",0,'Master DB'!F77)</f>
        <v>0</v>
      </c>
      <c r="G77" s="238">
        <f>IF('Master DB'!G77="NULL",0,'Master DB'!G77)</f>
        <v>0</v>
      </c>
      <c r="H77" s="238">
        <f>IF('Master DB'!H77="NULL",0,'Master DB'!H77)</f>
        <v>38</v>
      </c>
      <c r="I77" s="238">
        <f>IF('Master DB'!I77="NULL",0,'Master DB'!I77)</f>
        <v>80</v>
      </c>
      <c r="J77" s="238">
        <f>IF('Master DB'!J77="NULL",0,'Master DB'!J77)</f>
        <v>380</v>
      </c>
      <c r="K77" s="238">
        <f>IF('Master DB'!K77="NULL",0,'Master DB'!K77)</f>
        <v>310</v>
      </c>
      <c r="L77" s="238">
        <f>IF('Master DB'!L77="NULL",0,'Master DB'!L77)</f>
        <v>0</v>
      </c>
      <c r="M77" s="238">
        <f>IF('Master DB'!M77="NULL",0,'Master DB'!M77)</f>
        <v>0</v>
      </c>
      <c r="N77" s="238">
        <f>IF('Master DB'!N77="NULL",0,'Master DB'!N77)</f>
        <v>0</v>
      </c>
      <c r="O77" s="238">
        <f>IF('Master DB'!O77="NULL",0,'Master DB'!O77)</f>
        <v>0</v>
      </c>
      <c r="P77" s="238">
        <f>IF('Master DB'!P77="NULL",0,'Master DB'!P77)</f>
        <v>1000</v>
      </c>
      <c r="Q77" s="238">
        <f>IF('Master DB'!Q77="NULL",0,'Master DB'!Q77)</f>
        <v>1000</v>
      </c>
      <c r="R77" s="238">
        <f>IF('Master DB'!R77="NULL",0,'Master DB'!R77)</f>
        <v>1000</v>
      </c>
      <c r="S77" s="238">
        <f>IF('Master DB'!S77="NULL",0,'Master DB'!S77)</f>
        <v>0</v>
      </c>
      <c r="T77" s="238">
        <f>IF('Master DB'!T77="NULL",0,'Master DB'!T77)</f>
        <v>640</v>
      </c>
      <c r="U77" s="238">
        <f>IF('Master DB'!U77="NULL",0,'Master DB'!U77)</f>
        <v>210</v>
      </c>
      <c r="V77" s="238">
        <f>IF('Master DB'!V77="NULL",0,'Master DB'!V77)</f>
        <v>0</v>
      </c>
      <c r="W77" s="238">
        <f>IF('Master DB'!W77="NULL",0,'Master DB'!W77)</f>
        <v>0</v>
      </c>
      <c r="X77" s="238">
        <f>IF('Master DB'!X77="NULL",0,'Master DB'!X77)</f>
        <v>0</v>
      </c>
    </row>
    <row r="78" spans="1:24" ht="15.75" customHeight="1" x14ac:dyDescent="0.2">
      <c r="A78" s="117">
        <f>'Master DB'!A78</f>
        <v>76</v>
      </c>
      <c r="B78" s="119" t="str">
        <f>'Master DB'!B78</f>
        <v>2. Implementation</v>
      </c>
      <c r="C78" s="119" t="str">
        <f>'Master DB'!C78</f>
        <v>2.3 Implementation cost per Unit   - Max</v>
      </c>
      <c r="D78" s="119" t="str">
        <f>'Master DB'!D78</f>
        <v>Item 2</v>
      </c>
      <c r="E78" s="72" t="str">
        <f>'Master DB'!E78</f>
        <v>£</v>
      </c>
      <c r="F78" s="238">
        <f>IF('Master DB'!F78="NULL",0,'Master DB'!F78)</f>
        <v>0</v>
      </c>
      <c r="G78" s="238">
        <f>IF('Master DB'!G78="NULL",0,'Master DB'!G78)</f>
        <v>0</v>
      </c>
      <c r="H78" s="238">
        <f>IF('Master DB'!H78="NULL",0,'Master DB'!H78)</f>
        <v>90</v>
      </c>
      <c r="I78" s="238">
        <f>IF('Master DB'!I78="NULL",0,'Master DB'!I78)</f>
        <v>170</v>
      </c>
      <c r="J78" s="238">
        <f>IF('Master DB'!J78="NULL",0,'Master DB'!J78)</f>
        <v>440</v>
      </c>
      <c r="K78" s="238">
        <f>IF('Master DB'!K78="NULL",0,'Master DB'!K78)</f>
        <v>570</v>
      </c>
      <c r="L78" s="238">
        <f>IF('Master DB'!L78="NULL",0,'Master DB'!L78)</f>
        <v>0</v>
      </c>
      <c r="M78" s="238">
        <f>IF('Master DB'!M78="NULL",0,'Master DB'!M78)</f>
        <v>0</v>
      </c>
      <c r="N78" s="238">
        <f>IF('Master DB'!N78="NULL",0,'Master DB'!N78)</f>
        <v>0</v>
      </c>
      <c r="O78" s="238">
        <f>IF('Master DB'!O78="NULL",0,'Master DB'!O78)</f>
        <v>0</v>
      </c>
      <c r="P78" s="238">
        <f>IF('Master DB'!P78="NULL",0,'Master DB'!P78)</f>
        <v>1120</v>
      </c>
      <c r="Q78" s="238">
        <f>IF('Master DB'!Q78="NULL",0,'Master DB'!Q78)</f>
        <v>1120</v>
      </c>
      <c r="R78" s="238">
        <f>IF('Master DB'!R78="NULL",0,'Master DB'!R78)</f>
        <v>1120</v>
      </c>
      <c r="S78" s="238">
        <f>IF('Master DB'!S78="NULL",0,'Master DB'!S78)</f>
        <v>0</v>
      </c>
      <c r="T78" s="238">
        <f>IF('Master DB'!T78="NULL",0,'Master DB'!T78)</f>
        <v>1900</v>
      </c>
      <c r="U78" s="238">
        <f>IF('Master DB'!U78="NULL",0,'Master DB'!U78)</f>
        <v>835</v>
      </c>
      <c r="V78" s="238">
        <f>IF('Master DB'!V78="NULL",0,'Master DB'!V78)</f>
        <v>0</v>
      </c>
      <c r="W78" s="238">
        <f>IF('Master DB'!W78="NULL",0,'Master DB'!W78)</f>
        <v>0</v>
      </c>
      <c r="X78" s="238">
        <f>IF('Master DB'!X78="NULL",0,'Master DB'!X78)</f>
        <v>0</v>
      </c>
    </row>
    <row r="79" spans="1:24" ht="15.75" customHeight="1" x14ac:dyDescent="0.2">
      <c r="A79" s="117">
        <f>'Master DB'!A79</f>
        <v>77</v>
      </c>
      <c r="B79" s="119" t="str">
        <f>'Master DB'!B79</f>
        <v>2. Implementation</v>
      </c>
      <c r="C79" s="119" t="str">
        <f>'Master DB'!C79</f>
        <v>2.5 Source 1</v>
      </c>
      <c r="D79" s="119" t="str">
        <f>'Master DB'!D79</f>
        <v>Item 2</v>
      </c>
      <c r="E79" s="72" t="str">
        <f>'Master DB'!E79</f>
        <v>AlphaNum</v>
      </c>
      <c r="F79" s="238">
        <f>IF('Master DB'!F79="NULL",0,'Master DB'!F79)</f>
        <v>0</v>
      </c>
      <c r="G79" s="238">
        <f>IF('Master DB'!G79="NULL",0,'Master DB'!G79)</f>
        <v>0</v>
      </c>
      <c r="H79" s="281" t="str">
        <f>IF('Master DB'!H79="NULL",0,'Master DB'!H79)</f>
        <v>https://blog.lightinus.com/comparing-traditional-street-lights-and-solar-energy-lights</v>
      </c>
      <c r="I79" s="281" t="str">
        <f>IF('Master DB'!I79="NULL",0,'Master DB'!I79)</f>
        <v>https://www.homeadvisor.com/cost/electrical/upgrade-an-electrical-panel/</v>
      </c>
      <c r="J79" s="281" t="str">
        <f>IF('Master DB'!J79="NULL",0,'Master DB'!J79)</f>
        <v>https://www.homeadvisor.com/cost/garages/install-an-electric-vehicle-charging-station/</v>
      </c>
      <c r="K79" s="281" t="str">
        <f>IF('Master DB'!K79="NULL",0,'Master DB'!K79)</f>
        <v xml:space="preserve">https://www.energysage.com/solar/solar-energy-storage/what-do-solar-batteries-cost/
</v>
      </c>
      <c r="L79" s="238">
        <f>IF('Master DB'!L79="NULL",0,'Master DB'!L79)</f>
        <v>0</v>
      </c>
      <c r="M79" s="238">
        <f>IF('Master DB'!M79="NULL",0,'Master DB'!M79)</f>
        <v>0</v>
      </c>
      <c r="N79" s="238">
        <f>IF('Master DB'!N79="NULL",0,'Master DB'!N79)</f>
        <v>0</v>
      </c>
      <c r="O79" s="238">
        <f>IF('Master DB'!O79="NULL",0,'Master DB'!O79)</f>
        <v>0</v>
      </c>
      <c r="P79" s="238" t="str">
        <f>IF('Master DB'!P79="NULL",0,'Master DB'!P79)</f>
        <v>Internal research</v>
      </c>
      <c r="Q79" s="238" t="str">
        <f>IF('Master DB'!Q79="NULL",0,'Master DB'!Q79)</f>
        <v>Internal research</v>
      </c>
      <c r="R79" s="238" t="str">
        <f>IF('Master DB'!R79="NULL",0,'Master DB'!R79)</f>
        <v>Internal research</v>
      </c>
      <c r="S79" s="238">
        <f>IF('Master DB'!S79="NULL",0,'Master DB'!S79)</f>
        <v>0</v>
      </c>
      <c r="T79" s="281" t="str">
        <f>IF('Master DB'!T79="NULL",0,'Master DB'!T79)</f>
        <v>https://www.researchgate.net/publication/280078500_Intelligent_Traffic_Monitoring_System</v>
      </c>
      <c r="U79" s="281" t="str">
        <f>IF('Master DB'!U79="NULL",0,'Master DB'!U79)</f>
        <v>https://www.itscosts.its.dot.gov/ITS/benecost.nsf/ID/F1112FA098133F3C85256DB100458923?OpenDocument&amp;Query=CApp</v>
      </c>
      <c r="V79" s="238">
        <f>IF('Master DB'!V79="NULL",0,'Master DB'!V79)</f>
        <v>0</v>
      </c>
      <c r="W79" s="238">
        <f>IF('Master DB'!W79="NULL",0,'Master DB'!W79)</f>
        <v>0</v>
      </c>
      <c r="X79" s="238">
        <f>IF('Master DB'!X79="NULL",0,'Master DB'!X79)</f>
        <v>0</v>
      </c>
    </row>
    <row r="80" spans="1:24" ht="15.75" customHeight="1" x14ac:dyDescent="0.2">
      <c r="A80" s="117">
        <f>'Master DB'!A80</f>
        <v>78</v>
      </c>
      <c r="B80" s="119" t="str">
        <f>'Master DB'!B80</f>
        <v>2. Implementation</v>
      </c>
      <c r="C80" s="119" t="str">
        <f>'Master DB'!C80</f>
        <v>2.6 Source 2</v>
      </c>
      <c r="D80" s="119" t="str">
        <f>'Master DB'!D80</f>
        <v>Item 2</v>
      </c>
      <c r="E80" s="72" t="str">
        <f>'Master DB'!E80</f>
        <v>AlphaNum</v>
      </c>
      <c r="F80" s="238">
        <f>IF('Master DB'!F80="NULL",0,'Master DB'!F80)</f>
        <v>0</v>
      </c>
      <c r="G80" s="238">
        <f>IF('Master DB'!G80="NULL",0,'Master DB'!G80)</f>
        <v>0</v>
      </c>
      <c r="H80" s="281" t="str">
        <f>IF('Master DB'!H80="NULL",0,'Master DB'!H80)</f>
        <v>https://www.streetlights-solar.com/2018/07/19/cost-comparison-between-solar-vs-traditional-lights/</v>
      </c>
      <c r="I80" s="281" t="str">
        <f>IF('Master DB'!I80="NULL",0,'Master DB'!I80)</f>
        <v>https://www.thumbtack.com/p/fuse-box-installation-cost</v>
      </c>
      <c r="J80" s="281" t="str">
        <f>IF('Master DB'!J80="NULL",0,'Master DB'!J80)</f>
        <v>https://www.ohmhomenow.com/electric-vehicles/ev-charging-station-cost/</v>
      </c>
      <c r="K80" s="281" t="str">
        <f>IF('Master DB'!K80="NULL",0,'Master DB'!K80)</f>
        <v>https://www.solarlightsmanufacturer.com/how-to-install-solar-street-light/</v>
      </c>
      <c r="L80" s="238">
        <f>IF('Master DB'!L80="NULL",0,'Master DB'!L80)</f>
        <v>0</v>
      </c>
      <c r="M80" s="238">
        <f>IF('Master DB'!M80="NULL",0,'Master DB'!M80)</f>
        <v>0</v>
      </c>
      <c r="N80" s="238">
        <f>IF('Master DB'!N80="NULL",0,'Master DB'!N80)</f>
        <v>0</v>
      </c>
      <c r="O80" s="238">
        <f>IF('Master DB'!O80="NULL",0,'Master DB'!O80)</f>
        <v>0</v>
      </c>
      <c r="P80" s="281" t="str">
        <f>IF('Master DB'!P80="NULL",0,'Master DB'!P80)</f>
        <v>https://reliabilityweb.com/articles/entry/wireless_sensors_work_provide_a_cost-effective_alternative_to_traditio</v>
      </c>
      <c r="Q80" s="281" t="str">
        <f>IF('Master DB'!Q80="NULL",0,'Master DB'!Q80)</f>
        <v>https://reliabilityweb.com/articles/entry/wireless_sensors_work_provide_a_cost-effective_alternative_to_traditio</v>
      </c>
      <c r="R80" s="281" t="str">
        <f>IF('Master DB'!R80="NULL",0,'Master DB'!R80)</f>
        <v>https://reliabilityweb.com/articles/entry/wireless_sensors_work_provide_a_cost-effective_alternative_to_traditio</v>
      </c>
      <c r="S80" s="238">
        <f>IF('Master DB'!S80="NULL",0,'Master DB'!S80)</f>
        <v>0</v>
      </c>
      <c r="T80" s="281" t="str">
        <f>IF('Master DB'!T80="NULL",0,'Master DB'!T80)</f>
        <v>https://blog.capterra.com/how-much-does-network-monitoring-software-cost/</v>
      </c>
      <c r="U80" s="281" t="str">
        <f>IF('Master DB'!U80="NULL",0,'Master DB'!U80)</f>
        <v>https://sensorcloud.com/pricing</v>
      </c>
      <c r="V80" s="238">
        <f>IF('Master DB'!V80="NULL",0,'Master DB'!V80)</f>
        <v>0</v>
      </c>
      <c r="W80" s="238">
        <f>IF('Master DB'!W80="NULL",0,'Master DB'!W80)</f>
        <v>0</v>
      </c>
      <c r="X80" s="238">
        <f>IF('Master DB'!X80="NULL",0,'Master DB'!X80)</f>
        <v>0</v>
      </c>
    </row>
    <row r="81" spans="1:24" ht="15.75" customHeight="1" x14ac:dyDescent="0.2">
      <c r="A81" s="117">
        <f>'Master DB'!A81</f>
        <v>79</v>
      </c>
      <c r="B81" s="119" t="str">
        <f>'Master DB'!B81</f>
        <v>2. Implementation</v>
      </c>
      <c r="C81" s="119" t="str">
        <f>'Master DB'!C81</f>
        <v>2.7 Source 3</v>
      </c>
      <c r="D81" s="119" t="str">
        <f>'Master DB'!D81</f>
        <v>Item 2</v>
      </c>
      <c r="E81" s="72" t="str">
        <f>'Master DB'!E81</f>
        <v>AlphaNum</v>
      </c>
      <c r="F81" s="238">
        <f>IF('Master DB'!F81="NULL",0,'Master DB'!F81)</f>
        <v>0</v>
      </c>
      <c r="G81" s="238">
        <f>IF('Master DB'!G81="NULL",0,'Master DB'!G81)</f>
        <v>0</v>
      </c>
      <c r="H81" s="238">
        <f>IF('Master DB'!H81="NULL",0,'Master DB'!H81)</f>
        <v>0</v>
      </c>
      <c r="I81" s="238">
        <f>IF('Master DB'!I81="NULL",0,'Master DB'!I81)</f>
        <v>0</v>
      </c>
      <c r="J81" s="238">
        <f>IF('Master DB'!J81="NULL",0,'Master DB'!J81)</f>
        <v>0</v>
      </c>
      <c r="K81" s="238">
        <f>IF('Master DB'!K81="NULL",0,'Master DB'!K81)</f>
        <v>0</v>
      </c>
      <c r="L81" s="238">
        <f>IF('Master DB'!L81="NULL",0,'Master DB'!L81)</f>
        <v>0</v>
      </c>
      <c r="M81" s="238">
        <f>IF('Master DB'!M81="NULL",0,'Master DB'!M81)</f>
        <v>0</v>
      </c>
      <c r="N81" s="238">
        <f>IF('Master DB'!N81="NULL",0,'Master DB'!N81)</f>
        <v>0</v>
      </c>
      <c r="O81" s="238">
        <f>IF('Master DB'!O81="NULL",0,'Master DB'!O81)</f>
        <v>0</v>
      </c>
      <c r="P81" s="281" t="str">
        <f>IF('Master DB'!P81="NULL",0,'Master DB'!P81)</f>
        <v>http://advantech-bb.com/sensor-networking-cost-model/</v>
      </c>
      <c r="Q81" s="281" t="str">
        <f>IF('Master DB'!Q81="NULL",0,'Master DB'!Q81)</f>
        <v>http://advantech-bb.com/sensor-networking-cost-model/</v>
      </c>
      <c r="R81" s="281" t="str">
        <f>IF('Master DB'!R81="NULL",0,'Master DB'!R81)</f>
        <v>http://advantech-bb.com/sensor-networking-cost-model/</v>
      </c>
      <c r="S81" s="238">
        <f>IF('Master DB'!S81="NULL",0,'Master DB'!S81)</f>
        <v>0</v>
      </c>
      <c r="T81" s="238">
        <f>IF('Master DB'!T81="NULL",0,'Master DB'!T81)</f>
        <v>0</v>
      </c>
      <c r="U81" s="281" t="str">
        <f>IF('Master DB'!U81="NULL",0,'Master DB'!U81)</f>
        <v>https://www.paessler.com/prtg/pricing</v>
      </c>
      <c r="V81" s="238">
        <f>IF('Master DB'!V81="NULL",0,'Master DB'!V81)</f>
        <v>0</v>
      </c>
      <c r="W81" s="238">
        <f>IF('Master DB'!W81="NULL",0,'Master DB'!W81)</f>
        <v>0</v>
      </c>
      <c r="X81" s="238">
        <f>IF('Master DB'!X81="NULL",0,'Master DB'!X81)</f>
        <v>0</v>
      </c>
    </row>
    <row r="82" spans="1:24" ht="15.75" customHeight="1" x14ac:dyDescent="0.2">
      <c r="A82" s="117">
        <f>'Master DB'!A82</f>
        <v>80</v>
      </c>
      <c r="B82" s="119" t="str">
        <f>'Master DB'!B82</f>
        <v>2. Implementation</v>
      </c>
      <c r="C82" s="119" t="str">
        <f>'Master DB'!C82</f>
        <v>2.8 Source 1 - Short</v>
      </c>
      <c r="D82" s="119" t="str">
        <f>'Master DB'!D82</f>
        <v>Item 2</v>
      </c>
      <c r="E82" s="72" t="str">
        <f>'Master DB'!E82</f>
        <v>AlphaNum</v>
      </c>
      <c r="F82" s="238">
        <f>IF('Master DB'!F82="NULL",0,'Master DB'!F82)</f>
        <v>0</v>
      </c>
      <c r="G82" s="238">
        <f>IF('Master DB'!G82="NULL",0,'Master DB'!G82)</f>
        <v>0</v>
      </c>
      <c r="H82" s="281" t="str">
        <f>IF('Master DB'!H82="NULL",0,'Master DB'!H82)</f>
        <v>https://blog.lightinus.com/</v>
      </c>
      <c r="I82" s="281" t="str">
        <f>IF('Master DB'!I82="NULL",0,'Master DB'!I82)</f>
        <v>https://www.homeadvisor.com/</v>
      </c>
      <c r="J82" s="281" t="str">
        <f>IF('Master DB'!J82="NULL",0,'Master DB'!J82)</f>
        <v>https://www.homeadvisor.com/</v>
      </c>
      <c r="K82" s="281" t="str">
        <f>IF('Master DB'!K82="NULL",0,'Master DB'!K82)</f>
        <v>https://www.energysage.com/</v>
      </c>
      <c r="L82" s="238">
        <f>IF('Master DB'!L82="NULL",0,'Master DB'!L82)</f>
        <v>0</v>
      </c>
      <c r="M82" s="238">
        <f>IF('Master DB'!M82="NULL",0,'Master DB'!M82)</f>
        <v>0</v>
      </c>
      <c r="N82" s="238">
        <f>IF('Master DB'!N82="NULL",0,'Master DB'!N82)</f>
        <v>0</v>
      </c>
      <c r="O82" s="238">
        <f>IF('Master DB'!O82="NULL",0,'Master DB'!O82)</f>
        <v>0</v>
      </c>
      <c r="P82" s="238" t="str">
        <f>IF('Master DB'!P82="NULL",0,'Master DB'!P82)</f>
        <v>Internal research</v>
      </c>
      <c r="Q82" s="238" t="str">
        <f>IF('Master DB'!Q82="NULL",0,'Master DB'!Q82)</f>
        <v>Internal research</v>
      </c>
      <c r="R82" s="238" t="str">
        <f>IF('Master DB'!R82="NULL",0,'Master DB'!R82)</f>
        <v>Internal research</v>
      </c>
      <c r="S82" s="238">
        <f>IF('Master DB'!S82="NULL",0,'Master DB'!S82)</f>
        <v>0</v>
      </c>
      <c r="T82" s="281" t="str">
        <f>IF('Master DB'!T82="NULL",0,'Master DB'!T82)</f>
        <v>https://www.researchgate.net/</v>
      </c>
      <c r="U82" s="281" t="str">
        <f>IF('Master DB'!U82="NULL",0,'Master DB'!U82)</f>
        <v>https://www.itscosts.its.dot.gov/</v>
      </c>
      <c r="V82" s="238">
        <f>IF('Master DB'!V82="NULL",0,'Master DB'!V82)</f>
        <v>0</v>
      </c>
      <c r="W82" s="238">
        <f>IF('Master DB'!W82="NULL",0,'Master DB'!W82)</f>
        <v>0</v>
      </c>
      <c r="X82" s="238">
        <f>IF('Master DB'!X82="NULL",0,'Master DB'!X82)</f>
        <v>0</v>
      </c>
    </row>
    <row r="83" spans="1:24" ht="15.75" customHeight="1" x14ac:dyDescent="0.2">
      <c r="A83" s="117">
        <f>'Master DB'!A83</f>
        <v>81</v>
      </c>
      <c r="B83" s="119" t="str">
        <f>'Master DB'!B83</f>
        <v>2. Implementation</v>
      </c>
      <c r="C83" s="119" t="str">
        <f>'Master DB'!C83</f>
        <v>2.9 Source 2 - Short</v>
      </c>
      <c r="D83" s="119" t="str">
        <f>'Master DB'!D83</f>
        <v>Item 2</v>
      </c>
      <c r="E83" s="72" t="str">
        <f>'Master DB'!E83</f>
        <v>AlphaNum</v>
      </c>
      <c r="F83" s="238">
        <f>IF('Master DB'!F83="NULL",0,'Master DB'!F83)</f>
        <v>0</v>
      </c>
      <c r="G83" s="238">
        <f>IF('Master DB'!G83="NULL",0,'Master DB'!G83)</f>
        <v>0</v>
      </c>
      <c r="H83" s="281" t="str">
        <f>IF('Master DB'!H83="NULL",0,'Master DB'!H83)</f>
        <v>https://www.streetlights-solar.com/</v>
      </c>
      <c r="I83" s="281" t="str">
        <f>IF('Master DB'!I83="NULL",0,'Master DB'!I83)</f>
        <v>https://www.thumbtack.com/</v>
      </c>
      <c r="J83" s="281" t="str">
        <f>IF('Master DB'!J83="NULL",0,'Master DB'!J83)</f>
        <v>https://www.ohmhomenow.com/</v>
      </c>
      <c r="K83" s="281" t="str">
        <f>IF('Master DB'!K83="NULL",0,'Master DB'!K83)</f>
        <v>https://www.solarlightsmanufacturer.com/</v>
      </c>
      <c r="L83" s="238">
        <f>IF('Master DB'!L83="NULL",0,'Master DB'!L83)</f>
        <v>0</v>
      </c>
      <c r="M83" s="238">
        <f>IF('Master DB'!M83="NULL",0,'Master DB'!M83)</f>
        <v>0</v>
      </c>
      <c r="N83" s="238">
        <f>IF('Master DB'!N83="NULL",0,'Master DB'!N83)</f>
        <v>0</v>
      </c>
      <c r="O83" s="238">
        <f>IF('Master DB'!O83="NULL",0,'Master DB'!O83)</f>
        <v>0</v>
      </c>
      <c r="P83" s="281" t="str">
        <f>IF('Master DB'!P83="NULL",0,'Master DB'!P83)</f>
        <v>https://reliabilityweb.com/</v>
      </c>
      <c r="Q83" s="281" t="str">
        <f>IF('Master DB'!Q83="NULL",0,'Master DB'!Q83)</f>
        <v>https://reliabilityweb.com/</v>
      </c>
      <c r="R83" s="281" t="str">
        <f>IF('Master DB'!R83="NULL",0,'Master DB'!R83)</f>
        <v>https://reliabilityweb.com/</v>
      </c>
      <c r="S83" s="238">
        <f>IF('Master DB'!S83="NULL",0,'Master DB'!S83)</f>
        <v>0</v>
      </c>
      <c r="T83" s="281" t="str">
        <f>IF('Master DB'!T83="NULL",0,'Master DB'!T83)</f>
        <v>https://blog.capterra.com/</v>
      </c>
      <c r="U83" s="281" t="str">
        <f>IF('Master DB'!U83="NULL",0,'Master DB'!U83)</f>
        <v>https://sensorcloud.com/</v>
      </c>
      <c r="V83" s="238">
        <f>IF('Master DB'!V83="NULL",0,'Master DB'!V83)</f>
        <v>0</v>
      </c>
      <c r="W83" s="238">
        <f>IF('Master DB'!W83="NULL",0,'Master DB'!W83)</f>
        <v>0</v>
      </c>
      <c r="X83" s="238">
        <f>IF('Master DB'!X83="NULL",0,'Master DB'!X83)</f>
        <v>0</v>
      </c>
    </row>
    <row r="84" spans="1:24" ht="15.75" customHeight="1" x14ac:dyDescent="0.2">
      <c r="A84" s="283">
        <f>'Master DB'!A84</f>
        <v>82</v>
      </c>
      <c r="B84" s="284" t="str">
        <f>'Master DB'!B84</f>
        <v>2. Implementation</v>
      </c>
      <c r="C84" s="284" t="str">
        <f>'Master DB'!C84</f>
        <v>2.91 Source 3 - Short</v>
      </c>
      <c r="D84" s="284" t="str">
        <f>'Master DB'!D84</f>
        <v>Item 2</v>
      </c>
      <c r="E84" s="146" t="str">
        <f>'Master DB'!E84</f>
        <v>AlphaNum</v>
      </c>
      <c r="F84" s="285">
        <f>IF('Master DB'!F84="NULL",0,'Master DB'!F84)</f>
        <v>0</v>
      </c>
      <c r="G84" s="285">
        <f>IF('Master DB'!G84="NULL",0,'Master DB'!G84)</f>
        <v>0</v>
      </c>
      <c r="H84" s="285">
        <f>IF('Master DB'!H84="NULL",0,'Master DB'!H84)</f>
        <v>0</v>
      </c>
      <c r="I84" s="285">
        <f>IF('Master DB'!I84="NULL",0,'Master DB'!I84)</f>
        <v>0</v>
      </c>
      <c r="J84" s="285">
        <f>IF('Master DB'!J84="NULL",0,'Master DB'!J84)</f>
        <v>0</v>
      </c>
      <c r="K84" s="285">
        <f>IF('Master DB'!K84="NULL",0,'Master DB'!K84)</f>
        <v>0</v>
      </c>
      <c r="L84" s="285">
        <f>IF('Master DB'!L84="NULL",0,'Master DB'!L84)</f>
        <v>0</v>
      </c>
      <c r="M84" s="285">
        <f>IF('Master DB'!M84="NULL",0,'Master DB'!M84)</f>
        <v>0</v>
      </c>
      <c r="N84" s="285">
        <f>IF('Master DB'!N84="NULL",0,'Master DB'!N84)</f>
        <v>0</v>
      </c>
      <c r="O84" s="285">
        <f>IF('Master DB'!O84="NULL",0,'Master DB'!O84)</f>
        <v>0</v>
      </c>
      <c r="P84" s="286" t="str">
        <f>IF('Master DB'!P84="NULL",0,'Master DB'!P84)</f>
        <v>http://advantech-bb.com/</v>
      </c>
      <c r="Q84" s="286" t="str">
        <f>IF('Master DB'!Q84="NULL",0,'Master DB'!Q84)</f>
        <v>http://advantech-bb.com/</v>
      </c>
      <c r="R84" s="286" t="str">
        <f>IF('Master DB'!R84="NULL",0,'Master DB'!R84)</f>
        <v>http://advantech-bb.com/</v>
      </c>
      <c r="S84" s="285">
        <f>IF('Master DB'!S84="NULL",0,'Master DB'!S84)</f>
        <v>0</v>
      </c>
      <c r="T84" s="285">
        <f>IF('Master DB'!T84="NULL",0,'Master DB'!T84)</f>
        <v>0</v>
      </c>
      <c r="U84" s="286" t="str">
        <f>IF('Master DB'!U84="NULL",0,'Master DB'!U84)</f>
        <v>https://www.paessler.com/</v>
      </c>
      <c r="V84" s="285">
        <f>IF('Master DB'!V84="NULL",0,'Master DB'!V84)</f>
        <v>0</v>
      </c>
      <c r="W84" s="285">
        <f>IF('Master DB'!W84="NULL",0,'Master DB'!W84)</f>
        <v>0</v>
      </c>
      <c r="X84" s="285">
        <f>IF('Master DB'!X84="NULL",0,'Master DB'!X84)</f>
        <v>0</v>
      </c>
    </row>
    <row r="85" spans="1:24" ht="15.75" customHeight="1" x14ac:dyDescent="0.2">
      <c r="A85" s="64">
        <f>'Master DB'!A85</f>
        <v>83</v>
      </c>
      <c r="B85" s="65" t="str">
        <f>'Master DB'!B85</f>
        <v>2. Implementation</v>
      </c>
      <c r="C85" s="65" t="str">
        <f>'Master DB'!C85</f>
        <v>2.1 Name</v>
      </c>
      <c r="D85" s="275" t="str">
        <f>'Master DB'!D85</f>
        <v>Item 3</v>
      </c>
      <c r="E85" s="66" t="str">
        <f>'Master DB'!E85</f>
        <v>AlphaNum</v>
      </c>
      <c r="F85" s="348">
        <f>IF('Master DB'!F85="NULL",0,'Master DB'!F85)</f>
        <v>0</v>
      </c>
      <c r="G85" s="348">
        <f>IF('Master DB'!G85="NULL",0,'Master DB'!G85)</f>
        <v>0</v>
      </c>
      <c r="H85" s="348">
        <f>IF('Master DB'!H85="NULL",0,'Master DB'!H85)</f>
        <v>0</v>
      </c>
      <c r="I85" s="348" t="str">
        <f>IF('Master DB'!I85="NULL",0,'Master DB'!I85)</f>
        <v>Gateway implementation</v>
      </c>
      <c r="J85" s="348">
        <f>IF('Master DB'!J85="NULL",0,'Master DB'!J85)</f>
        <v>0</v>
      </c>
      <c r="K85" s="348">
        <f>IF('Master DB'!K85="NULL",0,'Master DB'!K85)</f>
        <v>0</v>
      </c>
      <c r="L85" s="348">
        <f>IF('Master DB'!L85="NULL",0,'Master DB'!L85)</f>
        <v>0</v>
      </c>
      <c r="M85" s="348">
        <f>IF('Master DB'!M85="NULL",0,'Master DB'!M85)</f>
        <v>0</v>
      </c>
      <c r="N85" s="348">
        <f>IF('Master DB'!N85="NULL",0,'Master DB'!N85)</f>
        <v>0</v>
      </c>
      <c r="O85" s="348">
        <f>IF('Master DB'!O85="NULL",0,'Master DB'!O85)</f>
        <v>0</v>
      </c>
      <c r="P85" s="348">
        <f>IF('Master DB'!P85="NULL",0,'Master DB'!P85)</f>
        <v>0</v>
      </c>
      <c r="Q85" s="348">
        <f>IF('Master DB'!Q85="NULL",0,'Master DB'!Q85)</f>
        <v>0</v>
      </c>
      <c r="R85" s="348">
        <f>IF('Master DB'!R85="NULL",0,'Master DB'!R85)</f>
        <v>0</v>
      </c>
      <c r="S85" s="348">
        <f>IF('Master DB'!S85="NULL",0,'Master DB'!S85)</f>
        <v>0</v>
      </c>
      <c r="T85" s="348">
        <f>IF('Master DB'!T85="NULL",0,'Master DB'!T85)</f>
        <v>0</v>
      </c>
      <c r="U85" s="348" t="str">
        <f>IF('Master DB'!U85="NULL",0,'Master DB'!U85)</f>
        <v xml:space="preserve">Installation of the local parking guidance system </v>
      </c>
      <c r="V85" s="348">
        <f>IF('Master DB'!V85="NULL",0,'Master DB'!V85)</f>
        <v>0</v>
      </c>
      <c r="W85" s="348">
        <f>IF('Master DB'!W85="NULL",0,'Master DB'!W85)</f>
        <v>0</v>
      </c>
      <c r="X85" s="348">
        <f>IF('Master DB'!X85="NULL",0,'Master DB'!X85)</f>
        <v>0</v>
      </c>
    </row>
    <row r="86" spans="1:24" ht="15.75" customHeight="1" x14ac:dyDescent="0.2">
      <c r="A86" s="117">
        <f>'Master DB'!A86</f>
        <v>84</v>
      </c>
      <c r="B86" s="119" t="str">
        <f>'Master DB'!B86</f>
        <v>2. Implementation</v>
      </c>
      <c r="C86" s="277" t="str">
        <f>'Master DB'!C86</f>
        <v>2.2 Unit</v>
      </c>
      <c r="D86" s="119" t="str">
        <f>'Master DB'!D86</f>
        <v>Item 3</v>
      </c>
      <c r="E86" s="72" t="str">
        <f>'Master DB'!E86</f>
        <v>AlphaNum</v>
      </c>
      <c r="F86" s="238">
        <f>IF('Master DB'!F86="NULL",0,'Master DB'!F86)</f>
        <v>0</v>
      </c>
      <c r="G86" s="238">
        <f>IF('Master DB'!G86="NULL",0,'Master DB'!G86)</f>
        <v>0</v>
      </c>
      <c r="H86" s="238">
        <f>IF('Master DB'!H86="NULL",0,'Master DB'!H86)</f>
        <v>0</v>
      </c>
      <c r="I86" s="238" t="str">
        <f>IF('Master DB'!I86="NULL",0,'Master DB'!I86)</f>
        <v>Per gateway</v>
      </c>
      <c r="J86" s="238">
        <f>IF('Master DB'!J86="NULL",0,'Master DB'!J86)</f>
        <v>0</v>
      </c>
      <c r="K86" s="238">
        <f>IF('Master DB'!K86="NULL",0,'Master DB'!K86)</f>
        <v>0</v>
      </c>
      <c r="L86" s="238">
        <f>IF('Master DB'!L86="NULL",0,'Master DB'!L86)</f>
        <v>0</v>
      </c>
      <c r="M86" s="238">
        <f>IF('Master DB'!M86="NULL",0,'Master DB'!M86)</f>
        <v>0</v>
      </c>
      <c r="N86" s="238">
        <f>IF('Master DB'!N86="NULL",0,'Master DB'!N86)</f>
        <v>0</v>
      </c>
      <c r="O86" s="238">
        <f>IF('Master DB'!O86="NULL",0,'Master DB'!O86)</f>
        <v>0</v>
      </c>
      <c r="P86" s="238">
        <f>IF('Master DB'!P86="NULL",0,'Master DB'!P86)</f>
        <v>0</v>
      </c>
      <c r="Q86" s="238">
        <f>IF('Master DB'!Q86="NULL",0,'Master DB'!Q86)</f>
        <v>0</v>
      </c>
      <c r="R86" s="238">
        <f>IF('Master DB'!R86="NULL",0,'Master DB'!R86)</f>
        <v>0</v>
      </c>
      <c r="S86" s="238">
        <f>IF('Master DB'!S86="NULL",0,'Master DB'!S86)</f>
        <v>0</v>
      </c>
      <c r="T86" s="238">
        <f>IF('Master DB'!T86="NULL",0,'Master DB'!T86)</f>
        <v>0</v>
      </c>
      <c r="U86" s="238" t="str">
        <f>IF('Master DB'!U86="NULL",0,'Master DB'!U86)</f>
        <v>Per guidance system</v>
      </c>
      <c r="V86" s="238">
        <f>IF('Master DB'!V86="NULL",0,'Master DB'!V86)</f>
        <v>0</v>
      </c>
      <c r="W86" s="238">
        <f>IF('Master DB'!W86="NULL",0,'Master DB'!W86)</f>
        <v>0</v>
      </c>
      <c r="X86" s="238">
        <f>IF('Master DB'!X86="NULL",0,'Master DB'!X86)</f>
        <v>0</v>
      </c>
    </row>
    <row r="87" spans="1:24" ht="15.75" customHeight="1" x14ac:dyDescent="0.2">
      <c r="A87" s="117">
        <f>'Master DB'!A87</f>
        <v>85</v>
      </c>
      <c r="B87" s="119" t="str">
        <f>'Master DB'!B87</f>
        <v>2. Implementation</v>
      </c>
      <c r="C87" s="160" t="str">
        <f>'Master DB'!C87</f>
        <v>2.3 Ratio # Units / Measure</v>
      </c>
      <c r="D87" s="119" t="str">
        <f>'Master DB'!D87</f>
        <v>Item 3</v>
      </c>
      <c r="E87" s="162" t="str">
        <f>'Master DB'!E87</f>
        <v>Num #</v>
      </c>
      <c r="F87" s="238">
        <f>IF('Master DB'!F87="NULL",0,'Master DB'!F87)</f>
        <v>0</v>
      </c>
      <c r="G87" s="238">
        <f>IF('Master DB'!G87="NULL",0,'Master DB'!G87)</f>
        <v>0</v>
      </c>
      <c r="H87" s="238">
        <f>IF('Master DB'!H87="NULL",0,'Master DB'!H87)</f>
        <v>0</v>
      </c>
      <c r="I87" s="350">
        <f>IF('Master DB'!I87="NULL",0,'Master DB'!I87)</f>
        <v>1E-3</v>
      </c>
      <c r="J87" s="238">
        <f>IF('Master DB'!J87="NULL",0,'Master DB'!J87)</f>
        <v>0</v>
      </c>
      <c r="K87" s="238">
        <f>IF('Master DB'!K87="NULL",0,'Master DB'!K87)</f>
        <v>0</v>
      </c>
      <c r="L87" s="238">
        <f>IF('Master DB'!L87="NULL",0,'Master DB'!L87)</f>
        <v>0</v>
      </c>
      <c r="M87" s="238">
        <f>IF('Master DB'!M87="NULL",0,'Master DB'!M87)</f>
        <v>0</v>
      </c>
      <c r="N87" s="238">
        <f>IF('Master DB'!N87="NULL",0,'Master DB'!N87)</f>
        <v>0</v>
      </c>
      <c r="O87" s="238">
        <f>IF('Master DB'!O87="NULL",0,'Master DB'!O87)</f>
        <v>0</v>
      </c>
      <c r="P87" s="238">
        <f>IF('Master DB'!P87="NULL",0,'Master DB'!P87)</f>
        <v>0</v>
      </c>
      <c r="Q87" s="238">
        <f>IF('Master DB'!Q87="NULL",0,'Master DB'!Q87)</f>
        <v>0</v>
      </c>
      <c r="R87" s="238">
        <f>IF('Master DB'!R87="NULL",0,'Master DB'!R87)</f>
        <v>0</v>
      </c>
      <c r="S87" s="238">
        <f>IF('Master DB'!S87="NULL",0,'Master DB'!S87)</f>
        <v>0</v>
      </c>
      <c r="T87" s="238">
        <f>IF('Master DB'!T87="NULL",0,'Master DB'!T87)</f>
        <v>0</v>
      </c>
      <c r="U87" s="238">
        <f>IF('Master DB'!U87="NULL",0,'Master DB'!U87)</f>
        <v>0.1</v>
      </c>
      <c r="V87" s="238">
        <f>IF('Master DB'!V87="NULL",0,'Master DB'!V87)</f>
        <v>0</v>
      </c>
      <c r="W87" s="238">
        <f>IF('Master DB'!W87="NULL",0,'Master DB'!W87)</f>
        <v>0</v>
      </c>
      <c r="X87" s="238">
        <f>IF('Master DB'!X87="NULL",0,'Master DB'!X87)</f>
        <v>0</v>
      </c>
    </row>
    <row r="88" spans="1:24" ht="15.75" customHeight="1" x14ac:dyDescent="0.2">
      <c r="A88" s="117">
        <f>'Master DB'!A88</f>
        <v>86</v>
      </c>
      <c r="B88" s="119" t="str">
        <f>'Master DB'!B88</f>
        <v>2. Implementation</v>
      </c>
      <c r="C88" s="119" t="str">
        <f>'Master DB'!C88</f>
        <v>2.2 Implementation cost per Unit - Min</v>
      </c>
      <c r="D88" s="119" t="str">
        <f>'Master DB'!D88</f>
        <v>Item 3</v>
      </c>
      <c r="E88" s="72" t="str">
        <f>'Master DB'!E88</f>
        <v>£</v>
      </c>
      <c r="F88" s="238">
        <f>IF('Master DB'!F88="NULL",0,'Master DB'!F88)</f>
        <v>0</v>
      </c>
      <c r="G88" s="238">
        <f>IF('Master DB'!G88="NULL",0,'Master DB'!G88)</f>
        <v>0</v>
      </c>
      <c r="H88" s="238">
        <f>IF('Master DB'!H88="NULL",0,'Master DB'!H88)</f>
        <v>0</v>
      </c>
      <c r="I88" s="238">
        <f>IF('Master DB'!I88="NULL",0,'Master DB'!I88)</f>
        <v>7100</v>
      </c>
      <c r="J88" s="238">
        <f>IF('Master DB'!J88="NULL",0,'Master DB'!J88)</f>
        <v>0</v>
      </c>
      <c r="K88" s="238">
        <f>IF('Master DB'!K88="NULL",0,'Master DB'!K88)</f>
        <v>0</v>
      </c>
      <c r="L88" s="238">
        <f>IF('Master DB'!L88="NULL",0,'Master DB'!L88)</f>
        <v>0</v>
      </c>
      <c r="M88" s="238">
        <f>IF('Master DB'!M88="NULL",0,'Master DB'!M88)</f>
        <v>0</v>
      </c>
      <c r="N88" s="238">
        <f>IF('Master DB'!N88="NULL",0,'Master DB'!N88)</f>
        <v>0</v>
      </c>
      <c r="O88" s="238">
        <f>IF('Master DB'!O88="NULL",0,'Master DB'!O88)</f>
        <v>0</v>
      </c>
      <c r="P88" s="238">
        <f>IF('Master DB'!P88="NULL",0,'Master DB'!P88)</f>
        <v>0</v>
      </c>
      <c r="Q88" s="238">
        <f>IF('Master DB'!Q88="NULL",0,'Master DB'!Q88)</f>
        <v>0</v>
      </c>
      <c r="R88" s="238">
        <f>IF('Master DB'!R88="NULL",0,'Master DB'!R88)</f>
        <v>0</v>
      </c>
      <c r="S88" s="238">
        <f>IF('Master DB'!S88="NULL",0,'Master DB'!S88)</f>
        <v>0</v>
      </c>
      <c r="T88" s="238">
        <f>IF('Master DB'!T88="NULL",0,'Master DB'!T88)</f>
        <v>0</v>
      </c>
      <c r="U88" s="238">
        <f>IF('Master DB'!U88="NULL",0,'Master DB'!U88)</f>
        <v>64</v>
      </c>
      <c r="V88" s="238">
        <f>IF('Master DB'!V88="NULL",0,'Master DB'!V88)</f>
        <v>0</v>
      </c>
      <c r="W88" s="238">
        <f>IF('Master DB'!W88="NULL",0,'Master DB'!W88)</f>
        <v>0</v>
      </c>
      <c r="X88" s="238">
        <f>IF('Master DB'!X88="NULL",0,'Master DB'!X88)</f>
        <v>0</v>
      </c>
    </row>
    <row r="89" spans="1:24" ht="15.75" customHeight="1" x14ac:dyDescent="0.2">
      <c r="A89" s="117">
        <f>'Master DB'!A89</f>
        <v>87</v>
      </c>
      <c r="B89" s="119" t="str">
        <f>'Master DB'!B89</f>
        <v>2. Implementation</v>
      </c>
      <c r="C89" s="119" t="str">
        <f>'Master DB'!C89</f>
        <v>2.3 Implementation cost per Unit   - Max</v>
      </c>
      <c r="D89" s="119" t="str">
        <f>'Master DB'!D89</f>
        <v>Item 3</v>
      </c>
      <c r="E89" s="72" t="str">
        <f>'Master DB'!E89</f>
        <v>£</v>
      </c>
      <c r="F89" s="238">
        <f>IF('Master DB'!F89="NULL",0,'Master DB'!F89)</f>
        <v>0</v>
      </c>
      <c r="G89" s="238">
        <f>IF('Master DB'!G89="NULL",0,'Master DB'!G89)</f>
        <v>0</v>
      </c>
      <c r="H89" s="238">
        <f>IF('Master DB'!H89="NULL",0,'Master DB'!H89)</f>
        <v>0</v>
      </c>
      <c r="I89" s="238">
        <f>IF('Master DB'!I89="NULL",0,'Master DB'!I89)</f>
        <v>22000</v>
      </c>
      <c r="J89" s="238">
        <f>IF('Master DB'!J89="NULL",0,'Master DB'!J89)</f>
        <v>0</v>
      </c>
      <c r="K89" s="238">
        <f>IF('Master DB'!K89="NULL",0,'Master DB'!K89)</f>
        <v>0</v>
      </c>
      <c r="L89" s="238">
        <f>IF('Master DB'!L89="NULL",0,'Master DB'!L89)</f>
        <v>0</v>
      </c>
      <c r="M89" s="238">
        <f>IF('Master DB'!M89="NULL",0,'Master DB'!M89)</f>
        <v>0</v>
      </c>
      <c r="N89" s="238">
        <f>IF('Master DB'!N89="NULL",0,'Master DB'!N89)</f>
        <v>0</v>
      </c>
      <c r="O89" s="238">
        <f>IF('Master DB'!O89="NULL",0,'Master DB'!O89)</f>
        <v>0</v>
      </c>
      <c r="P89" s="238">
        <f>IF('Master DB'!P89="NULL",0,'Master DB'!P89)</f>
        <v>0</v>
      </c>
      <c r="Q89" s="238">
        <f>IF('Master DB'!Q89="NULL",0,'Master DB'!Q89)</f>
        <v>0</v>
      </c>
      <c r="R89" s="238">
        <f>IF('Master DB'!R89="NULL",0,'Master DB'!R89)</f>
        <v>0</v>
      </c>
      <c r="S89" s="238">
        <f>IF('Master DB'!S89="NULL",0,'Master DB'!S89)</f>
        <v>0</v>
      </c>
      <c r="T89" s="238">
        <f>IF('Master DB'!T89="NULL",0,'Master DB'!T89)</f>
        <v>0</v>
      </c>
      <c r="U89" s="238">
        <f>IF('Master DB'!U89="NULL",0,'Master DB'!U89)</f>
        <v>385</v>
      </c>
      <c r="V89" s="238">
        <f>IF('Master DB'!V89="NULL",0,'Master DB'!V89)</f>
        <v>0</v>
      </c>
      <c r="W89" s="238">
        <f>IF('Master DB'!W89="NULL",0,'Master DB'!W89)</f>
        <v>0</v>
      </c>
      <c r="X89" s="238">
        <f>IF('Master DB'!X89="NULL",0,'Master DB'!X89)</f>
        <v>0</v>
      </c>
    </row>
    <row r="90" spans="1:24" ht="15.75" customHeight="1" x14ac:dyDescent="0.2">
      <c r="A90" s="117">
        <f>'Master DB'!A90</f>
        <v>88</v>
      </c>
      <c r="B90" s="119" t="str">
        <f>'Master DB'!B90</f>
        <v>2. Implementation</v>
      </c>
      <c r="C90" s="119" t="str">
        <f>'Master DB'!C90</f>
        <v>2.5 Source 1</v>
      </c>
      <c r="D90" s="119" t="str">
        <f>'Master DB'!D90</f>
        <v>Item 3</v>
      </c>
      <c r="E90" s="72" t="str">
        <f>'Master DB'!E90</f>
        <v>AlphaNum</v>
      </c>
      <c r="F90" s="238">
        <f>IF('Master DB'!F90="NULL",0,'Master DB'!F90)</f>
        <v>0</v>
      </c>
      <c r="G90" s="238">
        <f>IF('Master DB'!G90="NULL",0,'Master DB'!G90)</f>
        <v>0</v>
      </c>
      <c r="H90" s="238">
        <f>IF('Master DB'!H90="NULL",0,'Master DB'!H90)</f>
        <v>0</v>
      </c>
      <c r="I90" s="281" t="str">
        <f>IF('Master DB'!I90="NULL",0,'Master DB'!I90)</f>
        <v>http://democracy.cityoflondon.gov.uk/documents/s63133/Street%20Lighting%20Review%20G3-4%20Report%20-%20Final.pdf</v>
      </c>
      <c r="J90" s="238">
        <f>IF('Master DB'!J90="NULL",0,'Master DB'!J90)</f>
        <v>0</v>
      </c>
      <c r="K90" s="238">
        <f>IF('Master DB'!K90="NULL",0,'Master DB'!K90)</f>
        <v>0</v>
      </c>
      <c r="L90" s="238">
        <f>IF('Master DB'!L90="NULL",0,'Master DB'!L90)</f>
        <v>0</v>
      </c>
      <c r="M90" s="238">
        <f>IF('Master DB'!M90="NULL",0,'Master DB'!M90)</f>
        <v>0</v>
      </c>
      <c r="N90" s="238">
        <f>IF('Master DB'!N90="NULL",0,'Master DB'!N90)</f>
        <v>0</v>
      </c>
      <c r="O90" s="238">
        <f>IF('Master DB'!O90="NULL",0,'Master DB'!O90)</f>
        <v>0</v>
      </c>
      <c r="P90" s="238">
        <f>IF('Master DB'!P90="NULL",0,'Master DB'!P90)</f>
        <v>0</v>
      </c>
      <c r="Q90" s="238">
        <f>IF('Master DB'!Q90="NULL",0,'Master DB'!Q90)</f>
        <v>0</v>
      </c>
      <c r="R90" s="238">
        <f>IF('Master DB'!R90="NULL",0,'Master DB'!R90)</f>
        <v>0</v>
      </c>
      <c r="S90" s="238">
        <f>IF('Master DB'!S90="NULL",0,'Master DB'!S90)</f>
        <v>0</v>
      </c>
      <c r="T90" s="238">
        <f>IF('Master DB'!T90="NULL",0,'Master DB'!T90)</f>
        <v>0</v>
      </c>
      <c r="U90" s="238" t="str">
        <f>IF('Master DB'!U90="NULL",0,'Master DB'!U90)</f>
        <v>Internal research</v>
      </c>
      <c r="V90" s="238">
        <f>IF('Master DB'!V90="NULL",0,'Master DB'!V90)</f>
        <v>0</v>
      </c>
      <c r="W90" s="238">
        <f>IF('Master DB'!W90="NULL",0,'Master DB'!W90)</f>
        <v>0</v>
      </c>
      <c r="X90" s="238">
        <f>IF('Master DB'!X90="NULL",0,'Master DB'!X90)</f>
        <v>0</v>
      </c>
    </row>
    <row r="91" spans="1:24" ht="15.75" customHeight="1" x14ac:dyDescent="0.2">
      <c r="A91" s="117">
        <f>'Master DB'!A91</f>
        <v>89</v>
      </c>
      <c r="B91" s="119" t="str">
        <f>'Master DB'!B91</f>
        <v>2. Implementation</v>
      </c>
      <c r="C91" s="119" t="str">
        <f>'Master DB'!C91</f>
        <v>2.6 Source 2</v>
      </c>
      <c r="D91" s="119" t="str">
        <f>'Master DB'!D91</f>
        <v>Item 3</v>
      </c>
      <c r="E91" s="72" t="str">
        <f>'Master DB'!E91</f>
        <v>AlphaNum</v>
      </c>
      <c r="F91" s="238">
        <f>IF('Master DB'!F91="NULL",0,'Master DB'!F91)</f>
        <v>0</v>
      </c>
      <c r="G91" s="238">
        <f>IF('Master DB'!G91="NULL",0,'Master DB'!G91)</f>
        <v>0</v>
      </c>
      <c r="H91" s="238">
        <f>IF('Master DB'!H91="NULL",0,'Master DB'!H91)</f>
        <v>0</v>
      </c>
      <c r="I91" s="281" t="str">
        <f>IF('Master DB'!I91="NULL",0,'Master DB'!I91)</f>
        <v>http://rondstech.com/product/street-light-control-systems-with-smart-gateway/</v>
      </c>
      <c r="J91" s="238">
        <f>IF('Master DB'!J91="NULL",0,'Master DB'!J91)</f>
        <v>0</v>
      </c>
      <c r="K91" s="238">
        <f>IF('Master DB'!K91="NULL",0,'Master DB'!K91)</f>
        <v>0</v>
      </c>
      <c r="L91" s="238">
        <f>IF('Master DB'!L91="NULL",0,'Master DB'!L91)</f>
        <v>0</v>
      </c>
      <c r="M91" s="238">
        <f>IF('Master DB'!M91="NULL",0,'Master DB'!M91)</f>
        <v>0</v>
      </c>
      <c r="N91" s="238">
        <f>IF('Master DB'!N91="NULL",0,'Master DB'!N91)</f>
        <v>0</v>
      </c>
      <c r="O91" s="238">
        <f>IF('Master DB'!O91="NULL",0,'Master DB'!O91)</f>
        <v>0</v>
      </c>
      <c r="P91" s="238">
        <f>IF('Master DB'!P91="NULL",0,'Master DB'!P91)</f>
        <v>0</v>
      </c>
      <c r="Q91" s="238">
        <f>IF('Master DB'!Q91="NULL",0,'Master DB'!Q91)</f>
        <v>0</v>
      </c>
      <c r="R91" s="238">
        <f>IF('Master DB'!R91="NULL",0,'Master DB'!R91)</f>
        <v>0</v>
      </c>
      <c r="S91" s="238">
        <f>IF('Master DB'!S91="NULL",0,'Master DB'!S91)</f>
        <v>0</v>
      </c>
      <c r="T91" s="238">
        <f>IF('Master DB'!T91="NULL",0,'Master DB'!T91)</f>
        <v>0</v>
      </c>
      <c r="U91" s="281" t="str">
        <f>IF('Master DB'!U91="NULL",0,'Master DB'!U91)</f>
        <v>https://www.itscosts.its.dot.gov/ITS/benecost.nsf/ID/F1112FA098133F3C85256DB100458923?OpenDocument&amp;Query=CApp</v>
      </c>
      <c r="V91" s="238">
        <f>IF('Master DB'!V91="NULL",0,'Master DB'!V91)</f>
        <v>0</v>
      </c>
      <c r="W91" s="238">
        <f>IF('Master DB'!W91="NULL",0,'Master DB'!W91)</f>
        <v>0</v>
      </c>
      <c r="X91" s="238">
        <f>IF('Master DB'!X91="NULL",0,'Master DB'!X91)</f>
        <v>0</v>
      </c>
    </row>
    <row r="92" spans="1:24" ht="15.75" customHeight="1" x14ac:dyDescent="0.2">
      <c r="A92" s="117">
        <f>'Master DB'!A92</f>
        <v>90</v>
      </c>
      <c r="B92" s="119" t="str">
        <f>'Master DB'!B92</f>
        <v>2. Implementation</v>
      </c>
      <c r="C92" s="119" t="str">
        <f>'Master DB'!C92</f>
        <v>2.7 Source 3</v>
      </c>
      <c r="D92" s="119" t="str">
        <f>'Master DB'!D92</f>
        <v>Item 3</v>
      </c>
      <c r="E92" s="72" t="str">
        <f>'Master DB'!E92</f>
        <v>AlphaNum</v>
      </c>
      <c r="F92" s="238">
        <f>IF('Master DB'!F92="NULL",0,'Master DB'!F92)</f>
        <v>0</v>
      </c>
      <c r="G92" s="238">
        <f>IF('Master DB'!G92="NULL",0,'Master DB'!G92)</f>
        <v>0</v>
      </c>
      <c r="H92" s="238">
        <f>IF('Master DB'!H92="NULL",0,'Master DB'!H92)</f>
        <v>0</v>
      </c>
      <c r="I92" s="238" t="str">
        <f>IF('Master DB'!I92="NULL",0,'Master DB'!I92)</f>
        <v>Internal research</v>
      </c>
      <c r="J92" s="238">
        <f>IF('Master DB'!J92="NULL",0,'Master DB'!J92)</f>
        <v>0</v>
      </c>
      <c r="K92" s="238">
        <f>IF('Master DB'!K92="NULL",0,'Master DB'!K92)</f>
        <v>0</v>
      </c>
      <c r="L92" s="238">
        <f>IF('Master DB'!L92="NULL",0,'Master DB'!L92)</f>
        <v>0</v>
      </c>
      <c r="M92" s="238">
        <f>IF('Master DB'!M92="NULL",0,'Master DB'!M92)</f>
        <v>0</v>
      </c>
      <c r="N92" s="238">
        <f>IF('Master DB'!N92="NULL",0,'Master DB'!N92)</f>
        <v>0</v>
      </c>
      <c r="O92" s="238">
        <f>IF('Master DB'!O92="NULL",0,'Master DB'!O92)</f>
        <v>0</v>
      </c>
      <c r="P92" s="238">
        <f>IF('Master DB'!P92="NULL",0,'Master DB'!P92)</f>
        <v>0</v>
      </c>
      <c r="Q92" s="238">
        <f>IF('Master DB'!Q92="NULL",0,'Master DB'!Q92)</f>
        <v>0</v>
      </c>
      <c r="R92" s="238">
        <f>IF('Master DB'!R92="NULL",0,'Master DB'!R92)</f>
        <v>0</v>
      </c>
      <c r="S92" s="238">
        <f>IF('Master DB'!S92="NULL",0,'Master DB'!S92)</f>
        <v>0</v>
      </c>
      <c r="T92" s="238">
        <f>IF('Master DB'!T92="NULL",0,'Master DB'!T92)</f>
        <v>0</v>
      </c>
      <c r="U92" s="238">
        <f>IF('Master DB'!U92="NULL",0,'Master DB'!U92)</f>
        <v>0</v>
      </c>
      <c r="V92" s="238">
        <f>IF('Master DB'!V92="NULL",0,'Master DB'!V92)</f>
        <v>0</v>
      </c>
      <c r="W92" s="238">
        <f>IF('Master DB'!W92="NULL",0,'Master DB'!W92)</f>
        <v>0</v>
      </c>
      <c r="X92" s="238">
        <f>IF('Master DB'!X92="NULL",0,'Master DB'!X92)</f>
        <v>0</v>
      </c>
    </row>
    <row r="93" spans="1:24" ht="15.75" customHeight="1" x14ac:dyDescent="0.2">
      <c r="A93" s="117">
        <f>'Master DB'!A93</f>
        <v>91</v>
      </c>
      <c r="B93" s="119" t="str">
        <f>'Master DB'!B93</f>
        <v>2. Implementation</v>
      </c>
      <c r="C93" s="119" t="str">
        <f>'Master DB'!C93</f>
        <v>2.8 Source 1 - Short</v>
      </c>
      <c r="D93" s="119" t="str">
        <f>'Master DB'!D93</f>
        <v>Item 3</v>
      </c>
      <c r="E93" s="72" t="str">
        <f>'Master DB'!E93</f>
        <v>AlphaNum</v>
      </c>
      <c r="F93" s="238">
        <f>IF('Master DB'!F93="NULL",0,'Master DB'!F93)</f>
        <v>0</v>
      </c>
      <c r="G93" s="238">
        <f>IF('Master DB'!G93="NULL",0,'Master DB'!G93)</f>
        <v>0</v>
      </c>
      <c r="H93" s="238">
        <f>IF('Master DB'!H93="NULL",0,'Master DB'!H93)</f>
        <v>0</v>
      </c>
      <c r="I93" s="281" t="str">
        <f>IF('Master DB'!I93="NULL",0,'Master DB'!I93)</f>
        <v>http://democracy.cityoflondon.gov.uk/</v>
      </c>
      <c r="J93" s="238">
        <f>IF('Master DB'!J93="NULL",0,'Master DB'!J93)</f>
        <v>0</v>
      </c>
      <c r="K93" s="238">
        <f>IF('Master DB'!K93="NULL",0,'Master DB'!K93)</f>
        <v>0</v>
      </c>
      <c r="L93" s="238">
        <f>IF('Master DB'!L93="NULL",0,'Master DB'!L93)</f>
        <v>0</v>
      </c>
      <c r="M93" s="238">
        <f>IF('Master DB'!M93="NULL",0,'Master DB'!M93)</f>
        <v>0</v>
      </c>
      <c r="N93" s="238">
        <f>IF('Master DB'!N93="NULL",0,'Master DB'!N93)</f>
        <v>0</v>
      </c>
      <c r="O93" s="238">
        <f>IF('Master DB'!O93="NULL",0,'Master DB'!O93)</f>
        <v>0</v>
      </c>
      <c r="P93" s="238">
        <f>IF('Master DB'!P93="NULL",0,'Master DB'!P93)</f>
        <v>0</v>
      </c>
      <c r="Q93" s="238">
        <f>IF('Master DB'!Q93="NULL",0,'Master DB'!Q93)</f>
        <v>0</v>
      </c>
      <c r="R93" s="238">
        <f>IF('Master DB'!R93="NULL",0,'Master DB'!R93)</f>
        <v>0</v>
      </c>
      <c r="S93" s="238">
        <f>IF('Master DB'!S93="NULL",0,'Master DB'!S93)</f>
        <v>0</v>
      </c>
      <c r="T93" s="238">
        <f>IF('Master DB'!T93="NULL",0,'Master DB'!T93)</f>
        <v>0</v>
      </c>
      <c r="U93" s="238" t="str">
        <f>IF('Master DB'!U93="NULL",0,'Master DB'!U93)</f>
        <v>Internal research</v>
      </c>
      <c r="V93" s="238">
        <f>IF('Master DB'!V93="NULL",0,'Master DB'!V93)</f>
        <v>0</v>
      </c>
      <c r="W93" s="238">
        <f>IF('Master DB'!W93="NULL",0,'Master DB'!W93)</f>
        <v>0</v>
      </c>
      <c r="X93" s="238">
        <f>IF('Master DB'!X93="NULL",0,'Master DB'!X93)</f>
        <v>0</v>
      </c>
    </row>
    <row r="94" spans="1:24" ht="15.75" customHeight="1" x14ac:dyDescent="0.2">
      <c r="A94" s="117">
        <f>'Master DB'!A94</f>
        <v>92</v>
      </c>
      <c r="B94" s="119" t="str">
        <f>'Master DB'!B94</f>
        <v>2. Implementation</v>
      </c>
      <c r="C94" s="119" t="str">
        <f>'Master DB'!C94</f>
        <v>2.9 Source 2 - Short</v>
      </c>
      <c r="D94" s="119" t="str">
        <f>'Master DB'!D94</f>
        <v>Item 3</v>
      </c>
      <c r="E94" s="72" t="str">
        <f>'Master DB'!E94</f>
        <v>AlphaNum</v>
      </c>
      <c r="F94" s="238">
        <f>IF('Master DB'!F94="NULL",0,'Master DB'!F94)</f>
        <v>0</v>
      </c>
      <c r="G94" s="238">
        <f>IF('Master DB'!G94="NULL",0,'Master DB'!G94)</f>
        <v>0</v>
      </c>
      <c r="H94" s="238">
        <f>IF('Master DB'!H94="NULL",0,'Master DB'!H94)</f>
        <v>0</v>
      </c>
      <c r="I94" s="281" t="str">
        <f>IF('Master DB'!I94="NULL",0,'Master DB'!I94)</f>
        <v>http://rondstech.com/</v>
      </c>
      <c r="J94" s="238">
        <f>IF('Master DB'!J94="NULL",0,'Master DB'!J94)</f>
        <v>0</v>
      </c>
      <c r="K94" s="238">
        <f>IF('Master DB'!K94="NULL",0,'Master DB'!K94)</f>
        <v>0</v>
      </c>
      <c r="L94" s="238">
        <f>IF('Master DB'!L94="NULL",0,'Master DB'!L94)</f>
        <v>0</v>
      </c>
      <c r="M94" s="238">
        <f>IF('Master DB'!M94="NULL",0,'Master DB'!M94)</f>
        <v>0</v>
      </c>
      <c r="N94" s="238">
        <f>IF('Master DB'!N94="NULL",0,'Master DB'!N94)</f>
        <v>0</v>
      </c>
      <c r="O94" s="238">
        <f>IF('Master DB'!O94="NULL",0,'Master DB'!O94)</f>
        <v>0</v>
      </c>
      <c r="P94" s="238">
        <f>IF('Master DB'!P94="NULL",0,'Master DB'!P94)</f>
        <v>0</v>
      </c>
      <c r="Q94" s="238">
        <f>IF('Master DB'!Q94="NULL",0,'Master DB'!Q94)</f>
        <v>0</v>
      </c>
      <c r="R94" s="238">
        <f>IF('Master DB'!R94="NULL",0,'Master DB'!R94)</f>
        <v>0</v>
      </c>
      <c r="S94" s="238">
        <f>IF('Master DB'!S94="NULL",0,'Master DB'!S94)</f>
        <v>0</v>
      </c>
      <c r="T94" s="238">
        <f>IF('Master DB'!T94="NULL",0,'Master DB'!T94)</f>
        <v>0</v>
      </c>
      <c r="U94" s="281" t="str">
        <f>IF('Master DB'!U94="NULL",0,'Master DB'!U94)</f>
        <v>https://www.itscosts.its.dot.gov/</v>
      </c>
      <c r="V94" s="238">
        <f>IF('Master DB'!V94="NULL",0,'Master DB'!V94)</f>
        <v>0</v>
      </c>
      <c r="W94" s="238">
        <f>IF('Master DB'!W94="NULL",0,'Master DB'!W94)</f>
        <v>0</v>
      </c>
      <c r="X94" s="238">
        <f>IF('Master DB'!X94="NULL",0,'Master DB'!X94)</f>
        <v>0</v>
      </c>
    </row>
    <row r="95" spans="1:24" ht="15.75" customHeight="1" x14ac:dyDescent="0.2">
      <c r="A95" s="283">
        <f>'Master DB'!A95</f>
        <v>93</v>
      </c>
      <c r="B95" s="284" t="str">
        <f>'Master DB'!B95</f>
        <v>2. Implementation</v>
      </c>
      <c r="C95" s="284" t="str">
        <f>'Master DB'!C95</f>
        <v>2.91 Source 3 - Short</v>
      </c>
      <c r="D95" s="284" t="str">
        <f>'Master DB'!D95</f>
        <v>Item 3</v>
      </c>
      <c r="E95" s="72" t="str">
        <f>'Master DB'!E95</f>
        <v>AlphaNum</v>
      </c>
      <c r="F95" s="285">
        <f>IF('Master DB'!F95="NULL",0,'Master DB'!F95)</f>
        <v>0</v>
      </c>
      <c r="G95" s="285">
        <f>IF('Master DB'!G95="NULL",0,'Master DB'!G95)</f>
        <v>0</v>
      </c>
      <c r="H95" s="285">
        <f>IF('Master DB'!H95="NULL",0,'Master DB'!H95)</f>
        <v>0</v>
      </c>
      <c r="I95" s="285" t="str">
        <f>IF('Master DB'!I95="NULL",0,'Master DB'!I95)</f>
        <v>Internal research</v>
      </c>
      <c r="J95" s="285">
        <f>IF('Master DB'!J95="NULL",0,'Master DB'!J95)</f>
        <v>0</v>
      </c>
      <c r="K95" s="285">
        <f>IF('Master DB'!K95="NULL",0,'Master DB'!K95)</f>
        <v>0</v>
      </c>
      <c r="L95" s="285">
        <f>IF('Master DB'!L95="NULL",0,'Master DB'!L95)</f>
        <v>0</v>
      </c>
      <c r="M95" s="285">
        <f>IF('Master DB'!M95="NULL",0,'Master DB'!M95)</f>
        <v>0</v>
      </c>
      <c r="N95" s="285">
        <f>IF('Master DB'!N95="NULL",0,'Master DB'!N95)</f>
        <v>0</v>
      </c>
      <c r="O95" s="285">
        <f>IF('Master DB'!O95="NULL",0,'Master DB'!O95)</f>
        <v>0</v>
      </c>
      <c r="P95" s="285">
        <f>IF('Master DB'!P95="NULL",0,'Master DB'!P95)</f>
        <v>0</v>
      </c>
      <c r="Q95" s="285">
        <f>IF('Master DB'!Q95="NULL",0,'Master DB'!Q95)</f>
        <v>0</v>
      </c>
      <c r="R95" s="285">
        <f>IF('Master DB'!R95="NULL",0,'Master DB'!R95)</f>
        <v>0</v>
      </c>
      <c r="S95" s="285">
        <f>IF('Master DB'!S95="NULL",0,'Master DB'!S95)</f>
        <v>0</v>
      </c>
      <c r="T95" s="285">
        <f>IF('Master DB'!T95="NULL",0,'Master DB'!T95)</f>
        <v>0</v>
      </c>
      <c r="U95" s="285">
        <f>IF('Master DB'!U95="NULL",0,'Master DB'!U95)</f>
        <v>0</v>
      </c>
      <c r="V95" s="285">
        <f>IF('Master DB'!V95="NULL",0,'Master DB'!V95)</f>
        <v>0</v>
      </c>
      <c r="W95" s="285">
        <f>IF('Master DB'!W95="NULL",0,'Master DB'!W95)</f>
        <v>0</v>
      </c>
      <c r="X95" s="285">
        <f>IF('Master DB'!X95="NULL",0,'Master DB'!X95)</f>
        <v>0</v>
      </c>
    </row>
    <row r="96" spans="1:24" ht="15.75" customHeight="1" x14ac:dyDescent="0.2">
      <c r="A96" s="64">
        <f>'Master DB'!A96</f>
        <v>94</v>
      </c>
      <c r="B96" s="65" t="str">
        <f>'Master DB'!B96</f>
        <v>2. Implementation</v>
      </c>
      <c r="C96" s="65" t="str">
        <f>'Master DB'!C96</f>
        <v>2.1 Name</v>
      </c>
      <c r="D96" s="275" t="str">
        <f>'Master DB'!D96</f>
        <v>Item 4</v>
      </c>
      <c r="E96" s="72" t="str">
        <f>'Master DB'!E96</f>
        <v>AlphaNum</v>
      </c>
      <c r="F96" s="348">
        <f>IF('Master DB'!F96="NULL",0,'Master DB'!F96)</f>
        <v>0</v>
      </c>
      <c r="G96" s="348">
        <f>IF('Master DB'!G96="NULL",0,'Master DB'!G96)</f>
        <v>0</v>
      </c>
      <c r="H96" s="348">
        <f>IF('Master DB'!H96="NULL",0,'Master DB'!H96)</f>
        <v>0</v>
      </c>
      <c r="I96" s="348">
        <f>IF('Master DB'!I96="NULL",0,'Master DB'!I96)</f>
        <v>0</v>
      </c>
      <c r="J96" s="348">
        <f>IF('Master DB'!J96="NULL",0,'Master DB'!J96)</f>
        <v>0</v>
      </c>
      <c r="K96" s="348">
        <f>IF('Master DB'!K96="NULL",0,'Master DB'!K96)</f>
        <v>0</v>
      </c>
      <c r="L96" s="348">
        <f>IF('Master DB'!L96="NULL",0,'Master DB'!L96)</f>
        <v>0</v>
      </c>
      <c r="M96" s="348">
        <f>IF('Master DB'!M96="NULL",0,'Master DB'!M96)</f>
        <v>0</v>
      </c>
      <c r="N96" s="348">
        <f>IF('Master DB'!N96="NULL",0,'Master DB'!N96)</f>
        <v>0</v>
      </c>
      <c r="O96" s="348">
        <f>IF('Master DB'!O96="NULL",0,'Master DB'!O96)</f>
        <v>0</v>
      </c>
      <c r="P96" s="348">
        <f>IF('Master DB'!P96="NULL",0,'Master DB'!P96)</f>
        <v>0</v>
      </c>
      <c r="Q96" s="348">
        <f>IF('Master DB'!Q96="NULL",0,'Master DB'!Q96)</f>
        <v>0</v>
      </c>
      <c r="R96" s="348">
        <f>IF('Master DB'!R96="NULL",0,'Master DB'!R96)</f>
        <v>0</v>
      </c>
      <c r="S96" s="348">
        <f>IF('Master DB'!S96="NULL",0,'Master DB'!S96)</f>
        <v>0</v>
      </c>
      <c r="T96" s="348">
        <f>IF('Master DB'!T96="NULL",0,'Master DB'!T96)</f>
        <v>0</v>
      </c>
      <c r="U96" s="348">
        <f>IF('Master DB'!U96="NULL",0,'Master DB'!U96)</f>
        <v>0</v>
      </c>
      <c r="V96" s="348">
        <f>IF('Master DB'!V96="NULL",0,'Master DB'!V96)</f>
        <v>0</v>
      </c>
      <c r="W96" s="348">
        <f>IF('Master DB'!W96="NULL",0,'Master DB'!W96)</f>
        <v>0</v>
      </c>
      <c r="X96" s="348">
        <f>IF('Master DB'!X96="NULL",0,'Master DB'!X96)</f>
        <v>0</v>
      </c>
    </row>
    <row r="97" spans="1:24" ht="15.75" customHeight="1" x14ac:dyDescent="0.2">
      <c r="A97" s="117">
        <f>'Master DB'!A97</f>
        <v>95</v>
      </c>
      <c r="B97" s="119" t="str">
        <f>'Master DB'!B97</f>
        <v>2. Implementation</v>
      </c>
      <c r="C97" s="277" t="str">
        <f>'Master DB'!C97</f>
        <v>2.2 Unit</v>
      </c>
      <c r="D97" s="119" t="str">
        <f>'Master DB'!D97</f>
        <v>Item 4</v>
      </c>
      <c r="E97" s="72" t="str">
        <f>'Master DB'!E97</f>
        <v>AlphaNum</v>
      </c>
      <c r="F97" s="238">
        <f>IF('Master DB'!F97="NULL",0,'Master DB'!F97)</f>
        <v>0</v>
      </c>
      <c r="G97" s="238">
        <f>IF('Master DB'!G97="NULL",0,'Master DB'!G97)</f>
        <v>0</v>
      </c>
      <c r="H97" s="238">
        <f>IF('Master DB'!H97="NULL",0,'Master DB'!H97)</f>
        <v>0</v>
      </c>
      <c r="I97" s="238">
        <f>IF('Master DB'!I97="NULL",0,'Master DB'!I97)</f>
        <v>0</v>
      </c>
      <c r="J97" s="238">
        <f>IF('Master DB'!J97="NULL",0,'Master DB'!J97)</f>
        <v>0</v>
      </c>
      <c r="K97" s="238">
        <f>IF('Master DB'!K97="NULL",0,'Master DB'!K97)</f>
        <v>0</v>
      </c>
      <c r="L97" s="238">
        <f>IF('Master DB'!L97="NULL",0,'Master DB'!L97)</f>
        <v>0</v>
      </c>
      <c r="M97" s="238">
        <f>IF('Master DB'!M97="NULL",0,'Master DB'!M97)</f>
        <v>0</v>
      </c>
      <c r="N97" s="238">
        <f>IF('Master DB'!N97="NULL",0,'Master DB'!N97)</f>
        <v>0</v>
      </c>
      <c r="O97" s="238">
        <f>IF('Master DB'!O97="NULL",0,'Master DB'!O97)</f>
        <v>0</v>
      </c>
      <c r="P97" s="238">
        <f>IF('Master DB'!P97="NULL",0,'Master DB'!P97)</f>
        <v>0</v>
      </c>
      <c r="Q97" s="238">
        <f>IF('Master DB'!Q97="NULL",0,'Master DB'!Q97)</f>
        <v>0</v>
      </c>
      <c r="R97" s="238">
        <f>IF('Master DB'!R97="NULL",0,'Master DB'!R97)</f>
        <v>0</v>
      </c>
      <c r="S97" s="238">
        <f>IF('Master DB'!S97="NULL",0,'Master DB'!S97)</f>
        <v>0</v>
      </c>
      <c r="T97" s="238">
        <f>IF('Master DB'!T97="NULL",0,'Master DB'!T97)</f>
        <v>0</v>
      </c>
      <c r="U97" s="238">
        <f>IF('Master DB'!U97="NULL",0,'Master DB'!U97)</f>
        <v>0</v>
      </c>
      <c r="V97" s="238">
        <f>IF('Master DB'!V97="NULL",0,'Master DB'!V97)</f>
        <v>0</v>
      </c>
      <c r="W97" s="238">
        <f>IF('Master DB'!W97="NULL",0,'Master DB'!W97)</f>
        <v>0</v>
      </c>
      <c r="X97" s="238">
        <f>IF('Master DB'!X97="NULL",0,'Master DB'!X97)</f>
        <v>0</v>
      </c>
    </row>
    <row r="98" spans="1:24" ht="15.75" customHeight="1" x14ac:dyDescent="0.2">
      <c r="A98" s="117">
        <f>'Master DB'!A98</f>
        <v>96</v>
      </c>
      <c r="B98" s="119" t="str">
        <f>'Master DB'!B98</f>
        <v>2. Implementation</v>
      </c>
      <c r="C98" s="160" t="str">
        <f>'Master DB'!C98</f>
        <v>2.3 Ratio # Units / Measure</v>
      </c>
      <c r="D98" s="119" t="str">
        <f>'Master DB'!D98</f>
        <v>Item 4</v>
      </c>
      <c r="E98" s="162" t="str">
        <f>'Master DB'!E98</f>
        <v>Num #</v>
      </c>
      <c r="F98" s="238">
        <f>IF('Master DB'!F98="NULL",0,'Master DB'!F98)</f>
        <v>0</v>
      </c>
      <c r="G98" s="238">
        <f>IF('Master DB'!G98="NULL",0,'Master DB'!G98)</f>
        <v>0</v>
      </c>
      <c r="H98" s="238">
        <f>IF('Master DB'!H98="NULL",0,'Master DB'!H98)</f>
        <v>0</v>
      </c>
      <c r="I98" s="238">
        <f>IF('Master DB'!I98="NULL",0,'Master DB'!I98)</f>
        <v>0</v>
      </c>
      <c r="J98" s="238">
        <f>IF('Master DB'!J98="NULL",0,'Master DB'!J98)</f>
        <v>0</v>
      </c>
      <c r="K98" s="238">
        <f>IF('Master DB'!K98="NULL",0,'Master DB'!K98)</f>
        <v>0</v>
      </c>
      <c r="L98" s="238">
        <f>IF('Master DB'!L98="NULL",0,'Master DB'!L98)</f>
        <v>0</v>
      </c>
      <c r="M98" s="238">
        <f>IF('Master DB'!M98="NULL",0,'Master DB'!M98)</f>
        <v>0</v>
      </c>
      <c r="N98" s="238">
        <f>IF('Master DB'!N98="NULL",0,'Master DB'!N98)</f>
        <v>0</v>
      </c>
      <c r="O98" s="238">
        <f>IF('Master DB'!O98="NULL",0,'Master DB'!O98)</f>
        <v>0</v>
      </c>
      <c r="P98" s="238">
        <f>IF('Master DB'!P98="NULL",0,'Master DB'!P98)</f>
        <v>0</v>
      </c>
      <c r="Q98" s="238">
        <f>IF('Master DB'!Q98="NULL",0,'Master DB'!Q98)</f>
        <v>0</v>
      </c>
      <c r="R98" s="238">
        <f>IF('Master DB'!R98="NULL",0,'Master DB'!R98)</f>
        <v>0</v>
      </c>
      <c r="S98" s="238">
        <f>IF('Master DB'!S98="NULL",0,'Master DB'!S98)</f>
        <v>0</v>
      </c>
      <c r="T98" s="238">
        <f>IF('Master DB'!T98="NULL",0,'Master DB'!T98)</f>
        <v>0</v>
      </c>
      <c r="U98" s="238">
        <f>IF('Master DB'!U98="NULL",0,'Master DB'!U98)</f>
        <v>0</v>
      </c>
      <c r="V98" s="238">
        <f>IF('Master DB'!V98="NULL",0,'Master DB'!V98)</f>
        <v>0</v>
      </c>
      <c r="W98" s="238">
        <f>IF('Master DB'!W98="NULL",0,'Master DB'!W98)</f>
        <v>0</v>
      </c>
      <c r="X98" s="238">
        <f>IF('Master DB'!X98="NULL",0,'Master DB'!X98)</f>
        <v>0</v>
      </c>
    </row>
    <row r="99" spans="1:24" ht="15.75" customHeight="1" x14ac:dyDescent="0.2">
      <c r="A99" s="117">
        <f>'Master DB'!A99</f>
        <v>97</v>
      </c>
      <c r="B99" s="119" t="str">
        <f>'Master DB'!B99</f>
        <v>2. Implementation</v>
      </c>
      <c r="C99" s="119" t="str">
        <f>'Master DB'!C99</f>
        <v>2.2 Implementation cost per Unit - Min</v>
      </c>
      <c r="D99" s="119" t="str">
        <f>'Master DB'!D99</f>
        <v>Item 4</v>
      </c>
      <c r="E99" s="72" t="str">
        <f>'Master DB'!E99</f>
        <v>£</v>
      </c>
      <c r="F99" s="238">
        <f>IF('Master DB'!F99="NULL",0,'Master DB'!F99)</f>
        <v>0</v>
      </c>
      <c r="G99" s="238">
        <f>IF('Master DB'!G99="NULL",0,'Master DB'!G99)</f>
        <v>0</v>
      </c>
      <c r="H99" s="238">
        <f>IF('Master DB'!H99="NULL",0,'Master DB'!H99)</f>
        <v>0</v>
      </c>
      <c r="I99" s="238">
        <f>IF('Master DB'!I99="NULL",0,'Master DB'!I99)</f>
        <v>0</v>
      </c>
      <c r="J99" s="238">
        <f>IF('Master DB'!J99="NULL",0,'Master DB'!J99)</f>
        <v>0</v>
      </c>
      <c r="K99" s="238">
        <f>IF('Master DB'!K99="NULL",0,'Master DB'!K99)</f>
        <v>0</v>
      </c>
      <c r="L99" s="238">
        <f>IF('Master DB'!L99="NULL",0,'Master DB'!L99)</f>
        <v>0</v>
      </c>
      <c r="M99" s="238">
        <f>IF('Master DB'!M99="NULL",0,'Master DB'!M99)</f>
        <v>0</v>
      </c>
      <c r="N99" s="238">
        <f>IF('Master DB'!N99="NULL",0,'Master DB'!N99)</f>
        <v>0</v>
      </c>
      <c r="O99" s="238">
        <f>IF('Master DB'!O99="NULL",0,'Master DB'!O99)</f>
        <v>0</v>
      </c>
      <c r="P99" s="238">
        <f>IF('Master DB'!P99="NULL",0,'Master DB'!P99)</f>
        <v>0</v>
      </c>
      <c r="Q99" s="238">
        <f>IF('Master DB'!Q99="NULL",0,'Master DB'!Q99)</f>
        <v>0</v>
      </c>
      <c r="R99" s="238">
        <f>IF('Master DB'!R99="NULL",0,'Master DB'!R99)</f>
        <v>0</v>
      </c>
      <c r="S99" s="238">
        <f>IF('Master DB'!S99="NULL",0,'Master DB'!S99)</f>
        <v>0</v>
      </c>
      <c r="T99" s="238">
        <f>IF('Master DB'!T99="NULL",0,'Master DB'!T99)</f>
        <v>0</v>
      </c>
      <c r="U99" s="238">
        <f>IF('Master DB'!U99="NULL",0,'Master DB'!U99)</f>
        <v>0</v>
      </c>
      <c r="V99" s="238">
        <f>IF('Master DB'!V99="NULL",0,'Master DB'!V99)</f>
        <v>0</v>
      </c>
      <c r="W99" s="238">
        <f>IF('Master DB'!W99="NULL",0,'Master DB'!W99)</f>
        <v>0</v>
      </c>
      <c r="X99" s="238">
        <f>IF('Master DB'!X99="NULL",0,'Master DB'!X99)</f>
        <v>0</v>
      </c>
    </row>
    <row r="100" spans="1:24" ht="15.75" customHeight="1" x14ac:dyDescent="0.2">
      <c r="A100" s="117">
        <f>'Master DB'!A100</f>
        <v>98</v>
      </c>
      <c r="B100" s="119" t="str">
        <f>'Master DB'!B100</f>
        <v>2. Implementation</v>
      </c>
      <c r="C100" s="119" t="str">
        <f>'Master DB'!C100</f>
        <v>2.3 Implementation cost per Unit   - Max</v>
      </c>
      <c r="D100" s="119" t="str">
        <f>'Master DB'!D100</f>
        <v>Item 4</v>
      </c>
      <c r="E100" s="72" t="str">
        <f>'Master DB'!E100</f>
        <v>£</v>
      </c>
      <c r="F100" s="238">
        <f>IF('Master DB'!F100="NULL",0,'Master DB'!F100)</f>
        <v>0</v>
      </c>
      <c r="G100" s="238">
        <f>IF('Master DB'!G100="NULL",0,'Master DB'!G100)</f>
        <v>0</v>
      </c>
      <c r="H100" s="238">
        <f>IF('Master DB'!H100="NULL",0,'Master DB'!H100)</f>
        <v>0</v>
      </c>
      <c r="I100" s="238">
        <f>IF('Master DB'!I100="NULL",0,'Master DB'!I100)</f>
        <v>0</v>
      </c>
      <c r="J100" s="238">
        <f>IF('Master DB'!J100="NULL",0,'Master DB'!J100)</f>
        <v>0</v>
      </c>
      <c r="K100" s="238">
        <f>IF('Master DB'!K100="NULL",0,'Master DB'!K100)</f>
        <v>0</v>
      </c>
      <c r="L100" s="238">
        <f>IF('Master DB'!L100="NULL",0,'Master DB'!L100)</f>
        <v>0</v>
      </c>
      <c r="M100" s="238">
        <f>IF('Master DB'!M100="NULL",0,'Master DB'!M100)</f>
        <v>0</v>
      </c>
      <c r="N100" s="238">
        <f>IF('Master DB'!N100="NULL",0,'Master DB'!N100)</f>
        <v>0</v>
      </c>
      <c r="O100" s="238">
        <f>IF('Master DB'!O100="NULL",0,'Master DB'!O100)</f>
        <v>0</v>
      </c>
      <c r="P100" s="238">
        <f>IF('Master DB'!P100="NULL",0,'Master DB'!P100)</f>
        <v>0</v>
      </c>
      <c r="Q100" s="238">
        <f>IF('Master DB'!Q100="NULL",0,'Master DB'!Q100)</f>
        <v>0</v>
      </c>
      <c r="R100" s="238">
        <f>IF('Master DB'!R100="NULL",0,'Master DB'!R100)</f>
        <v>0</v>
      </c>
      <c r="S100" s="238">
        <f>IF('Master DB'!S100="NULL",0,'Master DB'!S100)</f>
        <v>0</v>
      </c>
      <c r="T100" s="238">
        <f>IF('Master DB'!T100="NULL",0,'Master DB'!T100)</f>
        <v>0</v>
      </c>
      <c r="U100" s="238">
        <f>IF('Master DB'!U100="NULL",0,'Master DB'!U100)</f>
        <v>0</v>
      </c>
      <c r="V100" s="238">
        <f>IF('Master DB'!V100="NULL",0,'Master DB'!V100)</f>
        <v>0</v>
      </c>
      <c r="W100" s="238">
        <f>IF('Master DB'!W100="NULL",0,'Master DB'!W100)</f>
        <v>0</v>
      </c>
      <c r="X100" s="238">
        <f>IF('Master DB'!X100="NULL",0,'Master DB'!X100)</f>
        <v>0</v>
      </c>
    </row>
    <row r="101" spans="1:24" ht="15.75" customHeight="1" x14ac:dyDescent="0.2">
      <c r="A101" s="117">
        <f>'Master DB'!A101</f>
        <v>99</v>
      </c>
      <c r="B101" s="119" t="str">
        <f>'Master DB'!B101</f>
        <v>2. Implementation</v>
      </c>
      <c r="C101" s="119" t="str">
        <f>'Master DB'!C101</f>
        <v>2.5 Source 1</v>
      </c>
      <c r="D101" s="119" t="str">
        <f>'Master DB'!D101</f>
        <v>Item 4</v>
      </c>
      <c r="E101" s="72" t="str">
        <f>'Master DB'!E101</f>
        <v>AlphaNum</v>
      </c>
      <c r="F101" s="238">
        <f>IF('Master DB'!F101="NULL",0,'Master DB'!F101)</f>
        <v>0</v>
      </c>
      <c r="G101" s="238">
        <f>IF('Master DB'!G101="NULL",0,'Master DB'!G101)</f>
        <v>0</v>
      </c>
      <c r="H101" s="238">
        <f>IF('Master DB'!H101="NULL",0,'Master DB'!H101)</f>
        <v>0</v>
      </c>
      <c r="I101" s="238">
        <f>IF('Master DB'!I101="NULL",0,'Master DB'!I101)</f>
        <v>0</v>
      </c>
      <c r="J101" s="238">
        <f>IF('Master DB'!J101="NULL",0,'Master DB'!J101)</f>
        <v>0</v>
      </c>
      <c r="K101" s="238">
        <f>IF('Master DB'!K101="NULL",0,'Master DB'!K101)</f>
        <v>0</v>
      </c>
      <c r="L101" s="238">
        <f>IF('Master DB'!L101="NULL",0,'Master DB'!L101)</f>
        <v>0</v>
      </c>
      <c r="M101" s="238">
        <f>IF('Master DB'!M101="NULL",0,'Master DB'!M101)</f>
        <v>0</v>
      </c>
      <c r="N101" s="238">
        <f>IF('Master DB'!N101="NULL",0,'Master DB'!N101)</f>
        <v>0</v>
      </c>
      <c r="O101" s="238">
        <f>IF('Master DB'!O101="NULL",0,'Master DB'!O101)</f>
        <v>0</v>
      </c>
      <c r="P101" s="238">
        <f>IF('Master DB'!P101="NULL",0,'Master DB'!P101)</f>
        <v>0</v>
      </c>
      <c r="Q101" s="238">
        <f>IF('Master DB'!Q101="NULL",0,'Master DB'!Q101)</f>
        <v>0</v>
      </c>
      <c r="R101" s="238">
        <f>IF('Master DB'!R101="NULL",0,'Master DB'!R101)</f>
        <v>0</v>
      </c>
      <c r="S101" s="238">
        <f>IF('Master DB'!S101="NULL",0,'Master DB'!S101)</f>
        <v>0</v>
      </c>
      <c r="T101" s="238">
        <f>IF('Master DB'!T101="NULL",0,'Master DB'!T101)</f>
        <v>0</v>
      </c>
      <c r="U101" s="238">
        <f>IF('Master DB'!U101="NULL",0,'Master DB'!U101)</f>
        <v>0</v>
      </c>
      <c r="V101" s="238">
        <f>IF('Master DB'!V101="NULL",0,'Master DB'!V101)</f>
        <v>0</v>
      </c>
      <c r="W101" s="238">
        <f>IF('Master DB'!W101="NULL",0,'Master DB'!W101)</f>
        <v>0</v>
      </c>
      <c r="X101" s="238">
        <f>IF('Master DB'!X101="NULL",0,'Master DB'!X101)</f>
        <v>0</v>
      </c>
    </row>
    <row r="102" spans="1:24" ht="15.75" customHeight="1" x14ac:dyDescent="0.2">
      <c r="A102" s="117">
        <f>'Master DB'!A102</f>
        <v>100</v>
      </c>
      <c r="B102" s="119" t="str">
        <f>'Master DB'!B102</f>
        <v>2. Implementation</v>
      </c>
      <c r="C102" s="119" t="str">
        <f>'Master DB'!C102</f>
        <v>2.6 Source 2</v>
      </c>
      <c r="D102" s="119" t="str">
        <f>'Master DB'!D102</f>
        <v>Item 4</v>
      </c>
      <c r="E102" s="72" t="str">
        <f>'Master DB'!E102</f>
        <v>AlphaNum</v>
      </c>
      <c r="F102" s="238">
        <f>IF('Master DB'!F102="NULL",0,'Master DB'!F102)</f>
        <v>0</v>
      </c>
      <c r="G102" s="238">
        <f>IF('Master DB'!G102="NULL",0,'Master DB'!G102)</f>
        <v>0</v>
      </c>
      <c r="H102" s="238">
        <f>IF('Master DB'!H102="NULL",0,'Master DB'!H102)</f>
        <v>0</v>
      </c>
      <c r="I102" s="238">
        <f>IF('Master DB'!I102="NULL",0,'Master DB'!I102)</f>
        <v>0</v>
      </c>
      <c r="J102" s="238">
        <f>IF('Master DB'!J102="NULL",0,'Master DB'!J102)</f>
        <v>0</v>
      </c>
      <c r="K102" s="238">
        <f>IF('Master DB'!K102="NULL",0,'Master DB'!K102)</f>
        <v>0</v>
      </c>
      <c r="L102" s="238">
        <f>IF('Master DB'!L102="NULL",0,'Master DB'!L102)</f>
        <v>0</v>
      </c>
      <c r="M102" s="238">
        <f>IF('Master DB'!M102="NULL",0,'Master DB'!M102)</f>
        <v>0</v>
      </c>
      <c r="N102" s="238">
        <f>IF('Master DB'!N102="NULL",0,'Master DB'!N102)</f>
        <v>0</v>
      </c>
      <c r="O102" s="238">
        <f>IF('Master DB'!O102="NULL",0,'Master DB'!O102)</f>
        <v>0</v>
      </c>
      <c r="P102" s="238">
        <f>IF('Master DB'!P102="NULL",0,'Master DB'!P102)</f>
        <v>0</v>
      </c>
      <c r="Q102" s="238">
        <f>IF('Master DB'!Q102="NULL",0,'Master DB'!Q102)</f>
        <v>0</v>
      </c>
      <c r="R102" s="238">
        <f>IF('Master DB'!R102="NULL",0,'Master DB'!R102)</f>
        <v>0</v>
      </c>
      <c r="S102" s="238">
        <f>IF('Master DB'!S102="NULL",0,'Master DB'!S102)</f>
        <v>0</v>
      </c>
      <c r="T102" s="238">
        <f>IF('Master DB'!T102="NULL",0,'Master DB'!T102)</f>
        <v>0</v>
      </c>
      <c r="U102" s="238">
        <f>IF('Master DB'!U102="NULL",0,'Master DB'!U102)</f>
        <v>0</v>
      </c>
      <c r="V102" s="238">
        <f>IF('Master DB'!V102="NULL",0,'Master DB'!V102)</f>
        <v>0</v>
      </c>
      <c r="W102" s="238">
        <f>IF('Master DB'!W102="NULL",0,'Master DB'!W102)</f>
        <v>0</v>
      </c>
      <c r="X102" s="238">
        <f>IF('Master DB'!X102="NULL",0,'Master DB'!X102)</f>
        <v>0</v>
      </c>
    </row>
    <row r="103" spans="1:24" ht="15.75" customHeight="1" x14ac:dyDescent="0.2">
      <c r="A103" s="117">
        <f>'Master DB'!A103</f>
        <v>101</v>
      </c>
      <c r="B103" s="119" t="str">
        <f>'Master DB'!B103</f>
        <v>2. Implementation</v>
      </c>
      <c r="C103" s="119" t="str">
        <f>'Master DB'!C103</f>
        <v>2.7 Source 3</v>
      </c>
      <c r="D103" s="119" t="str">
        <f>'Master DB'!D103</f>
        <v>Item 4</v>
      </c>
      <c r="E103" s="72" t="str">
        <f>'Master DB'!E103</f>
        <v>AlphaNum</v>
      </c>
      <c r="F103" s="238">
        <f>IF('Master DB'!F103="NULL",0,'Master DB'!F103)</f>
        <v>0</v>
      </c>
      <c r="G103" s="238">
        <f>IF('Master DB'!G103="NULL",0,'Master DB'!G103)</f>
        <v>0</v>
      </c>
      <c r="H103" s="238">
        <f>IF('Master DB'!H103="NULL",0,'Master DB'!H103)</f>
        <v>0</v>
      </c>
      <c r="I103" s="238">
        <f>IF('Master DB'!I103="NULL",0,'Master DB'!I103)</f>
        <v>0</v>
      </c>
      <c r="J103" s="238">
        <f>IF('Master DB'!J103="NULL",0,'Master DB'!J103)</f>
        <v>0</v>
      </c>
      <c r="K103" s="238">
        <f>IF('Master DB'!K103="NULL",0,'Master DB'!K103)</f>
        <v>0</v>
      </c>
      <c r="L103" s="238">
        <f>IF('Master DB'!L103="NULL",0,'Master DB'!L103)</f>
        <v>0</v>
      </c>
      <c r="M103" s="238">
        <f>IF('Master DB'!M103="NULL",0,'Master DB'!M103)</f>
        <v>0</v>
      </c>
      <c r="N103" s="238">
        <f>IF('Master DB'!N103="NULL",0,'Master DB'!N103)</f>
        <v>0</v>
      </c>
      <c r="O103" s="238">
        <f>IF('Master DB'!O103="NULL",0,'Master DB'!O103)</f>
        <v>0</v>
      </c>
      <c r="P103" s="238">
        <f>IF('Master DB'!P103="NULL",0,'Master DB'!P103)</f>
        <v>0</v>
      </c>
      <c r="Q103" s="238">
        <f>IF('Master DB'!Q103="NULL",0,'Master DB'!Q103)</f>
        <v>0</v>
      </c>
      <c r="R103" s="238">
        <f>IF('Master DB'!R103="NULL",0,'Master DB'!R103)</f>
        <v>0</v>
      </c>
      <c r="S103" s="238">
        <f>IF('Master DB'!S103="NULL",0,'Master DB'!S103)</f>
        <v>0</v>
      </c>
      <c r="T103" s="238">
        <f>IF('Master DB'!T103="NULL",0,'Master DB'!T103)</f>
        <v>0</v>
      </c>
      <c r="U103" s="238">
        <f>IF('Master DB'!U103="NULL",0,'Master DB'!U103)</f>
        <v>0</v>
      </c>
      <c r="V103" s="238">
        <f>IF('Master DB'!V103="NULL",0,'Master DB'!V103)</f>
        <v>0</v>
      </c>
      <c r="W103" s="238">
        <f>IF('Master DB'!W103="NULL",0,'Master DB'!W103)</f>
        <v>0</v>
      </c>
      <c r="X103" s="238">
        <f>IF('Master DB'!X103="NULL",0,'Master DB'!X103)</f>
        <v>0</v>
      </c>
    </row>
    <row r="104" spans="1:24" ht="15.75" customHeight="1" x14ac:dyDescent="0.2">
      <c r="A104" s="117">
        <f>'Master DB'!A104</f>
        <v>102</v>
      </c>
      <c r="B104" s="119" t="str">
        <f>'Master DB'!B104</f>
        <v>2. Implementation</v>
      </c>
      <c r="C104" s="119" t="str">
        <f>'Master DB'!C104</f>
        <v>2.8 Source 1 - Short</v>
      </c>
      <c r="D104" s="119" t="str">
        <f>'Master DB'!D104</f>
        <v>Item 4</v>
      </c>
      <c r="E104" s="72" t="str">
        <f>'Master DB'!E104</f>
        <v>AlphaNum</v>
      </c>
      <c r="F104" s="238">
        <f>IF('Master DB'!F104="NULL",0,'Master DB'!F104)</f>
        <v>0</v>
      </c>
      <c r="G104" s="238">
        <f>IF('Master DB'!G104="NULL",0,'Master DB'!G104)</f>
        <v>0</v>
      </c>
      <c r="H104" s="238">
        <f>IF('Master DB'!H104="NULL",0,'Master DB'!H104)</f>
        <v>0</v>
      </c>
      <c r="I104" s="238">
        <f>IF('Master DB'!I104="NULL",0,'Master DB'!I104)</f>
        <v>0</v>
      </c>
      <c r="J104" s="238">
        <f>IF('Master DB'!J104="NULL",0,'Master DB'!J104)</f>
        <v>0</v>
      </c>
      <c r="K104" s="238">
        <f>IF('Master DB'!K104="NULL",0,'Master DB'!K104)</f>
        <v>0</v>
      </c>
      <c r="L104" s="238">
        <f>IF('Master DB'!L104="NULL",0,'Master DB'!L104)</f>
        <v>0</v>
      </c>
      <c r="M104" s="238">
        <f>IF('Master DB'!M104="NULL",0,'Master DB'!M104)</f>
        <v>0</v>
      </c>
      <c r="N104" s="238">
        <f>IF('Master DB'!N104="NULL",0,'Master DB'!N104)</f>
        <v>0</v>
      </c>
      <c r="O104" s="238">
        <f>IF('Master DB'!O104="NULL",0,'Master DB'!O104)</f>
        <v>0</v>
      </c>
      <c r="P104" s="238">
        <f>IF('Master DB'!P104="NULL",0,'Master DB'!P104)</f>
        <v>0</v>
      </c>
      <c r="Q104" s="238">
        <f>IF('Master DB'!Q104="NULL",0,'Master DB'!Q104)</f>
        <v>0</v>
      </c>
      <c r="R104" s="238">
        <f>IF('Master DB'!R104="NULL",0,'Master DB'!R104)</f>
        <v>0</v>
      </c>
      <c r="S104" s="238">
        <f>IF('Master DB'!S104="NULL",0,'Master DB'!S104)</f>
        <v>0</v>
      </c>
      <c r="T104" s="238">
        <f>IF('Master DB'!T104="NULL",0,'Master DB'!T104)</f>
        <v>0</v>
      </c>
      <c r="U104" s="238">
        <f>IF('Master DB'!U104="NULL",0,'Master DB'!U104)</f>
        <v>0</v>
      </c>
      <c r="V104" s="238">
        <f>IF('Master DB'!V104="NULL",0,'Master DB'!V104)</f>
        <v>0</v>
      </c>
      <c r="W104" s="238">
        <f>IF('Master DB'!W104="NULL",0,'Master DB'!W104)</f>
        <v>0</v>
      </c>
      <c r="X104" s="238">
        <f>IF('Master DB'!X104="NULL",0,'Master DB'!X104)</f>
        <v>0</v>
      </c>
    </row>
    <row r="105" spans="1:24" ht="15.75" customHeight="1" x14ac:dyDescent="0.2">
      <c r="A105" s="117">
        <f>'Master DB'!A105</f>
        <v>103</v>
      </c>
      <c r="B105" s="119" t="str">
        <f>'Master DB'!B105</f>
        <v>2. Implementation</v>
      </c>
      <c r="C105" s="119" t="str">
        <f>'Master DB'!C105</f>
        <v>2.9 Source 2 - Short</v>
      </c>
      <c r="D105" s="119" t="str">
        <f>'Master DB'!D105</f>
        <v>Item 4</v>
      </c>
      <c r="E105" s="72" t="str">
        <f>'Master DB'!E105</f>
        <v>AlphaNum</v>
      </c>
      <c r="F105" s="238">
        <f>IF('Master DB'!F105="NULL",0,'Master DB'!F105)</f>
        <v>0</v>
      </c>
      <c r="G105" s="238">
        <f>IF('Master DB'!G105="NULL",0,'Master DB'!G105)</f>
        <v>0</v>
      </c>
      <c r="H105" s="238">
        <f>IF('Master DB'!H105="NULL",0,'Master DB'!H105)</f>
        <v>0</v>
      </c>
      <c r="I105" s="238">
        <f>IF('Master DB'!I105="NULL",0,'Master DB'!I105)</f>
        <v>0</v>
      </c>
      <c r="J105" s="238">
        <f>IF('Master DB'!J105="NULL",0,'Master DB'!J105)</f>
        <v>0</v>
      </c>
      <c r="K105" s="238">
        <f>IF('Master DB'!K105="NULL",0,'Master DB'!K105)</f>
        <v>0</v>
      </c>
      <c r="L105" s="238">
        <f>IF('Master DB'!L105="NULL",0,'Master DB'!L105)</f>
        <v>0</v>
      </c>
      <c r="M105" s="238">
        <f>IF('Master DB'!M105="NULL",0,'Master DB'!M105)</f>
        <v>0</v>
      </c>
      <c r="N105" s="238">
        <f>IF('Master DB'!N105="NULL",0,'Master DB'!N105)</f>
        <v>0</v>
      </c>
      <c r="O105" s="238">
        <f>IF('Master DB'!O105="NULL",0,'Master DB'!O105)</f>
        <v>0</v>
      </c>
      <c r="P105" s="238">
        <f>IF('Master DB'!P105="NULL",0,'Master DB'!P105)</f>
        <v>0</v>
      </c>
      <c r="Q105" s="238">
        <f>IF('Master DB'!Q105="NULL",0,'Master DB'!Q105)</f>
        <v>0</v>
      </c>
      <c r="R105" s="238">
        <f>IF('Master DB'!R105="NULL",0,'Master DB'!R105)</f>
        <v>0</v>
      </c>
      <c r="S105" s="238">
        <f>IF('Master DB'!S105="NULL",0,'Master DB'!S105)</f>
        <v>0</v>
      </c>
      <c r="T105" s="238">
        <f>IF('Master DB'!T105="NULL",0,'Master DB'!T105)</f>
        <v>0</v>
      </c>
      <c r="U105" s="238">
        <f>IF('Master DB'!U105="NULL",0,'Master DB'!U105)</f>
        <v>0</v>
      </c>
      <c r="V105" s="238">
        <f>IF('Master DB'!V105="NULL",0,'Master DB'!V105)</f>
        <v>0</v>
      </c>
      <c r="W105" s="238">
        <f>IF('Master DB'!W105="NULL",0,'Master DB'!W105)</f>
        <v>0</v>
      </c>
      <c r="X105" s="238">
        <f>IF('Master DB'!X105="NULL",0,'Master DB'!X105)</f>
        <v>0</v>
      </c>
    </row>
    <row r="106" spans="1:24" ht="15.75" customHeight="1" x14ac:dyDescent="0.2">
      <c r="A106" s="283">
        <f>'Master DB'!A106</f>
        <v>104</v>
      </c>
      <c r="B106" s="284" t="str">
        <f>'Master DB'!B106</f>
        <v>2. Implementation</v>
      </c>
      <c r="C106" s="284" t="str">
        <f>'Master DB'!C106</f>
        <v>2.91 Source 3 - Short</v>
      </c>
      <c r="D106" s="284" t="str">
        <f>'Master DB'!D106</f>
        <v>Item 4</v>
      </c>
      <c r="E106" s="72" t="str">
        <f>'Master DB'!E106</f>
        <v>AlphaNum</v>
      </c>
      <c r="F106" s="285">
        <f>IF('Master DB'!F106="NULL",0,'Master DB'!F106)</f>
        <v>0</v>
      </c>
      <c r="G106" s="285">
        <f>IF('Master DB'!G106="NULL",0,'Master DB'!G106)</f>
        <v>0</v>
      </c>
      <c r="H106" s="285">
        <f>IF('Master DB'!H106="NULL",0,'Master DB'!H106)</f>
        <v>0</v>
      </c>
      <c r="I106" s="285">
        <f>IF('Master DB'!I106="NULL",0,'Master DB'!I106)</f>
        <v>0</v>
      </c>
      <c r="J106" s="285">
        <f>IF('Master DB'!J106="NULL",0,'Master DB'!J106)</f>
        <v>0</v>
      </c>
      <c r="K106" s="285">
        <f>IF('Master DB'!K106="NULL",0,'Master DB'!K106)</f>
        <v>0</v>
      </c>
      <c r="L106" s="285">
        <f>IF('Master DB'!L106="NULL",0,'Master DB'!L106)</f>
        <v>0</v>
      </c>
      <c r="M106" s="285">
        <f>IF('Master DB'!M106="NULL",0,'Master DB'!M106)</f>
        <v>0</v>
      </c>
      <c r="N106" s="285">
        <f>IF('Master DB'!N106="NULL",0,'Master DB'!N106)</f>
        <v>0</v>
      </c>
      <c r="O106" s="285">
        <f>IF('Master DB'!O106="NULL",0,'Master DB'!O106)</f>
        <v>0</v>
      </c>
      <c r="P106" s="285">
        <f>IF('Master DB'!P106="NULL",0,'Master DB'!P106)</f>
        <v>0</v>
      </c>
      <c r="Q106" s="285">
        <f>IF('Master DB'!Q106="NULL",0,'Master DB'!Q106)</f>
        <v>0</v>
      </c>
      <c r="R106" s="285">
        <f>IF('Master DB'!R106="NULL",0,'Master DB'!R106)</f>
        <v>0</v>
      </c>
      <c r="S106" s="285">
        <f>IF('Master DB'!S106="NULL",0,'Master DB'!S106)</f>
        <v>0</v>
      </c>
      <c r="T106" s="285">
        <f>IF('Master DB'!T106="NULL",0,'Master DB'!T106)</f>
        <v>0</v>
      </c>
      <c r="U106" s="285">
        <f>IF('Master DB'!U106="NULL",0,'Master DB'!U106)</f>
        <v>0</v>
      </c>
      <c r="V106" s="285">
        <f>IF('Master DB'!V106="NULL",0,'Master DB'!V106)</f>
        <v>0</v>
      </c>
      <c r="W106" s="285">
        <f>IF('Master DB'!W106="NULL",0,'Master DB'!W106)</f>
        <v>0</v>
      </c>
      <c r="X106" s="285">
        <f>IF('Master DB'!X106="NULL",0,'Master DB'!X106)</f>
        <v>0</v>
      </c>
    </row>
    <row r="107" spans="1:24" ht="15.75" customHeight="1" x14ac:dyDescent="0.2">
      <c r="A107" s="64">
        <f>'Master DB'!A107</f>
        <v>105</v>
      </c>
      <c r="B107" s="65" t="str">
        <f>'Master DB'!B107</f>
        <v>2. Implementation</v>
      </c>
      <c r="C107" s="65" t="str">
        <f>'Master DB'!C107</f>
        <v>2.1 Name</v>
      </c>
      <c r="D107" s="275" t="str">
        <f>'Master DB'!D107</f>
        <v>Item 5</v>
      </c>
      <c r="E107" s="72" t="str">
        <f>'Master DB'!E107</f>
        <v>AlphaNum</v>
      </c>
      <c r="F107" s="348">
        <f>IF('Master DB'!F107="NULL",0,'Master DB'!F107)</f>
        <v>0</v>
      </c>
      <c r="G107" s="348">
        <f>IF('Master DB'!G107="NULL",0,'Master DB'!G107)</f>
        <v>0</v>
      </c>
      <c r="H107" s="348">
        <f>IF('Master DB'!H107="NULL",0,'Master DB'!H107)</f>
        <v>0</v>
      </c>
      <c r="I107" s="348">
        <f>IF('Master DB'!I107="NULL",0,'Master DB'!I107)</f>
        <v>0</v>
      </c>
      <c r="J107" s="348">
        <f>IF('Master DB'!J107="NULL",0,'Master DB'!J107)</f>
        <v>0</v>
      </c>
      <c r="K107" s="348">
        <f>IF('Master DB'!K107="NULL",0,'Master DB'!K107)</f>
        <v>0</v>
      </c>
      <c r="L107" s="348">
        <f>IF('Master DB'!L107="NULL",0,'Master DB'!L107)</f>
        <v>0</v>
      </c>
      <c r="M107" s="348">
        <f>IF('Master DB'!M107="NULL",0,'Master DB'!M107)</f>
        <v>0</v>
      </c>
      <c r="N107" s="348">
        <f>IF('Master DB'!N107="NULL",0,'Master DB'!N107)</f>
        <v>0</v>
      </c>
      <c r="O107" s="348">
        <f>IF('Master DB'!O107="NULL",0,'Master DB'!O107)</f>
        <v>0</v>
      </c>
      <c r="P107" s="348">
        <f>IF('Master DB'!P107="NULL",0,'Master DB'!P107)</f>
        <v>0</v>
      </c>
      <c r="Q107" s="348">
        <f>IF('Master DB'!Q107="NULL",0,'Master DB'!Q107)</f>
        <v>0</v>
      </c>
      <c r="R107" s="348">
        <f>IF('Master DB'!R107="NULL",0,'Master DB'!R107)</f>
        <v>0</v>
      </c>
      <c r="S107" s="348">
        <f>IF('Master DB'!S107="NULL",0,'Master DB'!S107)</f>
        <v>0</v>
      </c>
      <c r="T107" s="348">
        <f>IF('Master DB'!T107="NULL",0,'Master DB'!T107)</f>
        <v>0</v>
      </c>
      <c r="U107" s="348">
        <f>IF('Master DB'!U107="NULL",0,'Master DB'!U107)</f>
        <v>0</v>
      </c>
      <c r="V107" s="348">
        <f>IF('Master DB'!V107="NULL",0,'Master DB'!V107)</f>
        <v>0</v>
      </c>
      <c r="W107" s="348">
        <f>IF('Master DB'!W107="NULL",0,'Master DB'!W107)</f>
        <v>0</v>
      </c>
      <c r="X107" s="348">
        <f>IF('Master DB'!X107="NULL",0,'Master DB'!X107)</f>
        <v>0</v>
      </c>
    </row>
    <row r="108" spans="1:24" ht="15.75" customHeight="1" x14ac:dyDescent="0.2">
      <c r="A108" s="117">
        <f>'Master DB'!A108</f>
        <v>106</v>
      </c>
      <c r="B108" s="119" t="str">
        <f>'Master DB'!B108</f>
        <v>2. Implementation</v>
      </c>
      <c r="C108" s="277" t="str">
        <f>'Master DB'!C108</f>
        <v>2.2 Unit</v>
      </c>
      <c r="D108" s="119" t="str">
        <f>'Master DB'!D108</f>
        <v>Item 5</v>
      </c>
      <c r="E108" s="72" t="str">
        <f>'Master DB'!E108</f>
        <v>AlphaNum</v>
      </c>
      <c r="F108" s="238">
        <f>IF('Master DB'!F108="NULL",0,'Master DB'!F108)</f>
        <v>0</v>
      </c>
      <c r="G108" s="238">
        <f>IF('Master DB'!G108="NULL",0,'Master DB'!G108)</f>
        <v>0</v>
      </c>
      <c r="H108" s="238">
        <f>IF('Master DB'!H108="NULL",0,'Master DB'!H108)</f>
        <v>0</v>
      </c>
      <c r="I108" s="238">
        <f>IF('Master DB'!I108="NULL",0,'Master DB'!I108)</f>
        <v>0</v>
      </c>
      <c r="J108" s="238">
        <f>IF('Master DB'!J108="NULL",0,'Master DB'!J108)</f>
        <v>0</v>
      </c>
      <c r="K108" s="238">
        <f>IF('Master DB'!K108="NULL",0,'Master DB'!K108)</f>
        <v>0</v>
      </c>
      <c r="L108" s="238">
        <f>IF('Master DB'!L108="NULL",0,'Master DB'!L108)</f>
        <v>0</v>
      </c>
      <c r="M108" s="238">
        <f>IF('Master DB'!M108="NULL",0,'Master DB'!M108)</f>
        <v>0</v>
      </c>
      <c r="N108" s="238">
        <f>IF('Master DB'!N108="NULL",0,'Master DB'!N108)</f>
        <v>0</v>
      </c>
      <c r="O108" s="238">
        <f>IF('Master DB'!O108="NULL",0,'Master DB'!O108)</f>
        <v>0</v>
      </c>
      <c r="P108" s="238">
        <f>IF('Master DB'!P108="NULL",0,'Master DB'!P108)</f>
        <v>0</v>
      </c>
      <c r="Q108" s="238">
        <f>IF('Master DB'!Q108="NULL",0,'Master DB'!Q108)</f>
        <v>0</v>
      </c>
      <c r="R108" s="238">
        <f>IF('Master DB'!R108="NULL",0,'Master DB'!R108)</f>
        <v>0</v>
      </c>
      <c r="S108" s="238">
        <f>IF('Master DB'!S108="NULL",0,'Master DB'!S108)</f>
        <v>0</v>
      </c>
      <c r="T108" s="238">
        <f>IF('Master DB'!T108="NULL",0,'Master DB'!T108)</f>
        <v>0</v>
      </c>
      <c r="U108" s="238">
        <f>IF('Master DB'!U108="NULL",0,'Master DB'!U108)</f>
        <v>0</v>
      </c>
      <c r="V108" s="238">
        <f>IF('Master DB'!V108="NULL",0,'Master DB'!V108)</f>
        <v>0</v>
      </c>
      <c r="W108" s="238">
        <f>IF('Master DB'!W108="NULL",0,'Master DB'!W108)</f>
        <v>0</v>
      </c>
      <c r="X108" s="238">
        <f>IF('Master DB'!X108="NULL",0,'Master DB'!X108)</f>
        <v>0</v>
      </c>
    </row>
    <row r="109" spans="1:24" ht="15.75" customHeight="1" x14ac:dyDescent="0.2">
      <c r="A109" s="117">
        <f>'Master DB'!A109</f>
        <v>107</v>
      </c>
      <c r="B109" s="119" t="str">
        <f>'Master DB'!B109</f>
        <v>2. Implementation</v>
      </c>
      <c r="C109" s="160" t="str">
        <f>'Master DB'!C109</f>
        <v>2.3 Ratio # Units / Measure</v>
      </c>
      <c r="D109" s="119" t="str">
        <f>'Master DB'!D109</f>
        <v>Item 5</v>
      </c>
      <c r="E109" s="162" t="str">
        <f>'Master DB'!E109</f>
        <v>Num #</v>
      </c>
      <c r="F109" s="238">
        <f>IF('Master DB'!F109="NULL",0,'Master DB'!F109)</f>
        <v>0</v>
      </c>
      <c r="G109" s="238">
        <f>IF('Master DB'!G109="NULL",0,'Master DB'!G109)</f>
        <v>0</v>
      </c>
      <c r="H109" s="238">
        <f>IF('Master DB'!H109="NULL",0,'Master DB'!H109)</f>
        <v>0</v>
      </c>
      <c r="I109" s="238">
        <f>IF('Master DB'!I109="NULL",0,'Master DB'!I109)</f>
        <v>0</v>
      </c>
      <c r="J109" s="238">
        <f>IF('Master DB'!J109="NULL",0,'Master DB'!J109)</f>
        <v>0</v>
      </c>
      <c r="K109" s="238">
        <f>IF('Master DB'!K109="NULL",0,'Master DB'!K109)</f>
        <v>0</v>
      </c>
      <c r="L109" s="238">
        <f>IF('Master DB'!L109="NULL",0,'Master DB'!L109)</f>
        <v>0</v>
      </c>
      <c r="M109" s="238">
        <f>IF('Master DB'!M109="NULL",0,'Master DB'!M109)</f>
        <v>0</v>
      </c>
      <c r="N109" s="238">
        <f>IF('Master DB'!N109="NULL",0,'Master DB'!N109)</f>
        <v>0</v>
      </c>
      <c r="O109" s="238">
        <f>IF('Master DB'!O109="NULL",0,'Master DB'!O109)</f>
        <v>0</v>
      </c>
      <c r="P109" s="238">
        <f>IF('Master DB'!P109="NULL",0,'Master DB'!P109)</f>
        <v>0</v>
      </c>
      <c r="Q109" s="238">
        <f>IF('Master DB'!Q109="NULL",0,'Master DB'!Q109)</f>
        <v>0</v>
      </c>
      <c r="R109" s="238">
        <f>IF('Master DB'!R109="NULL",0,'Master DB'!R109)</f>
        <v>0</v>
      </c>
      <c r="S109" s="238">
        <f>IF('Master DB'!S109="NULL",0,'Master DB'!S109)</f>
        <v>0</v>
      </c>
      <c r="T109" s="238">
        <f>IF('Master DB'!T109="NULL",0,'Master DB'!T109)</f>
        <v>0</v>
      </c>
      <c r="U109" s="238">
        <f>IF('Master DB'!U109="NULL",0,'Master DB'!U109)</f>
        <v>0</v>
      </c>
      <c r="V109" s="238">
        <f>IF('Master DB'!V109="NULL",0,'Master DB'!V109)</f>
        <v>0</v>
      </c>
      <c r="W109" s="238">
        <f>IF('Master DB'!W109="NULL",0,'Master DB'!W109)</f>
        <v>0</v>
      </c>
      <c r="X109" s="238">
        <f>IF('Master DB'!X109="NULL",0,'Master DB'!X109)</f>
        <v>0</v>
      </c>
    </row>
    <row r="110" spans="1:24" ht="15.75" customHeight="1" x14ac:dyDescent="0.2">
      <c r="A110" s="117">
        <f>'Master DB'!A110</f>
        <v>108</v>
      </c>
      <c r="B110" s="119" t="str">
        <f>'Master DB'!B110</f>
        <v>2. Implementation</v>
      </c>
      <c r="C110" s="119" t="str">
        <f>'Master DB'!C110</f>
        <v>2.2 Implementation cost per Unit - Min</v>
      </c>
      <c r="D110" s="119" t="str">
        <f>'Master DB'!D110</f>
        <v>Item 5</v>
      </c>
      <c r="E110" s="72" t="str">
        <f>'Master DB'!E110</f>
        <v>£</v>
      </c>
      <c r="F110" s="238">
        <f>IF('Master DB'!F110="NULL",0,'Master DB'!F110)</f>
        <v>0</v>
      </c>
      <c r="G110" s="238">
        <f>IF('Master DB'!G110="NULL",0,'Master DB'!G110)</f>
        <v>0</v>
      </c>
      <c r="H110" s="238">
        <f>IF('Master DB'!H110="NULL",0,'Master DB'!H110)</f>
        <v>0</v>
      </c>
      <c r="I110" s="238">
        <f>IF('Master DB'!I110="NULL",0,'Master DB'!I110)</f>
        <v>0</v>
      </c>
      <c r="J110" s="238">
        <f>IF('Master DB'!J110="NULL",0,'Master DB'!J110)</f>
        <v>0</v>
      </c>
      <c r="K110" s="238">
        <f>IF('Master DB'!K110="NULL",0,'Master DB'!K110)</f>
        <v>0</v>
      </c>
      <c r="L110" s="238">
        <f>IF('Master DB'!L110="NULL",0,'Master DB'!L110)</f>
        <v>0</v>
      </c>
      <c r="M110" s="238">
        <f>IF('Master DB'!M110="NULL",0,'Master DB'!M110)</f>
        <v>0</v>
      </c>
      <c r="N110" s="238">
        <f>IF('Master DB'!N110="NULL",0,'Master DB'!N110)</f>
        <v>0</v>
      </c>
      <c r="O110" s="238">
        <f>IF('Master DB'!O110="NULL",0,'Master DB'!O110)</f>
        <v>0</v>
      </c>
      <c r="P110" s="238">
        <f>IF('Master DB'!P110="NULL",0,'Master DB'!P110)</f>
        <v>0</v>
      </c>
      <c r="Q110" s="238">
        <f>IF('Master DB'!Q110="NULL",0,'Master DB'!Q110)</f>
        <v>0</v>
      </c>
      <c r="R110" s="238">
        <f>IF('Master DB'!R110="NULL",0,'Master DB'!R110)</f>
        <v>0</v>
      </c>
      <c r="S110" s="238">
        <f>IF('Master DB'!S110="NULL",0,'Master DB'!S110)</f>
        <v>0</v>
      </c>
      <c r="T110" s="238">
        <f>IF('Master DB'!T110="NULL",0,'Master DB'!T110)</f>
        <v>0</v>
      </c>
      <c r="U110" s="238">
        <f>IF('Master DB'!U110="NULL",0,'Master DB'!U110)</f>
        <v>0</v>
      </c>
      <c r="V110" s="238">
        <f>IF('Master DB'!V110="NULL",0,'Master DB'!V110)</f>
        <v>0</v>
      </c>
      <c r="W110" s="238">
        <f>IF('Master DB'!W110="NULL",0,'Master DB'!W110)</f>
        <v>0</v>
      </c>
      <c r="X110" s="238">
        <f>IF('Master DB'!X110="NULL",0,'Master DB'!X110)</f>
        <v>0</v>
      </c>
    </row>
    <row r="111" spans="1:24" ht="15.75" customHeight="1" x14ac:dyDescent="0.2">
      <c r="A111" s="117">
        <f>'Master DB'!A111</f>
        <v>109</v>
      </c>
      <c r="B111" s="119" t="str">
        <f>'Master DB'!B111</f>
        <v>2. Implementation</v>
      </c>
      <c r="C111" s="119" t="str">
        <f>'Master DB'!C111</f>
        <v>2.3 Implementation cost per Unit   - Max</v>
      </c>
      <c r="D111" s="119" t="str">
        <f>'Master DB'!D111</f>
        <v>Item 5</v>
      </c>
      <c r="E111" s="72" t="str">
        <f>'Master DB'!E111</f>
        <v>£</v>
      </c>
      <c r="F111" s="238">
        <f>IF('Master DB'!F111="NULL",0,'Master DB'!F111)</f>
        <v>0</v>
      </c>
      <c r="G111" s="238">
        <f>IF('Master DB'!G111="NULL",0,'Master DB'!G111)</f>
        <v>0</v>
      </c>
      <c r="H111" s="238">
        <f>IF('Master DB'!H111="NULL",0,'Master DB'!H111)</f>
        <v>0</v>
      </c>
      <c r="I111" s="238">
        <f>IF('Master DB'!I111="NULL",0,'Master DB'!I111)</f>
        <v>0</v>
      </c>
      <c r="J111" s="238">
        <f>IF('Master DB'!J111="NULL",0,'Master DB'!J111)</f>
        <v>0</v>
      </c>
      <c r="K111" s="238">
        <f>IF('Master DB'!K111="NULL",0,'Master DB'!K111)</f>
        <v>0</v>
      </c>
      <c r="L111" s="238">
        <f>IF('Master DB'!L111="NULL",0,'Master DB'!L111)</f>
        <v>0</v>
      </c>
      <c r="M111" s="238">
        <f>IF('Master DB'!M111="NULL",0,'Master DB'!M111)</f>
        <v>0</v>
      </c>
      <c r="N111" s="238">
        <f>IF('Master DB'!N111="NULL",0,'Master DB'!N111)</f>
        <v>0</v>
      </c>
      <c r="O111" s="238">
        <f>IF('Master DB'!O111="NULL",0,'Master DB'!O111)</f>
        <v>0</v>
      </c>
      <c r="P111" s="238">
        <f>IF('Master DB'!P111="NULL",0,'Master DB'!P111)</f>
        <v>0</v>
      </c>
      <c r="Q111" s="238">
        <f>IF('Master DB'!Q111="NULL",0,'Master DB'!Q111)</f>
        <v>0</v>
      </c>
      <c r="R111" s="238">
        <f>IF('Master DB'!R111="NULL",0,'Master DB'!R111)</f>
        <v>0</v>
      </c>
      <c r="S111" s="238">
        <f>IF('Master DB'!S111="NULL",0,'Master DB'!S111)</f>
        <v>0</v>
      </c>
      <c r="T111" s="238">
        <f>IF('Master DB'!T111="NULL",0,'Master DB'!T111)</f>
        <v>0</v>
      </c>
      <c r="U111" s="238">
        <f>IF('Master DB'!U111="NULL",0,'Master DB'!U111)</f>
        <v>0</v>
      </c>
      <c r="V111" s="238">
        <f>IF('Master DB'!V111="NULL",0,'Master DB'!V111)</f>
        <v>0</v>
      </c>
      <c r="W111" s="238">
        <f>IF('Master DB'!W111="NULL",0,'Master DB'!W111)</f>
        <v>0</v>
      </c>
      <c r="X111" s="238">
        <f>IF('Master DB'!X111="NULL",0,'Master DB'!X111)</f>
        <v>0</v>
      </c>
    </row>
    <row r="112" spans="1:24" ht="15.75" customHeight="1" x14ac:dyDescent="0.2">
      <c r="A112" s="117">
        <f>'Master DB'!A112</f>
        <v>110</v>
      </c>
      <c r="B112" s="119" t="str">
        <f>'Master DB'!B112</f>
        <v>2. Implementation</v>
      </c>
      <c r="C112" s="119" t="str">
        <f>'Master DB'!C112</f>
        <v>2.5 Source 1</v>
      </c>
      <c r="D112" s="119" t="str">
        <f>'Master DB'!D112</f>
        <v>Item 5</v>
      </c>
      <c r="E112" s="72" t="str">
        <f>'Master DB'!E112</f>
        <v>AlphaNum</v>
      </c>
      <c r="F112" s="238">
        <f>IF('Master DB'!F112="NULL",0,'Master DB'!F112)</f>
        <v>0</v>
      </c>
      <c r="G112" s="238">
        <f>IF('Master DB'!G112="NULL",0,'Master DB'!G112)</f>
        <v>0</v>
      </c>
      <c r="H112" s="238">
        <f>IF('Master DB'!H112="NULL",0,'Master DB'!H112)</f>
        <v>0</v>
      </c>
      <c r="I112" s="238">
        <f>IF('Master DB'!I112="NULL",0,'Master DB'!I112)</f>
        <v>0</v>
      </c>
      <c r="J112" s="238">
        <f>IF('Master DB'!J112="NULL",0,'Master DB'!J112)</f>
        <v>0</v>
      </c>
      <c r="K112" s="238">
        <f>IF('Master DB'!K112="NULL",0,'Master DB'!K112)</f>
        <v>0</v>
      </c>
      <c r="L112" s="238">
        <f>IF('Master DB'!L112="NULL",0,'Master DB'!L112)</f>
        <v>0</v>
      </c>
      <c r="M112" s="238">
        <f>IF('Master DB'!M112="NULL",0,'Master DB'!M112)</f>
        <v>0</v>
      </c>
      <c r="N112" s="238">
        <f>IF('Master DB'!N112="NULL",0,'Master DB'!N112)</f>
        <v>0</v>
      </c>
      <c r="O112" s="238">
        <f>IF('Master DB'!O112="NULL",0,'Master DB'!O112)</f>
        <v>0</v>
      </c>
      <c r="P112" s="238">
        <f>IF('Master DB'!P112="NULL",0,'Master DB'!P112)</f>
        <v>0</v>
      </c>
      <c r="Q112" s="238">
        <f>IF('Master DB'!Q112="NULL",0,'Master DB'!Q112)</f>
        <v>0</v>
      </c>
      <c r="R112" s="238">
        <f>IF('Master DB'!R112="NULL",0,'Master DB'!R112)</f>
        <v>0</v>
      </c>
      <c r="S112" s="238">
        <f>IF('Master DB'!S112="NULL",0,'Master DB'!S112)</f>
        <v>0</v>
      </c>
      <c r="T112" s="238">
        <f>IF('Master DB'!T112="NULL",0,'Master DB'!T112)</f>
        <v>0</v>
      </c>
      <c r="U112" s="238">
        <f>IF('Master DB'!U112="NULL",0,'Master DB'!U112)</f>
        <v>0</v>
      </c>
      <c r="V112" s="238">
        <f>IF('Master DB'!V112="NULL",0,'Master DB'!V112)</f>
        <v>0</v>
      </c>
      <c r="W112" s="238">
        <f>IF('Master DB'!W112="NULL",0,'Master DB'!W112)</f>
        <v>0</v>
      </c>
      <c r="X112" s="238">
        <f>IF('Master DB'!X112="NULL",0,'Master DB'!X112)</f>
        <v>0</v>
      </c>
    </row>
    <row r="113" spans="1:24" ht="15.75" customHeight="1" x14ac:dyDescent="0.2">
      <c r="A113" s="117">
        <f>'Master DB'!A113</f>
        <v>111</v>
      </c>
      <c r="B113" s="119" t="str">
        <f>'Master DB'!B113</f>
        <v>2. Implementation</v>
      </c>
      <c r="C113" s="119" t="str">
        <f>'Master DB'!C113</f>
        <v>2.6 Source 2</v>
      </c>
      <c r="D113" s="119" t="str">
        <f>'Master DB'!D113</f>
        <v>Item 5</v>
      </c>
      <c r="E113" s="72" t="str">
        <f>'Master DB'!E113</f>
        <v>AlphaNum</v>
      </c>
      <c r="F113" s="238">
        <f>IF('Master DB'!F113="NULL",0,'Master DB'!F113)</f>
        <v>0</v>
      </c>
      <c r="G113" s="238">
        <f>IF('Master DB'!G113="NULL",0,'Master DB'!G113)</f>
        <v>0</v>
      </c>
      <c r="H113" s="238">
        <f>IF('Master DB'!H113="NULL",0,'Master DB'!H113)</f>
        <v>0</v>
      </c>
      <c r="I113" s="238">
        <f>IF('Master DB'!I113="NULL",0,'Master DB'!I113)</f>
        <v>0</v>
      </c>
      <c r="J113" s="238">
        <f>IF('Master DB'!J113="NULL",0,'Master DB'!J113)</f>
        <v>0</v>
      </c>
      <c r="K113" s="238">
        <f>IF('Master DB'!K113="NULL",0,'Master DB'!K113)</f>
        <v>0</v>
      </c>
      <c r="L113" s="238">
        <f>IF('Master DB'!L113="NULL",0,'Master DB'!L113)</f>
        <v>0</v>
      </c>
      <c r="M113" s="238">
        <f>IF('Master DB'!M113="NULL",0,'Master DB'!M113)</f>
        <v>0</v>
      </c>
      <c r="N113" s="238">
        <f>IF('Master DB'!N113="NULL",0,'Master DB'!N113)</f>
        <v>0</v>
      </c>
      <c r="O113" s="238">
        <f>IF('Master DB'!O113="NULL",0,'Master DB'!O113)</f>
        <v>0</v>
      </c>
      <c r="P113" s="238">
        <f>IF('Master DB'!P113="NULL",0,'Master DB'!P113)</f>
        <v>0</v>
      </c>
      <c r="Q113" s="238">
        <f>IF('Master DB'!Q113="NULL",0,'Master DB'!Q113)</f>
        <v>0</v>
      </c>
      <c r="R113" s="238">
        <f>IF('Master DB'!R113="NULL",0,'Master DB'!R113)</f>
        <v>0</v>
      </c>
      <c r="S113" s="238">
        <f>IF('Master DB'!S113="NULL",0,'Master DB'!S113)</f>
        <v>0</v>
      </c>
      <c r="T113" s="238">
        <f>IF('Master DB'!T113="NULL",0,'Master DB'!T113)</f>
        <v>0</v>
      </c>
      <c r="U113" s="238">
        <f>IF('Master DB'!U113="NULL",0,'Master DB'!U113)</f>
        <v>0</v>
      </c>
      <c r="V113" s="238">
        <f>IF('Master DB'!V113="NULL",0,'Master DB'!V113)</f>
        <v>0</v>
      </c>
      <c r="W113" s="238">
        <f>IF('Master DB'!W113="NULL",0,'Master DB'!W113)</f>
        <v>0</v>
      </c>
      <c r="X113" s="238">
        <f>IF('Master DB'!X113="NULL",0,'Master DB'!X113)</f>
        <v>0</v>
      </c>
    </row>
    <row r="114" spans="1:24" ht="15.75" customHeight="1" x14ac:dyDescent="0.2">
      <c r="A114" s="117">
        <f>'Master DB'!A114</f>
        <v>112</v>
      </c>
      <c r="B114" s="119" t="str">
        <f>'Master DB'!B114</f>
        <v>2. Implementation</v>
      </c>
      <c r="C114" s="119" t="str">
        <f>'Master DB'!C114</f>
        <v>2.7 Source 3</v>
      </c>
      <c r="D114" s="119" t="str">
        <f>'Master DB'!D114</f>
        <v>Item 5</v>
      </c>
      <c r="E114" s="72" t="str">
        <f>'Master DB'!E114</f>
        <v>AlphaNum</v>
      </c>
      <c r="F114" s="238">
        <f>IF('Master DB'!F114="NULL",0,'Master DB'!F114)</f>
        <v>0</v>
      </c>
      <c r="G114" s="238">
        <f>IF('Master DB'!G114="NULL",0,'Master DB'!G114)</f>
        <v>0</v>
      </c>
      <c r="H114" s="238">
        <f>IF('Master DB'!H114="NULL",0,'Master DB'!H114)</f>
        <v>0</v>
      </c>
      <c r="I114" s="238">
        <f>IF('Master DB'!I114="NULL",0,'Master DB'!I114)</f>
        <v>0</v>
      </c>
      <c r="J114" s="238">
        <f>IF('Master DB'!J114="NULL",0,'Master DB'!J114)</f>
        <v>0</v>
      </c>
      <c r="K114" s="238">
        <f>IF('Master DB'!K114="NULL",0,'Master DB'!K114)</f>
        <v>0</v>
      </c>
      <c r="L114" s="238">
        <f>IF('Master DB'!L114="NULL",0,'Master DB'!L114)</f>
        <v>0</v>
      </c>
      <c r="M114" s="238">
        <f>IF('Master DB'!M114="NULL",0,'Master DB'!M114)</f>
        <v>0</v>
      </c>
      <c r="N114" s="238">
        <f>IF('Master DB'!N114="NULL",0,'Master DB'!N114)</f>
        <v>0</v>
      </c>
      <c r="O114" s="238">
        <f>IF('Master DB'!O114="NULL",0,'Master DB'!O114)</f>
        <v>0</v>
      </c>
      <c r="P114" s="238">
        <f>IF('Master DB'!P114="NULL",0,'Master DB'!P114)</f>
        <v>0</v>
      </c>
      <c r="Q114" s="238">
        <f>IF('Master DB'!Q114="NULL",0,'Master DB'!Q114)</f>
        <v>0</v>
      </c>
      <c r="R114" s="238">
        <f>IF('Master DB'!R114="NULL",0,'Master DB'!R114)</f>
        <v>0</v>
      </c>
      <c r="S114" s="238">
        <f>IF('Master DB'!S114="NULL",0,'Master DB'!S114)</f>
        <v>0</v>
      </c>
      <c r="T114" s="238">
        <f>IF('Master DB'!T114="NULL",0,'Master DB'!T114)</f>
        <v>0</v>
      </c>
      <c r="U114" s="238">
        <f>IF('Master DB'!U114="NULL",0,'Master DB'!U114)</f>
        <v>0</v>
      </c>
      <c r="V114" s="238">
        <f>IF('Master DB'!V114="NULL",0,'Master DB'!V114)</f>
        <v>0</v>
      </c>
      <c r="W114" s="238">
        <f>IF('Master DB'!W114="NULL",0,'Master DB'!W114)</f>
        <v>0</v>
      </c>
      <c r="X114" s="238">
        <f>IF('Master DB'!X114="NULL",0,'Master DB'!X114)</f>
        <v>0</v>
      </c>
    </row>
    <row r="115" spans="1:24" ht="15.75" customHeight="1" x14ac:dyDescent="0.2">
      <c r="A115" s="117">
        <f>'Master DB'!A115</f>
        <v>113</v>
      </c>
      <c r="B115" s="119" t="str">
        <f>'Master DB'!B115</f>
        <v>2. Implementation</v>
      </c>
      <c r="C115" s="119" t="str">
        <f>'Master DB'!C115</f>
        <v>2.8 Source 1 - Short</v>
      </c>
      <c r="D115" s="119" t="str">
        <f>'Master DB'!D115</f>
        <v>Item 5</v>
      </c>
      <c r="E115" s="72" t="str">
        <f>'Master DB'!E115</f>
        <v>AlphaNum</v>
      </c>
      <c r="F115" s="238">
        <f>IF('Master DB'!F115="NULL",0,'Master DB'!F115)</f>
        <v>0</v>
      </c>
      <c r="G115" s="238">
        <f>IF('Master DB'!G115="NULL",0,'Master DB'!G115)</f>
        <v>0</v>
      </c>
      <c r="H115" s="238">
        <f>IF('Master DB'!H115="NULL",0,'Master DB'!H115)</f>
        <v>0</v>
      </c>
      <c r="I115" s="238">
        <f>IF('Master DB'!I115="NULL",0,'Master DB'!I115)</f>
        <v>0</v>
      </c>
      <c r="J115" s="238">
        <f>IF('Master DB'!J115="NULL",0,'Master DB'!J115)</f>
        <v>0</v>
      </c>
      <c r="K115" s="238">
        <f>IF('Master DB'!K115="NULL",0,'Master DB'!K115)</f>
        <v>0</v>
      </c>
      <c r="L115" s="238">
        <f>IF('Master DB'!L115="NULL",0,'Master DB'!L115)</f>
        <v>0</v>
      </c>
      <c r="M115" s="238">
        <f>IF('Master DB'!M115="NULL",0,'Master DB'!M115)</f>
        <v>0</v>
      </c>
      <c r="N115" s="238">
        <f>IF('Master DB'!N115="NULL",0,'Master DB'!N115)</f>
        <v>0</v>
      </c>
      <c r="O115" s="238">
        <f>IF('Master DB'!O115="NULL",0,'Master DB'!O115)</f>
        <v>0</v>
      </c>
      <c r="P115" s="238">
        <f>IF('Master DB'!P115="NULL",0,'Master DB'!P115)</f>
        <v>0</v>
      </c>
      <c r="Q115" s="238">
        <f>IF('Master DB'!Q115="NULL",0,'Master DB'!Q115)</f>
        <v>0</v>
      </c>
      <c r="R115" s="238">
        <f>IF('Master DB'!R115="NULL",0,'Master DB'!R115)</f>
        <v>0</v>
      </c>
      <c r="S115" s="238">
        <f>IF('Master DB'!S115="NULL",0,'Master DB'!S115)</f>
        <v>0</v>
      </c>
      <c r="T115" s="238">
        <f>IF('Master DB'!T115="NULL",0,'Master DB'!T115)</f>
        <v>0</v>
      </c>
      <c r="U115" s="238">
        <f>IF('Master DB'!U115="NULL",0,'Master DB'!U115)</f>
        <v>0</v>
      </c>
      <c r="V115" s="238">
        <f>IF('Master DB'!V115="NULL",0,'Master DB'!V115)</f>
        <v>0</v>
      </c>
      <c r="W115" s="238">
        <f>IF('Master DB'!W115="NULL",0,'Master DB'!W115)</f>
        <v>0</v>
      </c>
      <c r="X115" s="238">
        <f>IF('Master DB'!X115="NULL",0,'Master DB'!X115)</f>
        <v>0</v>
      </c>
    </row>
    <row r="116" spans="1:24" ht="15.75" customHeight="1" x14ac:dyDescent="0.2">
      <c r="A116" s="117">
        <f>'Master DB'!A116</f>
        <v>114</v>
      </c>
      <c r="B116" s="119" t="str">
        <f>'Master DB'!B116</f>
        <v>2. Implementation</v>
      </c>
      <c r="C116" s="119" t="str">
        <f>'Master DB'!C116</f>
        <v>2.9 Source 2 - Short</v>
      </c>
      <c r="D116" s="119" t="str">
        <f>'Master DB'!D116</f>
        <v>Item 5</v>
      </c>
      <c r="E116" s="72" t="str">
        <f>'Master DB'!E116</f>
        <v>AlphaNum</v>
      </c>
      <c r="F116" s="238">
        <f>IF('Master DB'!F116="NULL",0,'Master DB'!F116)</f>
        <v>0</v>
      </c>
      <c r="G116" s="238">
        <f>IF('Master DB'!G116="NULL",0,'Master DB'!G116)</f>
        <v>0</v>
      </c>
      <c r="H116" s="238">
        <f>IF('Master DB'!H116="NULL",0,'Master DB'!H116)</f>
        <v>0</v>
      </c>
      <c r="I116" s="238">
        <f>IF('Master DB'!I116="NULL",0,'Master DB'!I116)</f>
        <v>0</v>
      </c>
      <c r="J116" s="238">
        <f>IF('Master DB'!J116="NULL",0,'Master DB'!J116)</f>
        <v>0</v>
      </c>
      <c r="K116" s="238">
        <f>IF('Master DB'!K116="NULL",0,'Master DB'!K116)</f>
        <v>0</v>
      </c>
      <c r="L116" s="238">
        <f>IF('Master DB'!L116="NULL",0,'Master DB'!L116)</f>
        <v>0</v>
      </c>
      <c r="M116" s="238">
        <f>IF('Master DB'!M116="NULL",0,'Master DB'!M116)</f>
        <v>0</v>
      </c>
      <c r="N116" s="238">
        <f>IF('Master DB'!N116="NULL",0,'Master DB'!N116)</f>
        <v>0</v>
      </c>
      <c r="O116" s="238">
        <f>IF('Master DB'!O116="NULL",0,'Master DB'!O116)</f>
        <v>0</v>
      </c>
      <c r="P116" s="238">
        <f>IF('Master DB'!P116="NULL",0,'Master DB'!P116)</f>
        <v>0</v>
      </c>
      <c r="Q116" s="238">
        <f>IF('Master DB'!Q116="NULL",0,'Master DB'!Q116)</f>
        <v>0</v>
      </c>
      <c r="R116" s="238">
        <f>IF('Master DB'!R116="NULL",0,'Master DB'!R116)</f>
        <v>0</v>
      </c>
      <c r="S116" s="238">
        <f>IF('Master DB'!S116="NULL",0,'Master DB'!S116)</f>
        <v>0</v>
      </c>
      <c r="T116" s="238">
        <f>IF('Master DB'!T116="NULL",0,'Master DB'!T116)</f>
        <v>0</v>
      </c>
      <c r="U116" s="238">
        <f>IF('Master DB'!U116="NULL",0,'Master DB'!U116)</f>
        <v>0</v>
      </c>
      <c r="V116" s="238">
        <f>IF('Master DB'!V116="NULL",0,'Master DB'!V116)</f>
        <v>0</v>
      </c>
      <c r="W116" s="238">
        <f>IF('Master DB'!W116="NULL",0,'Master DB'!W116)</f>
        <v>0</v>
      </c>
      <c r="X116" s="238">
        <f>IF('Master DB'!X116="NULL",0,'Master DB'!X116)</f>
        <v>0</v>
      </c>
    </row>
    <row r="117" spans="1:24" ht="15.75" customHeight="1" x14ac:dyDescent="0.2">
      <c r="A117" s="283">
        <f>'Master DB'!A117</f>
        <v>115</v>
      </c>
      <c r="B117" s="284" t="str">
        <f>'Master DB'!B117</f>
        <v>2. Implementation</v>
      </c>
      <c r="C117" s="284" t="str">
        <f>'Master DB'!C117</f>
        <v>2.91 Source 3 - Short</v>
      </c>
      <c r="D117" s="284" t="str">
        <f>'Master DB'!D117</f>
        <v>Item 5</v>
      </c>
      <c r="E117" s="72" t="str">
        <f>'Master DB'!E117</f>
        <v>AlphaNum</v>
      </c>
      <c r="F117" s="238">
        <f>IF('Master DB'!F117="NULL",0,'Master DB'!F117)</f>
        <v>0</v>
      </c>
      <c r="G117" s="238">
        <f>IF('Master DB'!G117="NULL",0,'Master DB'!G117)</f>
        <v>0</v>
      </c>
      <c r="H117" s="238">
        <f>IF('Master DB'!H117="NULL",0,'Master DB'!H117)</f>
        <v>0</v>
      </c>
      <c r="I117" s="238">
        <f>IF('Master DB'!I117="NULL",0,'Master DB'!I117)</f>
        <v>0</v>
      </c>
      <c r="J117" s="238">
        <f>IF('Master DB'!J117="NULL",0,'Master DB'!J117)</f>
        <v>0</v>
      </c>
      <c r="K117" s="238">
        <f>IF('Master DB'!K117="NULL",0,'Master DB'!K117)</f>
        <v>0</v>
      </c>
      <c r="L117" s="238">
        <f>IF('Master DB'!L117="NULL",0,'Master DB'!L117)</f>
        <v>0</v>
      </c>
      <c r="M117" s="238">
        <f>IF('Master DB'!M117="NULL",0,'Master DB'!M117)</f>
        <v>0</v>
      </c>
      <c r="N117" s="238">
        <f>IF('Master DB'!N117="NULL",0,'Master DB'!N117)</f>
        <v>0</v>
      </c>
      <c r="O117" s="238">
        <f>IF('Master DB'!O117="NULL",0,'Master DB'!O117)</f>
        <v>0</v>
      </c>
      <c r="P117" s="238">
        <f>IF('Master DB'!P117="NULL",0,'Master DB'!P117)</f>
        <v>0</v>
      </c>
      <c r="Q117" s="238">
        <f>IF('Master DB'!Q117="NULL",0,'Master DB'!Q117)</f>
        <v>0</v>
      </c>
      <c r="R117" s="238">
        <f>IF('Master DB'!R117="NULL",0,'Master DB'!R117)</f>
        <v>0</v>
      </c>
      <c r="S117" s="238">
        <f>IF('Master DB'!S117="NULL",0,'Master DB'!S117)</f>
        <v>0</v>
      </c>
      <c r="T117" s="238">
        <f>IF('Master DB'!T117="NULL",0,'Master DB'!T117)</f>
        <v>0</v>
      </c>
      <c r="U117" s="238">
        <f>IF('Master DB'!U117="NULL",0,'Master DB'!U117)</f>
        <v>0</v>
      </c>
      <c r="V117" s="238">
        <f>IF('Master DB'!V117="NULL",0,'Master DB'!V117)</f>
        <v>0</v>
      </c>
      <c r="W117" s="238">
        <f>IF('Master DB'!W117="NULL",0,'Master DB'!W117)</f>
        <v>0</v>
      </c>
      <c r="X117" s="238">
        <f>IF('Master DB'!X117="NULL",0,'Master DB'!X117)</f>
        <v>0</v>
      </c>
    </row>
    <row r="118" spans="1:24" ht="15.75" customHeight="1" x14ac:dyDescent="0.2">
      <c r="A118" s="64">
        <f>'Master DB'!A118</f>
        <v>116</v>
      </c>
      <c r="B118" s="65" t="str">
        <f>'Master DB'!B118</f>
        <v>3. Opex</v>
      </c>
      <c r="C118" s="65" t="str">
        <f>'Master DB'!C118</f>
        <v>3.1 Name</v>
      </c>
      <c r="D118" s="65" t="str">
        <f>'Master DB'!D118</f>
        <v>Item 1</v>
      </c>
      <c r="E118" s="72" t="str">
        <f>'Master DB'!E118</f>
        <v>AlphaNum</v>
      </c>
      <c r="F118" s="276" t="str">
        <f>IF('Master DB'!F118="NULL",0,'Master DB'!F118)</f>
        <v>Maintenance of the pole</v>
      </c>
      <c r="G118" s="276" t="str">
        <f>IF('Master DB'!G118="NULL",0,'Master DB'!G118)</f>
        <v>Maintenance of smart lamppost</v>
      </c>
      <c r="H118" s="276" t="str">
        <f>IF('Master DB'!H118="NULL",0,'Master DB'!H118)</f>
        <v>Maintenance of LED Bulb and electric system</v>
      </c>
      <c r="I118" s="276" t="str">
        <f>IF('Master DB'!I118="NULL",0,'Master DB'!I118)</f>
        <v>Maintenance of the control boxes</v>
      </c>
      <c r="J118" s="276" t="str">
        <f>IF('Master DB'!J118="NULL",0,'Master DB'!J118)</f>
        <v>Maintenance of the EV charging point</v>
      </c>
      <c r="K118" s="276" t="str">
        <f>IF('Master DB'!K118="NULL",0,'Master DB'!K118)</f>
        <v>Maintenance of the PV panel</v>
      </c>
      <c r="L118" s="276" t="str">
        <f>IF('Master DB'!L118="NULL",0,'Master DB'!L118)</f>
        <v>Maintenance of the battery &amp;remote control</v>
      </c>
      <c r="M118" s="276" t="str">
        <f>IF('Master DB'!M118="NULL",0,'Master DB'!M118)</f>
        <v>Maintenance of the CCTV monitor</v>
      </c>
      <c r="N118" s="276" t="str">
        <f>IF('Master DB'!N118="NULL",0,'Master DB'!N118)</f>
        <v>Maintenance of the PTT device</v>
      </c>
      <c r="O118" s="276" t="str">
        <f>IF('Master DB'!O118="NULL",0,'Master DB'!O118)</f>
        <v>Maintenance of the public speakers</v>
      </c>
      <c r="P118" s="276" t="str">
        <f>IF('Master DB'!P118="NULL",0,'Master DB'!P118)</f>
        <v>Maintenance of the Air Quality Sensor</v>
      </c>
      <c r="Q118" s="276" t="str">
        <f>IF('Master DB'!Q118="NULL",0,'Master DB'!Q118)</f>
        <v>Maintenance of the noise sensor</v>
      </c>
      <c r="R118" s="276" t="str">
        <f>IF('Master DB'!R118="NULL",0,'Master DB'!R118)</f>
        <v>Maintenance of the water level sensor</v>
      </c>
      <c r="S118" s="276" t="str">
        <f>IF('Master DB'!S118="NULL",0,'Master DB'!S118)</f>
        <v>Maintenance of the banner</v>
      </c>
      <c r="T118" s="276" t="str">
        <f>IF('Master DB'!T118="NULL",0,'Master DB'!T118)</f>
        <v>Maintenance of the sensor</v>
      </c>
      <c r="U118" s="276" t="str">
        <f>IF('Master DB'!U118="NULL",0,'Master DB'!U118)</f>
        <v>Maintenance of the sensor</v>
      </c>
      <c r="V118" s="276" t="str">
        <f>IF('Master DB'!V118="NULL",0,'Master DB'!V118)</f>
        <v>Maintenance of the sensor</v>
      </c>
      <c r="W118" s="276" t="str">
        <f>IF('Master DB'!W118="NULL",0,'Master DB'!W118)</f>
        <v>Maintenance of the Antenna</v>
      </c>
      <c r="X118" s="276" t="str">
        <f>IF('Master DB'!X118="NULL",0,'Master DB'!X118)</f>
        <v>Maintenance of the Antenna</v>
      </c>
    </row>
    <row r="119" spans="1:24" ht="15.75" customHeight="1" x14ac:dyDescent="0.2">
      <c r="A119" s="117">
        <f>'Master DB'!A119</f>
        <v>117</v>
      </c>
      <c r="B119" s="119" t="str">
        <f>'Master DB'!B119</f>
        <v>3. Opex</v>
      </c>
      <c r="C119" s="119" t="str">
        <f>'Master DB'!C119</f>
        <v>3.2 Unit</v>
      </c>
      <c r="D119" s="119" t="str">
        <f>'Master DB'!D119</f>
        <v>Item 1</v>
      </c>
      <c r="E119" s="72" t="str">
        <f>'Master DB'!E119</f>
        <v>AlphaNum</v>
      </c>
      <c r="F119" s="238" t="str">
        <f>IF('Master DB'!F119="NULL",0,'Master DB'!F119)</f>
        <v>Per Pole</v>
      </c>
      <c r="G119" s="238" t="str">
        <f>IF('Master DB'!G119="NULL",0,'Master DB'!G119)</f>
        <v>Per smart Lampost</v>
      </c>
      <c r="H119" s="238" t="str">
        <f>IF('Master DB'!H119="NULL",0,'Master DB'!H119)</f>
        <v>Per LED light</v>
      </c>
      <c r="I119" s="238" t="str">
        <f>IF('Master DB'!I119="NULL",0,'Master DB'!I119)</f>
        <v>Per sensor</v>
      </c>
      <c r="J119" s="238" t="str">
        <f>IF('Master DB'!J119="NULL",0,'Master DB'!J119)</f>
        <v>Per charging point</v>
      </c>
      <c r="K119" s="238" t="str">
        <f>IF('Master DB'!K119="NULL",0,'Master DB'!K119)</f>
        <v>Per PV panel</v>
      </c>
      <c r="L119" s="238" t="str">
        <f>IF('Master DB'!L119="NULL",0,'Master DB'!L119)</f>
        <v>Per battery</v>
      </c>
      <c r="M119" s="238" t="str">
        <f>IF('Master DB'!M119="NULL",0,'Master DB'!M119)</f>
        <v>Per CCTV</v>
      </c>
      <c r="N119" s="238" t="str">
        <f>IF('Master DB'!N119="NULL",0,'Master DB'!N119)</f>
        <v>Per PTT device</v>
      </c>
      <c r="O119" s="238" t="str">
        <f>IF('Master DB'!O119="NULL",0,'Master DB'!O119)</f>
        <v>Per public speakers</v>
      </c>
      <c r="P119" s="238" t="str">
        <f>IF('Master DB'!P119="NULL",0,'Master DB'!P119)</f>
        <v>Per sensor</v>
      </c>
      <c r="Q119" s="238" t="str">
        <f>IF('Master DB'!Q119="NULL",0,'Master DB'!Q119)</f>
        <v>Per sensor</v>
      </c>
      <c r="R119" s="238" t="str">
        <f>IF('Master DB'!R119="NULL",0,'Master DB'!R119)</f>
        <v>Per sensor</v>
      </c>
      <c r="S119" s="238" t="str">
        <f>IF('Master DB'!S119="NULL",0,'Master DB'!S119)</f>
        <v>Per banner</v>
      </c>
      <c r="T119" s="238" t="str">
        <f>IF('Master DB'!T119="NULL",0,'Master DB'!T119)</f>
        <v>Per traffic sensor</v>
      </c>
      <c r="U119" s="238" t="str">
        <f>IF('Master DB'!U119="NULL",0,'Master DB'!U119)</f>
        <v>Per sensor</v>
      </c>
      <c r="V119" s="238" t="str">
        <f>IF('Master DB'!V119="NULL",0,'Master DB'!V119)</f>
        <v>Per Wifi sensor</v>
      </c>
      <c r="W119" s="238" t="str">
        <f>IF('Master DB'!W119="NULL",0,'Master DB'!W119)</f>
        <v>Per Antennas</v>
      </c>
      <c r="X119" s="238" t="str">
        <f>IF('Master DB'!X119="NULL",0,'Master DB'!X119)</f>
        <v>Per 5G antenna</v>
      </c>
    </row>
    <row r="120" spans="1:24" ht="15.75" customHeight="1" x14ac:dyDescent="0.2">
      <c r="A120" s="117">
        <f>'Master DB'!A120</f>
        <v>118</v>
      </c>
      <c r="B120" s="119" t="str">
        <f>'Master DB'!B120</f>
        <v>3. Opex</v>
      </c>
      <c r="C120" s="119" t="str">
        <f>'Master DB'!C120</f>
        <v>3.3 Ratio # Units / Measure</v>
      </c>
      <c r="D120" s="119" t="str">
        <f>'Master DB'!D120</f>
        <v>Item 1</v>
      </c>
      <c r="E120" s="72" t="str">
        <f>'Master DB'!E120</f>
        <v>Num #</v>
      </c>
      <c r="F120" s="164">
        <f>IF('Master DB'!F120="NULL",0,'Master DB'!F120)</f>
        <v>1</v>
      </c>
      <c r="G120" s="164">
        <f>IF('Master DB'!G120="NULL",0,'Master DB'!G120)</f>
        <v>1</v>
      </c>
      <c r="H120" s="164">
        <f>IF('Master DB'!H120="NULL",0,'Master DB'!H120)</f>
        <v>1</v>
      </c>
      <c r="I120" s="164">
        <f>IF('Master DB'!I120="NULL",0,'Master DB'!I120)</f>
        <v>1</v>
      </c>
      <c r="J120" s="164">
        <f>IF('Master DB'!J120="NULL",0,'Master DB'!J120)</f>
        <v>0.01</v>
      </c>
      <c r="K120" s="164">
        <f>IF('Master DB'!K120="NULL",0,'Master DB'!K120)</f>
        <v>0.1</v>
      </c>
      <c r="L120" s="164">
        <f>IF('Master DB'!L120="NULL",0,'Master DB'!L120)</f>
        <v>0.1</v>
      </c>
      <c r="M120" s="164">
        <f>IF('Master DB'!M120="NULL",0,'Master DB'!M120)</f>
        <v>0.05</v>
      </c>
      <c r="N120" s="164">
        <f>IF('Master DB'!N120="NULL",0,'Master DB'!N120)</f>
        <v>0.05</v>
      </c>
      <c r="O120" s="164">
        <f>IF('Master DB'!O120="NULL",0,'Master DB'!O120)</f>
        <v>0.05</v>
      </c>
      <c r="P120" s="164">
        <f>IF('Master DB'!P120="NULL",0,'Master DB'!P120)</f>
        <v>0.1</v>
      </c>
      <c r="Q120" s="164">
        <f>IF('Master DB'!Q120="NULL",0,'Master DB'!Q120)</f>
        <v>0.1</v>
      </c>
      <c r="R120" s="164">
        <f>IF('Master DB'!R120="NULL",0,'Master DB'!R120)</f>
        <v>0.05</v>
      </c>
      <c r="S120" s="164">
        <f>IF('Master DB'!S120="NULL",0,'Master DB'!S120)</f>
        <v>0.05</v>
      </c>
      <c r="T120" s="164">
        <f>IF('Master DB'!T120="NULL",0,'Master DB'!T120)</f>
        <v>0.2</v>
      </c>
      <c r="U120" s="164">
        <f>IF('Master DB'!U120="NULL",0,'Master DB'!U120)</f>
        <v>0.1</v>
      </c>
      <c r="V120" s="164">
        <f>IF('Master DB'!V120="NULL",0,'Master DB'!V120)</f>
        <v>0.05</v>
      </c>
      <c r="W120" s="164">
        <f>IF('Master DB'!W120="NULL",0,'Master DB'!W120)</f>
        <v>0.1</v>
      </c>
      <c r="X120" s="164">
        <f>IF('Master DB'!X120="NULL",0,'Master DB'!X120)</f>
        <v>0.02</v>
      </c>
    </row>
    <row r="121" spans="1:24" ht="15.75" customHeight="1" x14ac:dyDescent="0.2">
      <c r="A121" s="95">
        <f>'Master DB'!A121</f>
        <v>119</v>
      </c>
      <c r="B121" s="96" t="str">
        <f>'Master DB'!B121</f>
        <v>3. Opex</v>
      </c>
      <c r="C121" s="96" t="str">
        <f>'Master DB'!C121</f>
        <v>3.4 Monthly Cost / Unit - Min</v>
      </c>
      <c r="D121" s="96" t="str">
        <f>'Master DB'!D121</f>
        <v>Item 1</v>
      </c>
      <c r="E121" s="99" t="str">
        <f>'Master DB'!E121</f>
        <v>£</v>
      </c>
      <c r="F121" s="228">
        <f>IF('Master DB'!F121="NULL",0,'Master DB'!F121)</f>
        <v>5</v>
      </c>
      <c r="G121" s="228">
        <f>IF('Master DB'!G121="NULL",0,'Master DB'!G121)</f>
        <v>7.5</v>
      </c>
      <c r="H121" s="228">
        <f>IF('Master DB'!H121="NULL",0,'Master DB'!H121)</f>
        <v>3</v>
      </c>
      <c r="I121" s="228">
        <f>IF('Master DB'!I121="NULL",0,'Master DB'!I121)</f>
        <v>6</v>
      </c>
      <c r="J121" s="228">
        <f>IF('Master DB'!J121="NULL",0,'Master DB'!J121)</f>
        <v>7</v>
      </c>
      <c r="K121" s="228">
        <f>IF('Master DB'!K121="NULL",0,'Master DB'!K121)</f>
        <v>9</v>
      </c>
      <c r="L121" s="228">
        <f>IF('Master DB'!L121="NULL",0,'Master DB'!L121)</f>
        <v>6</v>
      </c>
      <c r="M121" s="235">
        <f>IF('Master DB'!M121="NULL",0,'Master DB'!M121)</f>
        <v>2</v>
      </c>
      <c r="N121" s="228">
        <f>IF('Master DB'!N121="NULL",0,'Master DB'!N121)</f>
        <v>4</v>
      </c>
      <c r="O121" s="228">
        <f>IF('Master DB'!O121="NULL",0,'Master DB'!O121)</f>
        <v>1</v>
      </c>
      <c r="P121" s="228">
        <f>IF('Master DB'!P121="NULL",0,'Master DB'!P121)</f>
        <v>3</v>
      </c>
      <c r="Q121" s="228">
        <f>IF('Master DB'!Q121="NULL",0,'Master DB'!Q121)</f>
        <v>3</v>
      </c>
      <c r="R121" s="228">
        <f>IF('Master DB'!R121="NULL",0,'Master DB'!R121)</f>
        <v>3</v>
      </c>
      <c r="S121" s="228">
        <f>IF('Master DB'!S121="NULL",0,'Master DB'!S121)</f>
        <v>5</v>
      </c>
      <c r="T121" s="228">
        <f>IF('Master DB'!T121="NULL",0,'Master DB'!T121)</f>
        <v>90</v>
      </c>
      <c r="U121" s="228">
        <f>IF('Master DB'!U121="NULL",0,'Master DB'!U121)</f>
        <v>5</v>
      </c>
      <c r="V121" s="235">
        <f>IF('Master DB'!V121="NULL",0,'Master DB'!V121)</f>
        <v>4</v>
      </c>
      <c r="W121" s="228">
        <f>IF('Master DB'!W121="NULL",0,'Master DB'!W121)</f>
        <v>5</v>
      </c>
      <c r="X121" s="238">
        <f>IF('Master DB'!X121="NULL",0,'Master DB'!X121)</f>
        <v>5</v>
      </c>
    </row>
    <row r="122" spans="1:24" ht="15.75" customHeight="1" x14ac:dyDescent="0.2">
      <c r="A122" s="95">
        <f>'Master DB'!A122</f>
        <v>120</v>
      </c>
      <c r="B122" s="96" t="str">
        <f>'Master DB'!B122</f>
        <v>3. Opex</v>
      </c>
      <c r="C122" s="96" t="str">
        <f>'Master DB'!C122</f>
        <v>3.5 Monthly Cost / Unit - Max</v>
      </c>
      <c r="D122" s="96" t="str">
        <f>'Master DB'!D122</f>
        <v>Item 1</v>
      </c>
      <c r="E122" s="99" t="str">
        <f>'Master DB'!E122</f>
        <v>£</v>
      </c>
      <c r="F122" s="228">
        <f>IF('Master DB'!F122="NULL",0,'Master DB'!F122)</f>
        <v>15</v>
      </c>
      <c r="G122" s="228">
        <f>IF('Master DB'!G122="NULL",0,'Master DB'!G122)</f>
        <v>22.5</v>
      </c>
      <c r="H122" s="228">
        <f>IF('Master DB'!H122="NULL",0,'Master DB'!H122)</f>
        <v>4</v>
      </c>
      <c r="I122" s="228">
        <f>IF('Master DB'!I122="NULL",0,'Master DB'!I122)</f>
        <v>12</v>
      </c>
      <c r="J122" s="228">
        <f>IF('Master DB'!J122="NULL",0,'Master DB'!J122)</f>
        <v>20</v>
      </c>
      <c r="K122" s="228">
        <f>IF('Master DB'!K122="NULL",0,'Master DB'!K122)</f>
        <v>11</v>
      </c>
      <c r="L122" s="228">
        <f>IF('Master DB'!L122="NULL",0,'Master DB'!L122)</f>
        <v>11</v>
      </c>
      <c r="M122" s="235">
        <f>IF('Master DB'!M122="NULL",0,'Master DB'!M122)</f>
        <v>5</v>
      </c>
      <c r="N122" s="228">
        <f>IF('Master DB'!N122="NULL",0,'Master DB'!N122)</f>
        <v>25</v>
      </c>
      <c r="O122" s="228">
        <f>IF('Master DB'!O122="NULL",0,'Master DB'!O122)</f>
        <v>3</v>
      </c>
      <c r="P122" s="228">
        <f>IF('Master DB'!P122="NULL",0,'Master DB'!P122)</f>
        <v>4</v>
      </c>
      <c r="Q122" s="228">
        <f>IF('Master DB'!Q122="NULL",0,'Master DB'!Q122)</f>
        <v>4</v>
      </c>
      <c r="R122" s="228">
        <f>IF('Master DB'!R122="NULL",0,'Master DB'!R122)</f>
        <v>4</v>
      </c>
      <c r="S122" s="228">
        <f>IF('Master DB'!S122="NULL",0,'Master DB'!S122)</f>
        <v>8</v>
      </c>
      <c r="T122" s="228">
        <f>IF('Master DB'!T122="NULL",0,'Master DB'!T122)</f>
        <v>290</v>
      </c>
      <c r="U122" s="228">
        <f>IF('Master DB'!U122="NULL",0,'Master DB'!U122)</f>
        <v>8</v>
      </c>
      <c r="V122" s="235">
        <f>IF('Master DB'!V122="NULL",0,'Master DB'!V122)</f>
        <v>5</v>
      </c>
      <c r="W122" s="228">
        <f>IF('Master DB'!W122="NULL",0,'Master DB'!W122)</f>
        <v>10</v>
      </c>
      <c r="X122" s="228">
        <f>IF('Master DB'!X122="NULL",0,'Master DB'!X122)</f>
        <v>10</v>
      </c>
    </row>
    <row r="123" spans="1:24" ht="15.75" customHeight="1" x14ac:dyDescent="0.2">
      <c r="A123" s="117">
        <f>'Master DB'!A123</f>
        <v>121</v>
      </c>
      <c r="B123" s="119" t="str">
        <f>'Master DB'!B123</f>
        <v>3. Opex</v>
      </c>
      <c r="C123" s="119" t="str">
        <f>'Master DB'!C123</f>
        <v>3.6  Source 1</v>
      </c>
      <c r="D123" s="119" t="str">
        <f>'Master DB'!D123</f>
        <v>Item 1</v>
      </c>
      <c r="E123" s="72" t="str">
        <f>'Master DB'!E123</f>
        <v>AlphaNum</v>
      </c>
      <c r="F123" s="281" t="str">
        <f>IF('Master DB'!F123="NULL",0,'Master DB'!F123)</f>
        <v>https://www.streetlights-solar.com/2018/07/19/cost-comparison-between-solar-vs-traditional-lights/</v>
      </c>
      <c r="G123" s="238" t="str">
        <f>IF('Master DB'!G123="NULL",0,'Master DB'!G123)</f>
        <v>Internal research</v>
      </c>
      <c r="H123" s="281" t="str">
        <f>IF('Master DB'!H123="NULL",0,'Master DB'!H123)</f>
        <v>http://www.nyc.gov/html/dot/html/infrastructure/streetlights.shtml</v>
      </c>
      <c r="I123" s="238" t="str">
        <f>IF('Master DB'!I123="NULL",0,'Master DB'!I123)</f>
        <v>Internal research</v>
      </c>
      <c r="J123" s="281" t="str">
        <f>IF('Master DB'!J123="NULL",0,'Master DB'!J123)</f>
        <v xml:space="preserve">https://www.ohmhomenow.com/electric-vehicles/ev-charging-station-cost/
</v>
      </c>
      <c r="K123" s="281" t="str">
        <f>IF('Master DB'!K123="NULL",0,'Master DB'!K123)</f>
        <v>https://info.lightinus.com/solar-street-lights#solar_street_light_applications</v>
      </c>
      <c r="L123" s="238" t="str">
        <f>IF('Master DB'!L123="NULL",0,'Master DB'!L123)</f>
        <v>Internal research</v>
      </c>
      <c r="M123" s="238" t="str">
        <f>IF('Master DB'!M123="NULL",0,'Master DB'!M123)</f>
        <v>Internal research</v>
      </c>
      <c r="N123" s="238" t="str">
        <f>IF('Master DB'!N123="NULL",0,'Master DB'!N123)</f>
        <v>Internal research</v>
      </c>
      <c r="O123" s="238" t="str">
        <f>IF('Master DB'!O123="NULL",0,'Master DB'!O123)</f>
        <v>Internal research</v>
      </c>
      <c r="P123" s="238" t="str">
        <f>IF('Master DB'!P123="NULL",0,'Master DB'!P123)</f>
        <v>Internal research</v>
      </c>
      <c r="Q123" s="238" t="str">
        <f>IF('Master DB'!Q123="NULL",0,'Master DB'!Q123)</f>
        <v>Internal research</v>
      </c>
      <c r="R123" s="238" t="str">
        <f>IF('Master DB'!R123="NULL",0,'Master DB'!R123)</f>
        <v>Internal research</v>
      </c>
      <c r="S123" s="238" t="str">
        <f>IF('Master DB'!S123="NULL",0,'Master DB'!S123)</f>
        <v>Internal research</v>
      </c>
      <c r="T123" s="281" t="str">
        <f>IF('Master DB'!T123="NULL",0,'Master DB'!T123)</f>
        <v>https://www.quora.com/What-are-typical-maintenance-fees-as-a-percentage-of-up-front-license-costs-for-enterprise-software</v>
      </c>
      <c r="U123" s="238" t="str">
        <f>IF('Master DB'!U123="NULL",0,'Master DB'!U123)</f>
        <v>Internal research</v>
      </c>
      <c r="V123" s="238" t="str">
        <f>IF('Master DB'!V123="NULL",0,'Master DB'!V123)</f>
        <v>Internal research</v>
      </c>
      <c r="W123" s="238" t="str">
        <f>IF('Master DB'!W123="NULL",0,'Master DB'!W123)</f>
        <v>Internal research</v>
      </c>
      <c r="X123" s="238" t="str">
        <f>IF('Master DB'!X123="NULL",0,'Master DB'!X123)</f>
        <v>Internal research</v>
      </c>
    </row>
    <row r="124" spans="1:24" ht="15.75" customHeight="1" x14ac:dyDescent="0.2">
      <c r="A124" s="117">
        <f>'Master DB'!A124</f>
        <v>122</v>
      </c>
      <c r="B124" s="119" t="str">
        <f>'Master DB'!B124</f>
        <v>3. Opex</v>
      </c>
      <c r="C124" s="119" t="str">
        <f>'Master DB'!C124</f>
        <v>3.7 Source 2</v>
      </c>
      <c r="D124" s="119" t="str">
        <f>'Master DB'!D124</f>
        <v>Item 1</v>
      </c>
      <c r="E124" s="72" t="str">
        <f>'Master DB'!E124</f>
        <v>AlphaNum</v>
      </c>
      <c r="F124" s="238" t="str">
        <f>IF('Master DB'!F124="NULL",0,'Master DB'!F124)</f>
        <v>Internal research</v>
      </c>
      <c r="G124" s="238">
        <f>IF('Master DB'!G124="NULL",0,'Master DB'!G124)</f>
        <v>0</v>
      </c>
      <c r="H124" s="281" t="str">
        <f>IF('Master DB'!H124="NULL",0,'Master DB'!H124)</f>
        <v>http://mallatite.co.uk/street-lighting/retrofit-led-street-lamps/</v>
      </c>
      <c r="I124" s="281" t="str">
        <f>IF('Master DB'!I124="NULL",0,'Master DB'!I124)</f>
        <v>https://www.homeadvisor.com/cost/electrical/upgrade-an-electrical-panel/</v>
      </c>
      <c r="J124" s="281" t="str">
        <f>IF('Master DB'!J124="NULL",0,'Master DB'!J124)</f>
        <v xml:space="preserve">https://www.reminetwork.com/articles/the-benefits-of-ev-charging-stations/
</v>
      </c>
      <c r="K124" s="281" t="str">
        <f>IF('Master DB'!K124="NULL",0,'Master DB'!K124)</f>
        <v>https://www.streetlights-solar.com/2018/07/19/cost-comparison-between-solar-vs-traditional-lights/</v>
      </c>
      <c r="L124" s="238">
        <f>IF('Master DB'!L124="NULL",0,'Master DB'!L124)</f>
        <v>0</v>
      </c>
      <c r="M124" s="238">
        <f>IF('Master DB'!M124="NULL",0,'Master DB'!M124)</f>
        <v>0</v>
      </c>
      <c r="N124" s="238">
        <f>IF('Master DB'!N124="NULL",0,'Master DB'!N124)</f>
        <v>0</v>
      </c>
      <c r="O124" s="238">
        <f>IF('Master DB'!O124="NULL",0,'Master DB'!O124)</f>
        <v>0</v>
      </c>
      <c r="P124" s="238">
        <f>IF('Master DB'!P124="NULL",0,'Master DB'!P124)</f>
        <v>0</v>
      </c>
      <c r="Q124" s="238">
        <f>IF('Master DB'!Q124="NULL",0,'Master DB'!Q124)</f>
        <v>0</v>
      </c>
      <c r="R124" s="238">
        <f>IF('Master DB'!R124="NULL",0,'Master DB'!R124)</f>
        <v>0</v>
      </c>
      <c r="S124" s="238">
        <f>IF('Master DB'!S124="NULL",0,'Master DB'!S124)</f>
        <v>0</v>
      </c>
      <c r="T124" s="281" t="str">
        <f>IF('Master DB'!T124="NULL",0,'Master DB'!T124)</f>
        <v>https://galorath.com</v>
      </c>
      <c r="U124" s="281" t="str">
        <f>IF('Master DB'!U124="NULL",0,'Master DB'!U124)</f>
        <v>https://www.nwave.io/smart-parking-sensor/</v>
      </c>
      <c r="V124" s="238">
        <f>IF('Master DB'!V124="NULL",0,'Master DB'!V124)</f>
        <v>0</v>
      </c>
      <c r="W124" s="238">
        <f>IF('Master DB'!W124="NULL",0,'Master DB'!W124)</f>
        <v>0</v>
      </c>
      <c r="X124" s="238">
        <f>IF('Master DB'!X124="NULL",0,'Master DB'!X124)</f>
        <v>0</v>
      </c>
    </row>
    <row r="125" spans="1:24" ht="15.75" customHeight="1" x14ac:dyDescent="0.2">
      <c r="A125" s="117">
        <f>'Master DB'!A125</f>
        <v>123</v>
      </c>
      <c r="B125" s="119" t="str">
        <f>'Master DB'!B125</f>
        <v>3. Opex</v>
      </c>
      <c r="C125" s="119" t="str">
        <f>'Master DB'!C125</f>
        <v>3.8 Source 3</v>
      </c>
      <c r="D125" s="119" t="str">
        <f>'Master DB'!D125</f>
        <v>Item 1</v>
      </c>
      <c r="E125" s="72" t="str">
        <f>'Master DB'!E125</f>
        <v>AlphaNum</v>
      </c>
      <c r="F125" s="281">
        <f>IF('Master DB'!F125="NULL",0,'Master DB'!F125)</f>
        <v>0</v>
      </c>
      <c r="G125" s="281">
        <f>IF('Master DB'!G125="NULL",0,'Master DB'!G125)</f>
        <v>0</v>
      </c>
      <c r="H125" s="281">
        <f>IF('Master DB'!H125="NULL",0,'Master DB'!H125)</f>
        <v>0</v>
      </c>
      <c r="I125" s="281" t="str">
        <f>IF('Master DB'!I125="NULL",0,'Master DB'!I125)</f>
        <v>https://www.thumbtack.com/p/fuse-box-installation-cost</v>
      </c>
      <c r="J125" s="281" t="str">
        <f>IF('Master DB'!J125="NULL",0,'Master DB'!J125)</f>
        <v xml:space="preserve">http://tompkinscountyny.gov/files2/itctc/projects/EV/Tompkins%20EVSE%20Installation%20Analysis%20FINAL.pdf
</v>
      </c>
      <c r="K125" s="281">
        <f>IF('Master DB'!K125="NULL",0,'Master DB'!K125)</f>
        <v>0</v>
      </c>
      <c r="L125" s="281">
        <f>IF('Master DB'!L125="NULL",0,'Master DB'!L125)</f>
        <v>0</v>
      </c>
      <c r="M125" s="281">
        <f>IF('Master DB'!M125="NULL",0,'Master DB'!M125)</f>
        <v>0</v>
      </c>
      <c r="N125" s="281">
        <f>IF('Master DB'!N125="NULL",0,'Master DB'!N125)</f>
        <v>0</v>
      </c>
      <c r="O125" s="281">
        <f>IF('Master DB'!O125="NULL",0,'Master DB'!O125)</f>
        <v>0</v>
      </c>
      <c r="P125" s="281">
        <f>IF('Master DB'!P125="NULL",0,'Master DB'!P125)</f>
        <v>0</v>
      </c>
      <c r="Q125" s="281">
        <f>IF('Master DB'!Q125="NULL",0,'Master DB'!Q125)</f>
        <v>0</v>
      </c>
      <c r="R125" s="281">
        <f>IF('Master DB'!R125="NULL",0,'Master DB'!R125)</f>
        <v>0</v>
      </c>
      <c r="S125" s="281">
        <f>IF('Master DB'!S125="NULL",0,'Master DB'!S125)</f>
        <v>0</v>
      </c>
      <c r="T125" s="281" t="str">
        <f>IF('Master DB'!T125="NULL",0,'Master DB'!T125)</f>
        <v>http://www.itsinternational.com/sections/cost-benefit-analysis/features/wavetronix-radar-based-traffic-sensor-cuts-costs/</v>
      </c>
      <c r="U125" s="281" t="str">
        <f>IF('Master DB'!U125="NULL",0,'Master DB'!U125)</f>
        <v>https://www.researchgate.net/publication/280213474_How_Much_Can_a_Smart_Parking_System_Save_You</v>
      </c>
      <c r="V125" s="281">
        <f>IF('Master DB'!V125="NULL",0,'Master DB'!V125)</f>
        <v>0</v>
      </c>
      <c r="W125" s="281">
        <f>IF('Master DB'!W125="NULL",0,'Master DB'!W125)</f>
        <v>0</v>
      </c>
      <c r="X125" s="281">
        <f>IF('Master DB'!X125="NULL",0,'Master DB'!X125)</f>
        <v>0</v>
      </c>
    </row>
    <row r="126" spans="1:24" ht="15.75" customHeight="1" x14ac:dyDescent="0.2">
      <c r="A126" s="117">
        <f>'Master DB'!A126</f>
        <v>124</v>
      </c>
      <c r="B126" s="119" t="str">
        <f>'Master DB'!B126</f>
        <v>3. Opex</v>
      </c>
      <c r="C126" s="119" t="str">
        <f>'Master DB'!C126</f>
        <v>3.9 Source 1 - Short</v>
      </c>
      <c r="D126" s="119" t="str">
        <f>'Master DB'!D126</f>
        <v>Item 1</v>
      </c>
      <c r="E126" s="72" t="str">
        <f>'Master DB'!E126</f>
        <v>AlphaNum</v>
      </c>
      <c r="F126" s="281" t="str">
        <f>IF('Master DB'!F126="NULL",0,'Master DB'!F126)</f>
        <v>https://www.streetlights-solar.com</v>
      </c>
      <c r="G126" s="238" t="str">
        <f>IF('Master DB'!G126="NULL",0,'Master DB'!G126)</f>
        <v>Internal research</v>
      </c>
      <c r="H126" s="281" t="str">
        <f>IF('Master DB'!H126="NULL",0,'Master DB'!H126)</f>
        <v>http://www.nyc.gov/</v>
      </c>
      <c r="I126" s="238" t="str">
        <f>IF('Master DB'!I126="NULL",0,'Master DB'!I126)</f>
        <v>Internal research</v>
      </c>
      <c r="J126" s="281" t="str">
        <f>IF('Master DB'!J126="NULL",0,'Master DB'!J126)</f>
        <v>https://www.ohmhomenow.com/</v>
      </c>
      <c r="K126" s="281" t="str">
        <f>IF('Master DB'!K126="NULL",0,'Master DB'!K126)</f>
        <v>https://info.lightinus.com/</v>
      </c>
      <c r="L126" s="238" t="str">
        <f>IF('Master DB'!L126="NULL",0,'Master DB'!L126)</f>
        <v>Internal research</v>
      </c>
      <c r="M126" s="238" t="str">
        <f>IF('Master DB'!M126="NULL",0,'Master DB'!M126)</f>
        <v>Internal research</v>
      </c>
      <c r="N126" s="238" t="str">
        <f>IF('Master DB'!N126="NULL",0,'Master DB'!N126)</f>
        <v>Internal research</v>
      </c>
      <c r="O126" s="238" t="str">
        <f>IF('Master DB'!O126="NULL",0,'Master DB'!O126)</f>
        <v>Internal research</v>
      </c>
      <c r="P126" s="238" t="str">
        <f>IF('Master DB'!P126="NULL",0,'Master DB'!P126)</f>
        <v>Internal research</v>
      </c>
      <c r="Q126" s="238" t="str">
        <f>IF('Master DB'!Q126="NULL",0,'Master DB'!Q126)</f>
        <v>Internal research</v>
      </c>
      <c r="R126" s="238" t="str">
        <f>IF('Master DB'!R126="NULL",0,'Master DB'!R126)</f>
        <v>Internal research</v>
      </c>
      <c r="S126" s="238" t="str">
        <f>IF('Master DB'!S126="NULL",0,'Master DB'!S126)</f>
        <v>Internal research</v>
      </c>
      <c r="T126" s="281" t="str">
        <f>IF('Master DB'!T126="NULL",0,'Master DB'!T126)</f>
        <v>https://www.quora.com/</v>
      </c>
      <c r="U126" s="238" t="str">
        <f>IF('Master DB'!U126="NULL",0,'Master DB'!U126)</f>
        <v>Internal research</v>
      </c>
      <c r="V126" s="238" t="str">
        <f>IF('Master DB'!V126="NULL",0,'Master DB'!V126)</f>
        <v>Internal research</v>
      </c>
      <c r="W126" s="238" t="str">
        <f>IF('Master DB'!W126="NULL",0,'Master DB'!W126)</f>
        <v>Internal research</v>
      </c>
      <c r="X126" s="238" t="str">
        <f>IF('Master DB'!X126="NULL",0,'Master DB'!X126)</f>
        <v>Internal research</v>
      </c>
    </row>
    <row r="127" spans="1:24" ht="15.75" customHeight="1" x14ac:dyDescent="0.2">
      <c r="A127" s="117">
        <f>'Master DB'!A127</f>
        <v>125</v>
      </c>
      <c r="B127" s="119" t="str">
        <f>'Master DB'!B127</f>
        <v>3. Opex</v>
      </c>
      <c r="C127" s="119" t="str">
        <f>'Master DB'!C127</f>
        <v>3.91 Source 2 - Short</v>
      </c>
      <c r="D127" s="119" t="str">
        <f>'Master DB'!D127</f>
        <v>Item 1</v>
      </c>
      <c r="E127" s="72" t="str">
        <f>'Master DB'!E127</f>
        <v>AlphaNum</v>
      </c>
      <c r="F127" s="238" t="str">
        <f>IF('Master DB'!F127="NULL",0,'Master DB'!F127)</f>
        <v>Internal research</v>
      </c>
      <c r="G127" s="238">
        <f>IF('Master DB'!G127="NULL",0,'Master DB'!G127)</f>
        <v>0</v>
      </c>
      <c r="H127" s="281" t="str">
        <f>IF('Master DB'!H127="NULL",0,'Master DB'!H127)</f>
        <v>http://mallatite.co.uk/</v>
      </c>
      <c r="I127" s="281" t="str">
        <f>IF('Master DB'!I127="NULL",0,'Master DB'!I127)</f>
        <v>https://www.homeadvisor.com/</v>
      </c>
      <c r="J127" s="281" t="str">
        <f>IF('Master DB'!J127="NULL",0,'Master DB'!J127)</f>
        <v>https://www.reminetwork.com/</v>
      </c>
      <c r="K127" s="281" t="str">
        <f>IF('Master DB'!K127="NULL",0,'Master DB'!K127)</f>
        <v>https://www.streetlights-solar.com/</v>
      </c>
      <c r="L127" s="238">
        <f>IF('Master DB'!L127="NULL",0,'Master DB'!L127)</f>
        <v>0</v>
      </c>
      <c r="M127" s="238">
        <f>IF('Master DB'!M127="NULL",0,'Master DB'!M127)</f>
        <v>0</v>
      </c>
      <c r="N127" s="238">
        <f>IF('Master DB'!N127="NULL",0,'Master DB'!N127)</f>
        <v>0</v>
      </c>
      <c r="O127" s="238">
        <f>IF('Master DB'!O127="NULL",0,'Master DB'!O127)</f>
        <v>0</v>
      </c>
      <c r="P127" s="238">
        <f>IF('Master DB'!P127="NULL",0,'Master DB'!P127)</f>
        <v>0</v>
      </c>
      <c r="Q127" s="238">
        <f>IF('Master DB'!Q127="NULL",0,'Master DB'!Q127)</f>
        <v>0</v>
      </c>
      <c r="R127" s="238">
        <f>IF('Master DB'!R127="NULL",0,'Master DB'!R127)</f>
        <v>0</v>
      </c>
      <c r="S127" s="238">
        <f>IF('Master DB'!S127="NULL",0,'Master DB'!S127)</f>
        <v>0</v>
      </c>
      <c r="T127" s="281" t="str">
        <f>IF('Master DB'!T127="NULL",0,'Master DB'!T127)</f>
        <v>https://galorath.com</v>
      </c>
      <c r="U127" s="281" t="str">
        <f>IF('Master DB'!U127="NULL",0,'Master DB'!U127)</f>
        <v>https://www.nwave.io/</v>
      </c>
      <c r="V127" s="238">
        <f>IF('Master DB'!V127="NULL",0,'Master DB'!V127)</f>
        <v>0</v>
      </c>
      <c r="W127" s="238">
        <f>IF('Master DB'!W127="NULL",0,'Master DB'!W127)</f>
        <v>0</v>
      </c>
      <c r="X127" s="238">
        <f>IF('Master DB'!X127="NULL",0,'Master DB'!X127)</f>
        <v>0</v>
      </c>
    </row>
    <row r="128" spans="1:24" ht="15.75" customHeight="1" x14ac:dyDescent="0.2">
      <c r="A128" s="283">
        <f>'Master DB'!A128</f>
        <v>126</v>
      </c>
      <c r="B128" s="284" t="str">
        <f>'Master DB'!B128</f>
        <v>3. Opex</v>
      </c>
      <c r="C128" s="284" t="str">
        <f>'Master DB'!C128</f>
        <v>3.92 Source 3 - Short</v>
      </c>
      <c r="D128" s="284" t="str">
        <f>'Master DB'!D128</f>
        <v>Item 1</v>
      </c>
      <c r="E128" s="72" t="str">
        <f>'Master DB'!E128</f>
        <v>AlphaNum</v>
      </c>
      <c r="F128" s="285">
        <f>IF('Master DB'!F128="NULL",0,'Master DB'!F128)</f>
        <v>0</v>
      </c>
      <c r="G128" s="285">
        <f>IF('Master DB'!G128="NULL",0,'Master DB'!G128)</f>
        <v>0</v>
      </c>
      <c r="H128" s="285">
        <f>IF('Master DB'!H128="NULL",0,'Master DB'!H128)</f>
        <v>0</v>
      </c>
      <c r="I128" s="286" t="str">
        <f>IF('Master DB'!I128="NULL",0,'Master DB'!I128)</f>
        <v>https://www.thumbtack.com/</v>
      </c>
      <c r="J128" s="286" t="str">
        <f>IF('Master DB'!J128="NULL",0,'Master DB'!J128)</f>
        <v>http://tompkinscountyny.gov/</v>
      </c>
      <c r="K128" s="285">
        <f>IF('Master DB'!K128="NULL",0,'Master DB'!K128)</f>
        <v>0</v>
      </c>
      <c r="L128" s="285">
        <f>IF('Master DB'!L128="NULL",0,'Master DB'!L128)</f>
        <v>0</v>
      </c>
      <c r="M128" s="285">
        <f>IF('Master DB'!M128="NULL",0,'Master DB'!M128)</f>
        <v>0</v>
      </c>
      <c r="N128" s="285">
        <f>IF('Master DB'!N128="NULL",0,'Master DB'!N128)</f>
        <v>0</v>
      </c>
      <c r="O128" s="285">
        <f>IF('Master DB'!O128="NULL",0,'Master DB'!O128)</f>
        <v>0</v>
      </c>
      <c r="P128" s="285">
        <f>IF('Master DB'!P128="NULL",0,'Master DB'!P128)</f>
        <v>0</v>
      </c>
      <c r="Q128" s="285">
        <f>IF('Master DB'!Q128="NULL",0,'Master DB'!Q128)</f>
        <v>0</v>
      </c>
      <c r="R128" s="285">
        <f>IF('Master DB'!R128="NULL",0,'Master DB'!R128)</f>
        <v>0</v>
      </c>
      <c r="S128" s="285">
        <f>IF('Master DB'!S128="NULL",0,'Master DB'!S128)</f>
        <v>0</v>
      </c>
      <c r="T128" s="286" t="str">
        <f>IF('Master DB'!T128="NULL",0,'Master DB'!T128)</f>
        <v>http://www.itsinternational.com/</v>
      </c>
      <c r="U128" s="286" t="str">
        <f>IF('Master DB'!U128="NULL",0,'Master DB'!U128)</f>
        <v>https://www.researchgate.net/</v>
      </c>
      <c r="V128" s="285">
        <f>IF('Master DB'!V128="NULL",0,'Master DB'!V128)</f>
        <v>0</v>
      </c>
      <c r="W128" s="285">
        <f>IF('Master DB'!W128="NULL",0,'Master DB'!W128)</f>
        <v>0</v>
      </c>
      <c r="X128" s="285">
        <f>IF('Master DB'!X128="NULL",0,'Master DB'!X128)</f>
        <v>0</v>
      </c>
    </row>
    <row r="129" spans="1:24" ht="15.75" customHeight="1" x14ac:dyDescent="0.2">
      <c r="A129" s="64">
        <f>'Master DB'!A129</f>
        <v>127</v>
      </c>
      <c r="B129" s="65" t="str">
        <f>'Master DB'!B129</f>
        <v>3. Opex</v>
      </c>
      <c r="C129" s="65" t="str">
        <f>'Master DB'!C129</f>
        <v>3.1 Name</v>
      </c>
      <c r="D129" s="65" t="str">
        <f>'Master DB'!D129</f>
        <v>Item 2</v>
      </c>
      <c r="E129" s="72" t="str">
        <f>'Master DB'!E129</f>
        <v>AlphaNum</v>
      </c>
      <c r="F129" s="238">
        <f>IF('Master DB'!F129="NULL",0,'Master DB'!F129)</f>
        <v>0</v>
      </c>
      <c r="G129" s="238">
        <f>IF('Master DB'!G129="NULL",0,'Master DB'!G129)</f>
        <v>0</v>
      </c>
      <c r="H129" s="238" t="str">
        <f>IF('Master DB'!H129="NULL",0,'Master DB'!H129)</f>
        <v>Maintenance of the Electrical systems</v>
      </c>
      <c r="I129" s="228" t="str">
        <f>IF('Master DB'!I129="NULL",0,'Master DB'!I129)</f>
        <v>Software maintenance</v>
      </c>
      <c r="J129" s="276" t="str">
        <f>IF('Master DB'!J129="NULL",0,'Master DB'!J129)</f>
        <v xml:space="preserve">Data and transactions run costs </v>
      </c>
      <c r="K129" s="228" t="str">
        <f>IF('Master DB'!K129="NULL",0,'Master DB'!K129)</f>
        <v>Maintenance of the battery &amp; remote control</v>
      </c>
      <c r="L129" s="228">
        <f>IF('Master DB'!L129="NULL",0,'Master DB'!L129)</f>
        <v>0</v>
      </c>
      <c r="M129" s="228" t="str">
        <f>IF('Master DB'!M129="NULL",0,'Master DB'!M129)</f>
        <v>Maintenance of the CCTV camera</v>
      </c>
      <c r="N129" s="228">
        <f>IF('Master DB'!N129="NULL",0,'Master DB'!N129)</f>
        <v>0</v>
      </c>
      <c r="O129" s="228">
        <f>IF('Master DB'!O129="NULL",0,'Master DB'!O129)</f>
        <v>0</v>
      </c>
      <c r="P129" s="276" t="str">
        <f>IF('Master DB'!P129="NULL",0,'Master DB'!P129)</f>
        <v>Maintenance of the software</v>
      </c>
      <c r="Q129" s="276" t="str">
        <f>IF('Master DB'!Q129="NULL",0,'Master DB'!Q129)</f>
        <v>Maintenance of the software</v>
      </c>
      <c r="R129" s="276" t="str">
        <f>IF('Master DB'!R129="NULL",0,'Master DB'!R129)</f>
        <v>Maintenance of the software</v>
      </c>
      <c r="S129" s="228">
        <f>IF('Master DB'!S129="NULL",0,'Master DB'!S129)</f>
        <v>0</v>
      </c>
      <c r="T129" s="228" t="str">
        <f>IF('Master DB'!T129="NULL",0,'Master DB'!T129)</f>
        <v>Maintenance of the software</v>
      </c>
      <c r="U129" s="228" t="str">
        <f>IF('Master DB'!U129="NULL",0,'Master DB'!U129)</f>
        <v>Maintenance of the Data collector</v>
      </c>
      <c r="V129" s="228">
        <f>IF('Master DB'!V129="NULL",0,'Master DB'!V129)</f>
        <v>0</v>
      </c>
      <c r="W129" s="228">
        <f>IF('Master DB'!W129="NULL",0,'Master DB'!W129)</f>
        <v>0</v>
      </c>
      <c r="X129" s="228">
        <f>IF('Master DB'!X129="NULL",0,'Master DB'!X129)</f>
        <v>0</v>
      </c>
    </row>
    <row r="130" spans="1:24" ht="15.75" customHeight="1" x14ac:dyDescent="0.2">
      <c r="A130" s="117">
        <f>'Master DB'!A130</f>
        <v>128</v>
      </c>
      <c r="B130" s="119" t="str">
        <f>'Master DB'!B130</f>
        <v>3. Opex</v>
      </c>
      <c r="C130" s="119" t="str">
        <f>'Master DB'!C130</f>
        <v>3.2 Unit</v>
      </c>
      <c r="D130" s="119" t="str">
        <f>'Master DB'!D130</f>
        <v>Item 2</v>
      </c>
      <c r="E130" s="72" t="str">
        <f>'Master DB'!E130</f>
        <v>AlphaNum</v>
      </c>
      <c r="F130" s="238">
        <f>IF('Master DB'!F130="NULL",0,'Master DB'!F130)</f>
        <v>0</v>
      </c>
      <c r="G130" s="238">
        <f>IF('Master DB'!G130="NULL",0,'Master DB'!G130)</f>
        <v>0</v>
      </c>
      <c r="H130" s="238" t="str">
        <f>IF('Master DB'!H130="NULL",0,'Master DB'!H130)</f>
        <v>Per cabling system</v>
      </c>
      <c r="I130" s="238" t="str">
        <f>IF('Master DB'!I130="NULL",0,'Master DB'!I130)</f>
        <v>Per software</v>
      </c>
      <c r="J130" s="238" t="str">
        <f>IF('Master DB'!J130="NULL",0,'Master DB'!J130)</f>
        <v>Per charging point</v>
      </c>
      <c r="K130" s="238" t="str">
        <f>IF('Master DB'!K130="NULL",0,'Master DB'!K130)</f>
        <v>Per battery</v>
      </c>
      <c r="L130" s="238">
        <f>IF('Master DB'!L130="NULL",0,'Master DB'!L130)</f>
        <v>0</v>
      </c>
      <c r="M130" s="238" t="str">
        <f>IF('Master DB'!M130="NULL",0,'Master DB'!M130)</f>
        <v>Per CCTV camera</v>
      </c>
      <c r="N130" s="238">
        <f>IF('Master DB'!N130="NULL",0,'Master DB'!N130)</f>
        <v>0</v>
      </c>
      <c r="O130" s="238">
        <f>IF('Master DB'!O130="NULL",0,'Master DB'!O130)</f>
        <v>0</v>
      </c>
      <c r="P130" s="238" t="str">
        <f>IF('Master DB'!P130="NULL",0,'Master DB'!P130)</f>
        <v>Per software</v>
      </c>
      <c r="Q130" s="238" t="str">
        <f>IF('Master DB'!Q130="NULL",0,'Master DB'!Q130)</f>
        <v>Per software</v>
      </c>
      <c r="R130" s="238" t="str">
        <f>IF('Master DB'!R130="NULL",0,'Master DB'!R130)</f>
        <v>Per Software</v>
      </c>
      <c r="S130" s="238">
        <f>IF('Master DB'!S130="NULL",0,'Master DB'!S130)</f>
        <v>0</v>
      </c>
      <c r="T130" s="238" t="str">
        <f>IF('Master DB'!T130="NULL",0,'Master DB'!T130)</f>
        <v>Per software</v>
      </c>
      <c r="U130" s="238" t="str">
        <f>IF('Master DB'!U130="NULL",0,'Master DB'!U130)</f>
        <v>Per gateway</v>
      </c>
      <c r="V130" s="238">
        <f>IF('Master DB'!V130="NULL",0,'Master DB'!V130)</f>
        <v>0</v>
      </c>
      <c r="W130" s="238">
        <f>IF('Master DB'!W130="NULL",0,'Master DB'!W130)</f>
        <v>0</v>
      </c>
      <c r="X130" s="238">
        <f>IF('Master DB'!X130="NULL",0,'Master DB'!X130)</f>
        <v>0</v>
      </c>
    </row>
    <row r="131" spans="1:24" ht="15.75" customHeight="1" x14ac:dyDescent="0.2">
      <c r="A131" s="117">
        <f>'Master DB'!A131</f>
        <v>129</v>
      </c>
      <c r="B131" s="119" t="str">
        <f>'Master DB'!B131</f>
        <v>3. Opex</v>
      </c>
      <c r="C131" s="119" t="str">
        <f>'Master DB'!C131</f>
        <v>3.3 Ratio # Units / Measure</v>
      </c>
      <c r="D131" s="119" t="str">
        <f>'Master DB'!D131</f>
        <v>Item 2</v>
      </c>
      <c r="E131" s="72" t="str">
        <f>'Master DB'!E131</f>
        <v>Num #</v>
      </c>
      <c r="F131" s="238">
        <f>IF('Master DB'!F131="NULL",0,'Master DB'!F131)</f>
        <v>0</v>
      </c>
      <c r="G131" s="238">
        <f>IF('Master DB'!G131="NULL",0,'Master DB'!G131)</f>
        <v>0</v>
      </c>
      <c r="H131" s="238">
        <f>IF('Master DB'!H131="NULL",0,'Master DB'!H131)</f>
        <v>1</v>
      </c>
      <c r="I131" s="238" t="str">
        <f>IF('Master DB'!I131="NULL",0,'Master DB'!I131)</f>
        <v>NA</v>
      </c>
      <c r="J131" s="164">
        <f>IF('Master DB'!J131="NULL",0,'Master DB'!J131)</f>
        <v>0.01</v>
      </c>
      <c r="K131" s="238">
        <f>IF('Master DB'!K131="NULL",0,'Master DB'!K131)</f>
        <v>0.1</v>
      </c>
      <c r="L131" s="238">
        <f>IF('Master DB'!L131="NULL",0,'Master DB'!L131)</f>
        <v>0</v>
      </c>
      <c r="M131" s="238">
        <f>IF('Master DB'!M131="NULL",0,'Master DB'!M131)</f>
        <v>0.05</v>
      </c>
      <c r="N131" s="238">
        <f>IF('Master DB'!N131="NULL",0,'Master DB'!N131)</f>
        <v>0</v>
      </c>
      <c r="O131" s="238">
        <f>IF('Master DB'!O131="NULL",0,'Master DB'!O131)</f>
        <v>0</v>
      </c>
      <c r="P131" s="164" t="str">
        <f>IF('Master DB'!P131="NULL",0,'Master DB'!P131)</f>
        <v>NA</v>
      </c>
      <c r="Q131" s="164" t="str">
        <f>IF('Master DB'!Q131="NULL",0,'Master DB'!Q131)</f>
        <v>NA</v>
      </c>
      <c r="R131" s="164" t="str">
        <f>IF('Master DB'!R131="NULL",0,'Master DB'!R131)</f>
        <v>NA</v>
      </c>
      <c r="S131" s="238">
        <f>IF('Master DB'!S131="NULL",0,'Master DB'!S131)</f>
        <v>0</v>
      </c>
      <c r="T131" s="238">
        <f>IF('Master DB'!T131="NULL",0,'Master DB'!T131)</f>
        <v>0.2</v>
      </c>
      <c r="U131" s="238">
        <f>IF('Master DB'!U131="NULL",0,'Master DB'!U131)</f>
        <v>0.1</v>
      </c>
      <c r="V131" s="238">
        <f>IF('Master DB'!V131="NULL",0,'Master DB'!V131)</f>
        <v>0</v>
      </c>
      <c r="W131" s="238">
        <f>IF('Master DB'!W131="NULL",0,'Master DB'!W131)</f>
        <v>0</v>
      </c>
      <c r="X131" s="238">
        <f>IF('Master DB'!X131="NULL",0,'Master DB'!X131)</f>
        <v>0</v>
      </c>
    </row>
    <row r="132" spans="1:24" ht="15.75" customHeight="1" x14ac:dyDescent="0.2">
      <c r="A132" s="95">
        <f>'Master DB'!A132</f>
        <v>130</v>
      </c>
      <c r="B132" s="96" t="str">
        <f>'Master DB'!B132</f>
        <v>3. Opex</v>
      </c>
      <c r="C132" s="96" t="str">
        <f>'Master DB'!C132</f>
        <v>3.4 Monthly Cost / Unit - Min</v>
      </c>
      <c r="D132" s="96" t="str">
        <f>'Master DB'!D132</f>
        <v>Item 2</v>
      </c>
      <c r="E132" s="99" t="str">
        <f>'Master DB'!E132</f>
        <v>£</v>
      </c>
      <c r="F132" s="238">
        <f>IF('Master DB'!F132="NULL",0,'Master DB'!F132)</f>
        <v>0</v>
      </c>
      <c r="G132" s="238">
        <f>IF('Master DB'!G132="NULL",0,'Master DB'!G132)</f>
        <v>0</v>
      </c>
      <c r="H132" s="238">
        <f>IF('Master DB'!H132="NULL",0,'Master DB'!H132)</f>
        <v>3</v>
      </c>
      <c r="I132" s="238">
        <f>IF('Master DB'!I132="NULL",0,'Master DB'!I132)</f>
        <v>312</v>
      </c>
      <c r="J132" s="228">
        <f>IF('Master DB'!J132="NULL",0,'Master DB'!J132)</f>
        <v>20</v>
      </c>
      <c r="K132" s="238">
        <f>IF('Master DB'!K132="NULL",0,'Master DB'!K132)</f>
        <v>4</v>
      </c>
      <c r="L132" s="238">
        <f>IF('Master DB'!L132="NULL",0,'Master DB'!L132)</f>
        <v>0</v>
      </c>
      <c r="M132" s="238">
        <f>IF('Master DB'!M132="NULL",0,'Master DB'!M132)</f>
        <v>6</v>
      </c>
      <c r="N132" s="238">
        <f>IF('Master DB'!N132="NULL",0,'Master DB'!N132)</f>
        <v>0</v>
      </c>
      <c r="O132" s="238">
        <f>IF('Master DB'!O132="NULL",0,'Master DB'!O132)</f>
        <v>0</v>
      </c>
      <c r="P132" s="228">
        <f>IF('Master DB'!P132="NULL",0,'Master DB'!P132)</f>
        <v>14</v>
      </c>
      <c r="Q132" s="228">
        <f>IF('Master DB'!Q132="NULL",0,'Master DB'!Q132)</f>
        <v>14</v>
      </c>
      <c r="R132" s="228">
        <f>IF('Master DB'!R132="NULL",0,'Master DB'!R132)</f>
        <v>14</v>
      </c>
      <c r="S132" s="238">
        <f>IF('Master DB'!S132="NULL",0,'Master DB'!S132)</f>
        <v>0</v>
      </c>
      <c r="T132" s="238">
        <f>IF('Master DB'!T132="NULL",0,'Master DB'!T132)</f>
        <v>8</v>
      </c>
      <c r="U132" s="238">
        <f>IF('Master DB'!U132="NULL",0,'Master DB'!U132)</f>
        <v>7</v>
      </c>
      <c r="V132" s="238">
        <f>IF('Master DB'!V132="NULL",0,'Master DB'!V132)</f>
        <v>0</v>
      </c>
      <c r="W132" s="238">
        <f>IF('Master DB'!W132="NULL",0,'Master DB'!W132)</f>
        <v>0</v>
      </c>
      <c r="X132" s="238">
        <f>IF('Master DB'!X132="NULL",0,'Master DB'!X132)</f>
        <v>0</v>
      </c>
    </row>
    <row r="133" spans="1:24" ht="15.75" customHeight="1" x14ac:dyDescent="0.2">
      <c r="A133" s="95">
        <f>'Master DB'!A133</f>
        <v>131</v>
      </c>
      <c r="B133" s="96" t="str">
        <f>'Master DB'!B133</f>
        <v>3. Opex</v>
      </c>
      <c r="C133" s="96" t="str">
        <f>'Master DB'!C133</f>
        <v>3.5 Monthly Cost / Unit - Max</v>
      </c>
      <c r="D133" s="96" t="str">
        <f>'Master DB'!D133</f>
        <v>Item 2</v>
      </c>
      <c r="E133" s="99" t="str">
        <f>'Master DB'!E133</f>
        <v>£</v>
      </c>
      <c r="F133" s="238">
        <f>IF('Master DB'!F133="NULL",0,'Master DB'!F133)</f>
        <v>0</v>
      </c>
      <c r="G133" s="238">
        <f>IF('Master DB'!G133="NULL",0,'Master DB'!G133)</f>
        <v>0</v>
      </c>
      <c r="H133" s="238">
        <f>IF('Master DB'!H133="NULL",0,'Master DB'!H133)</f>
        <v>7</v>
      </c>
      <c r="I133" s="238">
        <f>IF('Master DB'!I133="NULL",0,'Master DB'!I133)</f>
        <v>1062</v>
      </c>
      <c r="J133" s="228">
        <f>IF('Master DB'!J133="NULL",0,'Master DB'!J133)</f>
        <v>25</v>
      </c>
      <c r="K133" s="238">
        <f>IF('Master DB'!K133="NULL",0,'Master DB'!K133)</f>
        <v>8</v>
      </c>
      <c r="L133" s="238">
        <f>IF('Master DB'!L133="NULL",0,'Master DB'!L133)</f>
        <v>0</v>
      </c>
      <c r="M133" s="238">
        <f>IF('Master DB'!M133="NULL",0,'Master DB'!M133)</f>
        <v>19</v>
      </c>
      <c r="N133" s="238">
        <f>IF('Master DB'!N133="NULL",0,'Master DB'!N133)</f>
        <v>0</v>
      </c>
      <c r="O133" s="238">
        <f>IF('Master DB'!O133="NULL",0,'Master DB'!O133)</f>
        <v>0</v>
      </c>
      <c r="P133" s="228">
        <f>IF('Master DB'!P133="NULL",0,'Master DB'!P133)</f>
        <v>64</v>
      </c>
      <c r="Q133" s="228">
        <f>IF('Master DB'!Q133="NULL",0,'Master DB'!Q133)</f>
        <v>64</v>
      </c>
      <c r="R133" s="228">
        <f>IF('Master DB'!R133="NULL",0,'Master DB'!R133)</f>
        <v>64</v>
      </c>
      <c r="S133" s="238">
        <f>IF('Master DB'!S133="NULL",0,'Master DB'!S133)</f>
        <v>0</v>
      </c>
      <c r="T133" s="238">
        <f>IF('Master DB'!T133="NULL",0,'Master DB'!T133)</f>
        <v>24</v>
      </c>
      <c r="U133" s="238">
        <f>IF('Master DB'!U133="NULL",0,'Master DB'!U133)</f>
        <v>11</v>
      </c>
      <c r="V133" s="238">
        <f>IF('Master DB'!V133="NULL",0,'Master DB'!V133)</f>
        <v>0</v>
      </c>
      <c r="W133" s="238">
        <f>IF('Master DB'!W133="NULL",0,'Master DB'!W133)</f>
        <v>0</v>
      </c>
      <c r="X133" s="238">
        <f>IF('Master DB'!X133="NULL",0,'Master DB'!X133)</f>
        <v>0</v>
      </c>
    </row>
    <row r="134" spans="1:24" ht="15.75" customHeight="1" x14ac:dyDescent="0.2">
      <c r="A134" s="117">
        <f>'Master DB'!A134</f>
        <v>132</v>
      </c>
      <c r="B134" s="119" t="str">
        <f>'Master DB'!B134</f>
        <v>3. Opex</v>
      </c>
      <c r="C134" s="119" t="str">
        <f>'Master DB'!C134</f>
        <v>3.6  Source 1</v>
      </c>
      <c r="D134" s="119" t="str">
        <f>'Master DB'!D134</f>
        <v>Item 2</v>
      </c>
      <c r="E134" s="72" t="str">
        <f>'Master DB'!E134</f>
        <v>AlphaNum</v>
      </c>
      <c r="F134" s="238">
        <f>IF('Master DB'!F134="NULL",0,'Master DB'!F134)</f>
        <v>0</v>
      </c>
      <c r="G134" s="238">
        <f>IF('Master DB'!G134="NULL",0,'Master DB'!G134)</f>
        <v>0</v>
      </c>
      <c r="H134" s="238" t="str">
        <f>IF('Master DB'!H134="NULL",0,'Master DB'!H134)</f>
        <v>Internal research</v>
      </c>
      <c r="I134" s="238" t="str">
        <f>IF('Master DB'!I134="NULL",0,'Master DB'!I134)</f>
        <v>Internal research</v>
      </c>
      <c r="J134" s="281" t="str">
        <f>IF('Master DB'!J134="NULL",0,'Master DB'!J134)</f>
        <v xml:space="preserve">https://www.preciseparklink.com/news/top-10-benefits-of-installing-ev-chargers-in-ontario
</v>
      </c>
      <c r="K134" s="238" t="str">
        <f>IF('Master DB'!K134="NULL",0,'Master DB'!K134)</f>
        <v>Internal research</v>
      </c>
      <c r="L134" s="238">
        <f>IF('Master DB'!L134="NULL",0,'Master DB'!L134)</f>
        <v>0</v>
      </c>
      <c r="M134" s="281" t="str">
        <f>IF('Master DB'!M134="NULL",0,'Master DB'!M134)</f>
        <v>https://www.thumbtack.com/p/security-camera-installation-cost</v>
      </c>
      <c r="N134" s="238">
        <f>IF('Master DB'!N134="NULL",0,'Master DB'!N134)</f>
        <v>0</v>
      </c>
      <c r="O134" s="238">
        <f>IF('Master DB'!O134="NULL",0,'Master DB'!O134)</f>
        <v>0</v>
      </c>
      <c r="P134" s="238" t="str">
        <f>IF('Master DB'!P134="NULL",0,'Master DB'!P134)</f>
        <v>Internal research</v>
      </c>
      <c r="Q134" s="238" t="str">
        <f>IF('Master DB'!Q134="NULL",0,'Master DB'!Q134)</f>
        <v>Internal research</v>
      </c>
      <c r="R134" s="238" t="str">
        <f>IF('Master DB'!R134="NULL",0,'Master DB'!R134)</f>
        <v>Internal research</v>
      </c>
      <c r="S134" s="238">
        <f>IF('Master DB'!S134="NULL",0,'Master DB'!S134)</f>
        <v>0</v>
      </c>
      <c r="T134" s="281" t="str">
        <f>IF('Master DB'!T134="NULL",0,'Master DB'!T134)</f>
        <v>https://blog.capterra.com/how-much-does-network-monitoring-software-cost/</v>
      </c>
      <c r="U134" s="238" t="str">
        <f>IF('Master DB'!U134="NULL",0,'Master DB'!U134)</f>
        <v>Internal research</v>
      </c>
      <c r="V134" s="238">
        <f>IF('Master DB'!V134="NULL",0,'Master DB'!V134)</f>
        <v>0</v>
      </c>
      <c r="W134" s="238">
        <f>IF('Master DB'!W134="NULL",0,'Master DB'!W134)</f>
        <v>0</v>
      </c>
      <c r="X134" s="238">
        <f>IF('Master DB'!X134="NULL",0,'Master DB'!X134)</f>
        <v>0</v>
      </c>
    </row>
    <row r="135" spans="1:24" ht="15.75" customHeight="1" x14ac:dyDescent="0.2">
      <c r="A135" s="117">
        <f>'Master DB'!A135</f>
        <v>133</v>
      </c>
      <c r="B135" s="119" t="str">
        <f>'Master DB'!B135</f>
        <v>3. Opex</v>
      </c>
      <c r="C135" s="119" t="str">
        <f>'Master DB'!C135</f>
        <v>3.7 Source 2</v>
      </c>
      <c r="D135" s="119" t="str">
        <f>'Master DB'!D135</f>
        <v>Item 2</v>
      </c>
      <c r="E135" s="72" t="str">
        <f>'Master DB'!E135</f>
        <v>AlphaNum</v>
      </c>
      <c r="F135" s="238">
        <f>IF('Master DB'!F135="NULL",0,'Master DB'!F135)</f>
        <v>0</v>
      </c>
      <c r="G135" s="238">
        <f>IF('Master DB'!G135="NULL",0,'Master DB'!G135)</f>
        <v>0</v>
      </c>
      <c r="H135" s="281" t="str">
        <f>IF('Master DB'!H135="NULL",0,'Master DB'!H135)</f>
        <v>https://blog.lightinus.com/comparing-traditional-street-lights-and-solar-energy-lights</v>
      </c>
      <c r="I135" s="238">
        <f>IF('Master DB'!I135="NULL",0,'Master DB'!I135)</f>
        <v>0</v>
      </c>
      <c r="J135" s="281" t="str">
        <f>IF('Master DB'!J135="NULL",0,'Master DB'!J135)</f>
        <v xml:space="preserve">http://tompkinscountyny.gov/files2/itctc/projects/EV/Tompkins%20EVSE%20Installation%20Analysis%20FINAL.pdf
</v>
      </c>
      <c r="K135" s="238">
        <f>IF('Master DB'!K135="NULL",0,'Master DB'!K135)</f>
        <v>0</v>
      </c>
      <c r="L135" s="238">
        <f>IF('Master DB'!L135="NULL",0,'Master DB'!L135)</f>
        <v>0</v>
      </c>
      <c r="M135" s="238" t="str">
        <f>IF('Master DB'!M135="NULL",0,'Master DB'!M135)</f>
        <v>Internal research</v>
      </c>
      <c r="N135" s="238">
        <f>IF('Master DB'!N135="NULL",0,'Master DB'!N135)</f>
        <v>0</v>
      </c>
      <c r="O135" s="238">
        <f>IF('Master DB'!O135="NULL",0,'Master DB'!O135)</f>
        <v>0</v>
      </c>
      <c r="P135" s="281" t="str">
        <f>IF('Master DB'!P135="NULL",0,'Master DB'!P135)</f>
        <v>http://advantech-bb.com/sensor-networking-cost-model/</v>
      </c>
      <c r="Q135" s="281" t="str">
        <f>IF('Master DB'!Q135="NULL",0,'Master DB'!Q135)</f>
        <v>http://advantech-bb.com/sensor-networking-cost-model/</v>
      </c>
      <c r="R135" s="281" t="str">
        <f>IF('Master DB'!R135="NULL",0,'Master DB'!R135)</f>
        <v>http://advantech-bb.com/sensor-networking-cost-model/</v>
      </c>
      <c r="S135" s="238">
        <f>IF('Master DB'!S135="NULL",0,'Master DB'!S135)</f>
        <v>0</v>
      </c>
      <c r="T135" s="238" t="str">
        <f>IF('Master DB'!T135="NULL",0,'Master DB'!T135)</f>
        <v>Internal research</v>
      </c>
      <c r="U135" s="281" t="str">
        <f>IF('Master DB'!U135="NULL",0,'Master DB'!U135)</f>
        <v>https://sensorcloud.com/pricing</v>
      </c>
      <c r="V135" s="238">
        <f>IF('Master DB'!V135="NULL",0,'Master DB'!V135)</f>
        <v>0</v>
      </c>
      <c r="W135" s="238">
        <f>IF('Master DB'!W135="NULL",0,'Master DB'!W135)</f>
        <v>0</v>
      </c>
      <c r="X135" s="238">
        <f>IF('Master DB'!X135="NULL",0,'Master DB'!X135)</f>
        <v>0</v>
      </c>
    </row>
    <row r="136" spans="1:24" ht="15.75" customHeight="1" x14ac:dyDescent="0.2">
      <c r="A136" s="117">
        <f>'Master DB'!A136</f>
        <v>134</v>
      </c>
      <c r="B136" s="119" t="str">
        <f>'Master DB'!B136</f>
        <v>3. Opex</v>
      </c>
      <c r="C136" s="119" t="str">
        <f>'Master DB'!C136</f>
        <v>3.8 Source 3</v>
      </c>
      <c r="D136" s="119" t="str">
        <f>'Master DB'!D136</f>
        <v>Item 2</v>
      </c>
      <c r="E136" s="72" t="str">
        <f>'Master DB'!E136</f>
        <v>AlphaNum</v>
      </c>
      <c r="F136" s="238">
        <f>IF('Master DB'!F136="NULL",0,'Master DB'!F136)</f>
        <v>0</v>
      </c>
      <c r="G136" s="238">
        <f>IF('Master DB'!G136="NULL",0,'Master DB'!G136)</f>
        <v>0</v>
      </c>
      <c r="H136" s="281" t="str">
        <f>IF('Master DB'!H136="NULL",0,'Master DB'!H136)</f>
        <v>https://www.streetlights-solar.com/2018/07/19/cost-comparison-between-solar-vs-traditional-lights/</v>
      </c>
      <c r="I136" s="238">
        <f>IF('Master DB'!I136="NULL",0,'Master DB'!I136)</f>
        <v>0</v>
      </c>
      <c r="J136" s="281">
        <f>IF('Master DB'!J136="NULL",0,'Master DB'!J136)</f>
        <v>0</v>
      </c>
      <c r="K136" s="238">
        <f>IF('Master DB'!K136="NULL",0,'Master DB'!K136)</f>
        <v>0</v>
      </c>
      <c r="L136" s="238">
        <f>IF('Master DB'!L136="NULL",0,'Master DB'!L136)</f>
        <v>0</v>
      </c>
      <c r="M136" s="238">
        <f>IF('Master DB'!M136="NULL",0,'Master DB'!M136)</f>
        <v>0</v>
      </c>
      <c r="N136" s="238">
        <f>IF('Master DB'!N136="NULL",0,'Master DB'!N136)</f>
        <v>0</v>
      </c>
      <c r="O136" s="238">
        <f>IF('Master DB'!O136="NULL",0,'Master DB'!O136)</f>
        <v>0</v>
      </c>
      <c r="P136" s="281">
        <f>IF('Master DB'!P136="NULL",0,'Master DB'!P136)</f>
        <v>0</v>
      </c>
      <c r="Q136" s="281">
        <f>IF('Master DB'!Q136="NULL",0,'Master DB'!Q136)</f>
        <v>0</v>
      </c>
      <c r="R136" s="281">
        <f>IF('Master DB'!R136="NULL",0,'Master DB'!R136)</f>
        <v>0</v>
      </c>
      <c r="S136" s="238">
        <f>IF('Master DB'!S136="NULL",0,'Master DB'!S136)</f>
        <v>0</v>
      </c>
      <c r="T136" s="238">
        <f>IF('Master DB'!T136="NULL",0,'Master DB'!T136)</f>
        <v>0</v>
      </c>
      <c r="U136" s="238">
        <f>IF('Master DB'!U136="NULL",0,'Master DB'!U136)</f>
        <v>0</v>
      </c>
      <c r="V136" s="238">
        <f>IF('Master DB'!V136="NULL",0,'Master DB'!V136)</f>
        <v>0</v>
      </c>
      <c r="W136" s="238">
        <f>IF('Master DB'!W136="NULL",0,'Master DB'!W136)</f>
        <v>0</v>
      </c>
      <c r="X136" s="238">
        <f>IF('Master DB'!X136="NULL",0,'Master DB'!X136)</f>
        <v>0</v>
      </c>
    </row>
    <row r="137" spans="1:24" ht="15.75" customHeight="1" x14ac:dyDescent="0.2">
      <c r="A137" s="117">
        <f>'Master DB'!A137</f>
        <v>135</v>
      </c>
      <c r="B137" s="119" t="str">
        <f>'Master DB'!B137</f>
        <v>3. Opex</v>
      </c>
      <c r="C137" s="119" t="str">
        <f>'Master DB'!C137</f>
        <v>3.9 Source 1 - Short</v>
      </c>
      <c r="D137" s="119" t="str">
        <f>'Master DB'!D137</f>
        <v>Item 2</v>
      </c>
      <c r="E137" s="72" t="str">
        <f>'Master DB'!E137</f>
        <v>AlphaNum</v>
      </c>
      <c r="F137" s="238">
        <f>IF('Master DB'!F137="NULL",0,'Master DB'!F137)</f>
        <v>0</v>
      </c>
      <c r="G137" s="238">
        <f>IF('Master DB'!G137="NULL",0,'Master DB'!G137)</f>
        <v>0</v>
      </c>
      <c r="H137" s="238" t="str">
        <f>IF('Master DB'!H137="NULL",0,'Master DB'!H137)</f>
        <v>Internal research</v>
      </c>
      <c r="I137" s="238" t="str">
        <f>IF('Master DB'!I137="NULL",0,'Master DB'!I137)</f>
        <v>Internal research</v>
      </c>
      <c r="J137" s="281" t="str">
        <f>IF('Master DB'!J137="NULL",0,'Master DB'!J137)</f>
        <v>https://www.preciseparklink.com/</v>
      </c>
      <c r="K137" s="238" t="str">
        <f>IF('Master DB'!K137="NULL",0,'Master DB'!K137)</f>
        <v>Internal research</v>
      </c>
      <c r="L137" s="238">
        <f>IF('Master DB'!L137="NULL",0,'Master DB'!L137)</f>
        <v>0</v>
      </c>
      <c r="M137" s="281" t="str">
        <f>IF('Master DB'!M137="NULL",0,'Master DB'!M137)</f>
        <v>https://www.thumbtack.com/</v>
      </c>
      <c r="N137" s="238">
        <f>IF('Master DB'!N137="NULL",0,'Master DB'!N137)</f>
        <v>0</v>
      </c>
      <c r="O137" s="238">
        <f>IF('Master DB'!O137="NULL",0,'Master DB'!O137)</f>
        <v>0</v>
      </c>
      <c r="P137" s="238" t="str">
        <f>IF('Master DB'!P137="NULL",0,'Master DB'!P137)</f>
        <v>Internal research</v>
      </c>
      <c r="Q137" s="238" t="str">
        <f>IF('Master DB'!Q137="NULL",0,'Master DB'!Q137)</f>
        <v>Internal research</v>
      </c>
      <c r="R137" s="238" t="str">
        <f>IF('Master DB'!R137="NULL",0,'Master DB'!R137)</f>
        <v>Internal research</v>
      </c>
      <c r="S137" s="238">
        <f>IF('Master DB'!S137="NULL",0,'Master DB'!S137)</f>
        <v>0</v>
      </c>
      <c r="T137" s="281" t="str">
        <f>IF('Master DB'!T137="NULL",0,'Master DB'!T137)</f>
        <v>https://blog.capterra.com/</v>
      </c>
      <c r="U137" s="238" t="str">
        <f>IF('Master DB'!U137="NULL",0,'Master DB'!U137)</f>
        <v>Internal research</v>
      </c>
      <c r="V137" s="238">
        <f>IF('Master DB'!V137="NULL",0,'Master DB'!V137)</f>
        <v>0</v>
      </c>
      <c r="W137" s="238">
        <f>IF('Master DB'!W137="NULL",0,'Master DB'!W137)</f>
        <v>0</v>
      </c>
      <c r="X137" s="238">
        <f>IF('Master DB'!X137="NULL",0,'Master DB'!X137)</f>
        <v>0</v>
      </c>
    </row>
    <row r="138" spans="1:24" ht="15.75" customHeight="1" x14ac:dyDescent="0.2">
      <c r="A138" s="117">
        <f>'Master DB'!A138</f>
        <v>136</v>
      </c>
      <c r="B138" s="119" t="str">
        <f>'Master DB'!B138</f>
        <v>3. Opex</v>
      </c>
      <c r="C138" s="119" t="str">
        <f>'Master DB'!C138</f>
        <v>3.91 Source 2 - Short</v>
      </c>
      <c r="D138" s="119" t="str">
        <f>'Master DB'!D138</f>
        <v>Item 2</v>
      </c>
      <c r="E138" s="72" t="str">
        <f>'Master DB'!E138</f>
        <v>AlphaNum</v>
      </c>
      <c r="F138" s="238">
        <f>IF('Master DB'!F138="NULL",0,'Master DB'!F138)</f>
        <v>0</v>
      </c>
      <c r="G138" s="238">
        <f>IF('Master DB'!G138="NULL",0,'Master DB'!G138)</f>
        <v>0</v>
      </c>
      <c r="H138" s="281" t="str">
        <f>IF('Master DB'!H138="NULL",0,'Master DB'!H138)</f>
        <v>https://blog.lightinus.com/</v>
      </c>
      <c r="I138" s="238">
        <f>IF('Master DB'!I138="NULL",0,'Master DB'!I138)</f>
        <v>0</v>
      </c>
      <c r="J138" s="281" t="str">
        <f>IF('Master DB'!J138="NULL",0,'Master DB'!J138)</f>
        <v>http://tompkinscountyny.gov/</v>
      </c>
      <c r="K138" s="238">
        <f>IF('Master DB'!K138="NULL",0,'Master DB'!K138)</f>
        <v>0</v>
      </c>
      <c r="L138" s="238">
        <f>IF('Master DB'!L138="NULL",0,'Master DB'!L138)</f>
        <v>0</v>
      </c>
      <c r="M138" s="238" t="str">
        <f>IF('Master DB'!M138="NULL",0,'Master DB'!M138)</f>
        <v>Internal research</v>
      </c>
      <c r="N138" s="238">
        <f>IF('Master DB'!N138="NULL",0,'Master DB'!N138)</f>
        <v>0</v>
      </c>
      <c r="O138" s="238">
        <f>IF('Master DB'!O138="NULL",0,'Master DB'!O138)</f>
        <v>0</v>
      </c>
      <c r="P138" s="281" t="str">
        <f>IF('Master DB'!P138="NULL",0,'Master DB'!P138)</f>
        <v>http://advantech-bb.com/</v>
      </c>
      <c r="Q138" s="281" t="str">
        <f>IF('Master DB'!Q138="NULL",0,'Master DB'!Q138)</f>
        <v>http://advantech-bb.com/</v>
      </c>
      <c r="R138" s="281" t="str">
        <f>IF('Master DB'!R138="NULL",0,'Master DB'!R138)</f>
        <v>http://advantech-bb.com/</v>
      </c>
      <c r="S138" s="238">
        <f>IF('Master DB'!S138="NULL",0,'Master DB'!S138)</f>
        <v>0</v>
      </c>
      <c r="T138" s="238" t="str">
        <f>IF('Master DB'!T138="NULL",0,'Master DB'!T138)</f>
        <v>Internal research</v>
      </c>
      <c r="U138" s="281" t="str">
        <f>IF('Master DB'!U138="NULL",0,'Master DB'!U138)</f>
        <v>https://sensorcloud.com/</v>
      </c>
      <c r="V138" s="238">
        <f>IF('Master DB'!V138="NULL",0,'Master DB'!V138)</f>
        <v>0</v>
      </c>
      <c r="W138" s="238">
        <f>IF('Master DB'!W138="NULL",0,'Master DB'!W138)</f>
        <v>0</v>
      </c>
      <c r="X138" s="238">
        <f>IF('Master DB'!X138="NULL",0,'Master DB'!X138)</f>
        <v>0</v>
      </c>
    </row>
    <row r="139" spans="1:24" ht="15.75" customHeight="1" x14ac:dyDescent="0.2">
      <c r="A139" s="283">
        <f>'Master DB'!A139</f>
        <v>137</v>
      </c>
      <c r="B139" s="284" t="str">
        <f>'Master DB'!B139</f>
        <v>3. Opex</v>
      </c>
      <c r="C139" s="284" t="str">
        <f>'Master DB'!C139</f>
        <v>3.92 Source 3 - Short</v>
      </c>
      <c r="D139" s="284" t="str">
        <f>'Master DB'!D139</f>
        <v>Item 2</v>
      </c>
      <c r="E139" s="72" t="str">
        <f>'Master DB'!E139</f>
        <v>AlphaNum</v>
      </c>
      <c r="F139" s="285">
        <f>IF('Master DB'!F139="NULL",0,'Master DB'!F139)</f>
        <v>0</v>
      </c>
      <c r="G139" s="285">
        <f>IF('Master DB'!G139="NULL",0,'Master DB'!G139)</f>
        <v>0</v>
      </c>
      <c r="H139" s="286" t="str">
        <f>IF('Master DB'!H139="NULL",0,'Master DB'!H139)</f>
        <v>https://www.streetlights-solar.com/</v>
      </c>
      <c r="I139" s="238">
        <f>IF('Master DB'!I139="NULL",0,'Master DB'!I139)</f>
        <v>0</v>
      </c>
      <c r="J139" s="285">
        <f>IF('Master DB'!J139="NULL",0,'Master DB'!J139)</f>
        <v>0</v>
      </c>
      <c r="K139" s="285">
        <f>IF('Master DB'!K139="NULL",0,'Master DB'!K139)</f>
        <v>0</v>
      </c>
      <c r="L139" s="285">
        <f>IF('Master DB'!L139="NULL",0,'Master DB'!L139)</f>
        <v>0</v>
      </c>
      <c r="M139" s="238">
        <f>IF('Master DB'!M139="NULL",0,'Master DB'!M139)</f>
        <v>0</v>
      </c>
      <c r="N139" s="238">
        <f>IF('Master DB'!N139="NULL",0,'Master DB'!N139)</f>
        <v>0</v>
      </c>
      <c r="O139" s="238">
        <f>IF('Master DB'!O139="NULL",0,'Master DB'!O139)</f>
        <v>0</v>
      </c>
      <c r="P139" s="285">
        <f>IF('Master DB'!P139="NULL",0,'Master DB'!P139)</f>
        <v>0</v>
      </c>
      <c r="Q139" s="285">
        <f>IF('Master DB'!Q139="NULL",0,'Master DB'!Q139)</f>
        <v>0</v>
      </c>
      <c r="R139" s="285">
        <f>IF('Master DB'!R139="NULL",0,'Master DB'!R139)</f>
        <v>0</v>
      </c>
      <c r="S139" s="238">
        <f>IF('Master DB'!S139="NULL",0,'Master DB'!S139)</f>
        <v>0</v>
      </c>
      <c r="T139" s="238">
        <f>IF('Master DB'!T139="NULL",0,'Master DB'!T139)</f>
        <v>0</v>
      </c>
      <c r="U139" s="285">
        <f>IF('Master DB'!U139="NULL",0,'Master DB'!U139)</f>
        <v>0</v>
      </c>
      <c r="V139" s="285">
        <f>IF('Master DB'!V139="NULL",0,'Master DB'!V139)</f>
        <v>0</v>
      </c>
      <c r="W139" s="285">
        <f>IF('Master DB'!W139="NULL",0,'Master DB'!W139)</f>
        <v>0</v>
      </c>
      <c r="X139" s="285">
        <f>IF('Master DB'!X139="NULL",0,'Master DB'!X139)</f>
        <v>0</v>
      </c>
    </row>
    <row r="140" spans="1:24" ht="15.75" customHeight="1" x14ac:dyDescent="0.2">
      <c r="A140" s="64">
        <f>'Master DB'!A140</f>
        <v>138</v>
      </c>
      <c r="B140" s="65" t="str">
        <f>'Master DB'!B140</f>
        <v>3. Opex</v>
      </c>
      <c r="C140" s="65" t="str">
        <f>'Master DB'!C140</f>
        <v>3.1 Name</v>
      </c>
      <c r="D140" s="65" t="str">
        <f>'Master DB'!D140</f>
        <v>Item 3</v>
      </c>
      <c r="E140" s="72" t="str">
        <f>'Master DB'!E140</f>
        <v>AlphaNum</v>
      </c>
      <c r="F140" s="276">
        <f>IF('Master DB'!F140="NULL",0,'Master DB'!F140)</f>
        <v>0</v>
      </c>
      <c r="G140" s="276">
        <f>IF('Master DB'!G140="NULL",0,'Master DB'!G140)</f>
        <v>0</v>
      </c>
      <c r="H140" s="276">
        <f>IF('Master DB'!H140="NULL",0,'Master DB'!H140)</f>
        <v>0</v>
      </c>
      <c r="I140" s="276" t="str">
        <f>IF('Master DB'!I140="NULL",0,'Master DB'!I140)</f>
        <v>Maintenance of the box gateway</v>
      </c>
      <c r="J140" s="276" t="str">
        <f>IF('Master DB'!J140="NULL",0,'Master DB'!J140)</f>
        <v>Electricity cost</v>
      </c>
      <c r="K140" s="276">
        <f>IF('Master DB'!K140="NULL",0,'Master DB'!K140)</f>
        <v>0</v>
      </c>
      <c r="L140" s="276">
        <f>IF('Master DB'!L140="NULL",0,'Master DB'!L140)</f>
        <v>0</v>
      </c>
      <c r="M140" s="276" t="str">
        <f>IF('Master DB'!M140="NULL",0,'Master DB'!M140)</f>
        <v>Maintenance of the DVR (Digital Video Recorder) and monitor</v>
      </c>
      <c r="N140" s="276">
        <f>IF('Master DB'!N140="NULL",0,'Master DB'!N140)</f>
        <v>0</v>
      </c>
      <c r="O140" s="276">
        <f>IF('Master DB'!O140="NULL",0,'Master DB'!O140)</f>
        <v>0</v>
      </c>
      <c r="P140" s="276">
        <f>IF('Master DB'!P140="NULL",0,'Master DB'!P140)</f>
        <v>0</v>
      </c>
      <c r="Q140" s="276">
        <f>IF('Master DB'!Q140="NULL",0,'Master DB'!Q140)</f>
        <v>0</v>
      </c>
      <c r="R140" s="276">
        <f>IF('Master DB'!R140="NULL",0,'Master DB'!R140)</f>
        <v>0</v>
      </c>
      <c r="S140" s="276">
        <f>IF('Master DB'!S140="NULL",0,'Master DB'!S140)</f>
        <v>0</v>
      </c>
      <c r="T140" s="276">
        <f>IF('Master DB'!T140="NULL",0,'Master DB'!T140)</f>
        <v>0</v>
      </c>
      <c r="U140" s="276" t="str">
        <f>IF('Master DB'!U140="NULL",0,'Master DB'!U140)</f>
        <v xml:space="preserve">Maintenance of local parking guidance system </v>
      </c>
      <c r="V140" s="276">
        <f>IF('Master DB'!V140="NULL",0,'Master DB'!V140)</f>
        <v>0</v>
      </c>
      <c r="W140" s="276">
        <f>IF('Master DB'!W140="NULL",0,'Master DB'!W140)</f>
        <v>0</v>
      </c>
      <c r="X140" s="276">
        <f>IF('Master DB'!X140="NULL",0,'Master DB'!X140)</f>
        <v>0</v>
      </c>
    </row>
    <row r="141" spans="1:24" ht="15.75" customHeight="1" x14ac:dyDescent="0.2">
      <c r="A141" s="117">
        <f>'Master DB'!A141</f>
        <v>139</v>
      </c>
      <c r="B141" s="119" t="str">
        <f>'Master DB'!B141</f>
        <v>3. Opex</v>
      </c>
      <c r="C141" s="119" t="str">
        <f>'Master DB'!C141</f>
        <v>3.2 Unit</v>
      </c>
      <c r="D141" s="119" t="str">
        <f>'Master DB'!D141</f>
        <v>Item 3</v>
      </c>
      <c r="E141" s="72" t="str">
        <f>'Master DB'!E141</f>
        <v>AlphaNum</v>
      </c>
      <c r="F141" s="238">
        <f>IF('Master DB'!F141="NULL",0,'Master DB'!F141)</f>
        <v>0</v>
      </c>
      <c r="G141" s="238">
        <f>IF('Master DB'!G141="NULL",0,'Master DB'!G141)</f>
        <v>0</v>
      </c>
      <c r="H141" s="238">
        <f>IF('Master DB'!H141="NULL",0,'Master DB'!H141)</f>
        <v>0</v>
      </c>
      <c r="I141" s="238" t="str">
        <f>IF('Master DB'!I141="NULL",0,'Master DB'!I141)</f>
        <v>Per gateway</v>
      </c>
      <c r="J141" s="238" t="str">
        <f>IF('Master DB'!J141="NULL",0,'Master DB'!J141)</f>
        <v>Per EV charging point</v>
      </c>
      <c r="K141" s="238">
        <f>IF('Master DB'!K141="NULL",0,'Master DB'!K141)</f>
        <v>0</v>
      </c>
      <c r="L141" s="238">
        <f>IF('Master DB'!L141="NULL",0,'Master DB'!L141)</f>
        <v>0</v>
      </c>
      <c r="M141" s="238" t="str">
        <f>IF('Master DB'!M141="NULL",0,'Master DB'!M141)</f>
        <v>Per DVR/NVR</v>
      </c>
      <c r="N141" s="238">
        <f>IF('Master DB'!N141="NULL",0,'Master DB'!N141)</f>
        <v>0</v>
      </c>
      <c r="O141" s="238">
        <f>IF('Master DB'!O141="NULL",0,'Master DB'!O141)</f>
        <v>0</v>
      </c>
      <c r="P141" s="238">
        <f>IF('Master DB'!P141="NULL",0,'Master DB'!P141)</f>
        <v>0</v>
      </c>
      <c r="Q141" s="238">
        <f>IF('Master DB'!Q141="NULL",0,'Master DB'!Q141)</f>
        <v>0</v>
      </c>
      <c r="R141" s="238">
        <f>IF('Master DB'!R141="NULL",0,'Master DB'!R141)</f>
        <v>0</v>
      </c>
      <c r="S141" s="238">
        <f>IF('Master DB'!S141="NULL",0,'Master DB'!S141)</f>
        <v>0</v>
      </c>
      <c r="T141" s="238">
        <f>IF('Master DB'!T141="NULL",0,'Master DB'!T141)</f>
        <v>0</v>
      </c>
      <c r="U141" s="238" t="str">
        <f>IF('Master DB'!U141="NULL",0,'Master DB'!U141)</f>
        <v>Per guidance system</v>
      </c>
      <c r="V141" s="238">
        <f>IF('Master DB'!V141="NULL",0,'Master DB'!V141)</f>
        <v>0</v>
      </c>
      <c r="W141" s="238">
        <f>IF('Master DB'!W141="NULL",0,'Master DB'!W141)</f>
        <v>0</v>
      </c>
      <c r="X141" s="238">
        <f>IF('Master DB'!X141="NULL",0,'Master DB'!X141)</f>
        <v>0</v>
      </c>
    </row>
    <row r="142" spans="1:24" ht="15.75" customHeight="1" x14ac:dyDescent="0.2">
      <c r="A142" s="117">
        <f>'Master DB'!A142</f>
        <v>140</v>
      </c>
      <c r="B142" s="119" t="str">
        <f>'Master DB'!B142</f>
        <v>3. Opex</v>
      </c>
      <c r="C142" s="119" t="str">
        <f>'Master DB'!C142</f>
        <v>3.3 Ratio # Units / Measure</v>
      </c>
      <c r="D142" s="119" t="str">
        <f>'Master DB'!D142</f>
        <v>Item 3</v>
      </c>
      <c r="E142" s="72" t="str">
        <f>'Master DB'!E142</f>
        <v>Num #</v>
      </c>
      <c r="F142" s="238">
        <f>IF('Master DB'!F142="NULL",0,'Master DB'!F142)</f>
        <v>0</v>
      </c>
      <c r="G142" s="238">
        <f>IF('Master DB'!G142="NULL",0,'Master DB'!G142)</f>
        <v>0</v>
      </c>
      <c r="H142" s="238">
        <f>IF('Master DB'!H142="NULL",0,'Master DB'!H142)</f>
        <v>0</v>
      </c>
      <c r="I142" s="350">
        <f>IF('Master DB'!I142="NULL",0,'Master DB'!I142)</f>
        <v>1E-3</v>
      </c>
      <c r="J142" s="164">
        <f>IF('Master DB'!J142="NULL",0,'Master DB'!J142)</f>
        <v>0.01</v>
      </c>
      <c r="K142" s="238">
        <f>IF('Master DB'!K142="NULL",0,'Master DB'!K142)</f>
        <v>0</v>
      </c>
      <c r="L142" s="238">
        <f>IF('Master DB'!L142="NULL",0,'Master DB'!L142)</f>
        <v>0</v>
      </c>
      <c r="M142" s="238">
        <f>IF('Master DB'!M142="NULL",0,'Master DB'!M142)</f>
        <v>0.05</v>
      </c>
      <c r="N142" s="238">
        <f>IF('Master DB'!N142="NULL",0,'Master DB'!N142)</f>
        <v>0</v>
      </c>
      <c r="O142" s="238">
        <f>IF('Master DB'!O142="NULL",0,'Master DB'!O142)</f>
        <v>0</v>
      </c>
      <c r="P142" s="238">
        <f>IF('Master DB'!P142="NULL",0,'Master DB'!P142)</f>
        <v>0</v>
      </c>
      <c r="Q142" s="238">
        <f>IF('Master DB'!Q142="NULL",0,'Master DB'!Q142)</f>
        <v>0</v>
      </c>
      <c r="R142" s="238">
        <f>IF('Master DB'!R142="NULL",0,'Master DB'!R142)</f>
        <v>0</v>
      </c>
      <c r="S142" s="238">
        <f>IF('Master DB'!S142="NULL",0,'Master DB'!S142)</f>
        <v>0</v>
      </c>
      <c r="T142" s="238">
        <f>IF('Master DB'!T142="NULL",0,'Master DB'!T142)</f>
        <v>0</v>
      </c>
      <c r="U142" s="238">
        <f>IF('Master DB'!U142="NULL",0,'Master DB'!U142)</f>
        <v>0.1</v>
      </c>
      <c r="V142" s="238">
        <f>IF('Master DB'!V142="NULL",0,'Master DB'!V142)</f>
        <v>0</v>
      </c>
      <c r="W142" s="238">
        <f>IF('Master DB'!W142="NULL",0,'Master DB'!W142)</f>
        <v>0</v>
      </c>
      <c r="X142" s="238">
        <f>IF('Master DB'!X142="NULL",0,'Master DB'!X142)</f>
        <v>0</v>
      </c>
    </row>
    <row r="143" spans="1:24" ht="15.75" customHeight="1" x14ac:dyDescent="0.2">
      <c r="A143" s="95">
        <f>'Master DB'!A143</f>
        <v>141</v>
      </c>
      <c r="B143" s="96" t="str">
        <f>'Master DB'!B143</f>
        <v>3. Opex</v>
      </c>
      <c r="C143" s="96" t="str">
        <f>'Master DB'!C143</f>
        <v>3.4 Monthly Cost / Unit - Min</v>
      </c>
      <c r="D143" s="96" t="str">
        <f>'Master DB'!D143</f>
        <v>Item 3</v>
      </c>
      <c r="E143" s="99" t="str">
        <f>'Master DB'!E143</f>
        <v>£</v>
      </c>
      <c r="F143" s="238">
        <f>IF('Master DB'!F143="NULL",0,'Master DB'!F143)</f>
        <v>0</v>
      </c>
      <c r="G143" s="238">
        <f>IF('Master DB'!G143="NULL",0,'Master DB'!G143)</f>
        <v>0</v>
      </c>
      <c r="H143" s="238">
        <f>IF('Master DB'!H143="NULL",0,'Master DB'!H143)</f>
        <v>0</v>
      </c>
      <c r="I143" s="238">
        <f>IF('Master DB'!I143="NULL",0,'Master DB'!I143)</f>
        <v>90</v>
      </c>
      <c r="J143" s="228">
        <f>IF('Master DB'!J143="NULL",0,'Master DB'!J143)</f>
        <v>270</v>
      </c>
      <c r="K143" s="238">
        <f>IF('Master DB'!K143="NULL",0,'Master DB'!K143)</f>
        <v>0</v>
      </c>
      <c r="L143" s="238">
        <f>IF('Master DB'!L143="NULL",0,'Master DB'!L143)</f>
        <v>0</v>
      </c>
      <c r="M143" s="228">
        <f>IF('Master DB'!M143="NULL",0,'Master DB'!M143)</f>
        <v>30</v>
      </c>
      <c r="N143" s="228">
        <f>IF('Master DB'!N143="NULL",0,'Master DB'!N143)</f>
        <v>0</v>
      </c>
      <c r="O143" s="228">
        <f>IF('Master DB'!O143="NULL",0,'Master DB'!O143)</f>
        <v>0</v>
      </c>
      <c r="P143" s="228">
        <f>IF('Master DB'!P143="NULL",0,'Master DB'!P143)</f>
        <v>0</v>
      </c>
      <c r="Q143" s="228">
        <f>IF('Master DB'!Q143="NULL",0,'Master DB'!Q143)</f>
        <v>0</v>
      </c>
      <c r="R143" s="228">
        <f>IF('Master DB'!R143="NULL",0,'Master DB'!R143)</f>
        <v>0</v>
      </c>
      <c r="S143" s="228">
        <f>IF('Master DB'!S143="NULL",0,'Master DB'!S143)</f>
        <v>0</v>
      </c>
      <c r="T143" s="228">
        <f>IF('Master DB'!T143="NULL",0,'Master DB'!T143)</f>
        <v>0</v>
      </c>
      <c r="U143" s="228">
        <f>IF('Master DB'!U143="NULL",0,'Master DB'!U143)</f>
        <v>2</v>
      </c>
      <c r="V143" s="228">
        <f>IF('Master DB'!V143="NULL",0,'Master DB'!V143)</f>
        <v>0</v>
      </c>
      <c r="W143" s="228">
        <f>IF('Master DB'!W143="NULL",0,'Master DB'!W143)</f>
        <v>0</v>
      </c>
      <c r="X143" s="228">
        <f>IF('Master DB'!X143="NULL",0,'Master DB'!X143)</f>
        <v>0</v>
      </c>
    </row>
    <row r="144" spans="1:24" ht="15.75" customHeight="1" x14ac:dyDescent="0.2">
      <c r="A144" s="95">
        <f>'Master DB'!A144</f>
        <v>142</v>
      </c>
      <c r="B144" s="96" t="str">
        <f>'Master DB'!B144</f>
        <v>3. Opex</v>
      </c>
      <c r="C144" s="96" t="str">
        <f>'Master DB'!C144</f>
        <v>3.5 Monthly Cost / Unit - Max</v>
      </c>
      <c r="D144" s="96" t="str">
        <f>'Master DB'!D144</f>
        <v>Item 3</v>
      </c>
      <c r="E144" s="99" t="str">
        <f>'Master DB'!E144</f>
        <v>£</v>
      </c>
      <c r="F144" s="238">
        <f>IF('Master DB'!F144="NULL",0,'Master DB'!F144)</f>
        <v>0</v>
      </c>
      <c r="G144" s="238">
        <f>IF('Master DB'!G144="NULL",0,'Master DB'!G144)</f>
        <v>0</v>
      </c>
      <c r="H144" s="238">
        <f>IF('Master DB'!H144="NULL",0,'Master DB'!H144)</f>
        <v>0</v>
      </c>
      <c r="I144" s="238">
        <f>IF('Master DB'!I144="NULL",0,'Master DB'!I144)</f>
        <v>275</v>
      </c>
      <c r="J144" s="228">
        <f>IF('Master DB'!J144="NULL",0,'Master DB'!J144)</f>
        <v>300</v>
      </c>
      <c r="K144" s="238">
        <f>IF('Master DB'!K144="NULL",0,'Master DB'!K144)</f>
        <v>0</v>
      </c>
      <c r="L144" s="238">
        <f>IF('Master DB'!L144="NULL",0,'Master DB'!L144)</f>
        <v>0</v>
      </c>
      <c r="M144" s="228">
        <f>IF('Master DB'!M144="NULL",0,'Master DB'!M144)</f>
        <v>55</v>
      </c>
      <c r="N144" s="228">
        <f>IF('Master DB'!N144="NULL",0,'Master DB'!N144)</f>
        <v>0</v>
      </c>
      <c r="O144" s="228">
        <f>IF('Master DB'!O144="NULL",0,'Master DB'!O144)</f>
        <v>0</v>
      </c>
      <c r="P144" s="228">
        <f>IF('Master DB'!P144="NULL",0,'Master DB'!P144)</f>
        <v>0</v>
      </c>
      <c r="Q144" s="228">
        <f>IF('Master DB'!Q144="NULL",0,'Master DB'!Q144)</f>
        <v>0</v>
      </c>
      <c r="R144" s="228">
        <f>IF('Master DB'!R144="NULL",0,'Master DB'!R144)</f>
        <v>0</v>
      </c>
      <c r="S144" s="228">
        <f>IF('Master DB'!S144="NULL",0,'Master DB'!S144)</f>
        <v>0</v>
      </c>
      <c r="T144" s="228">
        <f>IF('Master DB'!T144="NULL",0,'Master DB'!T144)</f>
        <v>0</v>
      </c>
      <c r="U144" s="228">
        <f>IF('Master DB'!U144="NULL",0,'Master DB'!U144)</f>
        <v>5</v>
      </c>
      <c r="V144" s="228">
        <f>IF('Master DB'!V144="NULL",0,'Master DB'!V144)</f>
        <v>0</v>
      </c>
      <c r="W144" s="228">
        <f>IF('Master DB'!W144="NULL",0,'Master DB'!W144)</f>
        <v>0</v>
      </c>
      <c r="X144" s="228">
        <f>IF('Master DB'!X144="NULL",0,'Master DB'!X144)</f>
        <v>0</v>
      </c>
    </row>
    <row r="145" spans="1:24" ht="15.75" customHeight="1" x14ac:dyDescent="0.2">
      <c r="A145" s="117">
        <f>'Master DB'!A145</f>
        <v>143</v>
      </c>
      <c r="B145" s="119" t="str">
        <f>'Master DB'!B145</f>
        <v>3. Opex</v>
      </c>
      <c r="C145" s="119" t="str">
        <f>'Master DB'!C145</f>
        <v>3.6  Source 1</v>
      </c>
      <c r="D145" s="119" t="str">
        <f>'Master DB'!D145</f>
        <v>Item 3</v>
      </c>
      <c r="E145" s="72" t="str">
        <f>'Master DB'!E145</f>
        <v>AlphaNum</v>
      </c>
      <c r="F145" s="238">
        <f>IF('Master DB'!F145="NULL",0,'Master DB'!F145)</f>
        <v>0</v>
      </c>
      <c r="G145" s="238">
        <f>IF('Master DB'!G145="NULL",0,'Master DB'!G145)</f>
        <v>0</v>
      </c>
      <c r="H145" s="238">
        <f>IF('Master DB'!H145="NULL",0,'Master DB'!H145)</f>
        <v>0</v>
      </c>
      <c r="I145" s="281" t="str">
        <f>IF('Master DB'!I145="NULL",0,'Master DB'!I145)</f>
        <v>http://democracy.cityoflondon.gov.uk/documents/s63133/Street%20Lighting%20Review%20G3-4%20Report%20-%20Final.pdf</v>
      </c>
      <c r="J145" s="281" t="str">
        <f>IF('Master DB'!J145="NULL",0,'Master DB'!J145)</f>
        <v xml:space="preserve">https://www.reminetwork.com/articles/the-benefits-of-ev-charging-stations/
</v>
      </c>
      <c r="K145" s="238">
        <f>IF('Master DB'!K145="NULL",0,'Master DB'!K145)</f>
        <v>0</v>
      </c>
      <c r="L145" s="238">
        <f>IF('Master DB'!L145="NULL",0,'Master DB'!L145)</f>
        <v>0</v>
      </c>
      <c r="M145" s="396" t="str">
        <f>IF('Master DB'!M145="NULL",0,'Master DB'!M145)</f>
        <v>https://householdquotes.co.uk/cctv-installation/</v>
      </c>
      <c r="N145" s="228">
        <f>IF('Master DB'!N145="NULL",0,'Master DB'!N145)</f>
        <v>0</v>
      </c>
      <c r="O145" s="238">
        <f>IF('Master DB'!O145="NULL",0,'Master DB'!O145)</f>
        <v>0</v>
      </c>
      <c r="P145" s="228">
        <f>IF('Master DB'!P145="NULL",0,'Master DB'!P145)</f>
        <v>0</v>
      </c>
      <c r="Q145" s="238">
        <f>IF('Master DB'!Q145="NULL",0,'Master DB'!Q145)</f>
        <v>0</v>
      </c>
      <c r="R145" s="228">
        <f>IF('Master DB'!R145="NULL",0,'Master DB'!R145)</f>
        <v>0</v>
      </c>
      <c r="S145" s="228">
        <f>IF('Master DB'!S145="NULL",0,'Master DB'!S145)</f>
        <v>0</v>
      </c>
      <c r="T145" s="238">
        <f>IF('Master DB'!T145="NULL",0,'Master DB'!T145)</f>
        <v>0</v>
      </c>
      <c r="U145" s="238" t="str">
        <f>IF('Master DB'!U145="NULL",0,'Master DB'!U145)</f>
        <v>Internal research</v>
      </c>
      <c r="V145" s="238">
        <f>IF('Master DB'!V145="NULL",0,'Master DB'!V145)</f>
        <v>0</v>
      </c>
      <c r="W145" s="238">
        <f>IF('Master DB'!W145="NULL",0,'Master DB'!W145)</f>
        <v>0</v>
      </c>
      <c r="X145" s="238">
        <f>IF('Master DB'!X145="NULL",0,'Master DB'!X145)</f>
        <v>0</v>
      </c>
    </row>
    <row r="146" spans="1:24" ht="15.75" customHeight="1" x14ac:dyDescent="0.2">
      <c r="A146" s="117">
        <f>'Master DB'!A146</f>
        <v>144</v>
      </c>
      <c r="B146" s="119" t="str">
        <f>'Master DB'!B146</f>
        <v>3. Opex</v>
      </c>
      <c r="C146" s="119" t="str">
        <f>'Master DB'!C146</f>
        <v>3.7 Source 2</v>
      </c>
      <c r="D146" s="119" t="str">
        <f>'Master DB'!D146</f>
        <v>Item 3</v>
      </c>
      <c r="E146" s="72" t="str">
        <f>'Master DB'!E146</f>
        <v>AlphaNum</v>
      </c>
      <c r="F146" s="238">
        <f>IF('Master DB'!F146="NULL",0,'Master DB'!F146)</f>
        <v>0</v>
      </c>
      <c r="G146" s="238">
        <f>IF('Master DB'!G146="NULL",0,'Master DB'!G146)</f>
        <v>0</v>
      </c>
      <c r="H146" s="238">
        <f>IF('Master DB'!H146="NULL",0,'Master DB'!H146)</f>
        <v>0</v>
      </c>
      <c r="I146" s="238" t="str">
        <f>IF('Master DB'!I146="NULL",0,'Master DB'!I146)</f>
        <v>Internal research</v>
      </c>
      <c r="J146" s="281" t="str">
        <f>IF('Master DB'!J146="NULL",0,'Master DB'!J146)</f>
        <v xml:space="preserve">https://www.ukpower.co.uk/home_energy/tariffs-per-unit-kwh
</v>
      </c>
      <c r="K146" s="238">
        <f>IF('Master DB'!K146="NULL",0,'Master DB'!K146)</f>
        <v>0</v>
      </c>
      <c r="L146" s="238">
        <f>IF('Master DB'!L146="NULL",0,'Master DB'!L146)</f>
        <v>0</v>
      </c>
      <c r="M146" s="396" t="str">
        <f>IF('Master DB'!M146="NULL",0,'Master DB'!M146)</f>
        <v>https://www.fixr.com/costs/install-video-surveillance-cameras</v>
      </c>
      <c r="N146" s="228">
        <f>IF('Master DB'!N146="NULL",0,'Master DB'!N146)</f>
        <v>0</v>
      </c>
      <c r="O146" s="238">
        <f>IF('Master DB'!O146="NULL",0,'Master DB'!O146)</f>
        <v>0</v>
      </c>
      <c r="P146" s="228">
        <f>IF('Master DB'!P146="NULL",0,'Master DB'!P146)</f>
        <v>0</v>
      </c>
      <c r="Q146" s="238">
        <f>IF('Master DB'!Q146="NULL",0,'Master DB'!Q146)</f>
        <v>0</v>
      </c>
      <c r="R146" s="228">
        <f>IF('Master DB'!R146="NULL",0,'Master DB'!R146)</f>
        <v>0</v>
      </c>
      <c r="S146" s="228">
        <f>IF('Master DB'!S146="NULL",0,'Master DB'!S146)</f>
        <v>0</v>
      </c>
      <c r="T146" s="238">
        <f>IF('Master DB'!T146="NULL",0,'Master DB'!T146)</f>
        <v>0</v>
      </c>
      <c r="U146" s="281" t="str">
        <f>IF('Master DB'!U146="NULL",0,'Master DB'!U146)</f>
        <v>https://www.itscosts.its.dot.gov/ITS/benecost.nsf/ID/F1112FA098133F3C85256DB100458923?OpenDocument&amp;Query=CApp</v>
      </c>
      <c r="V146" s="238">
        <f>IF('Master DB'!V146="NULL",0,'Master DB'!V146)</f>
        <v>0</v>
      </c>
      <c r="W146" s="238">
        <f>IF('Master DB'!W146="NULL",0,'Master DB'!W146)</f>
        <v>0</v>
      </c>
      <c r="X146" s="238">
        <f>IF('Master DB'!X146="NULL",0,'Master DB'!X146)</f>
        <v>0</v>
      </c>
    </row>
    <row r="147" spans="1:24" ht="15.75" customHeight="1" x14ac:dyDescent="0.2">
      <c r="A147" s="117">
        <f>'Master DB'!A147</f>
        <v>145</v>
      </c>
      <c r="B147" s="119" t="str">
        <f>'Master DB'!B147</f>
        <v>3. Opex</v>
      </c>
      <c r="C147" s="119" t="str">
        <f>'Master DB'!C147</f>
        <v>3.8 Source 3</v>
      </c>
      <c r="D147" s="119" t="str">
        <f>'Master DB'!D147</f>
        <v>Item 3</v>
      </c>
      <c r="E147" s="72" t="str">
        <f>'Master DB'!E147</f>
        <v>AlphaNum</v>
      </c>
      <c r="F147" s="238">
        <f>IF('Master DB'!F147="NULL",0,'Master DB'!F147)</f>
        <v>0</v>
      </c>
      <c r="G147" s="238">
        <f>IF('Master DB'!G147="NULL",0,'Master DB'!G147)</f>
        <v>0</v>
      </c>
      <c r="H147" s="238">
        <f>IF('Master DB'!H147="NULL",0,'Master DB'!H147)</f>
        <v>0</v>
      </c>
      <c r="I147" s="281">
        <f>IF('Master DB'!I147="NULL",0,'Master DB'!I147)</f>
        <v>0</v>
      </c>
      <c r="J147" s="281">
        <f>IF('Master DB'!J147="NULL",0,'Master DB'!J147)</f>
        <v>0</v>
      </c>
      <c r="K147" s="238">
        <f>IF('Master DB'!K147="NULL",0,'Master DB'!K147)</f>
        <v>0</v>
      </c>
      <c r="L147" s="238">
        <f>IF('Master DB'!L147="NULL",0,'Master DB'!L147)</f>
        <v>0</v>
      </c>
      <c r="M147" s="396" t="str">
        <f>IF('Master DB'!M147="NULL",0,'Master DB'!M147)</f>
        <v>https://www.safehome.org/security-systems/adt/</v>
      </c>
      <c r="N147" s="228">
        <f>IF('Master DB'!N147="NULL",0,'Master DB'!N147)</f>
        <v>0</v>
      </c>
      <c r="O147" s="238">
        <f>IF('Master DB'!O147="NULL",0,'Master DB'!O147)</f>
        <v>0</v>
      </c>
      <c r="P147" s="228">
        <f>IF('Master DB'!P147="NULL",0,'Master DB'!P147)</f>
        <v>0</v>
      </c>
      <c r="Q147" s="238">
        <f>IF('Master DB'!Q147="NULL",0,'Master DB'!Q147)</f>
        <v>0</v>
      </c>
      <c r="R147" s="228">
        <f>IF('Master DB'!R147="NULL",0,'Master DB'!R147)</f>
        <v>0</v>
      </c>
      <c r="S147" s="228">
        <f>IF('Master DB'!S147="NULL",0,'Master DB'!S147)</f>
        <v>0</v>
      </c>
      <c r="T147" s="238">
        <f>IF('Master DB'!T147="NULL",0,'Master DB'!T147)</f>
        <v>0</v>
      </c>
      <c r="U147" s="281">
        <f>IF('Master DB'!U147="NULL",0,'Master DB'!U147)</f>
        <v>0</v>
      </c>
      <c r="V147" s="281">
        <f>IF('Master DB'!V147="NULL",0,'Master DB'!V147)</f>
        <v>0</v>
      </c>
      <c r="W147" s="281">
        <f>IF('Master DB'!W147="NULL",0,'Master DB'!W147)</f>
        <v>0</v>
      </c>
      <c r="X147" s="281">
        <f>IF('Master DB'!X147="NULL",0,'Master DB'!X147)</f>
        <v>0</v>
      </c>
    </row>
    <row r="148" spans="1:24" ht="15.75" customHeight="1" x14ac:dyDescent="0.2">
      <c r="A148" s="117">
        <f>'Master DB'!A148</f>
        <v>146</v>
      </c>
      <c r="B148" s="119" t="str">
        <f>'Master DB'!B148</f>
        <v>3. Opex</v>
      </c>
      <c r="C148" s="119" t="str">
        <f>'Master DB'!C148</f>
        <v>3.9 Source 1 - Short</v>
      </c>
      <c r="D148" s="119" t="str">
        <f>'Master DB'!D148</f>
        <v>Item 3</v>
      </c>
      <c r="E148" s="72" t="str">
        <f>'Master DB'!E148</f>
        <v>AlphaNum</v>
      </c>
      <c r="F148" s="238">
        <f>IF('Master DB'!F148="NULL",0,'Master DB'!F148)</f>
        <v>0</v>
      </c>
      <c r="G148" s="238">
        <f>IF('Master DB'!G148="NULL",0,'Master DB'!G148)</f>
        <v>0</v>
      </c>
      <c r="H148" s="238">
        <f>IF('Master DB'!H148="NULL",0,'Master DB'!H148)</f>
        <v>0</v>
      </c>
      <c r="I148" s="281" t="str">
        <f>IF('Master DB'!I148="NULL",0,'Master DB'!I148)</f>
        <v>http://democracy.cityoflondon.gov.uk/</v>
      </c>
      <c r="J148" s="281" t="str">
        <f>IF('Master DB'!J148="NULL",0,'Master DB'!J148)</f>
        <v>https://www.reminetwork.com/</v>
      </c>
      <c r="K148" s="238">
        <f>IF('Master DB'!K148="NULL",0,'Master DB'!K148)</f>
        <v>0</v>
      </c>
      <c r="L148" s="238">
        <f>IF('Master DB'!L148="NULL",0,'Master DB'!L148)</f>
        <v>0</v>
      </c>
      <c r="M148" s="396" t="str">
        <f>IF('Master DB'!M148="NULL",0,'Master DB'!M148)</f>
        <v>https://householdquotes.co.uk/</v>
      </c>
      <c r="N148" s="228">
        <f>IF('Master DB'!N148="NULL",0,'Master DB'!N148)</f>
        <v>0</v>
      </c>
      <c r="O148" s="238">
        <f>IF('Master DB'!O148="NULL",0,'Master DB'!O148)</f>
        <v>0</v>
      </c>
      <c r="P148" s="228">
        <f>IF('Master DB'!P148="NULL",0,'Master DB'!P148)</f>
        <v>0</v>
      </c>
      <c r="Q148" s="238">
        <f>IF('Master DB'!Q148="NULL",0,'Master DB'!Q148)</f>
        <v>0</v>
      </c>
      <c r="R148" s="228">
        <f>IF('Master DB'!R148="NULL",0,'Master DB'!R148)</f>
        <v>0</v>
      </c>
      <c r="S148" s="228">
        <f>IF('Master DB'!S148="NULL",0,'Master DB'!S148)</f>
        <v>0</v>
      </c>
      <c r="T148" s="238">
        <f>IF('Master DB'!T148="NULL",0,'Master DB'!T148)</f>
        <v>0</v>
      </c>
      <c r="U148" s="238" t="str">
        <f>IF('Master DB'!U148="NULL",0,'Master DB'!U148)</f>
        <v>Internal research</v>
      </c>
      <c r="V148" s="238">
        <f>IF('Master DB'!V148="NULL",0,'Master DB'!V148)</f>
        <v>0</v>
      </c>
      <c r="W148" s="238">
        <f>IF('Master DB'!W148="NULL",0,'Master DB'!W148)</f>
        <v>0</v>
      </c>
      <c r="X148" s="238">
        <f>IF('Master DB'!X148="NULL",0,'Master DB'!X148)</f>
        <v>0</v>
      </c>
    </row>
    <row r="149" spans="1:24" ht="15.75" customHeight="1" x14ac:dyDescent="0.2">
      <c r="A149" s="117">
        <f>'Master DB'!A149</f>
        <v>147</v>
      </c>
      <c r="B149" s="119" t="str">
        <f>'Master DB'!B149</f>
        <v>3. Opex</v>
      </c>
      <c r="C149" s="119" t="str">
        <f>'Master DB'!C149</f>
        <v>3.91 Source 2 - Short</v>
      </c>
      <c r="D149" s="119" t="str">
        <f>'Master DB'!D149</f>
        <v>Item 3</v>
      </c>
      <c r="E149" s="72" t="str">
        <f>'Master DB'!E149</f>
        <v>AlphaNum</v>
      </c>
      <c r="F149" s="238">
        <f>IF('Master DB'!F149="NULL",0,'Master DB'!F149)</f>
        <v>0</v>
      </c>
      <c r="G149" s="238">
        <f>IF('Master DB'!G149="NULL",0,'Master DB'!G149)</f>
        <v>0</v>
      </c>
      <c r="H149" s="238">
        <f>IF('Master DB'!H149="NULL",0,'Master DB'!H149)</f>
        <v>0</v>
      </c>
      <c r="I149" s="238" t="str">
        <f>IF('Master DB'!I149="NULL",0,'Master DB'!I149)</f>
        <v>Internal research</v>
      </c>
      <c r="J149" s="281" t="str">
        <f>IF('Master DB'!J149="NULL",0,'Master DB'!J149)</f>
        <v>https://www.ukpower.co.uk/</v>
      </c>
      <c r="K149" s="238">
        <f>IF('Master DB'!K149="NULL",0,'Master DB'!K149)</f>
        <v>0</v>
      </c>
      <c r="L149" s="238">
        <f>IF('Master DB'!L149="NULL",0,'Master DB'!L149)</f>
        <v>0</v>
      </c>
      <c r="M149" s="396" t="str">
        <f>IF('Master DB'!M149="NULL",0,'Master DB'!M149)</f>
        <v>https://www.fixr.com/</v>
      </c>
      <c r="N149" s="228">
        <f>IF('Master DB'!N149="NULL",0,'Master DB'!N149)</f>
        <v>0</v>
      </c>
      <c r="O149" s="238">
        <f>IF('Master DB'!O149="NULL",0,'Master DB'!O149)</f>
        <v>0</v>
      </c>
      <c r="P149" s="228">
        <f>IF('Master DB'!P149="NULL",0,'Master DB'!P149)</f>
        <v>0</v>
      </c>
      <c r="Q149" s="238">
        <f>IF('Master DB'!Q149="NULL",0,'Master DB'!Q149)</f>
        <v>0</v>
      </c>
      <c r="R149" s="228">
        <f>IF('Master DB'!R149="NULL",0,'Master DB'!R149)</f>
        <v>0</v>
      </c>
      <c r="S149" s="228">
        <f>IF('Master DB'!S149="NULL",0,'Master DB'!S149)</f>
        <v>0</v>
      </c>
      <c r="T149" s="238">
        <f>IF('Master DB'!T149="NULL",0,'Master DB'!T149)</f>
        <v>0</v>
      </c>
      <c r="U149" s="281" t="str">
        <f>IF('Master DB'!U149="NULL",0,'Master DB'!U149)</f>
        <v>https://www.itscosts.its.dot.gov/</v>
      </c>
      <c r="V149" s="238">
        <f>IF('Master DB'!V149="NULL",0,'Master DB'!V149)</f>
        <v>0</v>
      </c>
      <c r="W149" s="238">
        <f>IF('Master DB'!W149="NULL",0,'Master DB'!W149)</f>
        <v>0</v>
      </c>
      <c r="X149" s="238">
        <f>IF('Master DB'!X149="NULL",0,'Master DB'!X149)</f>
        <v>0</v>
      </c>
    </row>
    <row r="150" spans="1:24" ht="15.75" customHeight="1" x14ac:dyDescent="0.2">
      <c r="A150" s="283">
        <f>'Master DB'!A150</f>
        <v>148</v>
      </c>
      <c r="B150" s="284" t="str">
        <f>'Master DB'!B150</f>
        <v>3. Opex</v>
      </c>
      <c r="C150" s="284" t="str">
        <f>'Master DB'!C150</f>
        <v>3.92 Source 3 - Short</v>
      </c>
      <c r="D150" s="284" t="str">
        <f>'Master DB'!D150</f>
        <v>Item 3</v>
      </c>
      <c r="E150" s="72" t="str">
        <f>'Master DB'!E150</f>
        <v>AlphaNum</v>
      </c>
      <c r="F150" s="238">
        <f>IF('Master DB'!F150="NULL",0,'Master DB'!F150)</f>
        <v>0</v>
      </c>
      <c r="G150" s="238">
        <f>IF('Master DB'!G150="NULL",0,'Master DB'!G150)</f>
        <v>0</v>
      </c>
      <c r="H150" s="238">
        <f>IF('Master DB'!H150="NULL",0,'Master DB'!H150)</f>
        <v>0</v>
      </c>
      <c r="I150" s="285">
        <f>IF('Master DB'!I150="NULL",0,'Master DB'!I150)</f>
        <v>0</v>
      </c>
      <c r="J150" s="285">
        <f>IF('Master DB'!J150="NULL",0,'Master DB'!J150)</f>
        <v>0</v>
      </c>
      <c r="K150" s="285">
        <f>IF('Master DB'!K150="NULL",0,'Master DB'!K150)</f>
        <v>0</v>
      </c>
      <c r="L150" s="238">
        <f>IF('Master DB'!L150="NULL",0,'Master DB'!L150)</f>
        <v>0</v>
      </c>
      <c r="M150" s="286" t="str">
        <f>IF('Master DB'!M150="NULL",0,'Master DB'!M150)</f>
        <v>https://www.safehome.org/</v>
      </c>
      <c r="N150" s="285">
        <f>IF('Master DB'!N150="NULL",0,'Master DB'!N150)</f>
        <v>0</v>
      </c>
      <c r="O150" s="285">
        <f>IF('Master DB'!O150="NULL",0,'Master DB'!O150)</f>
        <v>0</v>
      </c>
      <c r="P150" s="285">
        <f>IF('Master DB'!P150="NULL",0,'Master DB'!P150)</f>
        <v>0</v>
      </c>
      <c r="Q150" s="285">
        <f>IF('Master DB'!Q150="NULL",0,'Master DB'!Q150)</f>
        <v>0</v>
      </c>
      <c r="R150" s="285">
        <f>IF('Master DB'!R150="NULL",0,'Master DB'!R150)</f>
        <v>0</v>
      </c>
      <c r="S150" s="228">
        <f>IF('Master DB'!S150="NULL",0,'Master DB'!S150)</f>
        <v>0</v>
      </c>
      <c r="T150" s="238">
        <f>IF('Master DB'!T150="NULL",0,'Master DB'!T150)</f>
        <v>0</v>
      </c>
      <c r="U150" s="285">
        <f>IF('Master DB'!U150="NULL",0,'Master DB'!U150)</f>
        <v>0</v>
      </c>
      <c r="V150" s="285">
        <f>IF('Master DB'!V150="NULL",0,'Master DB'!V150)</f>
        <v>0</v>
      </c>
      <c r="W150" s="285">
        <f>IF('Master DB'!W150="NULL",0,'Master DB'!W150)</f>
        <v>0</v>
      </c>
      <c r="X150" s="285">
        <f>IF('Master DB'!X150="NULL",0,'Master DB'!X150)</f>
        <v>0</v>
      </c>
    </row>
    <row r="151" spans="1:24" ht="15.75" customHeight="1" x14ac:dyDescent="0.2">
      <c r="A151" s="64">
        <f>'Master DB'!A151</f>
        <v>149</v>
      </c>
      <c r="B151" s="65" t="str">
        <f>'Master DB'!B151</f>
        <v>3. Opex</v>
      </c>
      <c r="C151" s="65" t="str">
        <f>'Master DB'!C151</f>
        <v>3.1 Name</v>
      </c>
      <c r="D151" s="65" t="str">
        <f>'Master DB'!D151</f>
        <v>Item 4</v>
      </c>
      <c r="E151" s="72" t="str">
        <f>'Master DB'!E151</f>
        <v>AlphaNum</v>
      </c>
      <c r="F151" s="276">
        <f>IF('Master DB'!F151="NULL",0,'Master DB'!F151)</f>
        <v>0</v>
      </c>
      <c r="G151" s="276">
        <f>IF('Master DB'!G151="NULL",0,'Master DB'!G151)</f>
        <v>0</v>
      </c>
      <c r="H151" s="276">
        <f>IF('Master DB'!H151="NULL",0,'Master DB'!H151)</f>
        <v>0</v>
      </c>
      <c r="I151" s="276">
        <f>IF('Master DB'!I151="NULL",0,'Master DB'!I151)</f>
        <v>0</v>
      </c>
      <c r="J151" s="276">
        <f>IF('Master DB'!J151="NULL",0,'Master DB'!J151)</f>
        <v>0</v>
      </c>
      <c r="K151" s="276">
        <f>IF('Master DB'!K151="NULL",0,'Master DB'!K151)</f>
        <v>0</v>
      </c>
      <c r="L151" s="276">
        <f>IF('Master DB'!L151="NULL",0,'Master DB'!L151)</f>
        <v>0</v>
      </c>
      <c r="M151" s="276">
        <f>IF('Master DB'!M151="NULL",0,'Master DB'!M151)</f>
        <v>0</v>
      </c>
      <c r="N151" s="276">
        <f>IF('Master DB'!N151="NULL",0,'Master DB'!N151)</f>
        <v>0</v>
      </c>
      <c r="O151" s="276">
        <f>IF('Master DB'!O151="NULL",0,'Master DB'!O151)</f>
        <v>0</v>
      </c>
      <c r="P151" s="276">
        <f>IF('Master DB'!P151="NULL",0,'Master DB'!P151)</f>
        <v>0</v>
      </c>
      <c r="Q151" s="276">
        <f>IF('Master DB'!Q151="NULL",0,'Master DB'!Q151)</f>
        <v>0</v>
      </c>
      <c r="R151" s="276">
        <f>IF('Master DB'!R151="NULL",0,'Master DB'!R151)</f>
        <v>0</v>
      </c>
      <c r="S151" s="276">
        <f>IF('Master DB'!S151="NULL",0,'Master DB'!S151)</f>
        <v>0</v>
      </c>
      <c r="T151" s="276">
        <f>IF('Master DB'!T151="NULL",0,'Master DB'!T151)</f>
        <v>0</v>
      </c>
      <c r="U151" s="276">
        <f>IF('Master DB'!U151="NULL",0,'Master DB'!U151)</f>
        <v>0</v>
      </c>
      <c r="V151" s="276">
        <f>IF('Master DB'!V151="NULL",0,'Master DB'!V151)</f>
        <v>0</v>
      </c>
      <c r="W151" s="276">
        <f>IF('Master DB'!W151="NULL",0,'Master DB'!W151)</f>
        <v>0</v>
      </c>
      <c r="X151" s="276">
        <f>IF('Master DB'!X151="NULL",0,'Master DB'!X151)</f>
        <v>0</v>
      </c>
    </row>
    <row r="152" spans="1:24" ht="15.75" customHeight="1" x14ac:dyDescent="0.2">
      <c r="A152" s="117">
        <f>'Master DB'!A152</f>
        <v>150</v>
      </c>
      <c r="B152" s="119" t="str">
        <f>'Master DB'!B152</f>
        <v>3. Opex</v>
      </c>
      <c r="C152" s="119" t="str">
        <f>'Master DB'!C152</f>
        <v>3.2 Unit</v>
      </c>
      <c r="D152" s="119" t="str">
        <f>'Master DB'!D152</f>
        <v>Item 4</v>
      </c>
      <c r="E152" s="72" t="str">
        <f>'Master DB'!E152</f>
        <v>AlphaNum</v>
      </c>
      <c r="F152" s="238">
        <f>IF('Master DB'!F152="NULL",0,'Master DB'!F152)</f>
        <v>0</v>
      </c>
      <c r="G152" s="238">
        <f>IF('Master DB'!G152="NULL",0,'Master DB'!G152)</f>
        <v>0</v>
      </c>
      <c r="H152" s="238">
        <f>IF('Master DB'!H152="NULL",0,'Master DB'!H152)</f>
        <v>0</v>
      </c>
      <c r="I152" s="238">
        <f>IF('Master DB'!I152="NULL",0,'Master DB'!I152)</f>
        <v>0</v>
      </c>
      <c r="J152" s="238">
        <f>IF('Master DB'!J152="NULL",0,'Master DB'!J152)</f>
        <v>0</v>
      </c>
      <c r="K152" s="238">
        <f>IF('Master DB'!K152="NULL",0,'Master DB'!K152)</f>
        <v>0</v>
      </c>
      <c r="L152" s="238">
        <f>IF('Master DB'!L152="NULL",0,'Master DB'!L152)</f>
        <v>0</v>
      </c>
      <c r="M152" s="238">
        <f>IF('Master DB'!M152="NULL",0,'Master DB'!M152)</f>
        <v>0</v>
      </c>
      <c r="N152" s="238">
        <f>IF('Master DB'!N152="NULL",0,'Master DB'!N152)</f>
        <v>0</v>
      </c>
      <c r="O152" s="238">
        <f>IF('Master DB'!O152="NULL",0,'Master DB'!O152)</f>
        <v>0</v>
      </c>
      <c r="P152" s="238">
        <f>IF('Master DB'!P152="NULL",0,'Master DB'!P152)</f>
        <v>0</v>
      </c>
      <c r="Q152" s="238">
        <f>IF('Master DB'!Q152="NULL",0,'Master DB'!Q152)</f>
        <v>0</v>
      </c>
      <c r="R152" s="238">
        <f>IF('Master DB'!R152="NULL",0,'Master DB'!R152)</f>
        <v>0</v>
      </c>
      <c r="S152" s="238">
        <f>IF('Master DB'!S152="NULL",0,'Master DB'!S152)</f>
        <v>0</v>
      </c>
      <c r="T152" s="238">
        <f>IF('Master DB'!T152="NULL",0,'Master DB'!T152)</f>
        <v>0</v>
      </c>
      <c r="U152" s="238">
        <f>IF('Master DB'!U152="NULL",0,'Master DB'!U152)</f>
        <v>0</v>
      </c>
      <c r="V152" s="238">
        <f>IF('Master DB'!V152="NULL",0,'Master DB'!V152)</f>
        <v>0</v>
      </c>
      <c r="W152" s="238">
        <f>IF('Master DB'!W152="NULL",0,'Master DB'!W152)</f>
        <v>0</v>
      </c>
      <c r="X152" s="238">
        <f>IF('Master DB'!X152="NULL",0,'Master DB'!X152)</f>
        <v>0</v>
      </c>
    </row>
    <row r="153" spans="1:24" ht="15.75" customHeight="1" x14ac:dyDescent="0.2">
      <c r="A153" s="117">
        <f>'Master DB'!A153</f>
        <v>151</v>
      </c>
      <c r="B153" s="119" t="str">
        <f>'Master DB'!B153</f>
        <v>3. Opex</v>
      </c>
      <c r="C153" s="119" t="str">
        <f>'Master DB'!C153</f>
        <v>3.3 Ratio # Units / Measure</v>
      </c>
      <c r="D153" s="119" t="str">
        <f>'Master DB'!D153</f>
        <v>Item 4</v>
      </c>
      <c r="E153" s="72" t="str">
        <f>'Master DB'!E153</f>
        <v>Num #</v>
      </c>
      <c r="F153" s="238">
        <f>IF('Master DB'!F153="NULL",0,'Master DB'!F153)</f>
        <v>0</v>
      </c>
      <c r="G153" s="238">
        <f>IF('Master DB'!G153="NULL",0,'Master DB'!G153)</f>
        <v>0</v>
      </c>
      <c r="H153" s="238">
        <f>IF('Master DB'!H153="NULL",0,'Master DB'!H153)</f>
        <v>0</v>
      </c>
      <c r="I153" s="238">
        <f>IF('Master DB'!I153="NULL",0,'Master DB'!I153)</f>
        <v>0</v>
      </c>
      <c r="J153" s="238">
        <f>IF('Master DB'!J153="NULL",0,'Master DB'!J153)</f>
        <v>0</v>
      </c>
      <c r="K153" s="238">
        <f>IF('Master DB'!K153="NULL",0,'Master DB'!K153)</f>
        <v>0</v>
      </c>
      <c r="L153" s="238">
        <f>IF('Master DB'!L153="NULL",0,'Master DB'!L153)</f>
        <v>0</v>
      </c>
      <c r="M153" s="238">
        <f>IF('Master DB'!M153="NULL",0,'Master DB'!M153)</f>
        <v>0</v>
      </c>
      <c r="N153" s="238">
        <f>IF('Master DB'!N153="NULL",0,'Master DB'!N153)</f>
        <v>0</v>
      </c>
      <c r="O153" s="238">
        <f>IF('Master DB'!O153="NULL",0,'Master DB'!O153)</f>
        <v>0</v>
      </c>
      <c r="P153" s="238">
        <f>IF('Master DB'!P153="NULL",0,'Master DB'!P153)</f>
        <v>0</v>
      </c>
      <c r="Q153" s="238">
        <f>IF('Master DB'!Q153="NULL",0,'Master DB'!Q153)</f>
        <v>0</v>
      </c>
      <c r="R153" s="238">
        <f>IF('Master DB'!R153="NULL",0,'Master DB'!R153)</f>
        <v>0</v>
      </c>
      <c r="S153" s="238">
        <f>IF('Master DB'!S153="NULL",0,'Master DB'!S153)</f>
        <v>0</v>
      </c>
      <c r="T153" s="238">
        <f>IF('Master DB'!T153="NULL",0,'Master DB'!T153)</f>
        <v>0</v>
      </c>
      <c r="U153" s="238">
        <f>IF('Master DB'!U153="NULL",0,'Master DB'!U153)</f>
        <v>0</v>
      </c>
      <c r="V153" s="238">
        <f>IF('Master DB'!V153="NULL",0,'Master DB'!V153)</f>
        <v>0</v>
      </c>
      <c r="W153" s="238">
        <f>IF('Master DB'!W153="NULL",0,'Master DB'!W153)</f>
        <v>0</v>
      </c>
      <c r="X153" s="238">
        <f>IF('Master DB'!X153="NULL",0,'Master DB'!X153)</f>
        <v>0</v>
      </c>
    </row>
    <row r="154" spans="1:24" ht="15.75" customHeight="1" x14ac:dyDescent="0.2">
      <c r="A154" s="95">
        <f>'Master DB'!A154</f>
        <v>152</v>
      </c>
      <c r="B154" s="96" t="str">
        <f>'Master DB'!B154</f>
        <v>3. Opex</v>
      </c>
      <c r="C154" s="96" t="str">
        <f>'Master DB'!C154</f>
        <v>3.4 Monthly Cost / Unit - Min</v>
      </c>
      <c r="D154" s="96" t="str">
        <f>'Master DB'!D154</f>
        <v>Item 4</v>
      </c>
      <c r="E154" s="99" t="str">
        <f>'Master DB'!E154</f>
        <v>£</v>
      </c>
      <c r="F154" s="238">
        <f>IF('Master DB'!F154="NULL",0,'Master DB'!F154)</f>
        <v>0</v>
      </c>
      <c r="G154" s="238">
        <f>IF('Master DB'!G154="NULL",0,'Master DB'!G154)</f>
        <v>0</v>
      </c>
      <c r="H154" s="238">
        <f>IF('Master DB'!H154="NULL",0,'Master DB'!H154)</f>
        <v>0</v>
      </c>
      <c r="I154" s="228">
        <f>IF('Master DB'!I154="NULL",0,'Master DB'!I154)</f>
        <v>0</v>
      </c>
      <c r="J154" s="228">
        <f>IF('Master DB'!J154="NULL",0,'Master DB'!J154)</f>
        <v>0</v>
      </c>
      <c r="K154" s="238">
        <f>IF('Master DB'!K154="NULL",0,'Master DB'!K154)</f>
        <v>0</v>
      </c>
      <c r="L154" s="228">
        <f>IF('Master DB'!L154="NULL",0,'Master DB'!L154)</f>
        <v>0</v>
      </c>
      <c r="M154" s="228">
        <f>IF('Master DB'!M154="NULL",0,'Master DB'!M154)</f>
        <v>0</v>
      </c>
      <c r="N154" s="228">
        <f>IF('Master DB'!N154="NULL",0,'Master DB'!N154)</f>
        <v>0</v>
      </c>
      <c r="O154" s="228">
        <f>IF('Master DB'!O154="NULL",0,'Master DB'!O154)</f>
        <v>0</v>
      </c>
      <c r="P154" s="228">
        <f>IF('Master DB'!P154="NULL",0,'Master DB'!P154)</f>
        <v>0</v>
      </c>
      <c r="Q154" s="228">
        <f>IF('Master DB'!Q154="NULL",0,'Master DB'!Q154)</f>
        <v>0</v>
      </c>
      <c r="R154" s="228">
        <f>IF('Master DB'!R154="NULL",0,'Master DB'!R154)</f>
        <v>0</v>
      </c>
      <c r="S154" s="228">
        <f>IF('Master DB'!S154="NULL",0,'Master DB'!S154)</f>
        <v>0</v>
      </c>
      <c r="T154" s="228">
        <f>IF('Master DB'!T154="NULL",0,'Master DB'!T154)</f>
        <v>0</v>
      </c>
      <c r="U154" s="228">
        <f>IF('Master DB'!U154="NULL",0,'Master DB'!U154)</f>
        <v>0</v>
      </c>
      <c r="V154" s="228">
        <f>IF('Master DB'!V154="NULL",0,'Master DB'!V154)</f>
        <v>0</v>
      </c>
      <c r="W154" s="228">
        <f>IF('Master DB'!W154="NULL",0,'Master DB'!W154)</f>
        <v>0</v>
      </c>
      <c r="X154" s="228">
        <f>IF('Master DB'!X154="NULL",0,'Master DB'!X154)</f>
        <v>0</v>
      </c>
    </row>
    <row r="155" spans="1:24" ht="15.75" customHeight="1" x14ac:dyDescent="0.2">
      <c r="A155" s="95">
        <f>'Master DB'!A155</f>
        <v>153</v>
      </c>
      <c r="B155" s="96" t="str">
        <f>'Master DB'!B155</f>
        <v>3. Opex</v>
      </c>
      <c r="C155" s="96" t="str">
        <f>'Master DB'!C155</f>
        <v>3.5 Monthly Cost / Unit - Max</v>
      </c>
      <c r="D155" s="96" t="str">
        <f>'Master DB'!D155</f>
        <v>Item 4</v>
      </c>
      <c r="E155" s="99" t="str">
        <f>'Master DB'!E155</f>
        <v>£</v>
      </c>
      <c r="F155" s="238">
        <f>IF('Master DB'!F155="NULL",0,'Master DB'!F155)</f>
        <v>0</v>
      </c>
      <c r="G155" s="238">
        <f>IF('Master DB'!G155="NULL",0,'Master DB'!G155)</f>
        <v>0</v>
      </c>
      <c r="H155" s="238">
        <f>IF('Master DB'!H155="NULL",0,'Master DB'!H155)</f>
        <v>0</v>
      </c>
      <c r="I155" s="228">
        <f>IF('Master DB'!I155="NULL",0,'Master DB'!I155)</f>
        <v>0</v>
      </c>
      <c r="J155" s="228">
        <f>IF('Master DB'!J155="NULL",0,'Master DB'!J155)</f>
        <v>0</v>
      </c>
      <c r="K155" s="238">
        <f>IF('Master DB'!K155="NULL",0,'Master DB'!K155)</f>
        <v>0</v>
      </c>
      <c r="L155" s="228">
        <f>IF('Master DB'!L155="NULL",0,'Master DB'!L155)</f>
        <v>0</v>
      </c>
      <c r="M155" s="228">
        <f>IF('Master DB'!M155="NULL",0,'Master DB'!M155)</f>
        <v>0</v>
      </c>
      <c r="N155" s="228">
        <f>IF('Master DB'!N155="NULL",0,'Master DB'!N155)</f>
        <v>0</v>
      </c>
      <c r="O155" s="228">
        <f>IF('Master DB'!O155="NULL",0,'Master DB'!O155)</f>
        <v>0</v>
      </c>
      <c r="P155" s="228">
        <f>IF('Master DB'!P155="NULL",0,'Master DB'!P155)</f>
        <v>0</v>
      </c>
      <c r="Q155" s="228">
        <f>IF('Master DB'!Q155="NULL",0,'Master DB'!Q155)</f>
        <v>0</v>
      </c>
      <c r="R155" s="228">
        <f>IF('Master DB'!R155="NULL",0,'Master DB'!R155)</f>
        <v>0</v>
      </c>
      <c r="S155" s="228">
        <f>IF('Master DB'!S155="NULL",0,'Master DB'!S155)</f>
        <v>0</v>
      </c>
      <c r="T155" s="228">
        <f>IF('Master DB'!T155="NULL",0,'Master DB'!T155)</f>
        <v>0</v>
      </c>
      <c r="U155" s="228">
        <f>IF('Master DB'!U155="NULL",0,'Master DB'!U155)</f>
        <v>0</v>
      </c>
      <c r="V155" s="228">
        <f>IF('Master DB'!V155="NULL",0,'Master DB'!V155)</f>
        <v>0</v>
      </c>
      <c r="W155" s="228">
        <f>IF('Master DB'!W155="NULL",0,'Master DB'!W155)</f>
        <v>0</v>
      </c>
      <c r="X155" s="228">
        <f>IF('Master DB'!X155="NULL",0,'Master DB'!X155)</f>
        <v>0</v>
      </c>
    </row>
    <row r="156" spans="1:24" ht="15.75" customHeight="1" x14ac:dyDescent="0.2">
      <c r="A156" s="117">
        <f>'Master DB'!A156</f>
        <v>154</v>
      </c>
      <c r="B156" s="119" t="str">
        <f>'Master DB'!B156</f>
        <v>3. Opex</v>
      </c>
      <c r="C156" s="119" t="str">
        <f>'Master DB'!C156</f>
        <v>3.6  Source 1</v>
      </c>
      <c r="D156" s="119" t="str">
        <f>'Master DB'!D156</f>
        <v>Item 4</v>
      </c>
      <c r="E156" s="72" t="str">
        <f>'Master DB'!E156</f>
        <v>AlphaNum</v>
      </c>
      <c r="F156" s="238">
        <f>IF('Master DB'!F156="NULL",0,'Master DB'!F156)</f>
        <v>0</v>
      </c>
      <c r="G156" s="238">
        <f>IF('Master DB'!G156="NULL",0,'Master DB'!G156)</f>
        <v>0</v>
      </c>
      <c r="H156" s="238">
        <f>IF('Master DB'!H156="NULL",0,'Master DB'!H156)</f>
        <v>0</v>
      </c>
      <c r="I156" s="238">
        <f>IF('Master DB'!I156="NULL",0,'Master DB'!I156)</f>
        <v>0</v>
      </c>
      <c r="J156" s="238">
        <f>IF('Master DB'!J156="NULL",0,'Master DB'!J156)</f>
        <v>0</v>
      </c>
      <c r="K156" s="238">
        <f>IF('Master DB'!K156="NULL",0,'Master DB'!K156)</f>
        <v>0</v>
      </c>
      <c r="L156" s="238">
        <f>IF('Master DB'!L156="NULL",0,'Master DB'!L156)</f>
        <v>0</v>
      </c>
      <c r="M156" s="228">
        <f>IF('Master DB'!M156="NULL",0,'Master DB'!M156)</f>
        <v>0</v>
      </c>
      <c r="N156" s="228">
        <f>IF('Master DB'!N156="NULL",0,'Master DB'!N156)</f>
        <v>0</v>
      </c>
      <c r="O156" s="238">
        <f>IF('Master DB'!O156="NULL",0,'Master DB'!O156)</f>
        <v>0</v>
      </c>
      <c r="P156" s="238">
        <f>IF('Master DB'!P156="NULL",0,'Master DB'!P156)</f>
        <v>0</v>
      </c>
      <c r="Q156" s="238">
        <f>IF('Master DB'!Q156="NULL",0,'Master DB'!Q156)</f>
        <v>0</v>
      </c>
      <c r="R156" s="238">
        <f>IF('Master DB'!R156="NULL",0,'Master DB'!R156)</f>
        <v>0</v>
      </c>
      <c r="S156" s="228">
        <f>IF('Master DB'!S156="NULL",0,'Master DB'!S156)</f>
        <v>0</v>
      </c>
      <c r="T156" s="228">
        <f>IF('Master DB'!T156="NULL",0,'Master DB'!T156)</f>
        <v>0</v>
      </c>
      <c r="U156" s="228">
        <f>IF('Master DB'!U156="NULL",0,'Master DB'!U156)</f>
        <v>0</v>
      </c>
      <c r="V156" s="238">
        <f>IF('Master DB'!V156="NULL",0,'Master DB'!V156)</f>
        <v>0</v>
      </c>
      <c r="W156" s="238">
        <f>IF('Master DB'!W156="NULL",0,'Master DB'!W156)</f>
        <v>0</v>
      </c>
      <c r="X156" s="228">
        <f>IF('Master DB'!X156="NULL",0,'Master DB'!X156)</f>
        <v>0</v>
      </c>
    </row>
    <row r="157" spans="1:24" ht="15.75" customHeight="1" x14ac:dyDescent="0.2">
      <c r="A157" s="117">
        <f>'Master DB'!A157</f>
        <v>155</v>
      </c>
      <c r="B157" s="119" t="str">
        <f>'Master DB'!B157</f>
        <v>3. Opex</v>
      </c>
      <c r="C157" s="119" t="str">
        <f>'Master DB'!C157</f>
        <v>3.7 Source 2</v>
      </c>
      <c r="D157" s="119" t="str">
        <f>'Master DB'!D157</f>
        <v>Item 4</v>
      </c>
      <c r="E157" s="72" t="str">
        <f>'Master DB'!E157</f>
        <v>AlphaNum</v>
      </c>
      <c r="F157" s="238">
        <f>IF('Master DB'!F157="NULL",0,'Master DB'!F157)</f>
        <v>0</v>
      </c>
      <c r="G157" s="238">
        <f>IF('Master DB'!G157="NULL",0,'Master DB'!G157)</f>
        <v>0</v>
      </c>
      <c r="H157" s="238">
        <f>IF('Master DB'!H157="NULL",0,'Master DB'!H157)</f>
        <v>0</v>
      </c>
      <c r="I157" s="238">
        <f>IF('Master DB'!I157="NULL",0,'Master DB'!I157)</f>
        <v>0</v>
      </c>
      <c r="J157" s="238">
        <f>IF('Master DB'!J157="NULL",0,'Master DB'!J157)</f>
        <v>0</v>
      </c>
      <c r="K157" s="238">
        <f>IF('Master DB'!K157="NULL",0,'Master DB'!K157)</f>
        <v>0</v>
      </c>
      <c r="L157" s="238">
        <f>IF('Master DB'!L157="NULL",0,'Master DB'!L157)</f>
        <v>0</v>
      </c>
      <c r="M157" s="228">
        <f>IF('Master DB'!M157="NULL",0,'Master DB'!M157)</f>
        <v>0</v>
      </c>
      <c r="N157" s="228">
        <f>IF('Master DB'!N157="NULL",0,'Master DB'!N157)</f>
        <v>0</v>
      </c>
      <c r="O157" s="238">
        <f>IF('Master DB'!O157="NULL",0,'Master DB'!O157)</f>
        <v>0</v>
      </c>
      <c r="P157" s="238">
        <f>IF('Master DB'!P157="NULL",0,'Master DB'!P157)</f>
        <v>0</v>
      </c>
      <c r="Q157" s="238">
        <f>IF('Master DB'!Q157="NULL",0,'Master DB'!Q157)</f>
        <v>0</v>
      </c>
      <c r="R157" s="238">
        <f>IF('Master DB'!R157="NULL",0,'Master DB'!R157)</f>
        <v>0</v>
      </c>
      <c r="S157" s="228">
        <f>IF('Master DB'!S157="NULL",0,'Master DB'!S157)</f>
        <v>0</v>
      </c>
      <c r="T157" s="228">
        <f>IF('Master DB'!T157="NULL",0,'Master DB'!T157)</f>
        <v>0</v>
      </c>
      <c r="U157" s="228">
        <f>IF('Master DB'!U157="NULL",0,'Master DB'!U157)</f>
        <v>0</v>
      </c>
      <c r="V157" s="238">
        <f>IF('Master DB'!V157="NULL",0,'Master DB'!V157)</f>
        <v>0</v>
      </c>
      <c r="W157" s="238">
        <f>IF('Master DB'!W157="NULL",0,'Master DB'!W157)</f>
        <v>0</v>
      </c>
      <c r="X157" s="228">
        <f>IF('Master DB'!X157="NULL",0,'Master DB'!X157)</f>
        <v>0</v>
      </c>
    </row>
    <row r="158" spans="1:24" ht="15.75" customHeight="1" x14ac:dyDescent="0.2">
      <c r="A158" s="117">
        <f>'Master DB'!A158</f>
        <v>156</v>
      </c>
      <c r="B158" s="119" t="str">
        <f>'Master DB'!B158</f>
        <v>3. Opex</v>
      </c>
      <c r="C158" s="119" t="str">
        <f>'Master DB'!C158</f>
        <v>3.8 Source 3</v>
      </c>
      <c r="D158" s="119" t="str">
        <f>'Master DB'!D158</f>
        <v>Item 4</v>
      </c>
      <c r="E158" s="72" t="str">
        <f>'Master DB'!E158</f>
        <v>AlphaNum</v>
      </c>
      <c r="F158" s="238">
        <f>IF('Master DB'!F158="NULL",0,'Master DB'!F158)</f>
        <v>0</v>
      </c>
      <c r="G158" s="238">
        <f>IF('Master DB'!G158="NULL",0,'Master DB'!G158)</f>
        <v>0</v>
      </c>
      <c r="H158" s="238">
        <f>IF('Master DB'!H158="NULL",0,'Master DB'!H158)</f>
        <v>0</v>
      </c>
      <c r="I158" s="281">
        <f>IF('Master DB'!I158="NULL",0,'Master DB'!I158)</f>
        <v>0</v>
      </c>
      <c r="J158" s="238">
        <f>IF('Master DB'!J158="NULL",0,'Master DB'!J158)</f>
        <v>0</v>
      </c>
      <c r="K158" s="238">
        <f>IF('Master DB'!K158="NULL",0,'Master DB'!K158)</f>
        <v>0</v>
      </c>
      <c r="L158" s="238">
        <f>IF('Master DB'!L158="NULL",0,'Master DB'!L158)</f>
        <v>0</v>
      </c>
      <c r="M158" s="228">
        <f>IF('Master DB'!M158="NULL",0,'Master DB'!M158)</f>
        <v>0</v>
      </c>
      <c r="N158" s="228">
        <f>IF('Master DB'!N158="NULL",0,'Master DB'!N158)</f>
        <v>0</v>
      </c>
      <c r="O158" s="238">
        <f>IF('Master DB'!O158="NULL",0,'Master DB'!O158)</f>
        <v>0</v>
      </c>
      <c r="P158" s="238">
        <f>IF('Master DB'!P158="NULL",0,'Master DB'!P158)</f>
        <v>0</v>
      </c>
      <c r="Q158" s="238">
        <f>IF('Master DB'!Q158="NULL",0,'Master DB'!Q158)</f>
        <v>0</v>
      </c>
      <c r="R158" s="238">
        <f>IF('Master DB'!R158="NULL",0,'Master DB'!R158)</f>
        <v>0</v>
      </c>
      <c r="S158" s="228">
        <f>IF('Master DB'!S158="NULL",0,'Master DB'!S158)</f>
        <v>0</v>
      </c>
      <c r="T158" s="228">
        <f>IF('Master DB'!T158="NULL",0,'Master DB'!T158)</f>
        <v>0</v>
      </c>
      <c r="U158" s="228">
        <f>IF('Master DB'!U158="NULL",0,'Master DB'!U158)</f>
        <v>0</v>
      </c>
      <c r="V158" s="238">
        <f>IF('Master DB'!V158="NULL",0,'Master DB'!V158)</f>
        <v>0</v>
      </c>
      <c r="W158" s="281">
        <f>IF('Master DB'!W158="NULL",0,'Master DB'!W158)</f>
        <v>0</v>
      </c>
      <c r="X158" s="228">
        <f>IF('Master DB'!X158="NULL",0,'Master DB'!X158)</f>
        <v>0</v>
      </c>
    </row>
    <row r="159" spans="1:24" ht="15.75" customHeight="1" x14ac:dyDescent="0.2">
      <c r="A159" s="117">
        <f>'Master DB'!A159</f>
        <v>157</v>
      </c>
      <c r="B159" s="119" t="str">
        <f>'Master DB'!B159</f>
        <v>3. Opex</v>
      </c>
      <c r="C159" s="119" t="str">
        <f>'Master DB'!C159</f>
        <v>3.9 Source 1 - Short</v>
      </c>
      <c r="D159" s="119" t="str">
        <f>'Master DB'!D159</f>
        <v>Item 4</v>
      </c>
      <c r="E159" s="72" t="str">
        <f>'Master DB'!E159</f>
        <v>AlphaNum</v>
      </c>
      <c r="F159" s="238">
        <f>IF('Master DB'!F159="NULL",0,'Master DB'!F159)</f>
        <v>0</v>
      </c>
      <c r="G159" s="238">
        <f>IF('Master DB'!G159="NULL",0,'Master DB'!G159)</f>
        <v>0</v>
      </c>
      <c r="H159" s="238">
        <f>IF('Master DB'!H159="NULL",0,'Master DB'!H159)</f>
        <v>0</v>
      </c>
      <c r="I159" s="281">
        <f>IF('Master DB'!I159="NULL",0,'Master DB'!I159)</f>
        <v>0</v>
      </c>
      <c r="J159" s="238">
        <f>IF('Master DB'!J159="NULL",0,'Master DB'!J159)</f>
        <v>0</v>
      </c>
      <c r="K159" s="238">
        <f>IF('Master DB'!K159="NULL",0,'Master DB'!K159)</f>
        <v>0</v>
      </c>
      <c r="L159" s="238">
        <f>IF('Master DB'!L159="NULL",0,'Master DB'!L159)</f>
        <v>0</v>
      </c>
      <c r="M159" s="228">
        <f>IF('Master DB'!M159="NULL",0,'Master DB'!M159)</f>
        <v>0</v>
      </c>
      <c r="N159" s="228">
        <f>IF('Master DB'!N159="NULL",0,'Master DB'!N159)</f>
        <v>0</v>
      </c>
      <c r="O159" s="238">
        <f>IF('Master DB'!O159="NULL",0,'Master DB'!O159)</f>
        <v>0</v>
      </c>
      <c r="P159" s="238">
        <f>IF('Master DB'!P159="NULL",0,'Master DB'!P159)</f>
        <v>0</v>
      </c>
      <c r="Q159" s="238">
        <f>IF('Master DB'!Q159="NULL",0,'Master DB'!Q159)</f>
        <v>0</v>
      </c>
      <c r="R159" s="238">
        <f>IF('Master DB'!R159="NULL",0,'Master DB'!R159)</f>
        <v>0</v>
      </c>
      <c r="S159" s="228">
        <f>IF('Master DB'!S159="NULL",0,'Master DB'!S159)</f>
        <v>0</v>
      </c>
      <c r="T159" s="228">
        <f>IF('Master DB'!T159="NULL",0,'Master DB'!T159)</f>
        <v>0</v>
      </c>
      <c r="U159" s="228">
        <f>IF('Master DB'!U159="NULL",0,'Master DB'!U159)</f>
        <v>0</v>
      </c>
      <c r="V159" s="238">
        <f>IF('Master DB'!V159="NULL",0,'Master DB'!V159)</f>
        <v>0</v>
      </c>
      <c r="W159" s="281">
        <f>IF('Master DB'!W159="NULL",0,'Master DB'!W159)</f>
        <v>0</v>
      </c>
      <c r="X159" s="228">
        <f>IF('Master DB'!X159="NULL",0,'Master DB'!X159)</f>
        <v>0</v>
      </c>
    </row>
    <row r="160" spans="1:24" ht="15.75" customHeight="1" x14ac:dyDescent="0.2">
      <c r="A160" s="117">
        <f>'Master DB'!A160</f>
        <v>158</v>
      </c>
      <c r="B160" s="119" t="str">
        <f>'Master DB'!B160</f>
        <v>3. Opex</v>
      </c>
      <c r="C160" s="119" t="str">
        <f>'Master DB'!C160</f>
        <v>3.91 Source 2 - Short</v>
      </c>
      <c r="D160" s="119" t="str">
        <f>'Master DB'!D160</f>
        <v>Item 4</v>
      </c>
      <c r="E160" s="72" t="str">
        <f>'Master DB'!E160</f>
        <v>AlphaNum</v>
      </c>
      <c r="F160" s="238">
        <f>IF('Master DB'!F160="NULL",0,'Master DB'!F160)</f>
        <v>0</v>
      </c>
      <c r="G160" s="238">
        <f>IF('Master DB'!G160="NULL",0,'Master DB'!G160)</f>
        <v>0</v>
      </c>
      <c r="H160" s="238">
        <f>IF('Master DB'!H160="NULL",0,'Master DB'!H160)</f>
        <v>0</v>
      </c>
      <c r="I160" s="281">
        <f>IF('Master DB'!I160="NULL",0,'Master DB'!I160)</f>
        <v>0</v>
      </c>
      <c r="J160" s="238">
        <f>IF('Master DB'!J160="NULL",0,'Master DB'!J160)</f>
        <v>0</v>
      </c>
      <c r="K160" s="238">
        <f>IF('Master DB'!K160="NULL",0,'Master DB'!K160)</f>
        <v>0</v>
      </c>
      <c r="L160" s="238">
        <f>IF('Master DB'!L160="NULL",0,'Master DB'!L160)</f>
        <v>0</v>
      </c>
      <c r="M160" s="228">
        <f>IF('Master DB'!M160="NULL",0,'Master DB'!M160)</f>
        <v>0</v>
      </c>
      <c r="N160" s="228">
        <f>IF('Master DB'!N160="NULL",0,'Master DB'!N160)</f>
        <v>0</v>
      </c>
      <c r="O160" s="238">
        <f>IF('Master DB'!O160="NULL",0,'Master DB'!O160)</f>
        <v>0</v>
      </c>
      <c r="P160" s="238">
        <f>IF('Master DB'!P160="NULL",0,'Master DB'!P160)</f>
        <v>0</v>
      </c>
      <c r="Q160" s="238">
        <f>IF('Master DB'!Q160="NULL",0,'Master DB'!Q160)</f>
        <v>0</v>
      </c>
      <c r="R160" s="238">
        <f>IF('Master DB'!R160="NULL",0,'Master DB'!R160)</f>
        <v>0</v>
      </c>
      <c r="S160" s="228">
        <f>IF('Master DB'!S160="NULL",0,'Master DB'!S160)</f>
        <v>0</v>
      </c>
      <c r="T160" s="228">
        <f>IF('Master DB'!T160="NULL",0,'Master DB'!T160)</f>
        <v>0</v>
      </c>
      <c r="U160" s="228">
        <f>IF('Master DB'!U160="NULL",0,'Master DB'!U160)</f>
        <v>0</v>
      </c>
      <c r="V160" s="238">
        <f>IF('Master DB'!V160="NULL",0,'Master DB'!V160)</f>
        <v>0</v>
      </c>
      <c r="W160" s="281">
        <f>IF('Master DB'!W160="NULL",0,'Master DB'!W160)</f>
        <v>0</v>
      </c>
      <c r="X160" s="228">
        <f>IF('Master DB'!X160="NULL",0,'Master DB'!X160)</f>
        <v>0</v>
      </c>
    </row>
    <row r="161" spans="1:24" ht="15.75" customHeight="1" x14ac:dyDescent="0.2">
      <c r="A161" s="283">
        <f>'Master DB'!A161</f>
        <v>159</v>
      </c>
      <c r="B161" s="284" t="str">
        <f>'Master DB'!B161</f>
        <v>3. Opex</v>
      </c>
      <c r="C161" s="284" t="str">
        <f>'Master DB'!C161</f>
        <v>3.92 Source 3 - Short</v>
      </c>
      <c r="D161" s="284" t="str">
        <f>'Master DB'!D161</f>
        <v>Item 4</v>
      </c>
      <c r="E161" s="72" t="str">
        <f>'Master DB'!E161</f>
        <v>AlphaNum</v>
      </c>
      <c r="F161" s="238">
        <f>IF('Master DB'!F161="NULL",0,'Master DB'!F161)</f>
        <v>0</v>
      </c>
      <c r="G161" s="238">
        <f>IF('Master DB'!G161="NULL",0,'Master DB'!G161)</f>
        <v>0</v>
      </c>
      <c r="H161" s="238">
        <f>IF('Master DB'!H161="NULL",0,'Master DB'!H161)</f>
        <v>0</v>
      </c>
      <c r="I161" s="286">
        <f>IF('Master DB'!I161="NULL",0,'Master DB'!I161)</f>
        <v>0</v>
      </c>
      <c r="J161" s="285">
        <f>IF('Master DB'!J161="NULL",0,'Master DB'!J161)</f>
        <v>0</v>
      </c>
      <c r="K161" s="285">
        <f>IF('Master DB'!K161="NULL",0,'Master DB'!K161)</f>
        <v>0</v>
      </c>
      <c r="L161" s="285">
        <f>IF('Master DB'!L161="NULL",0,'Master DB'!L161)</f>
        <v>0</v>
      </c>
      <c r="M161" s="429">
        <f>IF('Master DB'!M161="NULL",0,'Master DB'!M161)</f>
        <v>0</v>
      </c>
      <c r="N161" s="429">
        <f>IF('Master DB'!N161="NULL",0,'Master DB'!N161)</f>
        <v>0</v>
      </c>
      <c r="O161" s="285">
        <f>IF('Master DB'!O161="NULL",0,'Master DB'!O161)</f>
        <v>0</v>
      </c>
      <c r="P161" s="285">
        <f>IF('Master DB'!P161="NULL",0,'Master DB'!P161)</f>
        <v>0</v>
      </c>
      <c r="Q161" s="285">
        <f>IF('Master DB'!Q161="NULL",0,'Master DB'!Q161)</f>
        <v>0</v>
      </c>
      <c r="R161" s="285">
        <f>IF('Master DB'!R161="NULL",0,'Master DB'!R161)</f>
        <v>0</v>
      </c>
      <c r="S161" s="429">
        <f>IF('Master DB'!S161="NULL",0,'Master DB'!S161)</f>
        <v>0</v>
      </c>
      <c r="T161" s="429">
        <f>IF('Master DB'!T161="NULL",0,'Master DB'!T161)</f>
        <v>0</v>
      </c>
      <c r="U161" s="429">
        <f>IF('Master DB'!U161="NULL",0,'Master DB'!U161)</f>
        <v>0</v>
      </c>
      <c r="V161" s="285">
        <f>IF('Master DB'!V161="NULL",0,'Master DB'!V161)</f>
        <v>0</v>
      </c>
      <c r="W161" s="286">
        <f>IF('Master DB'!W161="NULL",0,'Master DB'!W161)</f>
        <v>0</v>
      </c>
      <c r="X161" s="429">
        <f>IF('Master DB'!X161="NULL",0,'Master DB'!X161)</f>
        <v>0</v>
      </c>
    </row>
    <row r="162" spans="1:24" ht="15.75" customHeight="1" x14ac:dyDescent="0.2">
      <c r="A162" s="64">
        <f>'Master DB'!A162</f>
        <v>160</v>
      </c>
      <c r="B162" s="65" t="str">
        <f>'Master DB'!B162</f>
        <v>3. Opex</v>
      </c>
      <c r="C162" s="65" t="str">
        <f>'Master DB'!C162</f>
        <v>3.1 Name</v>
      </c>
      <c r="D162" s="65" t="str">
        <f>'Master DB'!D162</f>
        <v>Item 5</v>
      </c>
      <c r="E162" s="72" t="str">
        <f>'Master DB'!E162</f>
        <v>AlphaNum</v>
      </c>
      <c r="F162" s="276">
        <f>IF('Master DB'!F162="NULL",0,'Master DB'!F162)</f>
        <v>0</v>
      </c>
      <c r="G162" s="276">
        <f>IF('Master DB'!G162="NULL",0,'Master DB'!G162)</f>
        <v>0</v>
      </c>
      <c r="H162" s="276">
        <f>IF('Master DB'!H162="NULL",0,'Master DB'!H162)</f>
        <v>0</v>
      </c>
      <c r="I162" s="430">
        <f>IF('Master DB'!I162="NULL",0,'Master DB'!I162)</f>
        <v>0</v>
      </c>
      <c r="J162" s="348">
        <f>IF('Master DB'!J162="NULL",0,'Master DB'!J162)</f>
        <v>0</v>
      </c>
      <c r="K162" s="348">
        <f>IF('Master DB'!K162="NULL",0,'Master DB'!K162)</f>
        <v>0</v>
      </c>
      <c r="L162" s="348">
        <f>IF('Master DB'!L162="NULL",0,'Master DB'!L162)</f>
        <v>0</v>
      </c>
      <c r="M162" s="265">
        <f>IF('Master DB'!M162="NULL",0,'Master DB'!M162)</f>
        <v>0</v>
      </c>
      <c r="N162" s="265">
        <f>IF('Master DB'!N162="NULL",0,'Master DB'!N162)</f>
        <v>0</v>
      </c>
      <c r="O162" s="348">
        <f>IF('Master DB'!O162="NULL",0,'Master DB'!O162)</f>
        <v>0</v>
      </c>
      <c r="P162" s="348">
        <f>IF('Master DB'!P162="NULL",0,'Master DB'!P162)</f>
        <v>0</v>
      </c>
      <c r="Q162" s="348">
        <f>IF('Master DB'!Q162="NULL",0,'Master DB'!Q162)</f>
        <v>0</v>
      </c>
      <c r="R162" s="348">
        <f>IF('Master DB'!R162="NULL",0,'Master DB'!R162)</f>
        <v>0</v>
      </c>
      <c r="S162" s="265">
        <f>IF('Master DB'!S162="NULL",0,'Master DB'!S162)</f>
        <v>0</v>
      </c>
      <c r="T162" s="265">
        <f>IF('Master DB'!T162="NULL",0,'Master DB'!T162)</f>
        <v>0</v>
      </c>
      <c r="U162" s="265">
        <f>IF('Master DB'!U162="NULL",0,'Master DB'!U162)</f>
        <v>0</v>
      </c>
      <c r="V162" s="348">
        <f>IF('Master DB'!V162="NULL",0,'Master DB'!V162)</f>
        <v>0</v>
      </c>
      <c r="W162" s="430">
        <f>IF('Master DB'!W162="NULL",0,'Master DB'!W162)</f>
        <v>0</v>
      </c>
      <c r="X162" s="265">
        <f>IF('Master DB'!X162="NULL",0,'Master DB'!X162)</f>
        <v>0</v>
      </c>
    </row>
    <row r="163" spans="1:24" ht="15.75" customHeight="1" x14ac:dyDescent="0.2">
      <c r="A163" s="117">
        <f>'Master DB'!A163</f>
        <v>161</v>
      </c>
      <c r="B163" s="119" t="str">
        <f>'Master DB'!B163</f>
        <v>3. Opex</v>
      </c>
      <c r="C163" s="119" t="str">
        <f>'Master DB'!C163</f>
        <v>3.2 Unit</v>
      </c>
      <c r="D163" s="119" t="str">
        <f>'Master DB'!D163</f>
        <v>Item 5</v>
      </c>
      <c r="E163" s="72" t="str">
        <f>'Master DB'!E163</f>
        <v>AlphaNum</v>
      </c>
      <c r="F163" s="238">
        <f>IF('Master DB'!F163="NULL",0,'Master DB'!F163)</f>
        <v>0</v>
      </c>
      <c r="G163" s="238">
        <f>IF('Master DB'!G163="NULL",0,'Master DB'!G163)</f>
        <v>0</v>
      </c>
      <c r="H163" s="238">
        <f>IF('Master DB'!H163="NULL",0,'Master DB'!H163)</f>
        <v>0</v>
      </c>
      <c r="I163" s="281">
        <f>IF('Master DB'!I163="NULL",0,'Master DB'!I163)</f>
        <v>0</v>
      </c>
      <c r="J163" s="238">
        <f>IF('Master DB'!J163="NULL",0,'Master DB'!J163)</f>
        <v>0</v>
      </c>
      <c r="K163" s="238">
        <f>IF('Master DB'!K163="NULL",0,'Master DB'!K163)</f>
        <v>0</v>
      </c>
      <c r="L163" s="238">
        <f>IF('Master DB'!L163="NULL",0,'Master DB'!L163)</f>
        <v>0</v>
      </c>
      <c r="M163" s="228">
        <f>IF('Master DB'!M163="NULL",0,'Master DB'!M163)</f>
        <v>0</v>
      </c>
      <c r="N163" s="228">
        <f>IF('Master DB'!N163="NULL",0,'Master DB'!N163)</f>
        <v>0</v>
      </c>
      <c r="O163" s="238">
        <f>IF('Master DB'!O163="NULL",0,'Master DB'!O163)</f>
        <v>0</v>
      </c>
      <c r="P163" s="238">
        <f>IF('Master DB'!P163="NULL",0,'Master DB'!P163)</f>
        <v>0</v>
      </c>
      <c r="Q163" s="238">
        <f>IF('Master DB'!Q163="NULL",0,'Master DB'!Q163)</f>
        <v>0</v>
      </c>
      <c r="R163" s="238">
        <f>IF('Master DB'!R163="NULL",0,'Master DB'!R163)</f>
        <v>0</v>
      </c>
      <c r="S163" s="228">
        <f>IF('Master DB'!S163="NULL",0,'Master DB'!S163)</f>
        <v>0</v>
      </c>
      <c r="T163" s="228">
        <f>IF('Master DB'!T163="NULL",0,'Master DB'!T163)</f>
        <v>0</v>
      </c>
      <c r="U163" s="228">
        <f>IF('Master DB'!U163="NULL",0,'Master DB'!U163)</f>
        <v>0</v>
      </c>
      <c r="V163" s="238">
        <f>IF('Master DB'!V163="NULL",0,'Master DB'!V163)</f>
        <v>0</v>
      </c>
      <c r="W163" s="281">
        <f>IF('Master DB'!W163="NULL",0,'Master DB'!W163)</f>
        <v>0</v>
      </c>
      <c r="X163" s="228">
        <f>IF('Master DB'!X163="NULL",0,'Master DB'!X163)</f>
        <v>0</v>
      </c>
    </row>
    <row r="164" spans="1:24" ht="15.75" customHeight="1" x14ac:dyDescent="0.2">
      <c r="A164" s="117">
        <f>'Master DB'!A164</f>
        <v>162</v>
      </c>
      <c r="B164" s="119" t="str">
        <f>'Master DB'!B164</f>
        <v>3. Opex</v>
      </c>
      <c r="C164" s="119" t="str">
        <f>'Master DB'!C164</f>
        <v>3.3 Ratio # Units / Measure</v>
      </c>
      <c r="D164" s="119" t="str">
        <f>'Master DB'!D164</f>
        <v>Item 5</v>
      </c>
      <c r="E164" s="72" t="str">
        <f>'Master DB'!E164</f>
        <v>Num #</v>
      </c>
      <c r="F164" s="238">
        <f>IF('Master DB'!F164="NULL",0,'Master DB'!F164)</f>
        <v>0</v>
      </c>
      <c r="G164" s="238">
        <f>IF('Master DB'!G164="NULL",0,'Master DB'!G164)</f>
        <v>0</v>
      </c>
      <c r="H164" s="238">
        <f>IF('Master DB'!H164="NULL",0,'Master DB'!H164)</f>
        <v>0</v>
      </c>
      <c r="I164" s="281">
        <f>IF('Master DB'!I164="NULL",0,'Master DB'!I164)</f>
        <v>0</v>
      </c>
      <c r="J164" s="238">
        <f>IF('Master DB'!J164="NULL",0,'Master DB'!J164)</f>
        <v>0</v>
      </c>
      <c r="K164" s="238">
        <f>IF('Master DB'!K164="NULL",0,'Master DB'!K164)</f>
        <v>0</v>
      </c>
      <c r="L164" s="238">
        <f>IF('Master DB'!L164="NULL",0,'Master DB'!L164)</f>
        <v>0</v>
      </c>
      <c r="M164" s="228">
        <f>IF('Master DB'!M164="NULL",0,'Master DB'!M164)</f>
        <v>0</v>
      </c>
      <c r="N164" s="228">
        <f>IF('Master DB'!N164="NULL",0,'Master DB'!N164)</f>
        <v>0</v>
      </c>
      <c r="O164" s="238">
        <f>IF('Master DB'!O164="NULL",0,'Master DB'!O164)</f>
        <v>0</v>
      </c>
      <c r="P164" s="238">
        <f>IF('Master DB'!P164="NULL",0,'Master DB'!P164)</f>
        <v>0</v>
      </c>
      <c r="Q164" s="238">
        <f>IF('Master DB'!Q164="NULL",0,'Master DB'!Q164)</f>
        <v>0</v>
      </c>
      <c r="R164" s="238">
        <f>IF('Master DB'!R164="NULL",0,'Master DB'!R164)</f>
        <v>0</v>
      </c>
      <c r="S164" s="228">
        <f>IF('Master DB'!S164="NULL",0,'Master DB'!S164)</f>
        <v>0</v>
      </c>
      <c r="T164" s="228">
        <f>IF('Master DB'!T164="NULL",0,'Master DB'!T164)</f>
        <v>0</v>
      </c>
      <c r="U164" s="228">
        <f>IF('Master DB'!U164="NULL",0,'Master DB'!U164)</f>
        <v>0</v>
      </c>
      <c r="V164" s="238">
        <f>IF('Master DB'!V164="NULL",0,'Master DB'!V164)</f>
        <v>0</v>
      </c>
      <c r="W164" s="281">
        <f>IF('Master DB'!W164="NULL",0,'Master DB'!W164)</f>
        <v>0</v>
      </c>
      <c r="X164" s="228">
        <f>IF('Master DB'!X164="NULL",0,'Master DB'!X164)</f>
        <v>0</v>
      </c>
    </row>
    <row r="165" spans="1:24" ht="15.75" customHeight="1" x14ac:dyDescent="0.2">
      <c r="A165" s="95">
        <f>'Master DB'!A165</f>
        <v>163</v>
      </c>
      <c r="B165" s="96" t="str">
        <f>'Master DB'!B165</f>
        <v>3. Opex</v>
      </c>
      <c r="C165" s="96" t="str">
        <f>'Master DB'!C165</f>
        <v>3.4 Monthly Cost / Unit - Min</v>
      </c>
      <c r="D165" s="96" t="str">
        <f>'Master DB'!D165</f>
        <v>Item 5</v>
      </c>
      <c r="E165" s="99" t="str">
        <f>'Master DB'!E165</f>
        <v>£</v>
      </c>
      <c r="F165" s="238">
        <f>IF('Master DB'!F165="NULL",0,'Master DB'!F165)</f>
        <v>0</v>
      </c>
      <c r="G165" s="238">
        <f>IF('Master DB'!G165="NULL",0,'Master DB'!G165)</f>
        <v>0</v>
      </c>
      <c r="H165" s="238">
        <f>IF('Master DB'!H165="NULL",0,'Master DB'!H165)</f>
        <v>0</v>
      </c>
      <c r="I165" s="281">
        <f>IF('Master DB'!I165="NULL",0,'Master DB'!I165)</f>
        <v>0</v>
      </c>
      <c r="J165" s="238">
        <f>IF('Master DB'!J165="NULL",0,'Master DB'!J165)</f>
        <v>0</v>
      </c>
      <c r="K165" s="238">
        <f>IF('Master DB'!K165="NULL",0,'Master DB'!K165)</f>
        <v>0</v>
      </c>
      <c r="L165" s="238">
        <f>IF('Master DB'!L165="NULL",0,'Master DB'!L165)</f>
        <v>0</v>
      </c>
      <c r="M165" s="228">
        <f>IF('Master DB'!M165="NULL",0,'Master DB'!M165)</f>
        <v>0</v>
      </c>
      <c r="N165" s="228">
        <f>IF('Master DB'!N165="NULL",0,'Master DB'!N165)</f>
        <v>0</v>
      </c>
      <c r="O165" s="238">
        <f>IF('Master DB'!O165="NULL",0,'Master DB'!O165)</f>
        <v>0</v>
      </c>
      <c r="P165" s="238">
        <f>IF('Master DB'!P165="NULL",0,'Master DB'!P165)</f>
        <v>0</v>
      </c>
      <c r="Q165" s="238">
        <f>IF('Master DB'!Q165="NULL",0,'Master DB'!Q165)</f>
        <v>0</v>
      </c>
      <c r="R165" s="238">
        <f>IF('Master DB'!R165="NULL",0,'Master DB'!R165)</f>
        <v>0</v>
      </c>
      <c r="S165" s="228">
        <f>IF('Master DB'!S165="NULL",0,'Master DB'!S165)</f>
        <v>0</v>
      </c>
      <c r="T165" s="228">
        <f>IF('Master DB'!T165="NULL",0,'Master DB'!T165)</f>
        <v>0</v>
      </c>
      <c r="U165" s="228">
        <f>IF('Master DB'!U165="NULL",0,'Master DB'!U165)</f>
        <v>0</v>
      </c>
      <c r="V165" s="238">
        <f>IF('Master DB'!V165="NULL",0,'Master DB'!V165)</f>
        <v>0</v>
      </c>
      <c r="W165" s="281">
        <f>IF('Master DB'!W165="NULL",0,'Master DB'!W165)</f>
        <v>0</v>
      </c>
      <c r="X165" s="228">
        <f>IF('Master DB'!X165="NULL",0,'Master DB'!X165)</f>
        <v>0</v>
      </c>
    </row>
    <row r="166" spans="1:24" ht="15.75" customHeight="1" x14ac:dyDescent="0.2">
      <c r="A166" s="95">
        <f>'Master DB'!A166</f>
        <v>164</v>
      </c>
      <c r="B166" s="96" t="str">
        <f>'Master DB'!B166</f>
        <v>3. Opex</v>
      </c>
      <c r="C166" s="96" t="str">
        <f>'Master DB'!C166</f>
        <v>3.5 Monthly Cost / Unit - Max</v>
      </c>
      <c r="D166" s="96" t="str">
        <f>'Master DB'!D166</f>
        <v>Item 5</v>
      </c>
      <c r="E166" s="99" t="str">
        <f>'Master DB'!E166</f>
        <v>£</v>
      </c>
      <c r="F166" s="238">
        <f>IF('Master DB'!F166="NULL",0,'Master DB'!F166)</f>
        <v>0</v>
      </c>
      <c r="G166" s="238">
        <f>IF('Master DB'!G166="NULL",0,'Master DB'!G166)</f>
        <v>0</v>
      </c>
      <c r="H166" s="238">
        <f>IF('Master DB'!H166="NULL",0,'Master DB'!H166)</f>
        <v>0</v>
      </c>
      <c r="I166" s="281">
        <f>IF('Master DB'!I166="NULL",0,'Master DB'!I166)</f>
        <v>0</v>
      </c>
      <c r="J166" s="238">
        <f>IF('Master DB'!J166="NULL",0,'Master DB'!J166)</f>
        <v>0</v>
      </c>
      <c r="K166" s="238">
        <f>IF('Master DB'!K166="NULL",0,'Master DB'!K166)</f>
        <v>0</v>
      </c>
      <c r="L166" s="238">
        <f>IF('Master DB'!L166="NULL",0,'Master DB'!L166)</f>
        <v>0</v>
      </c>
      <c r="M166" s="228">
        <f>IF('Master DB'!M166="NULL",0,'Master DB'!M166)</f>
        <v>0</v>
      </c>
      <c r="N166" s="228">
        <f>IF('Master DB'!N166="NULL",0,'Master DB'!N166)</f>
        <v>0</v>
      </c>
      <c r="O166" s="238">
        <f>IF('Master DB'!O166="NULL",0,'Master DB'!O166)</f>
        <v>0</v>
      </c>
      <c r="P166" s="238">
        <f>IF('Master DB'!P166="NULL",0,'Master DB'!P166)</f>
        <v>0</v>
      </c>
      <c r="Q166" s="238">
        <f>IF('Master DB'!Q166="NULL",0,'Master DB'!Q166)</f>
        <v>0</v>
      </c>
      <c r="R166" s="238">
        <f>IF('Master DB'!R166="NULL",0,'Master DB'!R166)</f>
        <v>0</v>
      </c>
      <c r="S166" s="228">
        <f>IF('Master DB'!S166="NULL",0,'Master DB'!S166)</f>
        <v>0</v>
      </c>
      <c r="T166" s="228">
        <f>IF('Master DB'!T166="NULL",0,'Master DB'!T166)</f>
        <v>0</v>
      </c>
      <c r="U166" s="228">
        <f>IF('Master DB'!U166="NULL",0,'Master DB'!U166)</f>
        <v>0</v>
      </c>
      <c r="V166" s="238">
        <f>IF('Master DB'!V166="NULL",0,'Master DB'!V166)</f>
        <v>0</v>
      </c>
      <c r="W166" s="281">
        <f>IF('Master DB'!W166="NULL",0,'Master DB'!W166)</f>
        <v>0</v>
      </c>
      <c r="X166" s="228">
        <f>IF('Master DB'!X166="NULL",0,'Master DB'!X166)</f>
        <v>0</v>
      </c>
    </row>
    <row r="167" spans="1:24" ht="15.75" customHeight="1" x14ac:dyDescent="0.2">
      <c r="A167" s="117">
        <f>'Master DB'!A167</f>
        <v>165</v>
      </c>
      <c r="B167" s="119" t="str">
        <f>'Master DB'!B167</f>
        <v>3. Opex</v>
      </c>
      <c r="C167" s="119" t="str">
        <f>'Master DB'!C167</f>
        <v>3.6  Source 1</v>
      </c>
      <c r="D167" s="119" t="str">
        <f>'Master DB'!D167</f>
        <v>Item 5</v>
      </c>
      <c r="E167" s="72" t="str">
        <f>'Master DB'!E167</f>
        <v>AlphaNum</v>
      </c>
      <c r="F167" s="238">
        <f>IF('Master DB'!F167="NULL",0,'Master DB'!F167)</f>
        <v>0</v>
      </c>
      <c r="G167" s="238">
        <f>IF('Master DB'!G167="NULL",0,'Master DB'!G167)</f>
        <v>0</v>
      </c>
      <c r="H167" s="238">
        <f>IF('Master DB'!H167="NULL",0,'Master DB'!H167)</f>
        <v>0</v>
      </c>
      <c r="I167" s="281">
        <f>IF('Master DB'!I167="NULL",0,'Master DB'!I167)</f>
        <v>0</v>
      </c>
      <c r="J167" s="238">
        <f>IF('Master DB'!J167="NULL",0,'Master DB'!J167)</f>
        <v>0</v>
      </c>
      <c r="K167" s="238">
        <f>IF('Master DB'!K167="NULL",0,'Master DB'!K167)</f>
        <v>0</v>
      </c>
      <c r="L167" s="238">
        <f>IF('Master DB'!L167="NULL",0,'Master DB'!L167)</f>
        <v>0</v>
      </c>
      <c r="M167" s="228">
        <f>IF('Master DB'!M167="NULL",0,'Master DB'!M167)</f>
        <v>0</v>
      </c>
      <c r="N167" s="228">
        <f>IF('Master DB'!N167="NULL",0,'Master DB'!N167)</f>
        <v>0</v>
      </c>
      <c r="O167" s="238">
        <f>IF('Master DB'!O167="NULL",0,'Master DB'!O167)</f>
        <v>0</v>
      </c>
      <c r="P167" s="238">
        <f>IF('Master DB'!P167="NULL",0,'Master DB'!P167)</f>
        <v>0</v>
      </c>
      <c r="Q167" s="238">
        <f>IF('Master DB'!Q167="NULL",0,'Master DB'!Q167)</f>
        <v>0</v>
      </c>
      <c r="R167" s="238">
        <f>IF('Master DB'!R167="NULL",0,'Master DB'!R167)</f>
        <v>0</v>
      </c>
      <c r="S167" s="228">
        <f>IF('Master DB'!S167="NULL",0,'Master DB'!S167)</f>
        <v>0</v>
      </c>
      <c r="T167" s="228">
        <f>IF('Master DB'!T167="NULL",0,'Master DB'!T167)</f>
        <v>0</v>
      </c>
      <c r="U167" s="228">
        <f>IF('Master DB'!U167="NULL",0,'Master DB'!U167)</f>
        <v>0</v>
      </c>
      <c r="V167" s="238">
        <f>IF('Master DB'!V167="NULL",0,'Master DB'!V167)</f>
        <v>0</v>
      </c>
      <c r="W167" s="281">
        <f>IF('Master DB'!W167="NULL",0,'Master DB'!W167)</f>
        <v>0</v>
      </c>
      <c r="X167" s="228">
        <f>IF('Master DB'!X167="NULL",0,'Master DB'!X167)</f>
        <v>0</v>
      </c>
    </row>
    <row r="168" spans="1:24" ht="15.75" customHeight="1" x14ac:dyDescent="0.2">
      <c r="A168" s="117">
        <f>'Master DB'!A168</f>
        <v>166</v>
      </c>
      <c r="B168" s="119" t="str">
        <f>'Master DB'!B168</f>
        <v>3. Opex</v>
      </c>
      <c r="C168" s="119" t="str">
        <f>'Master DB'!C168</f>
        <v>3.7 Source 2</v>
      </c>
      <c r="D168" s="119" t="str">
        <f>'Master DB'!D168</f>
        <v>Item 5</v>
      </c>
      <c r="E168" s="72" t="str">
        <f>'Master DB'!E168</f>
        <v>AlphaNum</v>
      </c>
      <c r="F168" s="238">
        <f>IF('Master DB'!F168="NULL",0,'Master DB'!F168)</f>
        <v>0</v>
      </c>
      <c r="G168" s="238">
        <f>IF('Master DB'!G168="NULL",0,'Master DB'!G168)</f>
        <v>0</v>
      </c>
      <c r="H168" s="238">
        <f>IF('Master DB'!H168="NULL",0,'Master DB'!H168)</f>
        <v>0</v>
      </c>
      <c r="I168" s="281">
        <f>IF('Master DB'!I168="NULL",0,'Master DB'!I168)</f>
        <v>0</v>
      </c>
      <c r="J168" s="238">
        <f>IF('Master DB'!J168="NULL",0,'Master DB'!J168)</f>
        <v>0</v>
      </c>
      <c r="K168" s="238">
        <f>IF('Master DB'!K168="NULL",0,'Master DB'!K168)</f>
        <v>0</v>
      </c>
      <c r="L168" s="238">
        <f>IF('Master DB'!L168="NULL",0,'Master DB'!L168)</f>
        <v>0</v>
      </c>
      <c r="M168" s="228">
        <f>IF('Master DB'!M168="NULL",0,'Master DB'!M168)</f>
        <v>0</v>
      </c>
      <c r="N168" s="228">
        <f>IF('Master DB'!N168="NULL",0,'Master DB'!N168)</f>
        <v>0</v>
      </c>
      <c r="O168" s="238">
        <f>IF('Master DB'!O168="NULL",0,'Master DB'!O168)</f>
        <v>0</v>
      </c>
      <c r="P168" s="238">
        <f>IF('Master DB'!P168="NULL",0,'Master DB'!P168)</f>
        <v>0</v>
      </c>
      <c r="Q168" s="238">
        <f>IF('Master DB'!Q168="NULL",0,'Master DB'!Q168)</f>
        <v>0</v>
      </c>
      <c r="R168" s="238">
        <f>IF('Master DB'!R168="NULL",0,'Master DB'!R168)</f>
        <v>0</v>
      </c>
      <c r="S168" s="228">
        <f>IF('Master DB'!S168="NULL",0,'Master DB'!S168)</f>
        <v>0</v>
      </c>
      <c r="T168" s="228">
        <f>IF('Master DB'!T168="NULL",0,'Master DB'!T168)</f>
        <v>0</v>
      </c>
      <c r="U168" s="228">
        <f>IF('Master DB'!U168="NULL",0,'Master DB'!U168)</f>
        <v>0</v>
      </c>
      <c r="V168" s="238">
        <f>IF('Master DB'!V168="NULL",0,'Master DB'!V168)</f>
        <v>0</v>
      </c>
      <c r="W168" s="281">
        <f>IF('Master DB'!W168="NULL",0,'Master DB'!W168)</f>
        <v>0</v>
      </c>
      <c r="X168" s="228">
        <f>IF('Master DB'!X168="NULL",0,'Master DB'!X168)</f>
        <v>0</v>
      </c>
    </row>
    <row r="169" spans="1:24" ht="15.75" customHeight="1" x14ac:dyDescent="0.2">
      <c r="A169" s="117">
        <f>'Master DB'!A169</f>
        <v>167</v>
      </c>
      <c r="B169" s="119" t="str">
        <f>'Master DB'!B169</f>
        <v>3. Opex</v>
      </c>
      <c r="C169" s="119" t="str">
        <f>'Master DB'!C169</f>
        <v>3.8 Source 3</v>
      </c>
      <c r="D169" s="119" t="str">
        <f>'Master DB'!D169</f>
        <v>Item 5</v>
      </c>
      <c r="E169" s="72" t="str">
        <f>'Master DB'!E169</f>
        <v>AlphaNum</v>
      </c>
      <c r="F169" s="238">
        <f>IF('Master DB'!F169="NULL",0,'Master DB'!F169)</f>
        <v>0</v>
      </c>
      <c r="G169" s="238">
        <f>IF('Master DB'!G169="NULL",0,'Master DB'!G169)</f>
        <v>0</v>
      </c>
      <c r="H169" s="238">
        <f>IF('Master DB'!H169="NULL",0,'Master DB'!H169)</f>
        <v>0</v>
      </c>
      <c r="I169" s="281">
        <f>IF('Master DB'!I169="NULL",0,'Master DB'!I169)</f>
        <v>0</v>
      </c>
      <c r="J169" s="238">
        <f>IF('Master DB'!J169="NULL",0,'Master DB'!J169)</f>
        <v>0</v>
      </c>
      <c r="K169" s="238">
        <f>IF('Master DB'!K169="NULL",0,'Master DB'!K169)</f>
        <v>0</v>
      </c>
      <c r="L169" s="238">
        <f>IF('Master DB'!L169="NULL",0,'Master DB'!L169)</f>
        <v>0</v>
      </c>
      <c r="M169" s="228">
        <f>IF('Master DB'!M169="NULL",0,'Master DB'!M169)</f>
        <v>0</v>
      </c>
      <c r="N169" s="228">
        <f>IF('Master DB'!N169="NULL",0,'Master DB'!N169)</f>
        <v>0</v>
      </c>
      <c r="O169" s="238">
        <f>IF('Master DB'!O169="NULL",0,'Master DB'!O169)</f>
        <v>0</v>
      </c>
      <c r="P169" s="238">
        <f>IF('Master DB'!P169="NULL",0,'Master DB'!P169)</f>
        <v>0</v>
      </c>
      <c r="Q169" s="238">
        <f>IF('Master DB'!Q169="NULL",0,'Master DB'!Q169)</f>
        <v>0</v>
      </c>
      <c r="R169" s="238">
        <f>IF('Master DB'!R169="NULL",0,'Master DB'!R169)</f>
        <v>0</v>
      </c>
      <c r="S169" s="228">
        <f>IF('Master DB'!S169="NULL",0,'Master DB'!S169)</f>
        <v>0</v>
      </c>
      <c r="T169" s="228">
        <f>IF('Master DB'!T169="NULL",0,'Master DB'!T169)</f>
        <v>0</v>
      </c>
      <c r="U169" s="228">
        <f>IF('Master DB'!U169="NULL",0,'Master DB'!U169)</f>
        <v>0</v>
      </c>
      <c r="V169" s="238">
        <f>IF('Master DB'!V169="NULL",0,'Master DB'!V169)</f>
        <v>0</v>
      </c>
      <c r="W169" s="281">
        <f>IF('Master DB'!W169="NULL",0,'Master DB'!W169)</f>
        <v>0</v>
      </c>
      <c r="X169" s="228">
        <f>IF('Master DB'!X169="NULL",0,'Master DB'!X169)</f>
        <v>0</v>
      </c>
    </row>
    <row r="170" spans="1:24" ht="15.75" customHeight="1" x14ac:dyDescent="0.2">
      <c r="A170" s="117">
        <f>'Master DB'!A170</f>
        <v>168</v>
      </c>
      <c r="B170" s="119" t="str">
        <f>'Master DB'!B170</f>
        <v>3. Opex</v>
      </c>
      <c r="C170" s="119" t="str">
        <f>'Master DB'!C170</f>
        <v>3.9 Source 1 - Short</v>
      </c>
      <c r="D170" s="119" t="str">
        <f>'Master DB'!D170</f>
        <v>Item 5</v>
      </c>
      <c r="E170" s="72" t="str">
        <f>'Master DB'!E170</f>
        <v>AlphaNum</v>
      </c>
      <c r="F170" s="238">
        <f>IF('Master DB'!F170="NULL",0,'Master DB'!F170)</f>
        <v>0</v>
      </c>
      <c r="G170" s="238">
        <f>IF('Master DB'!G170="NULL",0,'Master DB'!G170)</f>
        <v>0</v>
      </c>
      <c r="H170" s="238">
        <f>IF('Master DB'!H170="NULL",0,'Master DB'!H170)</f>
        <v>0</v>
      </c>
      <c r="I170" s="281">
        <f>IF('Master DB'!I170="NULL",0,'Master DB'!I170)</f>
        <v>0</v>
      </c>
      <c r="J170" s="238">
        <f>IF('Master DB'!J170="NULL",0,'Master DB'!J170)</f>
        <v>0</v>
      </c>
      <c r="K170" s="238">
        <f>IF('Master DB'!K170="NULL",0,'Master DB'!K170)</f>
        <v>0</v>
      </c>
      <c r="L170" s="238">
        <f>IF('Master DB'!L170="NULL",0,'Master DB'!L170)</f>
        <v>0</v>
      </c>
      <c r="M170" s="228">
        <f>IF('Master DB'!M170="NULL",0,'Master DB'!M170)</f>
        <v>0</v>
      </c>
      <c r="N170" s="228">
        <f>IF('Master DB'!N170="NULL",0,'Master DB'!N170)</f>
        <v>0</v>
      </c>
      <c r="O170" s="238">
        <f>IF('Master DB'!O170="NULL",0,'Master DB'!O170)</f>
        <v>0</v>
      </c>
      <c r="P170" s="238">
        <f>IF('Master DB'!P170="NULL",0,'Master DB'!P170)</f>
        <v>0</v>
      </c>
      <c r="Q170" s="238">
        <f>IF('Master DB'!Q170="NULL",0,'Master DB'!Q170)</f>
        <v>0</v>
      </c>
      <c r="R170" s="238">
        <f>IF('Master DB'!R170="NULL",0,'Master DB'!R170)</f>
        <v>0</v>
      </c>
      <c r="S170" s="228">
        <f>IF('Master DB'!S170="NULL",0,'Master DB'!S170)</f>
        <v>0</v>
      </c>
      <c r="T170" s="228">
        <f>IF('Master DB'!T170="NULL",0,'Master DB'!T170)</f>
        <v>0</v>
      </c>
      <c r="U170" s="228">
        <f>IF('Master DB'!U170="NULL",0,'Master DB'!U170)</f>
        <v>0</v>
      </c>
      <c r="V170" s="238">
        <f>IF('Master DB'!V170="NULL",0,'Master DB'!V170)</f>
        <v>0</v>
      </c>
      <c r="W170" s="281">
        <f>IF('Master DB'!W170="NULL",0,'Master DB'!W170)</f>
        <v>0</v>
      </c>
      <c r="X170" s="228">
        <f>IF('Master DB'!X170="NULL",0,'Master DB'!X170)</f>
        <v>0</v>
      </c>
    </row>
    <row r="171" spans="1:24" ht="15.75" customHeight="1" x14ac:dyDescent="0.2">
      <c r="A171" s="117">
        <f>'Master DB'!A171</f>
        <v>169</v>
      </c>
      <c r="B171" s="119" t="str">
        <f>'Master DB'!B171</f>
        <v>3. Opex</v>
      </c>
      <c r="C171" s="119" t="str">
        <f>'Master DB'!C171</f>
        <v>3.91 Source 2 - Short</v>
      </c>
      <c r="D171" s="119" t="str">
        <f>'Master DB'!D171</f>
        <v>Item 5</v>
      </c>
      <c r="E171" s="72" t="str">
        <f>'Master DB'!E171</f>
        <v>AlphaNum</v>
      </c>
      <c r="F171" s="238">
        <f>IF('Master DB'!F171="NULL",0,'Master DB'!F171)</f>
        <v>0</v>
      </c>
      <c r="G171" s="238">
        <f>IF('Master DB'!G171="NULL",0,'Master DB'!G171)</f>
        <v>0</v>
      </c>
      <c r="H171" s="238">
        <f>IF('Master DB'!H171="NULL",0,'Master DB'!H171)</f>
        <v>0</v>
      </c>
      <c r="I171" s="281">
        <f>IF('Master DB'!I171="NULL",0,'Master DB'!I171)</f>
        <v>0</v>
      </c>
      <c r="J171" s="238">
        <f>IF('Master DB'!J171="NULL",0,'Master DB'!J171)</f>
        <v>0</v>
      </c>
      <c r="K171" s="238">
        <f>IF('Master DB'!K171="NULL",0,'Master DB'!K171)</f>
        <v>0</v>
      </c>
      <c r="L171" s="238">
        <f>IF('Master DB'!L171="NULL",0,'Master DB'!L171)</f>
        <v>0</v>
      </c>
      <c r="M171" s="228">
        <f>IF('Master DB'!M171="NULL",0,'Master DB'!M171)</f>
        <v>0</v>
      </c>
      <c r="N171" s="228">
        <f>IF('Master DB'!N171="NULL",0,'Master DB'!N171)</f>
        <v>0</v>
      </c>
      <c r="O171" s="238">
        <f>IF('Master DB'!O171="NULL",0,'Master DB'!O171)</f>
        <v>0</v>
      </c>
      <c r="P171" s="238">
        <f>IF('Master DB'!P171="NULL",0,'Master DB'!P171)</f>
        <v>0</v>
      </c>
      <c r="Q171" s="238">
        <f>IF('Master DB'!Q171="NULL",0,'Master DB'!Q171)</f>
        <v>0</v>
      </c>
      <c r="R171" s="238">
        <f>IF('Master DB'!R171="NULL",0,'Master DB'!R171)</f>
        <v>0</v>
      </c>
      <c r="S171" s="228">
        <f>IF('Master DB'!S171="NULL",0,'Master DB'!S171)</f>
        <v>0</v>
      </c>
      <c r="T171" s="228">
        <f>IF('Master DB'!T171="NULL",0,'Master DB'!T171)</f>
        <v>0</v>
      </c>
      <c r="U171" s="228">
        <f>IF('Master DB'!U171="NULL",0,'Master DB'!U171)</f>
        <v>0</v>
      </c>
      <c r="V171" s="238">
        <f>IF('Master DB'!V171="NULL",0,'Master DB'!V171)</f>
        <v>0</v>
      </c>
      <c r="W171" s="281">
        <f>IF('Master DB'!W171="NULL",0,'Master DB'!W171)</f>
        <v>0</v>
      </c>
      <c r="X171" s="228">
        <f>IF('Master DB'!X171="NULL",0,'Master DB'!X171)</f>
        <v>0</v>
      </c>
    </row>
    <row r="172" spans="1:24" ht="15.75" customHeight="1" x14ac:dyDescent="0.2">
      <c r="A172" s="283">
        <f>'Master DB'!A172</f>
        <v>170</v>
      </c>
      <c r="B172" s="284" t="str">
        <f>'Master DB'!B172</f>
        <v>3. Opex</v>
      </c>
      <c r="C172" s="284" t="str">
        <f>'Master DB'!C172</f>
        <v>3.92 Source 3 - Short</v>
      </c>
      <c r="D172" s="284" t="str">
        <f>'Master DB'!D172</f>
        <v>Item 5</v>
      </c>
      <c r="E172" s="72" t="str">
        <f>'Master DB'!E172</f>
        <v>AlphaNum</v>
      </c>
      <c r="F172" s="238">
        <f>IF('Master DB'!F172="NULL",0,'Master DB'!F172)</f>
        <v>0</v>
      </c>
      <c r="G172" s="238">
        <f>IF('Master DB'!G172="NULL",0,'Master DB'!G172)</f>
        <v>0</v>
      </c>
      <c r="H172" s="238">
        <f>IF('Master DB'!H172="NULL",0,'Master DB'!H172)</f>
        <v>0</v>
      </c>
      <c r="I172" s="286">
        <f>IF('Master DB'!I172="NULL",0,'Master DB'!I172)</f>
        <v>0</v>
      </c>
      <c r="J172" s="285">
        <f>IF('Master DB'!J172="NULL",0,'Master DB'!J172)</f>
        <v>0</v>
      </c>
      <c r="K172" s="285">
        <f>IF('Master DB'!K172="NULL",0,'Master DB'!K172)</f>
        <v>0</v>
      </c>
      <c r="L172" s="285">
        <f>IF('Master DB'!L172="NULL",0,'Master DB'!L172)</f>
        <v>0</v>
      </c>
      <c r="M172" s="429">
        <f>IF('Master DB'!M172="NULL",0,'Master DB'!M172)</f>
        <v>0</v>
      </c>
      <c r="N172" s="429">
        <f>IF('Master DB'!N172="NULL",0,'Master DB'!N172)</f>
        <v>0</v>
      </c>
      <c r="O172" s="285">
        <f>IF('Master DB'!O172="NULL",0,'Master DB'!O172)</f>
        <v>0</v>
      </c>
      <c r="P172" s="285">
        <f>IF('Master DB'!P172="NULL",0,'Master DB'!P172)</f>
        <v>0</v>
      </c>
      <c r="Q172" s="285">
        <f>IF('Master DB'!Q172="NULL",0,'Master DB'!Q172)</f>
        <v>0</v>
      </c>
      <c r="R172" s="285">
        <f>IF('Master DB'!R172="NULL",0,'Master DB'!R172)</f>
        <v>0</v>
      </c>
      <c r="S172" s="429">
        <f>IF('Master DB'!S172="NULL",0,'Master DB'!S172)</f>
        <v>0</v>
      </c>
      <c r="T172" s="429">
        <f>IF('Master DB'!T172="NULL",0,'Master DB'!T172)</f>
        <v>0</v>
      </c>
      <c r="U172" s="429">
        <f>IF('Master DB'!U172="NULL",0,'Master DB'!U172)</f>
        <v>0</v>
      </c>
      <c r="V172" s="285">
        <f>IF('Master DB'!V172="NULL",0,'Master DB'!V172)</f>
        <v>0</v>
      </c>
      <c r="W172" s="286">
        <f>IF('Master DB'!W172="NULL",0,'Master DB'!W172)</f>
        <v>0</v>
      </c>
      <c r="X172" s="429">
        <f>IF('Master DB'!X172="NULL",0,'Master DB'!X172)</f>
        <v>0</v>
      </c>
    </row>
    <row r="173" spans="1:24" ht="15.75" customHeight="1" x14ac:dyDescent="0.2">
      <c r="A173" s="64">
        <f>'Master DB'!A173</f>
        <v>171</v>
      </c>
      <c r="B173" s="65" t="str">
        <f>'Master DB'!B173</f>
        <v>4. Revenues</v>
      </c>
      <c r="C173" s="65" t="str">
        <f>'Master DB'!C173</f>
        <v>4.1 Name</v>
      </c>
      <c r="D173" s="65" t="str">
        <f>'Master DB'!D173</f>
        <v>Item 1</v>
      </c>
      <c r="E173" s="72" t="str">
        <f>'Master DB'!E173</f>
        <v>AlphaNum</v>
      </c>
      <c r="F173" s="276">
        <f>IF('Master DB'!F173="NULL",0,'Master DB'!F173)</f>
        <v>0</v>
      </c>
      <c r="G173" s="276">
        <f>IF('Master DB'!G173="NULL",0,'Master DB'!G173)</f>
        <v>0</v>
      </c>
      <c r="H173" s="276">
        <f>IF('Master DB'!H173="NULL",0,'Master DB'!H173)</f>
        <v>0</v>
      </c>
      <c r="I173" s="430">
        <f>IF('Master DB'!I173="NULL",0,'Master DB'!I173)</f>
        <v>0</v>
      </c>
      <c r="J173" s="348" t="str">
        <f>IF('Master DB'!J173="NULL",0,'Master DB'!J173)</f>
        <v>User fee - Membership card</v>
      </c>
      <c r="K173" s="348">
        <f>IF('Master DB'!K173="NULL",0,'Master DB'!K173)</f>
        <v>0</v>
      </c>
      <c r="L173" s="348">
        <f>IF('Master DB'!L173="NULL",0,'Master DB'!L173)</f>
        <v>0</v>
      </c>
      <c r="M173" s="265">
        <f>IF('Master DB'!M173="NULL",0,'Master DB'!M173)</f>
        <v>0</v>
      </c>
      <c r="N173" s="265">
        <f>IF('Master DB'!N173="NULL",0,'Master DB'!N173)</f>
        <v>0</v>
      </c>
      <c r="O173" s="348">
        <f>IF('Master DB'!O173="NULL",0,'Master DB'!O173)</f>
        <v>0</v>
      </c>
      <c r="P173" s="348">
        <f>IF('Master DB'!P173="NULL",0,'Master DB'!P173)</f>
        <v>0</v>
      </c>
      <c r="Q173" s="348">
        <f>IF('Master DB'!Q173="NULL",0,'Master DB'!Q173)</f>
        <v>0</v>
      </c>
      <c r="R173" s="348">
        <f>IF('Master DB'!R173="NULL",0,'Master DB'!R173)</f>
        <v>0</v>
      </c>
      <c r="S173" s="348" t="str">
        <f>IF('Master DB'!S173="NULL",0,'Master DB'!S173)</f>
        <v>Advertisement</v>
      </c>
      <c r="T173" s="265">
        <f>IF('Master DB'!T173="NULL",0,'Master DB'!T173)</f>
        <v>0</v>
      </c>
      <c r="U173" s="265">
        <f>IF('Master DB'!U173="NULL",0,'Master DB'!U173)</f>
        <v>0</v>
      </c>
      <c r="V173" s="276" t="str">
        <f>IF('Master DB'!V173="NULL",0,'Master DB'!V173)</f>
        <v>Access to Wifi point</v>
      </c>
      <c r="W173" s="430">
        <f>IF('Master DB'!W173="NULL",0,'Master DB'!W173)</f>
        <v>0</v>
      </c>
      <c r="X173" s="265">
        <f>IF('Master DB'!X173="NULL",0,'Master DB'!X173)</f>
        <v>0</v>
      </c>
    </row>
    <row r="174" spans="1:24" ht="15.75" customHeight="1" x14ac:dyDescent="0.2">
      <c r="A174" s="117">
        <f>'Master DB'!A174</f>
        <v>172</v>
      </c>
      <c r="B174" s="119" t="str">
        <f>'Master DB'!B174</f>
        <v>4. Revenues</v>
      </c>
      <c r="C174" s="119" t="str">
        <f>'Master DB'!C174</f>
        <v>4.2 Unit</v>
      </c>
      <c r="D174" s="119" t="str">
        <f>'Master DB'!D174</f>
        <v>Item 1</v>
      </c>
      <c r="E174" s="72" t="str">
        <f>'Master DB'!E174</f>
        <v>AlphaNum</v>
      </c>
      <c r="F174" s="238">
        <f>IF('Master DB'!F174="NULL",0,'Master DB'!F174)</f>
        <v>0</v>
      </c>
      <c r="G174" s="238">
        <f>IF('Master DB'!G174="NULL",0,'Master DB'!G174)</f>
        <v>0</v>
      </c>
      <c r="H174" s="238">
        <f>IF('Master DB'!H174="NULL",0,'Master DB'!H174)</f>
        <v>0</v>
      </c>
      <c r="I174" s="281">
        <f>IF('Master DB'!I174="NULL",0,'Master DB'!I174)</f>
        <v>0</v>
      </c>
      <c r="J174" s="238" t="str">
        <f>IF('Master DB'!J174="NULL",0,'Master DB'!J174)</f>
        <v>Per user</v>
      </c>
      <c r="K174" s="238">
        <f>IF('Master DB'!K174="NULL",0,'Master DB'!K174)</f>
        <v>0</v>
      </c>
      <c r="L174" s="238">
        <f>IF('Master DB'!L174="NULL",0,'Master DB'!L174)</f>
        <v>0</v>
      </c>
      <c r="M174" s="228">
        <f>IF('Master DB'!M174="NULL",0,'Master DB'!M174)</f>
        <v>0</v>
      </c>
      <c r="N174" s="228">
        <f>IF('Master DB'!N174="NULL",0,'Master DB'!N174)</f>
        <v>0</v>
      </c>
      <c r="O174" s="238">
        <f>IF('Master DB'!O174="NULL",0,'Master DB'!O174)</f>
        <v>0</v>
      </c>
      <c r="P174" s="238">
        <f>IF('Master DB'!P174="NULL",0,'Master DB'!P174)</f>
        <v>0</v>
      </c>
      <c r="Q174" s="238">
        <f>IF('Master DB'!Q174="NULL",0,'Master DB'!Q174)</f>
        <v>0</v>
      </c>
      <c r="R174" s="238">
        <f>IF('Master DB'!R174="NULL",0,'Master DB'!R174)</f>
        <v>0</v>
      </c>
      <c r="S174" s="238" t="str">
        <f>IF('Master DB'!S174="NULL",0,'Master DB'!S174)</f>
        <v>Per  Banner</v>
      </c>
      <c r="T174" s="228">
        <f>IF('Master DB'!T174="NULL",0,'Master DB'!T174)</f>
        <v>0</v>
      </c>
      <c r="U174" s="228">
        <f>IF('Master DB'!U174="NULL",0,'Master DB'!U174)</f>
        <v>0</v>
      </c>
      <c r="V174" s="238" t="str">
        <f>IF('Master DB'!V174="NULL",0,'Master DB'!V174)</f>
        <v>Per wifi access point</v>
      </c>
      <c r="W174" s="281">
        <f>IF('Master DB'!W174="NULL",0,'Master DB'!W174)</f>
        <v>0</v>
      </c>
      <c r="X174" s="228">
        <f>IF('Master DB'!X174="NULL",0,'Master DB'!X174)</f>
        <v>0</v>
      </c>
    </row>
    <row r="175" spans="1:24" ht="15.75" customHeight="1" x14ac:dyDescent="0.2">
      <c r="A175" s="117">
        <f>'Master DB'!A175</f>
        <v>173</v>
      </c>
      <c r="B175" s="119" t="str">
        <f>'Master DB'!B175</f>
        <v>4. Revenues</v>
      </c>
      <c r="C175" s="119" t="str">
        <f>'Master DB'!C175</f>
        <v>4.3 Ratio # Units / Measure per month</v>
      </c>
      <c r="D175" s="119" t="str">
        <f>'Master DB'!D175</f>
        <v>Item 1</v>
      </c>
      <c r="E175" s="72" t="str">
        <f>'Master DB'!E175</f>
        <v>Num #</v>
      </c>
      <c r="F175" s="238">
        <f>IF('Master DB'!F175="NULL",0,'Master DB'!F175)</f>
        <v>0</v>
      </c>
      <c r="G175" s="238">
        <f>IF('Master DB'!G175="NULL",0,'Master DB'!G175)</f>
        <v>0</v>
      </c>
      <c r="H175" s="238">
        <f>IF('Master DB'!H175="NULL",0,'Master DB'!H175)</f>
        <v>0</v>
      </c>
      <c r="I175" s="281">
        <f>IF('Master DB'!I175="NULL",0,'Master DB'!I175)</f>
        <v>0</v>
      </c>
      <c r="J175" s="164">
        <f>IF('Master DB'!J175="NULL",0,'Master DB'!J175)</f>
        <v>0.01</v>
      </c>
      <c r="K175" s="238">
        <f>IF('Master DB'!K175="NULL",0,'Master DB'!K175)</f>
        <v>0</v>
      </c>
      <c r="L175" s="238">
        <f>IF('Master DB'!L175="NULL",0,'Master DB'!L175)</f>
        <v>0</v>
      </c>
      <c r="M175" s="228">
        <f>IF('Master DB'!M175="NULL",0,'Master DB'!M175)</f>
        <v>0</v>
      </c>
      <c r="N175" s="228">
        <f>IF('Master DB'!N175="NULL",0,'Master DB'!N175)</f>
        <v>0</v>
      </c>
      <c r="O175" s="238">
        <f>IF('Master DB'!O175="NULL",0,'Master DB'!O175)</f>
        <v>0</v>
      </c>
      <c r="P175" s="238">
        <f>IF('Master DB'!P175="NULL",0,'Master DB'!P175)</f>
        <v>0</v>
      </c>
      <c r="Q175" s="238">
        <f>IF('Master DB'!Q175="NULL",0,'Master DB'!Q175)</f>
        <v>0</v>
      </c>
      <c r="R175" s="238">
        <f>IF('Master DB'!R175="NULL",0,'Master DB'!R175)</f>
        <v>0</v>
      </c>
      <c r="S175" s="164">
        <f>IF('Master DB'!S175="NULL",0,'Master DB'!S175)</f>
        <v>0.05</v>
      </c>
      <c r="T175" s="228">
        <f>IF('Master DB'!T175="NULL",0,'Master DB'!T175)</f>
        <v>0</v>
      </c>
      <c r="U175" s="228">
        <f>IF('Master DB'!U175="NULL",0,'Master DB'!U175)</f>
        <v>0</v>
      </c>
      <c r="V175" s="307">
        <f>IF('Master DB'!V175="NULL",0,'Master DB'!V175)</f>
        <v>0.05</v>
      </c>
      <c r="W175" s="281">
        <f>IF('Master DB'!W175="NULL",0,'Master DB'!W175)</f>
        <v>0</v>
      </c>
      <c r="X175" s="228">
        <f>IF('Master DB'!X175="NULL",0,'Master DB'!X175)</f>
        <v>0</v>
      </c>
    </row>
    <row r="176" spans="1:24" ht="15.75" customHeight="1" x14ac:dyDescent="0.2">
      <c r="A176" s="117">
        <f>'Master DB'!A176</f>
        <v>174</v>
      </c>
      <c r="B176" s="119" t="str">
        <f>'Master DB'!B176</f>
        <v>4. Revenues</v>
      </c>
      <c r="C176" s="119" t="str">
        <f>'Master DB'!C176</f>
        <v>4.4 Price per Unit - Min</v>
      </c>
      <c r="D176" s="119" t="str">
        <f>'Master DB'!D176</f>
        <v>Item 1</v>
      </c>
      <c r="E176" s="72" t="str">
        <f>'Master DB'!E176</f>
        <v>£</v>
      </c>
      <c r="F176" s="238">
        <f>IF('Master DB'!F176="NULL",0,'Master DB'!F176)</f>
        <v>0</v>
      </c>
      <c r="G176" s="238">
        <f>IF('Master DB'!G176="NULL",0,'Master DB'!G176)</f>
        <v>0</v>
      </c>
      <c r="H176" s="238">
        <f>IF('Master DB'!H176="NULL",0,'Master DB'!H176)</f>
        <v>0</v>
      </c>
      <c r="I176" s="281">
        <f>IF('Master DB'!I176="NULL",0,'Master DB'!I176)</f>
        <v>0</v>
      </c>
      <c r="J176" s="238">
        <f>IF('Master DB'!J176="NULL",0,'Master DB'!J176)</f>
        <v>8</v>
      </c>
      <c r="K176" s="238">
        <f>IF('Master DB'!K176="NULL",0,'Master DB'!K176)</f>
        <v>0</v>
      </c>
      <c r="L176" s="238">
        <f>IF('Master DB'!L176="NULL",0,'Master DB'!L176)</f>
        <v>0</v>
      </c>
      <c r="M176" s="228">
        <f>IF('Master DB'!M176="NULL",0,'Master DB'!M176)</f>
        <v>0</v>
      </c>
      <c r="N176" s="228">
        <f>IF('Master DB'!N176="NULL",0,'Master DB'!N176)</f>
        <v>0</v>
      </c>
      <c r="O176" s="238">
        <f>IF('Master DB'!O176="NULL",0,'Master DB'!O176)</f>
        <v>0</v>
      </c>
      <c r="P176" s="238">
        <f>IF('Master DB'!P176="NULL",0,'Master DB'!P176)</f>
        <v>0</v>
      </c>
      <c r="Q176" s="238">
        <f>IF('Master DB'!Q176="NULL",0,'Master DB'!Q176)</f>
        <v>0</v>
      </c>
      <c r="R176" s="238">
        <f>IF('Master DB'!R176="NULL",0,'Master DB'!R176)</f>
        <v>0</v>
      </c>
      <c r="S176" s="238">
        <f>IF('Master DB'!S176="NULL",0,'Master DB'!S176)</f>
        <v>130</v>
      </c>
      <c r="T176" s="228">
        <f>IF('Master DB'!T176="NULL",0,'Master DB'!T176)</f>
        <v>0</v>
      </c>
      <c r="U176" s="228">
        <f>IF('Master DB'!U176="NULL",0,'Master DB'!U176)</f>
        <v>0</v>
      </c>
      <c r="V176" s="433">
        <f>IF('Master DB'!V176="NULL",0,'Master DB'!V176)</f>
        <v>5.38</v>
      </c>
      <c r="W176" s="281">
        <f>IF('Master DB'!W176="NULL",0,'Master DB'!W176)</f>
        <v>0</v>
      </c>
      <c r="X176" s="228">
        <f>IF('Master DB'!X176="NULL",0,'Master DB'!X176)</f>
        <v>0</v>
      </c>
    </row>
    <row r="177" spans="1:24" ht="15.75" customHeight="1" x14ac:dyDescent="0.2">
      <c r="A177" s="117">
        <f>'Master DB'!A177</f>
        <v>175</v>
      </c>
      <c r="B177" s="119" t="str">
        <f>'Master DB'!B177</f>
        <v>4. Revenues</v>
      </c>
      <c r="C177" s="119" t="str">
        <f>'Master DB'!C177</f>
        <v>4.5 Price per Unit - Max</v>
      </c>
      <c r="D177" s="119" t="str">
        <f>'Master DB'!D177</f>
        <v>Item 1</v>
      </c>
      <c r="E177" s="72" t="str">
        <f>'Master DB'!E177</f>
        <v>£</v>
      </c>
      <c r="F177" s="238">
        <f>IF('Master DB'!F177="NULL",0,'Master DB'!F177)</f>
        <v>0</v>
      </c>
      <c r="G177" s="238">
        <f>IF('Master DB'!G177="NULL",0,'Master DB'!G177)</f>
        <v>0</v>
      </c>
      <c r="H177" s="238">
        <f>IF('Master DB'!H177="NULL",0,'Master DB'!H177)</f>
        <v>0</v>
      </c>
      <c r="I177" s="281">
        <f>IF('Master DB'!I177="NULL",0,'Master DB'!I177)</f>
        <v>0</v>
      </c>
      <c r="J177" s="238">
        <f>IF('Master DB'!J177="NULL",0,'Master DB'!J177)</f>
        <v>10</v>
      </c>
      <c r="K177" s="238">
        <f>IF('Master DB'!K177="NULL",0,'Master DB'!K177)</f>
        <v>0</v>
      </c>
      <c r="L177" s="238">
        <f>IF('Master DB'!L177="NULL",0,'Master DB'!L177)</f>
        <v>0</v>
      </c>
      <c r="M177" s="228">
        <f>IF('Master DB'!M177="NULL",0,'Master DB'!M177)</f>
        <v>0</v>
      </c>
      <c r="N177" s="228">
        <f>IF('Master DB'!N177="NULL",0,'Master DB'!N177)</f>
        <v>0</v>
      </c>
      <c r="O177" s="238">
        <f>IF('Master DB'!O177="NULL",0,'Master DB'!O177)</f>
        <v>0</v>
      </c>
      <c r="P177" s="238">
        <f>IF('Master DB'!P177="NULL",0,'Master DB'!P177)</f>
        <v>0</v>
      </c>
      <c r="Q177" s="238">
        <f>IF('Master DB'!Q177="NULL",0,'Master DB'!Q177)</f>
        <v>0</v>
      </c>
      <c r="R177" s="238">
        <f>IF('Master DB'!R177="NULL",0,'Master DB'!R177)</f>
        <v>0</v>
      </c>
      <c r="S177" s="238">
        <f>IF('Master DB'!S177="NULL",0,'Master DB'!S177)</f>
        <v>300</v>
      </c>
      <c r="T177" s="228">
        <f>IF('Master DB'!T177="NULL",0,'Master DB'!T177)</f>
        <v>0</v>
      </c>
      <c r="U177" s="228">
        <f>IF('Master DB'!U177="NULL",0,'Master DB'!U177)</f>
        <v>0</v>
      </c>
      <c r="V177" s="238">
        <f>IF('Master DB'!V177="NULL",0,'Master DB'!V177)</f>
        <v>5.49</v>
      </c>
      <c r="W177" s="281">
        <f>IF('Master DB'!W177="NULL",0,'Master DB'!W177)</f>
        <v>0</v>
      </c>
      <c r="X177" s="228">
        <f>IF('Master DB'!X177="NULL",0,'Master DB'!X177)</f>
        <v>0</v>
      </c>
    </row>
    <row r="178" spans="1:24" ht="15.75" customHeight="1" x14ac:dyDescent="0.2">
      <c r="A178" s="117">
        <f>'Master DB'!A178</f>
        <v>176</v>
      </c>
      <c r="B178" s="119" t="str">
        <f>'Master DB'!B178</f>
        <v>4. Revenues</v>
      </c>
      <c r="C178" s="119" t="str">
        <f>'Master DB'!C178</f>
        <v>4.6 Source 1</v>
      </c>
      <c r="D178" s="119" t="str">
        <f>'Master DB'!D178</f>
        <v>Item 1</v>
      </c>
      <c r="E178" s="72" t="str">
        <f>'Master DB'!E178</f>
        <v>AlphaNum</v>
      </c>
      <c r="F178" s="238">
        <f>IF('Master DB'!F178="NULL",0,'Master DB'!F178)</f>
        <v>0</v>
      </c>
      <c r="G178" s="238">
        <f>IF('Master DB'!G178="NULL",0,'Master DB'!G178)</f>
        <v>0</v>
      </c>
      <c r="H178" s="238">
        <f>IF('Master DB'!H178="NULL",0,'Master DB'!H178)</f>
        <v>0</v>
      </c>
      <c r="I178" s="238">
        <f>IF('Master DB'!I178="NULL",0,'Master DB'!I178)</f>
        <v>0</v>
      </c>
      <c r="J178" s="281" t="str">
        <f>IF('Master DB'!J178="NULL",0,'Master DB'!J178)</f>
        <v xml:space="preserve">https://www.preciseparklink.com/news/top-10-benefits-of-installing-ev-chargers-in-ontario
</v>
      </c>
      <c r="K178" s="238">
        <f>IF('Master DB'!K178="NULL",0,'Master DB'!K178)</f>
        <v>0</v>
      </c>
      <c r="L178" s="238">
        <f>IF('Master DB'!L178="NULL",0,'Master DB'!L178)</f>
        <v>0</v>
      </c>
      <c r="M178" s="228">
        <f>IF('Master DB'!M178="NULL",0,'Master DB'!M178)</f>
        <v>0</v>
      </c>
      <c r="N178" s="238">
        <f>IF('Master DB'!N178="NULL",0,'Master DB'!N178)</f>
        <v>0</v>
      </c>
      <c r="O178" s="238">
        <f>IF('Master DB'!O178="NULL",0,'Master DB'!O178)</f>
        <v>0</v>
      </c>
      <c r="P178" s="238">
        <f>IF('Master DB'!P178="NULL",0,'Master DB'!P178)</f>
        <v>0</v>
      </c>
      <c r="Q178" s="238">
        <f>IF('Master DB'!Q178="NULL",0,'Master DB'!Q178)</f>
        <v>0</v>
      </c>
      <c r="R178" s="238">
        <f>IF('Master DB'!R178="NULL",0,'Master DB'!R178)</f>
        <v>0</v>
      </c>
      <c r="S178" s="281" t="str">
        <f>IF('Master DB'!S178="NULL",0,'Master DB'!S178)</f>
        <v>https://www.hastings.gov.uk/press_media/advertising/lamppostbanners/</v>
      </c>
      <c r="T178" s="238">
        <f>IF('Master DB'!T178="NULL",0,'Master DB'!T178)</f>
        <v>0</v>
      </c>
      <c r="U178" s="228">
        <f>IF('Master DB'!U178="NULL",0,'Master DB'!U178)</f>
        <v>0</v>
      </c>
      <c r="V178" s="281" t="str">
        <f>IF('Master DB'!V178="NULL",0,'Master DB'!V178)</f>
        <v>https://nypost.com/2018/05/01/nycs-free-public-wi-fi-kiosks-arent-making-enough-money/</v>
      </c>
      <c r="W178" s="238">
        <f>IF('Master DB'!W178="NULL",0,'Master DB'!W178)</f>
        <v>0</v>
      </c>
      <c r="X178" s="228">
        <f>IF('Master DB'!X178="NULL",0,'Master DB'!X178)</f>
        <v>0</v>
      </c>
    </row>
    <row r="179" spans="1:24" ht="15.75" customHeight="1" x14ac:dyDescent="0.2">
      <c r="A179" s="117">
        <f>'Master DB'!A179</f>
        <v>177</v>
      </c>
      <c r="B179" s="119" t="str">
        <f>'Master DB'!B179</f>
        <v>4. Revenues</v>
      </c>
      <c r="C179" s="119" t="str">
        <f>'Master DB'!C179</f>
        <v>4.7 Source 2</v>
      </c>
      <c r="D179" s="119" t="str">
        <f>'Master DB'!D179</f>
        <v>Item 1</v>
      </c>
      <c r="E179" s="72" t="str">
        <f>'Master DB'!E179</f>
        <v>AlphaNum</v>
      </c>
      <c r="F179" s="238">
        <f>IF('Master DB'!F179="NULL",0,'Master DB'!F179)</f>
        <v>0</v>
      </c>
      <c r="G179" s="238">
        <f>IF('Master DB'!G179="NULL",0,'Master DB'!G179)</f>
        <v>0</v>
      </c>
      <c r="H179" s="238">
        <f>IF('Master DB'!H179="NULL",0,'Master DB'!H179)</f>
        <v>0</v>
      </c>
      <c r="I179" s="238">
        <f>IF('Master DB'!I179="NULL",0,'Master DB'!I179)</f>
        <v>0</v>
      </c>
      <c r="J179" s="281" t="str">
        <f>IF('Master DB'!J179="NULL",0,'Master DB'!J179)</f>
        <v xml:space="preserve">https://www.evgo.com/charging-plans/
</v>
      </c>
      <c r="K179" s="238">
        <f>IF('Master DB'!K179="NULL",0,'Master DB'!K179)</f>
        <v>0</v>
      </c>
      <c r="L179" s="238">
        <f>IF('Master DB'!L179="NULL",0,'Master DB'!L179)</f>
        <v>0</v>
      </c>
      <c r="M179" s="238">
        <f>IF('Master DB'!M179="NULL",0,'Master DB'!M179)</f>
        <v>0</v>
      </c>
      <c r="N179" s="238">
        <f>IF('Master DB'!N179="NULL",0,'Master DB'!N179)</f>
        <v>0</v>
      </c>
      <c r="O179" s="238">
        <f>IF('Master DB'!O179="NULL",0,'Master DB'!O179)</f>
        <v>0</v>
      </c>
      <c r="P179" s="238">
        <f>IF('Master DB'!P179="NULL",0,'Master DB'!P179)</f>
        <v>0</v>
      </c>
      <c r="Q179" s="238">
        <f>IF('Master DB'!Q179="NULL",0,'Master DB'!Q179)</f>
        <v>0</v>
      </c>
      <c r="R179" s="238">
        <f>IF('Master DB'!R179="NULL",0,'Master DB'!R179)</f>
        <v>0</v>
      </c>
      <c r="S179" s="281" t="str">
        <f>IF('Master DB'!S179="NULL",0,'Master DB'!S179)</f>
        <v>https://www.peterborough.gov.uk/business/commercial-information/advertising/</v>
      </c>
      <c r="T179" s="238">
        <f>IF('Master DB'!T179="NULL",0,'Master DB'!T179)</f>
        <v>0</v>
      </c>
      <c r="U179" s="238">
        <f>IF('Master DB'!U179="NULL",0,'Master DB'!U179)</f>
        <v>0</v>
      </c>
      <c r="V179" s="281" t="str">
        <f>IF('Master DB'!V179="NULL",0,'Master DB'!V179)</f>
        <v>https://apolitical.co/solution_article/new-york-city-profit-500m-providing-free-public-wi-fi/</v>
      </c>
      <c r="W179" s="238">
        <f>IF('Master DB'!W179="NULL",0,'Master DB'!W179)</f>
        <v>0</v>
      </c>
      <c r="X179" s="238">
        <f>IF('Master DB'!X179="NULL",0,'Master DB'!X179)</f>
        <v>0</v>
      </c>
    </row>
    <row r="180" spans="1:24" ht="15.75" customHeight="1" x14ac:dyDescent="0.2">
      <c r="A180" s="117">
        <f>'Master DB'!A180</f>
        <v>178</v>
      </c>
      <c r="B180" s="119" t="str">
        <f>'Master DB'!B180</f>
        <v>4. Revenues</v>
      </c>
      <c r="C180" s="119" t="str">
        <f>'Master DB'!C180</f>
        <v>4.8 Source 3</v>
      </c>
      <c r="D180" s="119" t="str">
        <f>'Master DB'!D180</f>
        <v>Item 1</v>
      </c>
      <c r="E180" s="72" t="str">
        <f>'Master DB'!E180</f>
        <v>AlphaNum</v>
      </c>
      <c r="F180" s="238">
        <f>IF('Master DB'!F180="NULL",0,'Master DB'!F180)</f>
        <v>0</v>
      </c>
      <c r="G180" s="238">
        <f>IF('Master DB'!G180="NULL",0,'Master DB'!G180)</f>
        <v>0</v>
      </c>
      <c r="H180" s="238">
        <f>IF('Master DB'!H180="NULL",0,'Master DB'!H180)</f>
        <v>0</v>
      </c>
      <c r="I180" s="238">
        <f>IF('Master DB'!I180="NULL",0,'Master DB'!I180)</f>
        <v>0</v>
      </c>
      <c r="J180" s="281" t="str">
        <f>IF('Master DB'!J180="NULL",0,'Master DB'!J180)</f>
        <v>https://polar-network.com</v>
      </c>
      <c r="K180" s="238">
        <f>IF('Master DB'!K180="NULL",0,'Master DB'!K180)</f>
        <v>0</v>
      </c>
      <c r="L180" s="238">
        <f>IF('Master DB'!L180="NULL",0,'Master DB'!L180)</f>
        <v>0</v>
      </c>
      <c r="M180" s="238">
        <f>IF('Master DB'!M180="NULL",0,'Master DB'!M180)</f>
        <v>0</v>
      </c>
      <c r="N180" s="238">
        <f>IF('Master DB'!N180="NULL",0,'Master DB'!N180)</f>
        <v>0</v>
      </c>
      <c r="O180" s="238">
        <f>IF('Master DB'!O180="NULL",0,'Master DB'!O180)</f>
        <v>0</v>
      </c>
      <c r="P180" s="238">
        <f>IF('Master DB'!P180="NULL",0,'Master DB'!P180)</f>
        <v>0</v>
      </c>
      <c r="Q180" s="238">
        <f>IF('Master DB'!Q180="NULL",0,'Master DB'!Q180)</f>
        <v>0</v>
      </c>
      <c r="R180" s="238">
        <f>IF('Master DB'!R180="NULL",0,'Master DB'!R180)</f>
        <v>0</v>
      </c>
      <c r="S180" s="281" t="str">
        <f>IF('Master DB'!S180="NULL",0,'Master DB'!S180)</f>
        <v>https://www.luton.gov.uk/council_government_and_democracy/councils/communications/sponsorship%20and%20advertising/pages/lamppost%20advertising%20(managed%20by%20bay%20media).aspx</v>
      </c>
      <c r="T180" s="238">
        <f>IF('Master DB'!T180="NULL",0,'Master DB'!T180)</f>
        <v>0</v>
      </c>
      <c r="U180" s="238">
        <f>IF('Master DB'!U180="NULL",0,'Master DB'!U180)</f>
        <v>0</v>
      </c>
      <c r="V180" s="238" t="str">
        <f>IF('Master DB'!V180="NULL",0,'Master DB'!V180)</f>
        <v>Internal research</v>
      </c>
      <c r="W180" s="238">
        <f>IF('Master DB'!W180="NULL",0,'Master DB'!W180)</f>
        <v>0</v>
      </c>
      <c r="X180" s="238">
        <f>IF('Master DB'!X180="NULL",0,'Master DB'!X180)</f>
        <v>0</v>
      </c>
    </row>
    <row r="181" spans="1:24" ht="15.75" customHeight="1" x14ac:dyDescent="0.2">
      <c r="A181" s="117">
        <f>'Master DB'!A181</f>
        <v>179</v>
      </c>
      <c r="B181" s="119" t="str">
        <f>'Master DB'!B181</f>
        <v>4. Revenues</v>
      </c>
      <c r="C181" s="119" t="str">
        <f>'Master DB'!C181</f>
        <v>4.9 Source 1 - Short</v>
      </c>
      <c r="D181" s="119" t="str">
        <f>'Master DB'!D181</f>
        <v>Item 1</v>
      </c>
      <c r="E181" s="72" t="str">
        <f>'Master DB'!E181</f>
        <v>AlphaNum</v>
      </c>
      <c r="F181" s="238">
        <f>IF('Master DB'!F181="NULL",0,'Master DB'!F181)</f>
        <v>0</v>
      </c>
      <c r="G181" s="238">
        <f>IF('Master DB'!G181="NULL",0,'Master DB'!G181)</f>
        <v>0</v>
      </c>
      <c r="H181" s="238">
        <f>IF('Master DB'!H181="NULL",0,'Master DB'!H181)</f>
        <v>0</v>
      </c>
      <c r="I181" s="238">
        <f>IF('Master DB'!I181="NULL",0,'Master DB'!I181)</f>
        <v>0</v>
      </c>
      <c r="J181" s="281" t="str">
        <f>IF('Master DB'!J181="NULL",0,'Master DB'!J181)</f>
        <v>https://www.preciseparklink.com/</v>
      </c>
      <c r="K181" s="238">
        <f>IF('Master DB'!K181="NULL",0,'Master DB'!K181)</f>
        <v>0</v>
      </c>
      <c r="L181" s="238">
        <f>IF('Master DB'!L181="NULL",0,'Master DB'!L181)</f>
        <v>0</v>
      </c>
      <c r="M181" s="238">
        <f>IF('Master DB'!M181="NULL",0,'Master DB'!M181)</f>
        <v>0</v>
      </c>
      <c r="N181" s="238">
        <f>IF('Master DB'!N181="NULL",0,'Master DB'!N181)</f>
        <v>0</v>
      </c>
      <c r="O181" s="238">
        <f>IF('Master DB'!O181="NULL",0,'Master DB'!O181)</f>
        <v>0</v>
      </c>
      <c r="P181" s="238">
        <f>IF('Master DB'!P181="NULL",0,'Master DB'!P181)</f>
        <v>0</v>
      </c>
      <c r="Q181" s="238">
        <f>IF('Master DB'!Q181="NULL",0,'Master DB'!Q181)</f>
        <v>0</v>
      </c>
      <c r="R181" s="238">
        <f>IF('Master DB'!R181="NULL",0,'Master DB'!R181)</f>
        <v>0</v>
      </c>
      <c r="S181" s="281" t="str">
        <f>IF('Master DB'!S181="NULL",0,'Master DB'!S181)</f>
        <v>https://www.hastings.gov.uk/</v>
      </c>
      <c r="T181" s="238">
        <f>IF('Master DB'!T181="NULL",0,'Master DB'!T181)</f>
        <v>0</v>
      </c>
      <c r="U181" s="238">
        <f>IF('Master DB'!U181="NULL",0,'Master DB'!U181)</f>
        <v>0</v>
      </c>
      <c r="V181" s="434" t="str">
        <f>IF('Master DB'!V181="NULL",0,'Master DB'!V181)</f>
        <v>https://nypost.com</v>
      </c>
      <c r="W181" s="238">
        <f>IF('Master DB'!W181="NULL",0,'Master DB'!W181)</f>
        <v>0</v>
      </c>
      <c r="X181" s="238">
        <f>IF('Master DB'!X181="NULL",0,'Master DB'!X181)</f>
        <v>0</v>
      </c>
    </row>
    <row r="182" spans="1:24" ht="15.75" customHeight="1" x14ac:dyDescent="0.2">
      <c r="A182" s="117">
        <f>'Master DB'!A182</f>
        <v>180</v>
      </c>
      <c r="B182" s="119" t="str">
        <f>'Master DB'!B182</f>
        <v>4. Revenues</v>
      </c>
      <c r="C182" s="119" t="str">
        <f>'Master DB'!C182</f>
        <v>4.91 Source 2 - Short</v>
      </c>
      <c r="D182" s="119" t="str">
        <f>'Master DB'!D182</f>
        <v>Item 1</v>
      </c>
      <c r="E182" s="72" t="str">
        <f>'Master DB'!E182</f>
        <v>AlphaNum</v>
      </c>
      <c r="F182" s="238">
        <f>IF('Master DB'!F182="NULL",0,'Master DB'!F182)</f>
        <v>0</v>
      </c>
      <c r="G182" s="238">
        <f>IF('Master DB'!G182="NULL",0,'Master DB'!G182)</f>
        <v>0</v>
      </c>
      <c r="H182" s="238">
        <f>IF('Master DB'!H182="NULL",0,'Master DB'!H182)</f>
        <v>0</v>
      </c>
      <c r="I182" s="238">
        <f>IF('Master DB'!I182="NULL",0,'Master DB'!I182)</f>
        <v>0</v>
      </c>
      <c r="J182" s="281" t="str">
        <f>IF('Master DB'!J182="NULL",0,'Master DB'!J182)</f>
        <v>https://www.evgo.com/</v>
      </c>
      <c r="K182" s="238">
        <f>IF('Master DB'!K182="NULL",0,'Master DB'!K182)</f>
        <v>0</v>
      </c>
      <c r="L182" s="238">
        <f>IF('Master DB'!L182="NULL",0,'Master DB'!L182)</f>
        <v>0</v>
      </c>
      <c r="M182" s="238">
        <f>IF('Master DB'!M182="NULL",0,'Master DB'!M182)</f>
        <v>0</v>
      </c>
      <c r="N182" s="238">
        <f>IF('Master DB'!N182="NULL",0,'Master DB'!N182)</f>
        <v>0</v>
      </c>
      <c r="O182" s="238">
        <f>IF('Master DB'!O182="NULL",0,'Master DB'!O182)</f>
        <v>0</v>
      </c>
      <c r="P182" s="238">
        <f>IF('Master DB'!P182="NULL",0,'Master DB'!P182)</f>
        <v>0</v>
      </c>
      <c r="Q182" s="238">
        <f>IF('Master DB'!Q182="NULL",0,'Master DB'!Q182)</f>
        <v>0</v>
      </c>
      <c r="R182" s="238">
        <f>IF('Master DB'!R182="NULL",0,'Master DB'!R182)</f>
        <v>0</v>
      </c>
      <c r="S182" s="281" t="str">
        <f>IF('Master DB'!S182="NULL",0,'Master DB'!S182)</f>
        <v>https://www.peterborough.gov.uk/</v>
      </c>
      <c r="T182" s="238">
        <f>IF('Master DB'!T182="NULL",0,'Master DB'!T182)</f>
        <v>0</v>
      </c>
      <c r="U182" s="238">
        <f>IF('Master DB'!U182="NULL",0,'Master DB'!U182)</f>
        <v>0</v>
      </c>
      <c r="V182" s="281" t="str">
        <f>IF('Master DB'!V182="NULL",0,'Master DB'!V182)</f>
        <v>https://apolitical.co/</v>
      </c>
      <c r="W182" s="238">
        <f>IF('Master DB'!W182="NULL",0,'Master DB'!W182)</f>
        <v>0</v>
      </c>
      <c r="X182" s="238">
        <f>IF('Master DB'!X182="NULL",0,'Master DB'!X182)</f>
        <v>0</v>
      </c>
    </row>
    <row r="183" spans="1:24" ht="15.75" customHeight="1" x14ac:dyDescent="0.2">
      <c r="A183" s="283">
        <f>'Master DB'!A183</f>
        <v>181</v>
      </c>
      <c r="B183" s="284" t="str">
        <f>'Master DB'!B183</f>
        <v>4. Revenues</v>
      </c>
      <c r="C183" s="284" t="str">
        <f>'Master DB'!C183</f>
        <v>4.92 Source 3 - Short</v>
      </c>
      <c r="D183" s="284" t="str">
        <f>'Master DB'!D183</f>
        <v>Item 1</v>
      </c>
      <c r="E183" s="72" t="str">
        <f>'Master DB'!E183</f>
        <v>AlphaNum</v>
      </c>
      <c r="F183" s="238">
        <f>IF('Master DB'!F183="NULL",0,'Master DB'!F183)</f>
        <v>0</v>
      </c>
      <c r="G183" s="238">
        <f>IF('Master DB'!G183="NULL",0,'Master DB'!G183)</f>
        <v>0</v>
      </c>
      <c r="H183" s="238">
        <f>IF('Master DB'!H183="NULL",0,'Master DB'!H183)</f>
        <v>0</v>
      </c>
      <c r="I183" s="285">
        <f>IF('Master DB'!I183="NULL",0,'Master DB'!I183)</f>
        <v>0</v>
      </c>
      <c r="J183" s="286" t="str">
        <f>IF('Master DB'!J183="NULL",0,'Master DB'!J183)</f>
        <v>https://polar-network.com</v>
      </c>
      <c r="K183" s="285">
        <f>IF('Master DB'!K183="NULL",0,'Master DB'!K183)</f>
        <v>0</v>
      </c>
      <c r="L183" s="285">
        <f>IF('Master DB'!L183="NULL",0,'Master DB'!L183)</f>
        <v>0</v>
      </c>
      <c r="M183" s="285">
        <f>IF('Master DB'!M183="NULL",0,'Master DB'!M183)</f>
        <v>0</v>
      </c>
      <c r="N183" s="285">
        <f>IF('Master DB'!N183="NULL",0,'Master DB'!N183)</f>
        <v>0</v>
      </c>
      <c r="O183" s="285">
        <f>IF('Master DB'!O183="NULL",0,'Master DB'!O183)</f>
        <v>0</v>
      </c>
      <c r="P183" s="285">
        <f>IF('Master DB'!P183="NULL",0,'Master DB'!P183)</f>
        <v>0</v>
      </c>
      <c r="Q183" s="285">
        <f>IF('Master DB'!Q183="NULL",0,'Master DB'!Q183)</f>
        <v>0</v>
      </c>
      <c r="R183" s="285">
        <f>IF('Master DB'!R183="NULL",0,'Master DB'!R183)</f>
        <v>0</v>
      </c>
      <c r="S183" s="286" t="str">
        <f>IF('Master DB'!S183="NULL",0,'Master DB'!S183)</f>
        <v>https://www.luton.gov.uk/</v>
      </c>
      <c r="T183" s="285">
        <f>IF('Master DB'!T183="NULL",0,'Master DB'!T183)</f>
        <v>0</v>
      </c>
      <c r="U183" s="285">
        <f>IF('Master DB'!U183="NULL",0,'Master DB'!U183)</f>
        <v>0</v>
      </c>
      <c r="V183" s="238" t="str">
        <f>IF('Master DB'!V183="NULL",0,'Master DB'!V183)</f>
        <v>Internal research</v>
      </c>
      <c r="W183" s="285">
        <f>IF('Master DB'!W183="NULL",0,'Master DB'!W183)</f>
        <v>0</v>
      </c>
      <c r="X183" s="285">
        <f>IF('Master DB'!X183="NULL",0,'Master DB'!X183)</f>
        <v>0</v>
      </c>
    </row>
    <row r="184" spans="1:24" ht="15.75" customHeight="1" x14ac:dyDescent="0.2">
      <c r="A184" s="64">
        <f>'Master DB'!A184</f>
        <v>182</v>
      </c>
      <c r="B184" s="65" t="str">
        <f>'Master DB'!B184</f>
        <v>4. Revenues</v>
      </c>
      <c r="C184" s="65" t="str">
        <f>'Master DB'!C184</f>
        <v>4.1 Name</v>
      </c>
      <c r="D184" s="65" t="str">
        <f>'Master DB'!D184</f>
        <v>Item 2</v>
      </c>
      <c r="E184" s="72" t="str">
        <f>'Master DB'!E184</f>
        <v>AlphaNum</v>
      </c>
      <c r="F184" s="276">
        <f>IF('Master DB'!F184="NULL",0,'Master DB'!F184)</f>
        <v>0</v>
      </c>
      <c r="G184" s="276">
        <f>IF('Master DB'!G184="NULL",0,'Master DB'!G184)</f>
        <v>0</v>
      </c>
      <c r="H184" s="276">
        <f>IF('Master DB'!H184="NULL",0,'Master DB'!H184)</f>
        <v>0</v>
      </c>
      <c r="I184" s="276">
        <f>IF('Master DB'!I184="NULL",0,'Master DB'!I184)</f>
        <v>0</v>
      </c>
      <c r="J184" s="276" t="str">
        <f>IF('Master DB'!J184="NULL",0,'Master DB'!J184)</f>
        <v>Electricity charging fees</v>
      </c>
      <c r="K184" s="276">
        <f>IF('Master DB'!K184="NULL",0,'Master DB'!K184)</f>
        <v>0</v>
      </c>
      <c r="L184" s="276">
        <f>IF('Master DB'!L184="NULL",0,'Master DB'!L184)</f>
        <v>0</v>
      </c>
      <c r="M184" s="276">
        <f>IF('Master DB'!M184="NULL",0,'Master DB'!M184)</f>
        <v>0</v>
      </c>
      <c r="N184" s="276">
        <f>IF('Master DB'!N184="NULL",0,'Master DB'!N184)</f>
        <v>0</v>
      </c>
      <c r="O184" s="238">
        <f>IF('Master DB'!O184="NULL",0,'Master DB'!O184)</f>
        <v>0</v>
      </c>
      <c r="P184" s="276">
        <f>IF('Master DB'!P184="NULL",0,'Master DB'!P184)</f>
        <v>0</v>
      </c>
      <c r="Q184" s="276">
        <f>IF('Master DB'!Q184="NULL",0,'Master DB'!Q184)</f>
        <v>0</v>
      </c>
      <c r="R184" s="276">
        <f>IF('Master DB'!R184="NULL",0,'Master DB'!R184)</f>
        <v>0</v>
      </c>
      <c r="S184" s="276">
        <f>IF('Master DB'!S184="NULL",0,'Master DB'!S184)</f>
        <v>0</v>
      </c>
      <c r="T184" s="276">
        <f>IF('Master DB'!T184="NULL",0,'Master DB'!T184)</f>
        <v>0</v>
      </c>
      <c r="U184" s="276">
        <f>IF('Master DB'!U184="NULL",0,'Master DB'!U184)</f>
        <v>0</v>
      </c>
      <c r="V184" s="276">
        <f>IF('Master DB'!V184="NULL",0,'Master DB'!V184)</f>
        <v>0</v>
      </c>
      <c r="W184" s="276">
        <f>IF('Master DB'!W184="NULL",0,'Master DB'!W184)</f>
        <v>0</v>
      </c>
      <c r="X184" s="276">
        <f>IF('Master DB'!X184="NULL",0,'Master DB'!X184)</f>
        <v>0</v>
      </c>
    </row>
    <row r="185" spans="1:24" ht="15.75" customHeight="1" x14ac:dyDescent="0.2">
      <c r="A185" s="117">
        <f>'Master DB'!A185</f>
        <v>183</v>
      </c>
      <c r="B185" s="119" t="str">
        <f>'Master DB'!B185</f>
        <v>4. Revenues</v>
      </c>
      <c r="C185" s="119" t="str">
        <f>'Master DB'!C185</f>
        <v>4.2 Unit</v>
      </c>
      <c r="D185" s="119" t="str">
        <f>'Master DB'!D185</f>
        <v>Item 2</v>
      </c>
      <c r="E185" s="72" t="str">
        <f>'Master DB'!E185</f>
        <v>AlphaNum</v>
      </c>
      <c r="F185" s="238">
        <f>IF('Master DB'!F185="NULL",0,'Master DB'!F185)</f>
        <v>0</v>
      </c>
      <c r="G185" s="238">
        <f>IF('Master DB'!G185="NULL",0,'Master DB'!G185)</f>
        <v>0</v>
      </c>
      <c r="H185" s="238">
        <f>IF('Master DB'!H185="NULL",0,'Master DB'!H185)</f>
        <v>0</v>
      </c>
      <c r="I185" s="238">
        <f>IF('Master DB'!I185="NULL",0,'Master DB'!I185)</f>
        <v>0</v>
      </c>
      <c r="J185" s="238" t="str">
        <f>IF('Master DB'!J185="NULL",0,'Master DB'!J185)</f>
        <v>Per charging point</v>
      </c>
      <c r="K185" s="238">
        <f>IF('Master DB'!K185="NULL",0,'Master DB'!K185)</f>
        <v>0</v>
      </c>
      <c r="L185" s="238">
        <f>IF('Master DB'!L185="NULL",0,'Master DB'!L185)</f>
        <v>0</v>
      </c>
      <c r="M185" s="238">
        <f>IF('Master DB'!M185="NULL",0,'Master DB'!M185)</f>
        <v>0</v>
      </c>
      <c r="N185" s="238">
        <f>IF('Master DB'!N185="NULL",0,'Master DB'!N185)</f>
        <v>0</v>
      </c>
      <c r="O185" s="238">
        <f>IF('Master DB'!O185="NULL",0,'Master DB'!O185)</f>
        <v>0</v>
      </c>
      <c r="P185" s="238">
        <f>IF('Master DB'!P185="NULL",0,'Master DB'!P185)</f>
        <v>0</v>
      </c>
      <c r="Q185" s="238">
        <f>IF('Master DB'!Q185="NULL",0,'Master DB'!Q185)</f>
        <v>0</v>
      </c>
      <c r="R185" s="238">
        <f>IF('Master DB'!R185="NULL",0,'Master DB'!R185)</f>
        <v>0</v>
      </c>
      <c r="S185" s="238">
        <f>IF('Master DB'!S185="NULL",0,'Master DB'!S185)</f>
        <v>0</v>
      </c>
      <c r="T185" s="238">
        <f>IF('Master DB'!T185="NULL",0,'Master DB'!T185)</f>
        <v>0</v>
      </c>
      <c r="U185" s="238">
        <f>IF('Master DB'!U185="NULL",0,'Master DB'!U185)</f>
        <v>0</v>
      </c>
      <c r="V185" s="238">
        <f>IF('Master DB'!V185="NULL",0,'Master DB'!V185)</f>
        <v>0</v>
      </c>
      <c r="W185" s="238">
        <f>IF('Master DB'!W185="NULL",0,'Master DB'!W185)</f>
        <v>0</v>
      </c>
      <c r="X185" s="238">
        <f>IF('Master DB'!X185="NULL",0,'Master DB'!X185)</f>
        <v>0</v>
      </c>
    </row>
    <row r="186" spans="1:24" ht="15.75" customHeight="1" x14ac:dyDescent="0.2">
      <c r="A186" s="117">
        <f>'Master DB'!A186</f>
        <v>184</v>
      </c>
      <c r="B186" s="119" t="str">
        <f>'Master DB'!B186</f>
        <v>4. Revenues</v>
      </c>
      <c r="C186" s="119" t="str">
        <f>'Master DB'!C186</f>
        <v>4.3 Ratio # Units / Measure per month</v>
      </c>
      <c r="D186" s="119" t="str">
        <f>'Master DB'!D186</f>
        <v>Item 2</v>
      </c>
      <c r="E186" s="72" t="str">
        <f>'Master DB'!E186</f>
        <v>Num #</v>
      </c>
      <c r="F186" s="238">
        <f>IF('Master DB'!F186="NULL",0,'Master DB'!F186)</f>
        <v>0</v>
      </c>
      <c r="G186" s="238">
        <f>IF('Master DB'!G186="NULL",0,'Master DB'!G186)</f>
        <v>0</v>
      </c>
      <c r="H186" s="238">
        <f>IF('Master DB'!H186="NULL",0,'Master DB'!H186)</f>
        <v>0</v>
      </c>
      <c r="I186" s="238">
        <f>IF('Master DB'!I186="NULL",0,'Master DB'!I186)</f>
        <v>0</v>
      </c>
      <c r="J186" s="164">
        <f>IF('Master DB'!J186="NULL",0,'Master DB'!J186)</f>
        <v>0.01</v>
      </c>
      <c r="K186" s="238">
        <f>IF('Master DB'!K186="NULL",0,'Master DB'!K186)</f>
        <v>0</v>
      </c>
      <c r="L186" s="238">
        <f>IF('Master DB'!L186="NULL",0,'Master DB'!L186)</f>
        <v>0</v>
      </c>
      <c r="M186" s="238">
        <f>IF('Master DB'!M186="NULL",0,'Master DB'!M186)</f>
        <v>0</v>
      </c>
      <c r="N186" s="238">
        <f>IF('Master DB'!N186="NULL",0,'Master DB'!N186)</f>
        <v>0</v>
      </c>
      <c r="O186" s="238">
        <f>IF('Master DB'!O186="NULL",0,'Master DB'!O186)</f>
        <v>0</v>
      </c>
      <c r="P186" s="238">
        <f>IF('Master DB'!P186="NULL",0,'Master DB'!P186)</f>
        <v>0</v>
      </c>
      <c r="Q186" s="238">
        <f>IF('Master DB'!Q186="NULL",0,'Master DB'!Q186)</f>
        <v>0</v>
      </c>
      <c r="R186" s="238">
        <f>IF('Master DB'!R186="NULL",0,'Master DB'!R186)</f>
        <v>0</v>
      </c>
      <c r="S186" s="238">
        <f>IF('Master DB'!S186="NULL",0,'Master DB'!S186)</f>
        <v>0</v>
      </c>
      <c r="T186" s="238">
        <f>IF('Master DB'!T186="NULL",0,'Master DB'!T186)</f>
        <v>0</v>
      </c>
      <c r="U186" s="238">
        <f>IF('Master DB'!U186="NULL",0,'Master DB'!U186)</f>
        <v>0</v>
      </c>
      <c r="V186" s="238">
        <f>IF('Master DB'!V186="NULL",0,'Master DB'!V186)</f>
        <v>0</v>
      </c>
      <c r="W186" s="238">
        <f>IF('Master DB'!W186="NULL",0,'Master DB'!W186)</f>
        <v>0</v>
      </c>
      <c r="X186" s="238">
        <f>IF('Master DB'!X186="NULL",0,'Master DB'!X186)</f>
        <v>0</v>
      </c>
    </row>
    <row r="187" spans="1:24" ht="15.75" customHeight="1" x14ac:dyDescent="0.2">
      <c r="A187" s="117">
        <f>'Master DB'!A187</f>
        <v>185</v>
      </c>
      <c r="B187" s="119" t="str">
        <f>'Master DB'!B187</f>
        <v>4. Revenues</v>
      </c>
      <c r="C187" s="119" t="str">
        <f>'Master DB'!C187</f>
        <v>4.4 Price per Unit - Min</v>
      </c>
      <c r="D187" s="119" t="str">
        <f>'Master DB'!D187</f>
        <v>Item 2</v>
      </c>
      <c r="E187" s="72" t="str">
        <f>'Master DB'!E187</f>
        <v>£</v>
      </c>
      <c r="F187" s="238">
        <f>IF('Master DB'!F187="NULL",0,'Master DB'!F187)</f>
        <v>0</v>
      </c>
      <c r="G187" s="238">
        <f>IF('Master DB'!G187="NULL",0,'Master DB'!G187)</f>
        <v>0</v>
      </c>
      <c r="H187" s="238">
        <f>IF('Master DB'!H187="NULL",0,'Master DB'!H187)</f>
        <v>0</v>
      </c>
      <c r="I187" s="238">
        <f>IF('Master DB'!I187="NULL",0,'Master DB'!I187)</f>
        <v>0</v>
      </c>
      <c r="J187" s="238">
        <f>IF('Master DB'!J187="NULL",0,'Master DB'!J187)</f>
        <v>525</v>
      </c>
      <c r="K187" s="238">
        <f>IF('Master DB'!K187="NULL",0,'Master DB'!K187)</f>
        <v>0</v>
      </c>
      <c r="L187" s="238">
        <f>IF('Master DB'!L187="NULL",0,'Master DB'!L187)</f>
        <v>0</v>
      </c>
      <c r="M187" s="238">
        <f>IF('Master DB'!M187="NULL",0,'Master DB'!M187)</f>
        <v>0</v>
      </c>
      <c r="N187" s="238">
        <f>IF('Master DB'!N187="NULL",0,'Master DB'!N187)</f>
        <v>0</v>
      </c>
      <c r="O187" s="238">
        <f>IF('Master DB'!O187="NULL",0,'Master DB'!O187)</f>
        <v>0</v>
      </c>
      <c r="P187" s="238">
        <f>IF('Master DB'!P187="NULL",0,'Master DB'!P187)</f>
        <v>0</v>
      </c>
      <c r="Q187" s="238">
        <f>IF('Master DB'!Q187="NULL",0,'Master DB'!Q187)</f>
        <v>0</v>
      </c>
      <c r="R187" s="238">
        <f>IF('Master DB'!R187="NULL",0,'Master DB'!R187)</f>
        <v>0</v>
      </c>
      <c r="S187" s="238">
        <f>IF('Master DB'!S187="NULL",0,'Master DB'!S187)</f>
        <v>0</v>
      </c>
      <c r="T187" s="238">
        <f>IF('Master DB'!T187="NULL",0,'Master DB'!T187)</f>
        <v>0</v>
      </c>
      <c r="U187" s="238">
        <f>IF('Master DB'!U187="NULL",0,'Master DB'!U187)</f>
        <v>0</v>
      </c>
      <c r="V187" s="238">
        <f>IF('Master DB'!V187="NULL",0,'Master DB'!V187)</f>
        <v>0</v>
      </c>
      <c r="W187" s="238">
        <f>IF('Master DB'!W187="NULL",0,'Master DB'!W187)</f>
        <v>0</v>
      </c>
      <c r="X187" s="238">
        <f>IF('Master DB'!X187="NULL",0,'Master DB'!X187)</f>
        <v>0</v>
      </c>
    </row>
    <row r="188" spans="1:24" ht="15.75" customHeight="1" x14ac:dyDescent="0.2">
      <c r="A188" s="117">
        <f>'Master DB'!A188</f>
        <v>186</v>
      </c>
      <c r="B188" s="119" t="str">
        <f>'Master DB'!B188</f>
        <v>4. Revenues</v>
      </c>
      <c r="C188" s="119" t="str">
        <f>'Master DB'!C188</f>
        <v>4.5 Price per Unit - Max</v>
      </c>
      <c r="D188" s="119" t="str">
        <f>'Master DB'!D188</f>
        <v>Item 2</v>
      </c>
      <c r="E188" s="72" t="str">
        <f>'Master DB'!E188</f>
        <v>£</v>
      </c>
      <c r="F188" s="238">
        <f>IF('Master DB'!F188="NULL",0,'Master DB'!F188)</f>
        <v>0</v>
      </c>
      <c r="G188" s="238">
        <f>IF('Master DB'!G188="NULL",0,'Master DB'!G188)</f>
        <v>0</v>
      </c>
      <c r="H188" s="238">
        <f>IF('Master DB'!H188="NULL",0,'Master DB'!H188)</f>
        <v>0</v>
      </c>
      <c r="I188" s="238">
        <f>IF('Master DB'!I188="NULL",0,'Master DB'!I188)</f>
        <v>0</v>
      </c>
      <c r="J188" s="238">
        <f>IF('Master DB'!J188="NULL",0,'Master DB'!J188)</f>
        <v>875</v>
      </c>
      <c r="K188" s="238">
        <f>IF('Master DB'!K188="NULL",0,'Master DB'!K188)</f>
        <v>0</v>
      </c>
      <c r="L188" s="238">
        <f>IF('Master DB'!L188="NULL",0,'Master DB'!L188)</f>
        <v>0</v>
      </c>
      <c r="M188" s="238">
        <f>IF('Master DB'!M188="NULL",0,'Master DB'!M188)</f>
        <v>0</v>
      </c>
      <c r="N188" s="238">
        <f>IF('Master DB'!N188="NULL",0,'Master DB'!N188)</f>
        <v>0</v>
      </c>
      <c r="O188" s="238">
        <f>IF('Master DB'!O188="NULL",0,'Master DB'!O188)</f>
        <v>0</v>
      </c>
      <c r="P188" s="238">
        <f>IF('Master DB'!P188="NULL",0,'Master DB'!P188)</f>
        <v>0</v>
      </c>
      <c r="Q188" s="238">
        <f>IF('Master DB'!Q188="NULL",0,'Master DB'!Q188)</f>
        <v>0</v>
      </c>
      <c r="R188" s="238">
        <f>IF('Master DB'!R188="NULL",0,'Master DB'!R188)</f>
        <v>0</v>
      </c>
      <c r="S188" s="238">
        <f>IF('Master DB'!S188="NULL",0,'Master DB'!S188)</f>
        <v>0</v>
      </c>
      <c r="T188" s="238">
        <f>IF('Master DB'!T188="NULL",0,'Master DB'!T188)</f>
        <v>0</v>
      </c>
      <c r="U188" s="238">
        <f>IF('Master DB'!U188="NULL",0,'Master DB'!U188)</f>
        <v>0</v>
      </c>
      <c r="V188" s="238">
        <f>IF('Master DB'!V188="NULL",0,'Master DB'!V188)</f>
        <v>0</v>
      </c>
      <c r="W188" s="238">
        <f>IF('Master DB'!W188="NULL",0,'Master DB'!W188)</f>
        <v>0</v>
      </c>
      <c r="X188" s="238">
        <f>IF('Master DB'!X188="NULL",0,'Master DB'!X188)</f>
        <v>0</v>
      </c>
    </row>
    <row r="189" spans="1:24" ht="15.75" customHeight="1" x14ac:dyDescent="0.2">
      <c r="A189" s="117">
        <f>'Master DB'!A189</f>
        <v>187</v>
      </c>
      <c r="B189" s="119" t="str">
        <f>'Master DB'!B189</f>
        <v>4. Revenues</v>
      </c>
      <c r="C189" s="119" t="str">
        <f>'Master DB'!C189</f>
        <v>4.6 Source 1</v>
      </c>
      <c r="D189" s="119" t="str">
        <f>'Master DB'!D189</f>
        <v>Item 2</v>
      </c>
      <c r="E189" s="72" t="str">
        <f>'Master DB'!E189</f>
        <v>AlphaNum</v>
      </c>
      <c r="F189" s="238">
        <f>IF('Master DB'!F189="NULL",0,'Master DB'!F189)</f>
        <v>0</v>
      </c>
      <c r="G189" s="238">
        <f>IF('Master DB'!G189="NULL",0,'Master DB'!G189)</f>
        <v>0</v>
      </c>
      <c r="H189" s="238">
        <f>IF('Master DB'!H189="NULL",0,'Master DB'!H189)</f>
        <v>0</v>
      </c>
      <c r="I189" s="238">
        <f>IF('Master DB'!I189="NULL",0,'Master DB'!I189)</f>
        <v>0</v>
      </c>
      <c r="J189" s="281" t="str">
        <f>IF('Master DB'!J189="NULL",0,'Master DB'!J189)</f>
        <v>https://www.justpark.com/uk/parking/london/</v>
      </c>
      <c r="K189" s="238">
        <f>IF('Master DB'!K189="NULL",0,'Master DB'!K189)</f>
        <v>0</v>
      </c>
      <c r="L189" s="238">
        <f>IF('Master DB'!L189="NULL",0,'Master DB'!L189)</f>
        <v>0</v>
      </c>
      <c r="M189" s="238">
        <f>IF('Master DB'!M189="NULL",0,'Master DB'!M189)</f>
        <v>0</v>
      </c>
      <c r="N189" s="238">
        <f>IF('Master DB'!N189="NULL",0,'Master DB'!N189)</f>
        <v>0</v>
      </c>
      <c r="O189" s="238">
        <f>IF('Master DB'!O189="NULL",0,'Master DB'!O189)</f>
        <v>0</v>
      </c>
      <c r="P189" s="238">
        <f>IF('Master DB'!P189="NULL",0,'Master DB'!P189)</f>
        <v>0</v>
      </c>
      <c r="Q189" s="238">
        <f>IF('Master DB'!Q189="NULL",0,'Master DB'!Q189)</f>
        <v>0</v>
      </c>
      <c r="R189" s="238">
        <f>IF('Master DB'!R189="NULL",0,'Master DB'!R189)</f>
        <v>0</v>
      </c>
      <c r="S189" s="238">
        <f>IF('Master DB'!S189="NULL",0,'Master DB'!S189)</f>
        <v>0</v>
      </c>
      <c r="T189" s="238">
        <f>IF('Master DB'!T189="NULL",0,'Master DB'!T189)</f>
        <v>0</v>
      </c>
      <c r="U189" s="238">
        <f>IF('Master DB'!U189="NULL",0,'Master DB'!U189)</f>
        <v>0</v>
      </c>
      <c r="V189" s="238">
        <f>IF('Master DB'!V189="NULL",0,'Master DB'!V189)</f>
        <v>0</v>
      </c>
      <c r="W189" s="238">
        <f>IF('Master DB'!W189="NULL",0,'Master DB'!W189)</f>
        <v>0</v>
      </c>
      <c r="X189" s="238">
        <f>IF('Master DB'!X189="NULL",0,'Master DB'!X189)</f>
        <v>0</v>
      </c>
    </row>
    <row r="190" spans="1:24" ht="15.75" customHeight="1" x14ac:dyDescent="0.2">
      <c r="A190" s="117">
        <f>'Master DB'!A190</f>
        <v>188</v>
      </c>
      <c r="B190" s="119" t="str">
        <f>'Master DB'!B190</f>
        <v>4. Revenues</v>
      </c>
      <c r="C190" s="119" t="str">
        <f>'Master DB'!C190</f>
        <v>4.7 Source 2</v>
      </c>
      <c r="D190" s="119" t="str">
        <f>'Master DB'!D190</f>
        <v>Item 2</v>
      </c>
      <c r="E190" s="72" t="str">
        <f>'Master DB'!E190</f>
        <v>AlphaNum</v>
      </c>
      <c r="F190" s="238">
        <f>IF('Master DB'!F190="NULL",0,'Master DB'!F190)</f>
        <v>0</v>
      </c>
      <c r="G190" s="238">
        <f>IF('Master DB'!G190="NULL",0,'Master DB'!G190)</f>
        <v>0</v>
      </c>
      <c r="H190" s="238">
        <f>IF('Master DB'!H190="NULL",0,'Master DB'!H190)</f>
        <v>0</v>
      </c>
      <c r="I190" s="238">
        <f>IF('Master DB'!I190="NULL",0,'Master DB'!I190)</f>
        <v>0</v>
      </c>
      <c r="J190" s="281" t="str">
        <f>IF('Master DB'!J190="NULL",0,'Master DB'!J190)</f>
        <v xml:space="preserve">https://www.reminetwork.com/articles/the-benefits-of-ev-charging-stations/
</v>
      </c>
      <c r="K190" s="238">
        <f>IF('Master DB'!K190="NULL",0,'Master DB'!K190)</f>
        <v>0</v>
      </c>
      <c r="L190" s="238">
        <f>IF('Master DB'!L190="NULL",0,'Master DB'!L190)</f>
        <v>0</v>
      </c>
      <c r="M190" s="238">
        <f>IF('Master DB'!M190="NULL",0,'Master DB'!M190)</f>
        <v>0</v>
      </c>
      <c r="N190" s="238">
        <f>IF('Master DB'!N190="NULL",0,'Master DB'!N190)</f>
        <v>0</v>
      </c>
      <c r="O190" s="238">
        <f>IF('Master DB'!O190="NULL",0,'Master DB'!O190)</f>
        <v>0</v>
      </c>
      <c r="P190" s="238">
        <f>IF('Master DB'!P190="NULL",0,'Master DB'!P190)</f>
        <v>0</v>
      </c>
      <c r="Q190" s="238">
        <f>IF('Master DB'!Q190="NULL",0,'Master DB'!Q190)</f>
        <v>0</v>
      </c>
      <c r="R190" s="238">
        <f>IF('Master DB'!R190="NULL",0,'Master DB'!R190)</f>
        <v>0</v>
      </c>
      <c r="S190" s="238">
        <f>IF('Master DB'!S190="NULL",0,'Master DB'!S190)</f>
        <v>0</v>
      </c>
      <c r="T190" s="238">
        <f>IF('Master DB'!T190="NULL",0,'Master DB'!T190)</f>
        <v>0</v>
      </c>
      <c r="U190" s="238">
        <f>IF('Master DB'!U190="NULL",0,'Master DB'!U190)</f>
        <v>0</v>
      </c>
      <c r="V190" s="238">
        <f>IF('Master DB'!V190="NULL",0,'Master DB'!V190)</f>
        <v>0</v>
      </c>
      <c r="W190" s="238">
        <f>IF('Master DB'!W190="NULL",0,'Master DB'!W190)</f>
        <v>0</v>
      </c>
      <c r="X190" s="238">
        <f>IF('Master DB'!X190="NULL",0,'Master DB'!X190)</f>
        <v>0</v>
      </c>
    </row>
    <row r="191" spans="1:24" ht="15.75" customHeight="1" x14ac:dyDescent="0.2">
      <c r="A191" s="117">
        <f>'Master DB'!A191</f>
        <v>189</v>
      </c>
      <c r="B191" s="119" t="str">
        <f>'Master DB'!B191</f>
        <v>4. Revenues</v>
      </c>
      <c r="C191" s="119" t="str">
        <f>'Master DB'!C191</f>
        <v>4.8 Source 3</v>
      </c>
      <c r="D191" s="119" t="str">
        <f>'Master DB'!D191</f>
        <v>Item 2</v>
      </c>
      <c r="E191" s="72" t="str">
        <f>'Master DB'!E191</f>
        <v>AlphaNum</v>
      </c>
      <c r="F191" s="238">
        <f>IF('Master DB'!F191="NULL",0,'Master DB'!F191)</f>
        <v>0</v>
      </c>
      <c r="G191" s="238">
        <f>IF('Master DB'!G191="NULL",0,'Master DB'!G191)</f>
        <v>0</v>
      </c>
      <c r="H191" s="238">
        <f>IF('Master DB'!H191="NULL",0,'Master DB'!H191)</f>
        <v>0</v>
      </c>
      <c r="I191" s="238">
        <f>IF('Master DB'!I191="NULL",0,'Master DB'!I191)</f>
        <v>0</v>
      </c>
      <c r="J191" s="281" t="str">
        <f>IF('Master DB'!J191="NULL",0,'Master DB'!J191)</f>
        <v>https://char.gy</v>
      </c>
      <c r="K191" s="238">
        <f>IF('Master DB'!K191="NULL",0,'Master DB'!K191)</f>
        <v>0</v>
      </c>
      <c r="L191" s="238">
        <f>IF('Master DB'!L191="NULL",0,'Master DB'!L191)</f>
        <v>0</v>
      </c>
      <c r="M191" s="238">
        <f>IF('Master DB'!M191="NULL",0,'Master DB'!M191)</f>
        <v>0</v>
      </c>
      <c r="N191" s="238">
        <f>IF('Master DB'!N191="NULL",0,'Master DB'!N191)</f>
        <v>0</v>
      </c>
      <c r="O191" s="238">
        <f>IF('Master DB'!O191="NULL",0,'Master DB'!O191)</f>
        <v>0</v>
      </c>
      <c r="P191" s="238">
        <f>IF('Master DB'!P191="NULL",0,'Master DB'!P191)</f>
        <v>0</v>
      </c>
      <c r="Q191" s="238">
        <f>IF('Master DB'!Q191="NULL",0,'Master DB'!Q191)</f>
        <v>0</v>
      </c>
      <c r="R191" s="238">
        <f>IF('Master DB'!R191="NULL",0,'Master DB'!R191)</f>
        <v>0</v>
      </c>
      <c r="S191" s="238">
        <f>IF('Master DB'!S191="NULL",0,'Master DB'!S191)</f>
        <v>0</v>
      </c>
      <c r="T191" s="238">
        <f>IF('Master DB'!T191="NULL",0,'Master DB'!T191)</f>
        <v>0</v>
      </c>
      <c r="U191" s="238">
        <f>IF('Master DB'!U191="NULL",0,'Master DB'!U191)</f>
        <v>0</v>
      </c>
      <c r="V191" s="238">
        <f>IF('Master DB'!V191="NULL",0,'Master DB'!V191)</f>
        <v>0</v>
      </c>
      <c r="W191" s="238">
        <f>IF('Master DB'!W191="NULL",0,'Master DB'!W191)</f>
        <v>0</v>
      </c>
      <c r="X191" s="238">
        <f>IF('Master DB'!X191="NULL",0,'Master DB'!X191)</f>
        <v>0</v>
      </c>
    </row>
    <row r="192" spans="1:24" ht="15.75" customHeight="1" x14ac:dyDescent="0.2">
      <c r="A192" s="117">
        <f>'Master DB'!A192</f>
        <v>190</v>
      </c>
      <c r="B192" s="119" t="str">
        <f>'Master DB'!B192</f>
        <v>4. Revenues</v>
      </c>
      <c r="C192" s="119" t="str">
        <f>'Master DB'!C192</f>
        <v>4.9 Source 1 - Short</v>
      </c>
      <c r="D192" s="119" t="str">
        <f>'Master DB'!D192</f>
        <v>Item 2</v>
      </c>
      <c r="E192" s="72" t="str">
        <f>'Master DB'!E192</f>
        <v>AlphaNum</v>
      </c>
      <c r="F192" s="238">
        <f>IF('Master DB'!F192="NULL",0,'Master DB'!F192)</f>
        <v>0</v>
      </c>
      <c r="G192" s="238">
        <f>IF('Master DB'!G192="NULL",0,'Master DB'!G192)</f>
        <v>0</v>
      </c>
      <c r="H192" s="238">
        <f>IF('Master DB'!H192="NULL",0,'Master DB'!H192)</f>
        <v>0</v>
      </c>
      <c r="I192" s="238">
        <f>IF('Master DB'!I192="NULL",0,'Master DB'!I192)</f>
        <v>0</v>
      </c>
      <c r="J192" s="281" t="str">
        <f>IF('Master DB'!J192="NULL",0,'Master DB'!J192)</f>
        <v>https://www.justpark.com/</v>
      </c>
      <c r="K192" s="238">
        <f>IF('Master DB'!K192="NULL",0,'Master DB'!K192)</f>
        <v>0</v>
      </c>
      <c r="L192" s="238">
        <f>IF('Master DB'!L192="NULL",0,'Master DB'!L192)</f>
        <v>0</v>
      </c>
      <c r="M192" s="238">
        <f>IF('Master DB'!M192="NULL",0,'Master DB'!M192)</f>
        <v>0</v>
      </c>
      <c r="N192" s="238">
        <f>IF('Master DB'!N192="NULL",0,'Master DB'!N192)</f>
        <v>0</v>
      </c>
      <c r="O192" s="238">
        <f>IF('Master DB'!O192="NULL",0,'Master DB'!O192)</f>
        <v>0</v>
      </c>
      <c r="P192" s="238">
        <f>IF('Master DB'!P192="NULL",0,'Master DB'!P192)</f>
        <v>0</v>
      </c>
      <c r="Q192" s="238">
        <f>IF('Master DB'!Q192="NULL",0,'Master DB'!Q192)</f>
        <v>0</v>
      </c>
      <c r="R192" s="238">
        <f>IF('Master DB'!R192="NULL",0,'Master DB'!R192)</f>
        <v>0</v>
      </c>
      <c r="S192" s="238">
        <f>IF('Master DB'!S192="NULL",0,'Master DB'!S192)</f>
        <v>0</v>
      </c>
      <c r="T192" s="238">
        <f>IF('Master DB'!T192="NULL",0,'Master DB'!T192)</f>
        <v>0</v>
      </c>
      <c r="U192" s="238">
        <f>IF('Master DB'!U192="NULL",0,'Master DB'!U192)</f>
        <v>0</v>
      </c>
      <c r="V192" s="238">
        <f>IF('Master DB'!V192="NULL",0,'Master DB'!V192)</f>
        <v>0</v>
      </c>
      <c r="W192" s="238">
        <f>IF('Master DB'!W192="NULL",0,'Master DB'!W192)</f>
        <v>0</v>
      </c>
      <c r="X192" s="238">
        <f>IF('Master DB'!X192="NULL",0,'Master DB'!X192)</f>
        <v>0</v>
      </c>
    </row>
    <row r="193" spans="1:24" ht="15.75" customHeight="1" x14ac:dyDescent="0.2">
      <c r="A193" s="117">
        <f>'Master DB'!A193</f>
        <v>191</v>
      </c>
      <c r="B193" s="119" t="str">
        <f>'Master DB'!B193</f>
        <v>4. Revenues</v>
      </c>
      <c r="C193" s="119" t="str">
        <f>'Master DB'!C193</f>
        <v>4.91 Source 2 - Short</v>
      </c>
      <c r="D193" s="119" t="str">
        <f>'Master DB'!D193</f>
        <v>Item 2</v>
      </c>
      <c r="E193" s="72" t="str">
        <f>'Master DB'!E193</f>
        <v>AlphaNum</v>
      </c>
      <c r="F193" s="238">
        <f>IF('Master DB'!F193="NULL",0,'Master DB'!F193)</f>
        <v>0</v>
      </c>
      <c r="G193" s="238">
        <f>IF('Master DB'!G193="NULL",0,'Master DB'!G193)</f>
        <v>0</v>
      </c>
      <c r="H193" s="238">
        <f>IF('Master DB'!H193="NULL",0,'Master DB'!H193)</f>
        <v>0</v>
      </c>
      <c r="I193" s="238">
        <f>IF('Master DB'!I193="NULL",0,'Master DB'!I193)</f>
        <v>0</v>
      </c>
      <c r="J193" s="281" t="str">
        <f>IF('Master DB'!J193="NULL",0,'Master DB'!J193)</f>
        <v>https://www.reminetwork.com/</v>
      </c>
      <c r="K193" s="238">
        <f>IF('Master DB'!K193="NULL",0,'Master DB'!K193)</f>
        <v>0</v>
      </c>
      <c r="L193" s="238">
        <f>IF('Master DB'!L193="NULL",0,'Master DB'!L193)</f>
        <v>0</v>
      </c>
      <c r="M193" s="238">
        <f>IF('Master DB'!M193="NULL",0,'Master DB'!M193)</f>
        <v>0</v>
      </c>
      <c r="N193" s="238">
        <f>IF('Master DB'!N193="NULL",0,'Master DB'!N193)</f>
        <v>0</v>
      </c>
      <c r="O193" s="238">
        <f>IF('Master DB'!O193="NULL",0,'Master DB'!O193)</f>
        <v>0</v>
      </c>
      <c r="P193" s="238">
        <f>IF('Master DB'!P193="NULL",0,'Master DB'!P193)</f>
        <v>0</v>
      </c>
      <c r="Q193" s="238">
        <f>IF('Master DB'!Q193="NULL",0,'Master DB'!Q193)</f>
        <v>0</v>
      </c>
      <c r="R193" s="238">
        <f>IF('Master DB'!R193="NULL",0,'Master DB'!R193)</f>
        <v>0</v>
      </c>
      <c r="S193" s="238">
        <f>IF('Master DB'!S193="NULL",0,'Master DB'!S193)</f>
        <v>0</v>
      </c>
      <c r="T193" s="238">
        <f>IF('Master DB'!T193="NULL",0,'Master DB'!T193)</f>
        <v>0</v>
      </c>
      <c r="U193" s="238">
        <f>IF('Master DB'!U193="NULL",0,'Master DB'!U193)</f>
        <v>0</v>
      </c>
      <c r="V193" s="238">
        <f>IF('Master DB'!V193="NULL",0,'Master DB'!V193)</f>
        <v>0</v>
      </c>
      <c r="W193" s="238">
        <f>IF('Master DB'!W193="NULL",0,'Master DB'!W193)</f>
        <v>0</v>
      </c>
      <c r="X193" s="238">
        <f>IF('Master DB'!X193="NULL",0,'Master DB'!X193)</f>
        <v>0</v>
      </c>
    </row>
    <row r="194" spans="1:24" ht="15.75" customHeight="1" x14ac:dyDescent="0.2">
      <c r="A194" s="283">
        <f>'Master DB'!A194</f>
        <v>192</v>
      </c>
      <c r="B194" s="284" t="str">
        <f>'Master DB'!B194</f>
        <v>4. Revenues</v>
      </c>
      <c r="C194" s="284" t="str">
        <f>'Master DB'!C194</f>
        <v>4.92 Source 3 - Short</v>
      </c>
      <c r="D194" s="284" t="str">
        <f>'Master DB'!D194</f>
        <v>Item 2</v>
      </c>
      <c r="E194" s="72" t="str">
        <f>'Master DB'!E194</f>
        <v>AlphaNum</v>
      </c>
      <c r="F194" s="285">
        <f>IF('Master DB'!F194="NULL",0,'Master DB'!F194)</f>
        <v>0</v>
      </c>
      <c r="G194" s="285">
        <f>IF('Master DB'!G194="NULL",0,'Master DB'!G194)</f>
        <v>0</v>
      </c>
      <c r="H194" s="285">
        <f>IF('Master DB'!H194="NULL",0,'Master DB'!H194)</f>
        <v>0</v>
      </c>
      <c r="I194" s="285">
        <f>IF('Master DB'!I194="NULL",0,'Master DB'!I194)</f>
        <v>0</v>
      </c>
      <c r="J194" s="286" t="str">
        <f>IF('Master DB'!J194="NULL",0,'Master DB'!J194)</f>
        <v>https://char.gy</v>
      </c>
      <c r="K194" s="285">
        <f>IF('Master DB'!K194="NULL",0,'Master DB'!K194)</f>
        <v>0</v>
      </c>
      <c r="L194" s="285">
        <f>IF('Master DB'!L194="NULL",0,'Master DB'!L194)</f>
        <v>0</v>
      </c>
      <c r="M194" s="285">
        <f>IF('Master DB'!M194="NULL",0,'Master DB'!M194)</f>
        <v>0</v>
      </c>
      <c r="N194" s="285">
        <f>IF('Master DB'!N194="NULL",0,'Master DB'!N194)</f>
        <v>0</v>
      </c>
      <c r="O194" s="285">
        <f>IF('Master DB'!O194="NULL",0,'Master DB'!O194)</f>
        <v>0</v>
      </c>
      <c r="P194" s="285">
        <f>IF('Master DB'!P194="NULL",0,'Master DB'!P194)</f>
        <v>0</v>
      </c>
      <c r="Q194" s="285">
        <f>IF('Master DB'!Q194="NULL",0,'Master DB'!Q194)</f>
        <v>0</v>
      </c>
      <c r="R194" s="285">
        <f>IF('Master DB'!R194="NULL",0,'Master DB'!R194)</f>
        <v>0</v>
      </c>
      <c r="S194" s="285">
        <f>IF('Master DB'!S194="NULL",0,'Master DB'!S194)</f>
        <v>0</v>
      </c>
      <c r="T194" s="285">
        <f>IF('Master DB'!T194="NULL",0,'Master DB'!T194)</f>
        <v>0</v>
      </c>
      <c r="U194" s="285">
        <f>IF('Master DB'!U194="NULL",0,'Master DB'!U194)</f>
        <v>0</v>
      </c>
      <c r="V194" s="285">
        <f>IF('Master DB'!V194="NULL",0,'Master DB'!V194)</f>
        <v>0</v>
      </c>
      <c r="W194" s="285">
        <f>IF('Master DB'!W194="NULL",0,'Master DB'!W194)</f>
        <v>0</v>
      </c>
      <c r="X194" s="285">
        <f>IF('Master DB'!X194="NULL",0,'Master DB'!X194)</f>
        <v>0</v>
      </c>
    </row>
    <row r="195" spans="1:24" ht="15.75" customHeight="1" x14ac:dyDescent="0.2">
      <c r="A195" s="64">
        <f>'Master DB'!A195</f>
        <v>193</v>
      </c>
      <c r="B195" s="65" t="str">
        <f>'Master DB'!B195</f>
        <v>4. Revenues</v>
      </c>
      <c r="C195" s="65" t="str">
        <f>'Master DB'!C195</f>
        <v>4.1 Name</v>
      </c>
      <c r="D195" s="65" t="str">
        <f>'Master DB'!D195</f>
        <v>Item 3</v>
      </c>
      <c r="E195" s="72" t="str">
        <f>'Master DB'!E195</f>
        <v>AlphaNum</v>
      </c>
      <c r="F195" s="276">
        <f>IF('Master DB'!F195="NULL",0,'Master DB'!F195)</f>
        <v>0</v>
      </c>
      <c r="G195" s="276">
        <f>IF('Master DB'!G195="NULL",0,'Master DB'!G195)</f>
        <v>0</v>
      </c>
      <c r="H195" s="276">
        <f>IF('Master DB'!H195="NULL",0,'Master DB'!H195)</f>
        <v>0</v>
      </c>
      <c r="I195" s="276">
        <f>IF('Master DB'!I195="NULL",0,'Master DB'!I195)</f>
        <v>0</v>
      </c>
      <c r="J195" s="276" t="str">
        <f>IF('Master DB'!J195="NULL",0,'Master DB'!J195)</f>
        <v>Fees for parking-services</v>
      </c>
      <c r="K195" s="276">
        <f>IF('Master DB'!K195="NULL",0,'Master DB'!K195)</f>
        <v>0</v>
      </c>
      <c r="L195" s="276">
        <f>IF('Master DB'!L195="NULL",0,'Master DB'!L195)</f>
        <v>0</v>
      </c>
      <c r="M195" s="276">
        <f>IF('Master DB'!M195="NULL",0,'Master DB'!M195)</f>
        <v>0</v>
      </c>
      <c r="N195" s="276">
        <f>IF('Master DB'!N195="NULL",0,'Master DB'!N195)</f>
        <v>0</v>
      </c>
      <c r="O195" s="276">
        <f>IF('Master DB'!O195="NULL",0,'Master DB'!O195)</f>
        <v>0</v>
      </c>
      <c r="P195" s="276">
        <f>IF('Master DB'!P195="NULL",0,'Master DB'!P195)</f>
        <v>0</v>
      </c>
      <c r="Q195" s="276">
        <f>IF('Master DB'!Q195="NULL",0,'Master DB'!Q195)</f>
        <v>0</v>
      </c>
      <c r="R195" s="276">
        <f>IF('Master DB'!R195="NULL",0,'Master DB'!R195)</f>
        <v>0</v>
      </c>
      <c r="S195" s="276">
        <f>IF('Master DB'!S195="NULL",0,'Master DB'!S195)</f>
        <v>0</v>
      </c>
      <c r="T195" s="276">
        <f>IF('Master DB'!T195="NULL",0,'Master DB'!T195)</f>
        <v>0</v>
      </c>
      <c r="U195" s="276">
        <f>IF('Master DB'!U195="NULL",0,'Master DB'!U195)</f>
        <v>0</v>
      </c>
      <c r="V195" s="276">
        <f>IF('Master DB'!V195="NULL",0,'Master DB'!V195)</f>
        <v>0</v>
      </c>
      <c r="W195" s="276">
        <f>IF('Master DB'!W195="NULL",0,'Master DB'!W195)</f>
        <v>0</v>
      </c>
      <c r="X195" s="276">
        <f>IF('Master DB'!X195="NULL",0,'Master DB'!X195)</f>
        <v>0</v>
      </c>
    </row>
    <row r="196" spans="1:24" ht="15.75" customHeight="1" x14ac:dyDescent="0.2">
      <c r="A196" s="117">
        <f>'Master DB'!A196</f>
        <v>194</v>
      </c>
      <c r="B196" s="119" t="str">
        <f>'Master DB'!B196</f>
        <v>4. Revenues</v>
      </c>
      <c r="C196" s="119" t="str">
        <f>'Master DB'!C196</f>
        <v>4.2 Unit</v>
      </c>
      <c r="D196" s="119" t="str">
        <f>'Master DB'!D196</f>
        <v>Item 3</v>
      </c>
      <c r="E196" s="72" t="str">
        <f>'Master DB'!E196</f>
        <v>AlphaNum</v>
      </c>
      <c r="F196" s="238">
        <f>IF('Master DB'!F196="NULL",0,'Master DB'!F196)</f>
        <v>0</v>
      </c>
      <c r="G196" s="238">
        <f>IF('Master DB'!G196="NULL",0,'Master DB'!G196)</f>
        <v>0</v>
      </c>
      <c r="H196" s="238">
        <f>IF('Master DB'!H196="NULL",0,'Master DB'!H196)</f>
        <v>0</v>
      </c>
      <c r="I196" s="238">
        <f>IF('Master DB'!I196="NULL",0,'Master DB'!I196)</f>
        <v>0</v>
      </c>
      <c r="J196" s="238" t="str">
        <f>IF('Master DB'!J196="NULL",0,'Master DB'!J196)</f>
        <v>Per charging point</v>
      </c>
      <c r="K196" s="238">
        <f>IF('Master DB'!K196="NULL",0,'Master DB'!K196)</f>
        <v>0</v>
      </c>
      <c r="L196" s="238">
        <f>IF('Master DB'!L196="NULL",0,'Master DB'!L196)</f>
        <v>0</v>
      </c>
      <c r="M196" s="238">
        <f>IF('Master DB'!M196="NULL",0,'Master DB'!M196)</f>
        <v>0</v>
      </c>
      <c r="N196" s="238">
        <f>IF('Master DB'!N196="NULL",0,'Master DB'!N196)</f>
        <v>0</v>
      </c>
      <c r="O196" s="238">
        <f>IF('Master DB'!O196="NULL",0,'Master DB'!O196)</f>
        <v>0</v>
      </c>
      <c r="P196" s="238">
        <f>IF('Master DB'!P196="NULL",0,'Master DB'!P196)</f>
        <v>0</v>
      </c>
      <c r="Q196" s="238">
        <f>IF('Master DB'!Q196="NULL",0,'Master DB'!Q196)</f>
        <v>0</v>
      </c>
      <c r="R196" s="238">
        <f>IF('Master DB'!R196="NULL",0,'Master DB'!R196)</f>
        <v>0</v>
      </c>
      <c r="S196" s="238">
        <f>IF('Master DB'!S196="NULL",0,'Master DB'!S196)</f>
        <v>0</v>
      </c>
      <c r="T196" s="238">
        <f>IF('Master DB'!T196="NULL",0,'Master DB'!T196)</f>
        <v>0</v>
      </c>
      <c r="U196" s="238">
        <f>IF('Master DB'!U196="NULL",0,'Master DB'!U196)</f>
        <v>0</v>
      </c>
      <c r="V196" s="238">
        <f>IF('Master DB'!V196="NULL",0,'Master DB'!V196)</f>
        <v>0</v>
      </c>
      <c r="W196" s="238">
        <f>IF('Master DB'!W196="NULL",0,'Master DB'!W196)</f>
        <v>0</v>
      </c>
      <c r="X196" s="238">
        <f>IF('Master DB'!X196="NULL",0,'Master DB'!X196)</f>
        <v>0</v>
      </c>
    </row>
    <row r="197" spans="1:24" ht="15.75" customHeight="1" x14ac:dyDescent="0.2">
      <c r="A197" s="117">
        <f>'Master DB'!A197</f>
        <v>195</v>
      </c>
      <c r="B197" s="119" t="str">
        <f>'Master DB'!B197</f>
        <v>4. Revenues</v>
      </c>
      <c r="C197" s="119" t="str">
        <f>'Master DB'!C197</f>
        <v>4.3 Ratio # Units / Measure per month</v>
      </c>
      <c r="D197" s="119" t="str">
        <f>'Master DB'!D197</f>
        <v>Item 3</v>
      </c>
      <c r="E197" s="72" t="str">
        <f>'Master DB'!E197</f>
        <v>Num #</v>
      </c>
      <c r="F197" s="238">
        <f>IF('Master DB'!F197="NULL",0,'Master DB'!F197)</f>
        <v>0</v>
      </c>
      <c r="G197" s="238">
        <f>IF('Master DB'!G197="NULL",0,'Master DB'!G197)</f>
        <v>0</v>
      </c>
      <c r="H197" s="238">
        <f>IF('Master DB'!H197="NULL",0,'Master DB'!H197)</f>
        <v>0</v>
      </c>
      <c r="I197" s="238">
        <f>IF('Master DB'!I197="NULL",0,'Master DB'!I197)</f>
        <v>0</v>
      </c>
      <c r="J197" s="164">
        <f>IF('Master DB'!J197="NULL",0,'Master DB'!J197)</f>
        <v>0.01</v>
      </c>
      <c r="K197" s="238">
        <f>IF('Master DB'!K197="NULL",0,'Master DB'!K197)</f>
        <v>0</v>
      </c>
      <c r="L197" s="238">
        <f>IF('Master DB'!L197="NULL",0,'Master DB'!L197)</f>
        <v>0</v>
      </c>
      <c r="M197" s="238">
        <f>IF('Master DB'!M197="NULL",0,'Master DB'!M197)</f>
        <v>0</v>
      </c>
      <c r="N197" s="238">
        <f>IF('Master DB'!N197="NULL",0,'Master DB'!N197)</f>
        <v>0</v>
      </c>
      <c r="O197" s="238">
        <f>IF('Master DB'!O197="NULL",0,'Master DB'!O197)</f>
        <v>0</v>
      </c>
      <c r="P197" s="238">
        <f>IF('Master DB'!P197="NULL",0,'Master DB'!P197)</f>
        <v>0</v>
      </c>
      <c r="Q197" s="238">
        <f>IF('Master DB'!Q197="NULL",0,'Master DB'!Q197)</f>
        <v>0</v>
      </c>
      <c r="R197" s="238">
        <f>IF('Master DB'!R197="NULL",0,'Master DB'!R197)</f>
        <v>0</v>
      </c>
      <c r="S197" s="238">
        <f>IF('Master DB'!S197="NULL",0,'Master DB'!S197)</f>
        <v>0</v>
      </c>
      <c r="T197" s="238">
        <f>IF('Master DB'!T197="NULL",0,'Master DB'!T197)</f>
        <v>0</v>
      </c>
      <c r="U197" s="238">
        <f>IF('Master DB'!U197="NULL",0,'Master DB'!U197)</f>
        <v>0</v>
      </c>
      <c r="V197" s="238">
        <f>IF('Master DB'!V197="NULL",0,'Master DB'!V197)</f>
        <v>0</v>
      </c>
      <c r="W197" s="238">
        <f>IF('Master DB'!W197="NULL",0,'Master DB'!W197)</f>
        <v>0</v>
      </c>
      <c r="X197" s="238">
        <f>IF('Master DB'!X197="NULL",0,'Master DB'!X197)</f>
        <v>0</v>
      </c>
    </row>
    <row r="198" spans="1:24" ht="15.75" customHeight="1" x14ac:dyDescent="0.2">
      <c r="A198" s="117">
        <f>'Master DB'!A198</f>
        <v>196</v>
      </c>
      <c r="B198" s="119" t="str">
        <f>'Master DB'!B198</f>
        <v>4. Revenues</v>
      </c>
      <c r="C198" s="119" t="str">
        <f>'Master DB'!C198</f>
        <v>4.4 Price per Unit - Min</v>
      </c>
      <c r="D198" s="119" t="str">
        <f>'Master DB'!D198</f>
        <v>Item 3</v>
      </c>
      <c r="E198" s="72" t="str">
        <f>'Master DB'!E198</f>
        <v>£</v>
      </c>
      <c r="F198" s="238">
        <f>IF('Master DB'!F198="NULL",0,'Master DB'!F198)</f>
        <v>0</v>
      </c>
      <c r="G198" s="238">
        <f>IF('Master DB'!G198="NULL",0,'Master DB'!G198)</f>
        <v>0</v>
      </c>
      <c r="H198" s="238">
        <f>IF('Master DB'!H198="NULL",0,'Master DB'!H198)</f>
        <v>0</v>
      </c>
      <c r="I198" s="238">
        <f>IF('Master DB'!I198="NULL",0,'Master DB'!I198)</f>
        <v>0</v>
      </c>
      <c r="J198" s="238">
        <f>IF('Master DB'!J198="NULL",0,'Master DB'!J198)</f>
        <v>455</v>
      </c>
      <c r="K198" s="238">
        <f>IF('Master DB'!K198="NULL",0,'Master DB'!K198)</f>
        <v>0</v>
      </c>
      <c r="L198" s="238">
        <f>IF('Master DB'!L198="NULL",0,'Master DB'!L198)</f>
        <v>0</v>
      </c>
      <c r="M198" s="238">
        <f>IF('Master DB'!M198="NULL",0,'Master DB'!M198)</f>
        <v>0</v>
      </c>
      <c r="N198" s="238">
        <f>IF('Master DB'!N198="NULL",0,'Master DB'!N198)</f>
        <v>0</v>
      </c>
      <c r="O198" s="238">
        <f>IF('Master DB'!O198="NULL",0,'Master DB'!O198)</f>
        <v>0</v>
      </c>
      <c r="P198" s="238">
        <f>IF('Master DB'!P198="NULL",0,'Master DB'!P198)</f>
        <v>0</v>
      </c>
      <c r="Q198" s="238">
        <f>IF('Master DB'!Q198="NULL",0,'Master DB'!Q198)</f>
        <v>0</v>
      </c>
      <c r="R198" s="238">
        <f>IF('Master DB'!R198="NULL",0,'Master DB'!R198)</f>
        <v>0</v>
      </c>
      <c r="S198" s="238">
        <f>IF('Master DB'!S198="NULL",0,'Master DB'!S198)</f>
        <v>0</v>
      </c>
      <c r="T198" s="238">
        <f>IF('Master DB'!T198="NULL",0,'Master DB'!T198)</f>
        <v>0</v>
      </c>
      <c r="U198" s="238">
        <f>IF('Master DB'!U198="NULL",0,'Master DB'!U198)</f>
        <v>0</v>
      </c>
      <c r="V198" s="238">
        <f>IF('Master DB'!V198="NULL",0,'Master DB'!V198)</f>
        <v>0</v>
      </c>
      <c r="W198" s="238">
        <f>IF('Master DB'!W198="NULL",0,'Master DB'!W198)</f>
        <v>0</v>
      </c>
      <c r="X198" s="238">
        <f>IF('Master DB'!X198="NULL",0,'Master DB'!X198)</f>
        <v>0</v>
      </c>
    </row>
    <row r="199" spans="1:24" ht="15.75" customHeight="1" x14ac:dyDescent="0.2">
      <c r="A199" s="117">
        <f>'Master DB'!A199</f>
        <v>197</v>
      </c>
      <c r="B199" s="119" t="str">
        <f>'Master DB'!B199</f>
        <v>4. Revenues</v>
      </c>
      <c r="C199" s="119" t="str">
        <f>'Master DB'!C199</f>
        <v>4.5 Price per Unit - Max</v>
      </c>
      <c r="D199" s="119" t="str">
        <f>'Master DB'!D199</f>
        <v>Item 3</v>
      </c>
      <c r="E199" s="72" t="str">
        <f>'Master DB'!E199</f>
        <v>£</v>
      </c>
      <c r="F199" s="238">
        <f>IF('Master DB'!F199="NULL",0,'Master DB'!F199)</f>
        <v>0</v>
      </c>
      <c r="G199" s="238">
        <f>IF('Master DB'!G199="NULL",0,'Master DB'!G199)</f>
        <v>0</v>
      </c>
      <c r="H199" s="238">
        <f>IF('Master DB'!H199="NULL",0,'Master DB'!H199)</f>
        <v>0</v>
      </c>
      <c r="I199" s="238">
        <f>IF('Master DB'!I199="NULL",0,'Master DB'!I199)</f>
        <v>0</v>
      </c>
      <c r="J199" s="238">
        <f>IF('Master DB'!J199="NULL",0,'Master DB'!J199)</f>
        <v>470</v>
      </c>
      <c r="K199" s="238">
        <f>IF('Master DB'!K199="NULL",0,'Master DB'!K199)</f>
        <v>0</v>
      </c>
      <c r="L199" s="238">
        <f>IF('Master DB'!L199="NULL",0,'Master DB'!L199)</f>
        <v>0</v>
      </c>
      <c r="M199" s="238">
        <f>IF('Master DB'!M199="NULL",0,'Master DB'!M199)</f>
        <v>0</v>
      </c>
      <c r="N199" s="238">
        <f>IF('Master DB'!N199="NULL",0,'Master DB'!N199)</f>
        <v>0</v>
      </c>
      <c r="O199" s="238">
        <f>IF('Master DB'!O199="NULL",0,'Master DB'!O199)</f>
        <v>0</v>
      </c>
      <c r="P199" s="238">
        <f>IF('Master DB'!P199="NULL",0,'Master DB'!P199)</f>
        <v>0</v>
      </c>
      <c r="Q199" s="238">
        <f>IF('Master DB'!Q199="NULL",0,'Master DB'!Q199)</f>
        <v>0</v>
      </c>
      <c r="R199" s="238">
        <f>IF('Master DB'!R199="NULL",0,'Master DB'!R199)</f>
        <v>0</v>
      </c>
      <c r="S199" s="238">
        <f>IF('Master DB'!S199="NULL",0,'Master DB'!S199)</f>
        <v>0</v>
      </c>
      <c r="T199" s="238">
        <f>IF('Master DB'!T199="NULL",0,'Master DB'!T199)</f>
        <v>0</v>
      </c>
      <c r="U199" s="238">
        <f>IF('Master DB'!U199="NULL",0,'Master DB'!U199)</f>
        <v>0</v>
      </c>
      <c r="V199" s="238">
        <f>IF('Master DB'!V199="NULL",0,'Master DB'!V199)</f>
        <v>0</v>
      </c>
      <c r="W199" s="238">
        <f>IF('Master DB'!W199="NULL",0,'Master DB'!W199)</f>
        <v>0</v>
      </c>
      <c r="X199" s="238">
        <f>IF('Master DB'!X199="NULL",0,'Master DB'!X199)</f>
        <v>0</v>
      </c>
    </row>
    <row r="200" spans="1:24" ht="15.75" customHeight="1" x14ac:dyDescent="0.2">
      <c r="A200" s="117">
        <f>'Master DB'!A200</f>
        <v>198</v>
      </c>
      <c r="B200" s="119" t="str">
        <f>'Master DB'!B200</f>
        <v>4. Revenues</v>
      </c>
      <c r="C200" s="119" t="str">
        <f>'Master DB'!C200</f>
        <v>4.6 Source 1</v>
      </c>
      <c r="D200" s="119" t="str">
        <f>'Master DB'!D200</f>
        <v>Item 3</v>
      </c>
      <c r="E200" s="72" t="str">
        <f>'Master DB'!E200</f>
        <v>AlphaNum</v>
      </c>
      <c r="F200" s="238">
        <f>IF('Master DB'!F200="NULL",0,'Master DB'!F200)</f>
        <v>0</v>
      </c>
      <c r="G200" s="238">
        <f>IF('Master DB'!G200="NULL",0,'Master DB'!G200)</f>
        <v>0</v>
      </c>
      <c r="H200" s="238">
        <f>IF('Master DB'!H200="NULL",0,'Master DB'!H200)</f>
        <v>0</v>
      </c>
      <c r="I200" s="238">
        <f>IF('Master DB'!I200="NULL",0,'Master DB'!I200)</f>
        <v>0</v>
      </c>
      <c r="J200" s="238" t="str">
        <f>IF('Master DB'!J200="NULL",0,'Master DB'!J200)</f>
        <v>Internal research</v>
      </c>
      <c r="K200" s="238">
        <f>IF('Master DB'!K200="NULL",0,'Master DB'!K200)</f>
        <v>0</v>
      </c>
      <c r="L200" s="238">
        <f>IF('Master DB'!L200="NULL",0,'Master DB'!L200)</f>
        <v>0</v>
      </c>
      <c r="M200" s="238">
        <f>IF('Master DB'!M200="NULL",0,'Master DB'!M200)</f>
        <v>0</v>
      </c>
      <c r="N200" s="238">
        <f>IF('Master DB'!N200="NULL",0,'Master DB'!N200)</f>
        <v>0</v>
      </c>
      <c r="O200" s="238">
        <f>IF('Master DB'!O200="NULL",0,'Master DB'!O200)</f>
        <v>0</v>
      </c>
      <c r="P200" s="238">
        <f>IF('Master DB'!P200="NULL",0,'Master DB'!P200)</f>
        <v>0</v>
      </c>
      <c r="Q200" s="238">
        <f>IF('Master DB'!Q200="NULL",0,'Master DB'!Q200)</f>
        <v>0</v>
      </c>
      <c r="R200" s="238">
        <f>IF('Master DB'!R200="NULL",0,'Master DB'!R200)</f>
        <v>0</v>
      </c>
      <c r="S200" s="238">
        <f>IF('Master DB'!S200="NULL",0,'Master DB'!S200)</f>
        <v>0</v>
      </c>
      <c r="T200" s="238">
        <f>IF('Master DB'!T200="NULL",0,'Master DB'!T200)</f>
        <v>0</v>
      </c>
      <c r="U200" s="238">
        <f>IF('Master DB'!U200="NULL",0,'Master DB'!U200)</f>
        <v>0</v>
      </c>
      <c r="V200" s="238">
        <f>IF('Master DB'!V200="NULL",0,'Master DB'!V200)</f>
        <v>0</v>
      </c>
      <c r="W200" s="238">
        <f>IF('Master DB'!W200="NULL",0,'Master DB'!W200)</f>
        <v>0</v>
      </c>
      <c r="X200" s="238">
        <f>IF('Master DB'!X200="NULL",0,'Master DB'!X200)</f>
        <v>0</v>
      </c>
    </row>
    <row r="201" spans="1:24" ht="15.75" customHeight="1" x14ac:dyDescent="0.2">
      <c r="A201" s="117">
        <f>'Master DB'!A201</f>
        <v>199</v>
      </c>
      <c r="B201" s="119" t="str">
        <f>'Master DB'!B201</f>
        <v>4. Revenues</v>
      </c>
      <c r="C201" s="119" t="str">
        <f>'Master DB'!C201</f>
        <v>4.7 Source 2</v>
      </c>
      <c r="D201" s="119" t="str">
        <f>'Master DB'!D201</f>
        <v>Item 3</v>
      </c>
      <c r="E201" s="72" t="str">
        <f>'Master DB'!E201</f>
        <v>AlphaNum</v>
      </c>
      <c r="F201" s="238">
        <f>IF('Master DB'!F201="NULL",0,'Master DB'!F201)</f>
        <v>0</v>
      </c>
      <c r="G201" s="238">
        <f>IF('Master DB'!G201="NULL",0,'Master DB'!G201)</f>
        <v>0</v>
      </c>
      <c r="H201" s="238">
        <f>IF('Master DB'!H201="NULL",0,'Master DB'!H201)</f>
        <v>0</v>
      </c>
      <c r="I201" s="238">
        <f>IF('Master DB'!I201="NULL",0,'Master DB'!I201)</f>
        <v>0</v>
      </c>
      <c r="J201" s="281" t="str">
        <f>IF('Master DB'!J201="NULL",0,'Master DB'!J201)</f>
        <v xml:space="preserve">https://www.yourparkingspace.co.uk/london-parking-spaces-and-garages-to-rent
</v>
      </c>
      <c r="K201" s="238">
        <f>IF('Master DB'!K201="NULL",0,'Master DB'!K201)</f>
        <v>0</v>
      </c>
      <c r="L201" s="238">
        <f>IF('Master DB'!L201="NULL",0,'Master DB'!L201)</f>
        <v>0</v>
      </c>
      <c r="M201" s="238">
        <f>IF('Master DB'!M201="NULL",0,'Master DB'!M201)</f>
        <v>0</v>
      </c>
      <c r="N201" s="238">
        <f>IF('Master DB'!N201="NULL",0,'Master DB'!N201)</f>
        <v>0</v>
      </c>
      <c r="O201" s="238">
        <f>IF('Master DB'!O201="NULL",0,'Master DB'!O201)</f>
        <v>0</v>
      </c>
      <c r="P201" s="238">
        <f>IF('Master DB'!P201="NULL",0,'Master DB'!P201)</f>
        <v>0</v>
      </c>
      <c r="Q201" s="238">
        <f>IF('Master DB'!Q201="NULL",0,'Master DB'!Q201)</f>
        <v>0</v>
      </c>
      <c r="R201" s="238">
        <f>IF('Master DB'!R201="NULL",0,'Master DB'!R201)</f>
        <v>0</v>
      </c>
      <c r="S201" s="238">
        <f>IF('Master DB'!S201="NULL",0,'Master DB'!S201)</f>
        <v>0</v>
      </c>
      <c r="T201" s="238">
        <f>IF('Master DB'!T201="NULL",0,'Master DB'!T201)</f>
        <v>0</v>
      </c>
      <c r="U201" s="238">
        <f>IF('Master DB'!U201="NULL",0,'Master DB'!U201)</f>
        <v>0</v>
      </c>
      <c r="V201" s="238">
        <f>IF('Master DB'!V201="NULL",0,'Master DB'!V201)</f>
        <v>0</v>
      </c>
      <c r="W201" s="238">
        <f>IF('Master DB'!W201="NULL",0,'Master DB'!W201)</f>
        <v>0</v>
      </c>
      <c r="X201" s="238">
        <f>IF('Master DB'!X201="NULL",0,'Master DB'!X201)</f>
        <v>0</v>
      </c>
    </row>
    <row r="202" spans="1:24" ht="15.75" customHeight="1" x14ac:dyDescent="0.2">
      <c r="A202" s="117">
        <f>'Master DB'!A202</f>
        <v>200</v>
      </c>
      <c r="B202" s="119" t="str">
        <f>'Master DB'!B202</f>
        <v>4. Revenues</v>
      </c>
      <c r="C202" s="119" t="str">
        <f>'Master DB'!C202</f>
        <v>4.8 Source 3</v>
      </c>
      <c r="D202" s="119" t="str">
        <f>'Master DB'!D202</f>
        <v>Item 3</v>
      </c>
      <c r="E202" s="72" t="str">
        <f>'Master DB'!E202</f>
        <v>AlphaNum</v>
      </c>
      <c r="F202" s="238">
        <f>IF('Master DB'!F202="NULL",0,'Master DB'!F202)</f>
        <v>0</v>
      </c>
      <c r="G202" s="238">
        <f>IF('Master DB'!G202="NULL",0,'Master DB'!G202)</f>
        <v>0</v>
      </c>
      <c r="H202" s="238">
        <f>IF('Master DB'!H202="NULL",0,'Master DB'!H202)</f>
        <v>0</v>
      </c>
      <c r="I202" s="238">
        <f>IF('Master DB'!I202="NULL",0,'Master DB'!I202)</f>
        <v>0</v>
      </c>
      <c r="J202" s="281" t="str">
        <f>IF('Master DB'!J202="NULL",0,'Master DB'!J202)</f>
        <v xml:space="preserve">https://greentransportation.info/ev-charging/range-confidence/chap4-charging/making-money.html
</v>
      </c>
      <c r="K202" s="238">
        <f>IF('Master DB'!K202="NULL",0,'Master DB'!K202)</f>
        <v>0</v>
      </c>
      <c r="L202" s="238">
        <f>IF('Master DB'!L202="NULL",0,'Master DB'!L202)</f>
        <v>0</v>
      </c>
      <c r="M202" s="238">
        <f>IF('Master DB'!M202="NULL",0,'Master DB'!M202)</f>
        <v>0</v>
      </c>
      <c r="N202" s="238">
        <f>IF('Master DB'!N202="NULL",0,'Master DB'!N202)</f>
        <v>0</v>
      </c>
      <c r="O202" s="238">
        <f>IF('Master DB'!O202="NULL",0,'Master DB'!O202)</f>
        <v>0</v>
      </c>
      <c r="P202" s="238">
        <f>IF('Master DB'!P202="NULL",0,'Master DB'!P202)</f>
        <v>0</v>
      </c>
      <c r="Q202" s="238">
        <f>IF('Master DB'!Q202="NULL",0,'Master DB'!Q202)</f>
        <v>0</v>
      </c>
      <c r="R202" s="238">
        <f>IF('Master DB'!R202="NULL",0,'Master DB'!R202)</f>
        <v>0</v>
      </c>
      <c r="S202" s="238">
        <f>IF('Master DB'!S202="NULL",0,'Master DB'!S202)</f>
        <v>0</v>
      </c>
      <c r="T202" s="238">
        <f>IF('Master DB'!T202="NULL",0,'Master DB'!T202)</f>
        <v>0</v>
      </c>
      <c r="U202" s="238">
        <f>IF('Master DB'!U202="NULL",0,'Master DB'!U202)</f>
        <v>0</v>
      </c>
      <c r="V202" s="238">
        <f>IF('Master DB'!V202="NULL",0,'Master DB'!V202)</f>
        <v>0</v>
      </c>
      <c r="W202" s="238">
        <f>IF('Master DB'!W202="NULL",0,'Master DB'!W202)</f>
        <v>0</v>
      </c>
      <c r="X202" s="238">
        <f>IF('Master DB'!X202="NULL",0,'Master DB'!X202)</f>
        <v>0</v>
      </c>
    </row>
    <row r="203" spans="1:24" ht="15.75" customHeight="1" x14ac:dyDescent="0.2">
      <c r="A203" s="117">
        <f>'Master DB'!A203</f>
        <v>201</v>
      </c>
      <c r="B203" s="119" t="str">
        <f>'Master DB'!B203</f>
        <v>4. Revenues</v>
      </c>
      <c r="C203" s="119" t="str">
        <f>'Master DB'!C203</f>
        <v>4.9 Source 1 - Short</v>
      </c>
      <c r="D203" s="119" t="str">
        <f>'Master DB'!D203</f>
        <v>Item 3</v>
      </c>
      <c r="E203" s="72" t="str">
        <f>'Master DB'!E203</f>
        <v>AlphaNum</v>
      </c>
      <c r="F203" s="238">
        <f>IF('Master DB'!F203="NULL",0,'Master DB'!F203)</f>
        <v>0</v>
      </c>
      <c r="G203" s="238">
        <f>IF('Master DB'!G203="NULL",0,'Master DB'!G203)</f>
        <v>0</v>
      </c>
      <c r="H203" s="238">
        <f>IF('Master DB'!H203="NULL",0,'Master DB'!H203)</f>
        <v>0</v>
      </c>
      <c r="I203" s="238">
        <f>IF('Master DB'!I203="NULL",0,'Master DB'!I203)</f>
        <v>0</v>
      </c>
      <c r="J203" s="281" t="str">
        <f>IF('Master DB'!J203="NULL",0,'Master DB'!J203)</f>
        <v>Internal research</v>
      </c>
      <c r="K203" s="238">
        <f>IF('Master DB'!K203="NULL",0,'Master DB'!K203)</f>
        <v>0</v>
      </c>
      <c r="L203" s="238">
        <f>IF('Master DB'!L203="NULL",0,'Master DB'!L203)</f>
        <v>0</v>
      </c>
      <c r="M203" s="238">
        <f>IF('Master DB'!M203="NULL",0,'Master DB'!M203)</f>
        <v>0</v>
      </c>
      <c r="N203" s="238">
        <f>IF('Master DB'!N203="NULL",0,'Master DB'!N203)</f>
        <v>0</v>
      </c>
      <c r="O203" s="238">
        <f>IF('Master DB'!O203="NULL",0,'Master DB'!O203)</f>
        <v>0</v>
      </c>
      <c r="P203" s="238">
        <f>IF('Master DB'!P203="NULL",0,'Master DB'!P203)</f>
        <v>0</v>
      </c>
      <c r="Q203" s="238">
        <f>IF('Master DB'!Q203="NULL",0,'Master DB'!Q203)</f>
        <v>0</v>
      </c>
      <c r="R203" s="238">
        <f>IF('Master DB'!R203="NULL",0,'Master DB'!R203)</f>
        <v>0</v>
      </c>
      <c r="S203" s="238">
        <f>IF('Master DB'!S203="NULL",0,'Master DB'!S203)</f>
        <v>0</v>
      </c>
      <c r="T203" s="238">
        <f>IF('Master DB'!T203="NULL",0,'Master DB'!T203)</f>
        <v>0</v>
      </c>
      <c r="U203" s="238">
        <f>IF('Master DB'!U203="NULL",0,'Master DB'!U203)</f>
        <v>0</v>
      </c>
      <c r="V203" s="238">
        <f>IF('Master DB'!V203="NULL",0,'Master DB'!V203)</f>
        <v>0</v>
      </c>
      <c r="W203" s="238">
        <f>IF('Master DB'!W203="NULL",0,'Master DB'!W203)</f>
        <v>0</v>
      </c>
      <c r="X203" s="238">
        <f>IF('Master DB'!X203="NULL",0,'Master DB'!X203)</f>
        <v>0</v>
      </c>
    </row>
    <row r="204" spans="1:24" ht="15.75" customHeight="1" x14ac:dyDescent="0.2">
      <c r="A204" s="117">
        <f>'Master DB'!A204</f>
        <v>202</v>
      </c>
      <c r="B204" s="119" t="str">
        <f>'Master DB'!B204</f>
        <v>4. Revenues</v>
      </c>
      <c r="C204" s="119" t="str">
        <f>'Master DB'!C204</f>
        <v>4.91 Source 2 - Short</v>
      </c>
      <c r="D204" s="119" t="str">
        <f>'Master DB'!D204</f>
        <v>Item 3</v>
      </c>
      <c r="E204" s="72" t="str">
        <f>'Master DB'!E204</f>
        <v>AlphaNum</v>
      </c>
      <c r="F204" s="238">
        <f>IF('Master DB'!F204="NULL",0,'Master DB'!F204)</f>
        <v>0</v>
      </c>
      <c r="G204" s="238">
        <f>IF('Master DB'!G204="NULL",0,'Master DB'!G204)</f>
        <v>0</v>
      </c>
      <c r="H204" s="238">
        <f>IF('Master DB'!H204="NULL",0,'Master DB'!H204)</f>
        <v>0</v>
      </c>
      <c r="I204" s="238">
        <f>IF('Master DB'!I204="NULL",0,'Master DB'!I204)</f>
        <v>0</v>
      </c>
      <c r="J204" s="281" t="str">
        <f>IF('Master DB'!J204="NULL",0,'Master DB'!J204)</f>
        <v>https://www.yourparkingspace.co.uk/</v>
      </c>
      <c r="K204" s="238">
        <f>IF('Master DB'!K204="NULL",0,'Master DB'!K204)</f>
        <v>0</v>
      </c>
      <c r="L204" s="238">
        <f>IF('Master DB'!L204="NULL",0,'Master DB'!L204)</f>
        <v>0</v>
      </c>
      <c r="M204" s="238">
        <f>IF('Master DB'!M204="NULL",0,'Master DB'!M204)</f>
        <v>0</v>
      </c>
      <c r="N204" s="238">
        <f>IF('Master DB'!N204="NULL",0,'Master DB'!N204)</f>
        <v>0</v>
      </c>
      <c r="O204" s="238">
        <f>IF('Master DB'!O204="NULL",0,'Master DB'!O204)</f>
        <v>0</v>
      </c>
      <c r="P204" s="238">
        <f>IF('Master DB'!P204="NULL",0,'Master DB'!P204)</f>
        <v>0</v>
      </c>
      <c r="Q204" s="238">
        <f>IF('Master DB'!Q204="NULL",0,'Master DB'!Q204)</f>
        <v>0</v>
      </c>
      <c r="R204" s="238">
        <f>IF('Master DB'!R204="NULL",0,'Master DB'!R204)</f>
        <v>0</v>
      </c>
      <c r="S204" s="238">
        <f>IF('Master DB'!S204="NULL",0,'Master DB'!S204)</f>
        <v>0</v>
      </c>
      <c r="T204" s="238">
        <f>IF('Master DB'!T204="NULL",0,'Master DB'!T204)</f>
        <v>0</v>
      </c>
      <c r="U204" s="238">
        <f>IF('Master DB'!U204="NULL",0,'Master DB'!U204)</f>
        <v>0</v>
      </c>
      <c r="V204" s="238">
        <f>IF('Master DB'!V204="NULL",0,'Master DB'!V204)</f>
        <v>0</v>
      </c>
      <c r="W204" s="238">
        <f>IF('Master DB'!W204="NULL",0,'Master DB'!W204)</f>
        <v>0</v>
      </c>
      <c r="X204" s="238">
        <f>IF('Master DB'!X204="NULL",0,'Master DB'!X204)</f>
        <v>0</v>
      </c>
    </row>
    <row r="205" spans="1:24" ht="15.75" customHeight="1" x14ac:dyDescent="0.2">
      <c r="A205" s="283">
        <f>'Master DB'!A205</f>
        <v>203</v>
      </c>
      <c r="B205" s="284" t="str">
        <f>'Master DB'!B205</f>
        <v>4. Revenues</v>
      </c>
      <c r="C205" s="284" t="str">
        <f>'Master DB'!C205</f>
        <v>4.92 Source 3 - Short</v>
      </c>
      <c r="D205" s="284" t="str">
        <f>'Master DB'!D205</f>
        <v>Item 3</v>
      </c>
      <c r="E205" s="72" t="str">
        <f>'Master DB'!E205</f>
        <v>AlphaNum</v>
      </c>
      <c r="F205" s="285">
        <f>IF('Master DB'!F205="NULL",0,'Master DB'!F205)</f>
        <v>0</v>
      </c>
      <c r="G205" s="285">
        <f>IF('Master DB'!G205="NULL",0,'Master DB'!G205)</f>
        <v>0</v>
      </c>
      <c r="H205" s="285">
        <f>IF('Master DB'!H205="NULL",0,'Master DB'!H205)</f>
        <v>0</v>
      </c>
      <c r="I205" s="285">
        <f>IF('Master DB'!I205="NULL",0,'Master DB'!I205)</f>
        <v>0</v>
      </c>
      <c r="J205" s="286" t="str">
        <f>IF('Master DB'!J205="NULL",0,'Master DB'!J205)</f>
        <v>https://greentransportation.info/</v>
      </c>
      <c r="K205" s="285">
        <f>IF('Master DB'!K205="NULL",0,'Master DB'!K205)</f>
        <v>0</v>
      </c>
      <c r="L205" s="285">
        <f>IF('Master DB'!L205="NULL",0,'Master DB'!L205)</f>
        <v>0</v>
      </c>
      <c r="M205" s="285">
        <f>IF('Master DB'!M205="NULL",0,'Master DB'!M205)</f>
        <v>0</v>
      </c>
      <c r="N205" s="285">
        <f>IF('Master DB'!N205="NULL",0,'Master DB'!N205)</f>
        <v>0</v>
      </c>
      <c r="O205" s="285">
        <f>IF('Master DB'!O205="NULL",0,'Master DB'!O205)</f>
        <v>0</v>
      </c>
      <c r="P205" s="285">
        <f>IF('Master DB'!P205="NULL",0,'Master DB'!P205)</f>
        <v>0</v>
      </c>
      <c r="Q205" s="285">
        <f>IF('Master DB'!Q205="NULL",0,'Master DB'!Q205)</f>
        <v>0</v>
      </c>
      <c r="R205" s="285">
        <f>IF('Master DB'!R205="NULL",0,'Master DB'!R205)</f>
        <v>0</v>
      </c>
      <c r="S205" s="285">
        <f>IF('Master DB'!S205="NULL",0,'Master DB'!S205)</f>
        <v>0</v>
      </c>
      <c r="T205" s="285">
        <f>IF('Master DB'!T205="NULL",0,'Master DB'!T205)</f>
        <v>0</v>
      </c>
      <c r="U205" s="285">
        <f>IF('Master DB'!U205="NULL",0,'Master DB'!U205)</f>
        <v>0</v>
      </c>
      <c r="V205" s="285">
        <f>IF('Master DB'!V205="NULL",0,'Master DB'!V205)</f>
        <v>0</v>
      </c>
      <c r="W205" s="285">
        <f>IF('Master DB'!W205="NULL",0,'Master DB'!W205)</f>
        <v>0</v>
      </c>
      <c r="X205" s="285">
        <f>IF('Master DB'!X205="NULL",0,'Master DB'!X205)</f>
        <v>0</v>
      </c>
    </row>
    <row r="206" spans="1:24" ht="15.75" customHeight="1" x14ac:dyDescent="0.2">
      <c r="A206" s="64">
        <f>'Master DB'!A206</f>
        <v>204</v>
      </c>
      <c r="B206" s="65" t="str">
        <f>'Master DB'!B206</f>
        <v>4. Revenues</v>
      </c>
      <c r="C206" s="65" t="str">
        <f>'Master DB'!C206</f>
        <v>4.1 Name</v>
      </c>
      <c r="D206" s="65" t="str">
        <f>'Master DB'!D206</f>
        <v>Item 4</v>
      </c>
      <c r="E206" s="72" t="str">
        <f>'Master DB'!E206</f>
        <v>AlphaNum</v>
      </c>
      <c r="F206" s="276">
        <f>IF('Master DB'!F206="NULL",0,'Master DB'!F206)</f>
        <v>0</v>
      </c>
      <c r="G206" s="276">
        <f>IF('Master DB'!G206="NULL",0,'Master DB'!G206)</f>
        <v>0</v>
      </c>
      <c r="H206" s="276">
        <f>IF('Master DB'!H206="NULL",0,'Master DB'!H206)</f>
        <v>0</v>
      </c>
      <c r="I206" s="276">
        <f>IF('Master DB'!I206="NULL",0,'Master DB'!I206)</f>
        <v>0</v>
      </c>
      <c r="J206" s="276">
        <f>IF('Master DB'!J206="NULL",0,'Master DB'!J206)</f>
        <v>0</v>
      </c>
      <c r="K206" s="276">
        <f>IF('Master DB'!K206="NULL",0,'Master DB'!K206)</f>
        <v>0</v>
      </c>
      <c r="L206" s="276">
        <f>IF('Master DB'!L206="NULL",0,'Master DB'!L206)</f>
        <v>0</v>
      </c>
      <c r="M206" s="276">
        <f>IF('Master DB'!M206="NULL",0,'Master DB'!M206)</f>
        <v>0</v>
      </c>
      <c r="N206" s="276">
        <f>IF('Master DB'!N206="NULL",0,'Master DB'!N206)</f>
        <v>0</v>
      </c>
      <c r="O206" s="276">
        <f>IF('Master DB'!O206="NULL",0,'Master DB'!O206)</f>
        <v>0</v>
      </c>
      <c r="P206" s="276">
        <f>IF('Master DB'!P206="NULL",0,'Master DB'!P206)</f>
        <v>0</v>
      </c>
      <c r="Q206" s="276">
        <f>IF('Master DB'!Q206="NULL",0,'Master DB'!Q206)</f>
        <v>0</v>
      </c>
      <c r="R206" s="276">
        <f>IF('Master DB'!R206="NULL",0,'Master DB'!R206)</f>
        <v>0</v>
      </c>
      <c r="S206" s="276">
        <f>IF('Master DB'!S206="NULL",0,'Master DB'!S206)</f>
        <v>0</v>
      </c>
      <c r="T206" s="276">
        <f>IF('Master DB'!T206="NULL",0,'Master DB'!T206)</f>
        <v>0</v>
      </c>
      <c r="U206" s="276">
        <f>IF('Master DB'!U206="NULL",0,'Master DB'!U206)</f>
        <v>0</v>
      </c>
      <c r="V206" s="276">
        <f>IF('Master DB'!V206="NULL",0,'Master DB'!V206)</f>
        <v>0</v>
      </c>
      <c r="W206" s="276">
        <f>IF('Master DB'!W206="NULL",0,'Master DB'!W206)</f>
        <v>0</v>
      </c>
      <c r="X206" s="276">
        <f>IF('Master DB'!X206="NULL",0,'Master DB'!X206)</f>
        <v>0</v>
      </c>
    </row>
    <row r="207" spans="1:24" ht="15.75" customHeight="1" x14ac:dyDescent="0.2">
      <c r="A207" s="117">
        <f>'Master DB'!A207</f>
        <v>205</v>
      </c>
      <c r="B207" s="119" t="str">
        <f>'Master DB'!B207</f>
        <v>4. Revenues</v>
      </c>
      <c r="C207" s="119" t="str">
        <f>'Master DB'!C207</f>
        <v>4.2 Unit</v>
      </c>
      <c r="D207" s="119" t="str">
        <f>'Master DB'!D207</f>
        <v>Item 4</v>
      </c>
      <c r="E207" s="72" t="str">
        <f>'Master DB'!E207</f>
        <v>AlphaNum</v>
      </c>
      <c r="F207" s="238">
        <f>IF('Master DB'!F207="NULL",0,'Master DB'!F207)</f>
        <v>0</v>
      </c>
      <c r="G207" s="238">
        <f>IF('Master DB'!G207="NULL",0,'Master DB'!G207)</f>
        <v>0</v>
      </c>
      <c r="H207" s="238">
        <f>IF('Master DB'!H207="NULL",0,'Master DB'!H207)</f>
        <v>0</v>
      </c>
      <c r="I207" s="238">
        <f>IF('Master DB'!I207="NULL",0,'Master DB'!I207)</f>
        <v>0</v>
      </c>
      <c r="J207" s="238">
        <f>IF('Master DB'!J207="NULL",0,'Master DB'!J207)</f>
        <v>0</v>
      </c>
      <c r="K207" s="238">
        <f>IF('Master DB'!K207="NULL",0,'Master DB'!K207)</f>
        <v>0</v>
      </c>
      <c r="L207" s="238">
        <f>IF('Master DB'!L207="NULL",0,'Master DB'!L207)</f>
        <v>0</v>
      </c>
      <c r="M207" s="238">
        <f>IF('Master DB'!M207="NULL",0,'Master DB'!M207)</f>
        <v>0</v>
      </c>
      <c r="N207" s="238">
        <f>IF('Master DB'!N207="NULL",0,'Master DB'!N207)</f>
        <v>0</v>
      </c>
      <c r="O207" s="238">
        <f>IF('Master DB'!O207="NULL",0,'Master DB'!O207)</f>
        <v>0</v>
      </c>
      <c r="P207" s="238">
        <f>IF('Master DB'!P207="NULL",0,'Master DB'!P207)</f>
        <v>0</v>
      </c>
      <c r="Q207" s="238">
        <f>IF('Master DB'!Q207="NULL",0,'Master DB'!Q207)</f>
        <v>0</v>
      </c>
      <c r="R207" s="238">
        <f>IF('Master DB'!R207="NULL",0,'Master DB'!R207)</f>
        <v>0</v>
      </c>
      <c r="S207" s="238">
        <f>IF('Master DB'!S207="NULL",0,'Master DB'!S207)</f>
        <v>0</v>
      </c>
      <c r="T207" s="238">
        <f>IF('Master DB'!T207="NULL",0,'Master DB'!T207)</f>
        <v>0</v>
      </c>
      <c r="U207" s="238">
        <f>IF('Master DB'!U207="NULL",0,'Master DB'!U207)</f>
        <v>0</v>
      </c>
      <c r="V207" s="238">
        <f>IF('Master DB'!V207="NULL",0,'Master DB'!V207)</f>
        <v>0</v>
      </c>
      <c r="W207" s="238">
        <f>IF('Master DB'!W207="NULL",0,'Master DB'!W207)</f>
        <v>0</v>
      </c>
      <c r="X207" s="238">
        <f>IF('Master DB'!X207="NULL",0,'Master DB'!X207)</f>
        <v>0</v>
      </c>
    </row>
    <row r="208" spans="1:24" ht="15.75" customHeight="1" x14ac:dyDescent="0.2">
      <c r="A208" s="117">
        <f>'Master DB'!A208</f>
        <v>206</v>
      </c>
      <c r="B208" s="119" t="str">
        <f>'Master DB'!B208</f>
        <v>4. Revenues</v>
      </c>
      <c r="C208" s="119" t="str">
        <f>'Master DB'!C208</f>
        <v>4.3 Ratio # Units / Measure per month</v>
      </c>
      <c r="D208" s="119" t="str">
        <f>'Master DB'!D208</f>
        <v>Item 4</v>
      </c>
      <c r="E208" s="72" t="str">
        <f>'Master DB'!E208</f>
        <v>Num #</v>
      </c>
      <c r="F208" s="238">
        <f>IF('Master DB'!F208="NULL",0,'Master DB'!F208)</f>
        <v>0</v>
      </c>
      <c r="G208" s="238">
        <f>IF('Master DB'!G208="NULL",0,'Master DB'!G208)</f>
        <v>0</v>
      </c>
      <c r="H208" s="238">
        <f>IF('Master DB'!H208="NULL",0,'Master DB'!H208)</f>
        <v>0</v>
      </c>
      <c r="I208" s="238">
        <f>IF('Master DB'!I208="NULL",0,'Master DB'!I208)</f>
        <v>0</v>
      </c>
      <c r="J208" s="238">
        <f>IF('Master DB'!J208="NULL",0,'Master DB'!J208)</f>
        <v>0</v>
      </c>
      <c r="K208" s="238">
        <f>IF('Master DB'!K208="NULL",0,'Master DB'!K208)</f>
        <v>0</v>
      </c>
      <c r="L208" s="238">
        <f>IF('Master DB'!L208="NULL",0,'Master DB'!L208)</f>
        <v>0</v>
      </c>
      <c r="M208" s="238">
        <f>IF('Master DB'!M208="NULL",0,'Master DB'!M208)</f>
        <v>0</v>
      </c>
      <c r="N208" s="238">
        <f>IF('Master DB'!N208="NULL",0,'Master DB'!N208)</f>
        <v>0</v>
      </c>
      <c r="O208" s="238">
        <f>IF('Master DB'!O208="NULL",0,'Master DB'!O208)</f>
        <v>0</v>
      </c>
      <c r="P208" s="238">
        <f>IF('Master DB'!P208="NULL",0,'Master DB'!P208)</f>
        <v>0</v>
      </c>
      <c r="Q208" s="238">
        <f>IF('Master DB'!Q208="NULL",0,'Master DB'!Q208)</f>
        <v>0</v>
      </c>
      <c r="R208" s="238">
        <f>IF('Master DB'!R208="NULL",0,'Master DB'!R208)</f>
        <v>0</v>
      </c>
      <c r="S208" s="238">
        <f>IF('Master DB'!S208="NULL",0,'Master DB'!S208)</f>
        <v>0</v>
      </c>
      <c r="T208" s="238">
        <f>IF('Master DB'!T208="NULL",0,'Master DB'!T208)</f>
        <v>0</v>
      </c>
      <c r="U208" s="238">
        <f>IF('Master DB'!U208="NULL",0,'Master DB'!U208)</f>
        <v>0</v>
      </c>
      <c r="V208" s="238">
        <f>IF('Master DB'!V208="NULL",0,'Master DB'!V208)</f>
        <v>0</v>
      </c>
      <c r="W208" s="238">
        <f>IF('Master DB'!W208="NULL",0,'Master DB'!W208)</f>
        <v>0</v>
      </c>
      <c r="X208" s="238">
        <f>IF('Master DB'!X208="NULL",0,'Master DB'!X208)</f>
        <v>0</v>
      </c>
    </row>
    <row r="209" spans="1:24" ht="15.75" customHeight="1" x14ac:dyDescent="0.2">
      <c r="A209" s="117">
        <f>'Master DB'!A209</f>
        <v>207</v>
      </c>
      <c r="B209" s="119" t="str">
        <f>'Master DB'!B209</f>
        <v>4. Revenues</v>
      </c>
      <c r="C209" s="119" t="str">
        <f>'Master DB'!C209</f>
        <v>4.4 Price per Unit - Min</v>
      </c>
      <c r="D209" s="119" t="str">
        <f>'Master DB'!D209</f>
        <v>Item 4</v>
      </c>
      <c r="E209" s="72" t="str">
        <f>'Master DB'!E209</f>
        <v>£</v>
      </c>
      <c r="F209" s="238">
        <f>IF('Master DB'!F209="NULL",0,'Master DB'!F209)</f>
        <v>0</v>
      </c>
      <c r="G209" s="238">
        <f>IF('Master DB'!G209="NULL",0,'Master DB'!G209)</f>
        <v>0</v>
      </c>
      <c r="H209" s="238">
        <f>IF('Master DB'!H209="NULL",0,'Master DB'!H209)</f>
        <v>0</v>
      </c>
      <c r="I209" s="238">
        <f>IF('Master DB'!I209="NULL",0,'Master DB'!I209)</f>
        <v>0</v>
      </c>
      <c r="J209" s="238">
        <f>IF('Master DB'!J209="NULL",0,'Master DB'!J209)</f>
        <v>0</v>
      </c>
      <c r="K209" s="238">
        <f>IF('Master DB'!K209="NULL",0,'Master DB'!K209)</f>
        <v>0</v>
      </c>
      <c r="L209" s="238">
        <f>IF('Master DB'!L209="NULL",0,'Master DB'!L209)</f>
        <v>0</v>
      </c>
      <c r="M209" s="238">
        <f>IF('Master DB'!M209="NULL",0,'Master DB'!M209)</f>
        <v>0</v>
      </c>
      <c r="N209" s="238">
        <f>IF('Master DB'!N209="NULL",0,'Master DB'!N209)</f>
        <v>0</v>
      </c>
      <c r="O209" s="238">
        <f>IF('Master DB'!O209="NULL",0,'Master DB'!O209)</f>
        <v>0</v>
      </c>
      <c r="P209" s="238">
        <f>IF('Master DB'!P209="NULL",0,'Master DB'!P209)</f>
        <v>0</v>
      </c>
      <c r="Q209" s="238">
        <f>IF('Master DB'!Q209="NULL",0,'Master DB'!Q209)</f>
        <v>0</v>
      </c>
      <c r="R209" s="238">
        <f>IF('Master DB'!R209="NULL",0,'Master DB'!R209)</f>
        <v>0</v>
      </c>
      <c r="S209" s="238">
        <f>IF('Master DB'!S209="NULL",0,'Master DB'!S209)</f>
        <v>0</v>
      </c>
      <c r="T209" s="238">
        <f>IF('Master DB'!T209="NULL",0,'Master DB'!T209)</f>
        <v>0</v>
      </c>
      <c r="U209" s="238">
        <f>IF('Master DB'!U209="NULL",0,'Master DB'!U209)</f>
        <v>0</v>
      </c>
      <c r="V209" s="238">
        <f>IF('Master DB'!V209="NULL",0,'Master DB'!V209)</f>
        <v>0</v>
      </c>
      <c r="W209" s="238">
        <f>IF('Master DB'!W209="NULL",0,'Master DB'!W209)</f>
        <v>0</v>
      </c>
      <c r="X209" s="238">
        <f>IF('Master DB'!X209="NULL",0,'Master DB'!X209)</f>
        <v>0</v>
      </c>
    </row>
    <row r="210" spans="1:24" ht="15.75" customHeight="1" x14ac:dyDescent="0.2">
      <c r="A210" s="117">
        <f>'Master DB'!A210</f>
        <v>208</v>
      </c>
      <c r="B210" s="119" t="str">
        <f>'Master DB'!B210</f>
        <v>4. Revenues</v>
      </c>
      <c r="C210" s="119" t="str">
        <f>'Master DB'!C210</f>
        <v>4.5 Price per Unit - Max</v>
      </c>
      <c r="D210" s="119" t="str">
        <f>'Master DB'!D210</f>
        <v>Item 4</v>
      </c>
      <c r="E210" s="72" t="str">
        <f>'Master DB'!E210</f>
        <v>£</v>
      </c>
      <c r="F210" s="238">
        <f>IF('Master DB'!F210="NULL",0,'Master DB'!F210)</f>
        <v>0</v>
      </c>
      <c r="G210" s="238">
        <f>IF('Master DB'!G210="NULL",0,'Master DB'!G210)</f>
        <v>0</v>
      </c>
      <c r="H210" s="238">
        <f>IF('Master DB'!H210="NULL",0,'Master DB'!H210)</f>
        <v>0</v>
      </c>
      <c r="I210" s="238">
        <f>IF('Master DB'!I210="NULL",0,'Master DB'!I210)</f>
        <v>0</v>
      </c>
      <c r="J210" s="238">
        <f>IF('Master DB'!J210="NULL",0,'Master DB'!J210)</f>
        <v>0</v>
      </c>
      <c r="K210" s="238">
        <f>IF('Master DB'!K210="NULL",0,'Master DB'!K210)</f>
        <v>0</v>
      </c>
      <c r="L210" s="238">
        <f>IF('Master DB'!L210="NULL",0,'Master DB'!L210)</f>
        <v>0</v>
      </c>
      <c r="M210" s="238">
        <f>IF('Master DB'!M210="NULL",0,'Master DB'!M210)</f>
        <v>0</v>
      </c>
      <c r="N210" s="238">
        <f>IF('Master DB'!N210="NULL",0,'Master DB'!N210)</f>
        <v>0</v>
      </c>
      <c r="O210" s="238">
        <f>IF('Master DB'!O210="NULL",0,'Master DB'!O210)</f>
        <v>0</v>
      </c>
      <c r="P210" s="238">
        <f>IF('Master DB'!P210="NULL",0,'Master DB'!P210)</f>
        <v>0</v>
      </c>
      <c r="Q210" s="238">
        <f>IF('Master DB'!Q210="NULL",0,'Master DB'!Q210)</f>
        <v>0</v>
      </c>
      <c r="R210" s="238">
        <f>IF('Master DB'!R210="NULL",0,'Master DB'!R210)</f>
        <v>0</v>
      </c>
      <c r="S210" s="238">
        <f>IF('Master DB'!S210="NULL",0,'Master DB'!S210)</f>
        <v>0</v>
      </c>
      <c r="T210" s="238">
        <f>IF('Master DB'!T210="NULL",0,'Master DB'!T210)</f>
        <v>0</v>
      </c>
      <c r="U210" s="238">
        <f>IF('Master DB'!U210="NULL",0,'Master DB'!U210)</f>
        <v>0</v>
      </c>
      <c r="V210" s="238">
        <f>IF('Master DB'!V210="NULL",0,'Master DB'!V210)</f>
        <v>0</v>
      </c>
      <c r="W210" s="238">
        <f>IF('Master DB'!W210="NULL",0,'Master DB'!W210)</f>
        <v>0</v>
      </c>
      <c r="X210" s="238">
        <f>IF('Master DB'!X210="NULL",0,'Master DB'!X210)</f>
        <v>0</v>
      </c>
    </row>
    <row r="211" spans="1:24" ht="15.75" customHeight="1" x14ac:dyDescent="0.2">
      <c r="A211" s="117">
        <f>'Master DB'!A211</f>
        <v>209</v>
      </c>
      <c r="B211" s="119" t="str">
        <f>'Master DB'!B211</f>
        <v>4. Revenues</v>
      </c>
      <c r="C211" s="119" t="str">
        <f>'Master DB'!C211</f>
        <v>4.6 Source 1</v>
      </c>
      <c r="D211" s="119" t="str">
        <f>'Master DB'!D211</f>
        <v>Item 4</v>
      </c>
      <c r="E211" s="72" t="str">
        <f>'Master DB'!E211</f>
        <v>AlphaNum</v>
      </c>
      <c r="F211" s="238">
        <f>IF('Master DB'!F211="NULL",0,'Master DB'!F211)</f>
        <v>0</v>
      </c>
      <c r="G211" s="238">
        <f>IF('Master DB'!G211="NULL",0,'Master DB'!G211)</f>
        <v>0</v>
      </c>
      <c r="H211" s="238">
        <f>IF('Master DB'!H211="NULL",0,'Master DB'!H211)</f>
        <v>0</v>
      </c>
      <c r="I211" s="238">
        <f>IF('Master DB'!I211="NULL",0,'Master DB'!I211)</f>
        <v>0</v>
      </c>
      <c r="J211" s="238">
        <f>IF('Master DB'!J211="NULL",0,'Master DB'!J211)</f>
        <v>0</v>
      </c>
      <c r="K211" s="238">
        <f>IF('Master DB'!K211="NULL",0,'Master DB'!K211)</f>
        <v>0</v>
      </c>
      <c r="L211" s="238">
        <f>IF('Master DB'!L211="NULL",0,'Master DB'!L211)</f>
        <v>0</v>
      </c>
      <c r="M211" s="238">
        <f>IF('Master DB'!M211="NULL",0,'Master DB'!M211)</f>
        <v>0</v>
      </c>
      <c r="N211" s="238">
        <f>IF('Master DB'!N211="NULL",0,'Master DB'!N211)</f>
        <v>0</v>
      </c>
      <c r="O211" s="238">
        <f>IF('Master DB'!O211="NULL",0,'Master DB'!O211)</f>
        <v>0</v>
      </c>
      <c r="P211" s="238">
        <f>IF('Master DB'!P211="NULL",0,'Master DB'!P211)</f>
        <v>0</v>
      </c>
      <c r="Q211" s="238">
        <f>IF('Master DB'!Q211="NULL",0,'Master DB'!Q211)</f>
        <v>0</v>
      </c>
      <c r="R211" s="238">
        <f>IF('Master DB'!R211="NULL",0,'Master DB'!R211)</f>
        <v>0</v>
      </c>
      <c r="S211" s="238">
        <f>IF('Master DB'!S211="NULL",0,'Master DB'!S211)</f>
        <v>0</v>
      </c>
      <c r="T211" s="238">
        <f>IF('Master DB'!T211="NULL",0,'Master DB'!T211)</f>
        <v>0</v>
      </c>
      <c r="U211" s="238">
        <f>IF('Master DB'!U211="NULL",0,'Master DB'!U211)</f>
        <v>0</v>
      </c>
      <c r="V211" s="238">
        <f>IF('Master DB'!V211="NULL",0,'Master DB'!V211)</f>
        <v>0</v>
      </c>
      <c r="W211" s="238">
        <f>IF('Master DB'!W211="NULL",0,'Master DB'!W211)</f>
        <v>0</v>
      </c>
      <c r="X211" s="238">
        <f>IF('Master DB'!X211="NULL",0,'Master DB'!X211)</f>
        <v>0</v>
      </c>
    </row>
    <row r="212" spans="1:24" ht="15.75" customHeight="1" x14ac:dyDescent="0.2">
      <c r="A212" s="117">
        <f>'Master DB'!A212</f>
        <v>210</v>
      </c>
      <c r="B212" s="119" t="str">
        <f>'Master DB'!B212</f>
        <v>4. Revenues</v>
      </c>
      <c r="C212" s="119" t="str">
        <f>'Master DB'!C212</f>
        <v>4.7 Source 2</v>
      </c>
      <c r="D212" s="119" t="str">
        <f>'Master DB'!D212</f>
        <v>Item 4</v>
      </c>
      <c r="E212" s="72" t="str">
        <f>'Master DB'!E212</f>
        <v>AlphaNum</v>
      </c>
      <c r="F212" s="238">
        <f>IF('Master DB'!F212="NULL",0,'Master DB'!F212)</f>
        <v>0</v>
      </c>
      <c r="G212" s="238">
        <f>IF('Master DB'!G212="NULL",0,'Master DB'!G212)</f>
        <v>0</v>
      </c>
      <c r="H212" s="238">
        <f>IF('Master DB'!H212="NULL",0,'Master DB'!H212)</f>
        <v>0</v>
      </c>
      <c r="I212" s="238">
        <f>IF('Master DB'!I212="NULL",0,'Master DB'!I212)</f>
        <v>0</v>
      </c>
      <c r="J212" s="238">
        <f>IF('Master DB'!J212="NULL",0,'Master DB'!J212)</f>
        <v>0</v>
      </c>
      <c r="K212" s="238">
        <f>IF('Master DB'!K212="NULL",0,'Master DB'!K212)</f>
        <v>0</v>
      </c>
      <c r="L212" s="238">
        <f>IF('Master DB'!L212="NULL",0,'Master DB'!L212)</f>
        <v>0</v>
      </c>
      <c r="M212" s="238">
        <f>IF('Master DB'!M212="NULL",0,'Master DB'!M212)</f>
        <v>0</v>
      </c>
      <c r="N212" s="238">
        <f>IF('Master DB'!N212="NULL",0,'Master DB'!N212)</f>
        <v>0</v>
      </c>
      <c r="O212" s="238">
        <f>IF('Master DB'!O212="NULL",0,'Master DB'!O212)</f>
        <v>0</v>
      </c>
      <c r="P212" s="238">
        <f>IF('Master DB'!P212="NULL",0,'Master DB'!P212)</f>
        <v>0</v>
      </c>
      <c r="Q212" s="238">
        <f>IF('Master DB'!Q212="NULL",0,'Master DB'!Q212)</f>
        <v>0</v>
      </c>
      <c r="R212" s="238">
        <f>IF('Master DB'!R212="NULL",0,'Master DB'!R212)</f>
        <v>0</v>
      </c>
      <c r="S212" s="238">
        <f>IF('Master DB'!S212="NULL",0,'Master DB'!S212)</f>
        <v>0</v>
      </c>
      <c r="T212" s="238">
        <f>IF('Master DB'!T212="NULL",0,'Master DB'!T212)</f>
        <v>0</v>
      </c>
      <c r="U212" s="238">
        <f>IF('Master DB'!U212="NULL",0,'Master DB'!U212)</f>
        <v>0</v>
      </c>
      <c r="V212" s="238">
        <f>IF('Master DB'!V212="NULL",0,'Master DB'!V212)</f>
        <v>0</v>
      </c>
      <c r="W212" s="238">
        <f>IF('Master DB'!W212="NULL",0,'Master DB'!W212)</f>
        <v>0</v>
      </c>
      <c r="X212" s="238">
        <f>IF('Master DB'!X212="NULL",0,'Master DB'!X212)</f>
        <v>0</v>
      </c>
    </row>
    <row r="213" spans="1:24" ht="15.75" customHeight="1" x14ac:dyDescent="0.2">
      <c r="A213" s="117">
        <f>'Master DB'!A213</f>
        <v>211</v>
      </c>
      <c r="B213" s="119" t="str">
        <f>'Master DB'!B213</f>
        <v>4. Revenues</v>
      </c>
      <c r="C213" s="119" t="str">
        <f>'Master DB'!C213</f>
        <v>4.8 Source 3</v>
      </c>
      <c r="D213" s="119" t="str">
        <f>'Master DB'!D213</f>
        <v>Item 4</v>
      </c>
      <c r="E213" s="72" t="str">
        <f>'Master DB'!E213</f>
        <v>AlphaNum</v>
      </c>
      <c r="F213" s="238">
        <f>IF('Master DB'!F213="NULL",0,'Master DB'!F213)</f>
        <v>0</v>
      </c>
      <c r="G213" s="238">
        <f>IF('Master DB'!G213="NULL",0,'Master DB'!G213)</f>
        <v>0</v>
      </c>
      <c r="H213" s="238">
        <f>IF('Master DB'!H213="NULL",0,'Master DB'!H213)</f>
        <v>0</v>
      </c>
      <c r="I213" s="238">
        <f>IF('Master DB'!I213="NULL",0,'Master DB'!I213)</f>
        <v>0</v>
      </c>
      <c r="J213" s="238">
        <f>IF('Master DB'!J213="NULL",0,'Master DB'!J213)</f>
        <v>0</v>
      </c>
      <c r="K213" s="238">
        <f>IF('Master DB'!K213="NULL",0,'Master DB'!K213)</f>
        <v>0</v>
      </c>
      <c r="L213" s="238">
        <f>IF('Master DB'!L213="NULL",0,'Master DB'!L213)</f>
        <v>0</v>
      </c>
      <c r="M213" s="238">
        <f>IF('Master DB'!M213="NULL",0,'Master DB'!M213)</f>
        <v>0</v>
      </c>
      <c r="N213" s="238">
        <f>IF('Master DB'!N213="NULL",0,'Master DB'!N213)</f>
        <v>0</v>
      </c>
      <c r="O213" s="238">
        <f>IF('Master DB'!O213="NULL",0,'Master DB'!O213)</f>
        <v>0</v>
      </c>
      <c r="P213" s="238">
        <f>IF('Master DB'!P213="NULL",0,'Master DB'!P213)</f>
        <v>0</v>
      </c>
      <c r="Q213" s="238">
        <f>IF('Master DB'!Q213="NULL",0,'Master DB'!Q213)</f>
        <v>0</v>
      </c>
      <c r="R213" s="238">
        <f>IF('Master DB'!R213="NULL",0,'Master DB'!R213)</f>
        <v>0</v>
      </c>
      <c r="S213" s="238">
        <f>IF('Master DB'!S213="NULL",0,'Master DB'!S213)</f>
        <v>0</v>
      </c>
      <c r="T213" s="238">
        <f>IF('Master DB'!T213="NULL",0,'Master DB'!T213)</f>
        <v>0</v>
      </c>
      <c r="U213" s="238">
        <f>IF('Master DB'!U213="NULL",0,'Master DB'!U213)</f>
        <v>0</v>
      </c>
      <c r="V213" s="238">
        <f>IF('Master DB'!V213="NULL",0,'Master DB'!V213)</f>
        <v>0</v>
      </c>
      <c r="W213" s="238">
        <f>IF('Master DB'!W213="NULL",0,'Master DB'!W213)</f>
        <v>0</v>
      </c>
      <c r="X213" s="238">
        <f>IF('Master DB'!X213="NULL",0,'Master DB'!X213)</f>
        <v>0</v>
      </c>
    </row>
    <row r="214" spans="1:24" ht="15.75" customHeight="1" x14ac:dyDescent="0.2">
      <c r="A214" s="117">
        <f>'Master DB'!A214</f>
        <v>212</v>
      </c>
      <c r="B214" s="119" t="str">
        <f>'Master DB'!B214</f>
        <v>4. Revenues</v>
      </c>
      <c r="C214" s="119" t="str">
        <f>'Master DB'!C214</f>
        <v>4.9 Source 1 - Short</v>
      </c>
      <c r="D214" s="119" t="str">
        <f>'Master DB'!D214</f>
        <v>Item 4</v>
      </c>
      <c r="E214" s="72" t="str">
        <f>'Master DB'!E214</f>
        <v>AlphaNum</v>
      </c>
      <c r="F214" s="238">
        <f>IF('Master DB'!F214="NULL",0,'Master DB'!F214)</f>
        <v>0</v>
      </c>
      <c r="G214" s="238">
        <f>IF('Master DB'!G214="NULL",0,'Master DB'!G214)</f>
        <v>0</v>
      </c>
      <c r="H214" s="238">
        <f>IF('Master DB'!H214="NULL",0,'Master DB'!H214)</f>
        <v>0</v>
      </c>
      <c r="I214" s="238">
        <f>IF('Master DB'!I214="NULL",0,'Master DB'!I214)</f>
        <v>0</v>
      </c>
      <c r="J214" s="238">
        <f>IF('Master DB'!J214="NULL",0,'Master DB'!J214)</f>
        <v>0</v>
      </c>
      <c r="K214" s="238">
        <f>IF('Master DB'!K214="NULL",0,'Master DB'!K214)</f>
        <v>0</v>
      </c>
      <c r="L214" s="238">
        <f>IF('Master DB'!L214="NULL",0,'Master DB'!L214)</f>
        <v>0</v>
      </c>
      <c r="M214" s="238">
        <f>IF('Master DB'!M214="NULL",0,'Master DB'!M214)</f>
        <v>0</v>
      </c>
      <c r="N214" s="238">
        <f>IF('Master DB'!N214="NULL",0,'Master DB'!N214)</f>
        <v>0</v>
      </c>
      <c r="O214" s="238">
        <f>IF('Master DB'!O214="NULL",0,'Master DB'!O214)</f>
        <v>0</v>
      </c>
      <c r="P214" s="238">
        <f>IF('Master DB'!P214="NULL",0,'Master DB'!P214)</f>
        <v>0</v>
      </c>
      <c r="Q214" s="238">
        <f>IF('Master DB'!Q214="NULL",0,'Master DB'!Q214)</f>
        <v>0</v>
      </c>
      <c r="R214" s="238">
        <f>IF('Master DB'!R214="NULL",0,'Master DB'!R214)</f>
        <v>0</v>
      </c>
      <c r="S214" s="238">
        <f>IF('Master DB'!S214="NULL",0,'Master DB'!S214)</f>
        <v>0</v>
      </c>
      <c r="T214" s="238">
        <f>IF('Master DB'!T214="NULL",0,'Master DB'!T214)</f>
        <v>0</v>
      </c>
      <c r="U214" s="238">
        <f>IF('Master DB'!U214="NULL",0,'Master DB'!U214)</f>
        <v>0</v>
      </c>
      <c r="V214" s="238">
        <f>IF('Master DB'!V214="NULL",0,'Master DB'!V214)</f>
        <v>0</v>
      </c>
      <c r="W214" s="238">
        <f>IF('Master DB'!W214="NULL",0,'Master DB'!W214)</f>
        <v>0</v>
      </c>
      <c r="X214" s="238">
        <f>IF('Master DB'!X214="NULL",0,'Master DB'!X214)</f>
        <v>0</v>
      </c>
    </row>
    <row r="215" spans="1:24" ht="15.75" customHeight="1" x14ac:dyDescent="0.2">
      <c r="A215" s="117">
        <f>'Master DB'!A215</f>
        <v>213</v>
      </c>
      <c r="B215" s="119" t="str">
        <f>'Master DB'!B215</f>
        <v>4. Revenues</v>
      </c>
      <c r="C215" s="119" t="str">
        <f>'Master DB'!C215</f>
        <v>4.91 Source 2 - Short</v>
      </c>
      <c r="D215" s="119" t="str">
        <f>'Master DB'!D215</f>
        <v>Item 4</v>
      </c>
      <c r="E215" s="72" t="str">
        <f>'Master DB'!E215</f>
        <v>AlphaNum</v>
      </c>
      <c r="F215" s="238">
        <f>IF('Master DB'!F215="NULL",0,'Master DB'!F215)</f>
        <v>0</v>
      </c>
      <c r="G215" s="238">
        <f>IF('Master DB'!G215="NULL",0,'Master DB'!G215)</f>
        <v>0</v>
      </c>
      <c r="H215" s="238">
        <f>IF('Master DB'!H215="NULL",0,'Master DB'!H215)</f>
        <v>0</v>
      </c>
      <c r="I215" s="238">
        <f>IF('Master DB'!I215="NULL",0,'Master DB'!I215)</f>
        <v>0</v>
      </c>
      <c r="J215" s="238">
        <f>IF('Master DB'!J215="NULL",0,'Master DB'!J215)</f>
        <v>0</v>
      </c>
      <c r="K215" s="238">
        <f>IF('Master DB'!K215="NULL",0,'Master DB'!K215)</f>
        <v>0</v>
      </c>
      <c r="L215" s="238">
        <f>IF('Master DB'!L215="NULL",0,'Master DB'!L215)</f>
        <v>0</v>
      </c>
      <c r="M215" s="238">
        <f>IF('Master DB'!M215="NULL",0,'Master DB'!M215)</f>
        <v>0</v>
      </c>
      <c r="N215" s="238">
        <f>IF('Master DB'!N215="NULL",0,'Master DB'!N215)</f>
        <v>0</v>
      </c>
      <c r="O215" s="238">
        <f>IF('Master DB'!O215="NULL",0,'Master DB'!O215)</f>
        <v>0</v>
      </c>
      <c r="P215" s="238">
        <f>IF('Master DB'!P215="NULL",0,'Master DB'!P215)</f>
        <v>0</v>
      </c>
      <c r="Q215" s="238">
        <f>IF('Master DB'!Q215="NULL",0,'Master DB'!Q215)</f>
        <v>0</v>
      </c>
      <c r="R215" s="238">
        <f>IF('Master DB'!R215="NULL",0,'Master DB'!R215)</f>
        <v>0</v>
      </c>
      <c r="S215" s="238">
        <f>IF('Master DB'!S215="NULL",0,'Master DB'!S215)</f>
        <v>0</v>
      </c>
      <c r="T215" s="238">
        <f>IF('Master DB'!T215="NULL",0,'Master DB'!T215)</f>
        <v>0</v>
      </c>
      <c r="U215" s="238">
        <f>IF('Master DB'!U215="NULL",0,'Master DB'!U215)</f>
        <v>0</v>
      </c>
      <c r="V215" s="238">
        <f>IF('Master DB'!V215="NULL",0,'Master DB'!V215)</f>
        <v>0</v>
      </c>
      <c r="W215" s="238">
        <f>IF('Master DB'!W215="NULL",0,'Master DB'!W215)</f>
        <v>0</v>
      </c>
      <c r="X215" s="238">
        <f>IF('Master DB'!X215="NULL",0,'Master DB'!X215)</f>
        <v>0</v>
      </c>
    </row>
    <row r="216" spans="1:24" ht="15.75" customHeight="1" x14ac:dyDescent="0.2">
      <c r="A216" s="283">
        <f>'Master DB'!A216</f>
        <v>214</v>
      </c>
      <c r="B216" s="284" t="str">
        <f>'Master DB'!B216</f>
        <v>4. Revenues</v>
      </c>
      <c r="C216" s="284" t="str">
        <f>'Master DB'!C216</f>
        <v>4.92 Source 3 - Short</v>
      </c>
      <c r="D216" s="284" t="str">
        <f>'Master DB'!D216</f>
        <v>Item 4</v>
      </c>
      <c r="E216" s="72" t="str">
        <f>'Master DB'!E216</f>
        <v>AlphaNum</v>
      </c>
      <c r="F216" s="238">
        <f>IF('Master DB'!F216="NULL",0,'Master DB'!F216)</f>
        <v>0</v>
      </c>
      <c r="G216" s="238">
        <f>IF('Master DB'!G216="NULL",0,'Master DB'!G216)</f>
        <v>0</v>
      </c>
      <c r="H216" s="238">
        <f>IF('Master DB'!H216="NULL",0,'Master DB'!H216)</f>
        <v>0</v>
      </c>
      <c r="I216" s="238">
        <f>IF('Master DB'!I216="NULL",0,'Master DB'!I216)</f>
        <v>0</v>
      </c>
      <c r="J216" s="238">
        <f>IF('Master DB'!J216="NULL",0,'Master DB'!J216)</f>
        <v>0</v>
      </c>
      <c r="K216" s="238">
        <f>IF('Master DB'!K216="NULL",0,'Master DB'!K216)</f>
        <v>0</v>
      </c>
      <c r="L216" s="238">
        <f>IF('Master DB'!L216="NULL",0,'Master DB'!L216)</f>
        <v>0</v>
      </c>
      <c r="M216" s="238">
        <f>IF('Master DB'!M216="NULL",0,'Master DB'!M216)</f>
        <v>0</v>
      </c>
      <c r="N216" s="238">
        <f>IF('Master DB'!N216="NULL",0,'Master DB'!N216)</f>
        <v>0</v>
      </c>
      <c r="O216" s="238">
        <f>IF('Master DB'!O216="NULL",0,'Master DB'!O216)</f>
        <v>0</v>
      </c>
      <c r="P216" s="238">
        <f>IF('Master DB'!P216="NULL",0,'Master DB'!P216)</f>
        <v>0</v>
      </c>
      <c r="Q216" s="435">
        <f>IF('Master DB'!Q216="NULL",0,'Master DB'!Q216)</f>
        <v>0</v>
      </c>
      <c r="R216" s="238">
        <f>IF('Master DB'!R216="NULL",0,'Master DB'!R216)</f>
        <v>0</v>
      </c>
      <c r="S216" s="238">
        <f>IF('Master DB'!S216="NULL",0,'Master DB'!S216)</f>
        <v>0</v>
      </c>
      <c r="T216" s="238">
        <f>IF('Master DB'!T216="NULL",0,'Master DB'!T216)</f>
        <v>0</v>
      </c>
      <c r="U216" s="238">
        <f>IF('Master DB'!U216="NULL",0,'Master DB'!U216)</f>
        <v>0</v>
      </c>
      <c r="V216" s="238">
        <f>IF('Master DB'!V216="NULL",0,'Master DB'!V216)</f>
        <v>0</v>
      </c>
      <c r="W216" s="238">
        <f>IF('Master DB'!W216="NULL",0,'Master DB'!W216)</f>
        <v>0</v>
      </c>
      <c r="X216" s="238">
        <f>IF('Master DB'!X216="NULL",0,'Master DB'!X216)</f>
        <v>0</v>
      </c>
    </row>
    <row r="217" spans="1:24" ht="15.75" customHeight="1" x14ac:dyDescent="0.2">
      <c r="A217" s="64">
        <f>'Master DB'!A217</f>
        <v>215</v>
      </c>
      <c r="B217" s="65" t="str">
        <f>'Master DB'!B217</f>
        <v>4. Revenues</v>
      </c>
      <c r="C217" s="65" t="str">
        <f>'Master DB'!C217</f>
        <v>4.1 Name</v>
      </c>
      <c r="D217" s="65" t="str">
        <f>'Master DB'!D217</f>
        <v>Item 5</v>
      </c>
      <c r="E217" s="72" t="str">
        <f>'Master DB'!E217</f>
        <v>AlphaNum</v>
      </c>
      <c r="F217" s="276">
        <f>IF('Master DB'!F217="NULL",0,'Master DB'!F217)</f>
        <v>0</v>
      </c>
      <c r="G217" s="276">
        <f>IF('Master DB'!G217="NULL",0,'Master DB'!G217)</f>
        <v>0</v>
      </c>
      <c r="H217" s="276">
        <f>IF('Master DB'!H217="NULL",0,'Master DB'!H217)</f>
        <v>0</v>
      </c>
      <c r="I217" s="276">
        <f>IF('Master DB'!I217="NULL",0,'Master DB'!I217)</f>
        <v>0</v>
      </c>
      <c r="J217" s="276">
        <f>IF('Master DB'!J217="NULL",0,'Master DB'!J217)</f>
        <v>0</v>
      </c>
      <c r="K217" s="276">
        <f>IF('Master DB'!K217="NULL",0,'Master DB'!K217)</f>
        <v>0</v>
      </c>
      <c r="L217" s="276">
        <f>IF('Master DB'!L217="NULL",0,'Master DB'!L217)</f>
        <v>0</v>
      </c>
      <c r="M217" s="276">
        <f>IF('Master DB'!M217="NULL",0,'Master DB'!M217)</f>
        <v>0</v>
      </c>
      <c r="N217" s="276">
        <f>IF('Master DB'!N217="NULL",0,'Master DB'!N217)</f>
        <v>0</v>
      </c>
      <c r="O217" s="276">
        <f>IF('Master DB'!O217="NULL",0,'Master DB'!O217)</f>
        <v>0</v>
      </c>
      <c r="P217" s="276">
        <f>IF('Master DB'!P217="NULL",0,'Master DB'!P217)</f>
        <v>0</v>
      </c>
      <c r="Q217" s="276">
        <f>IF('Master DB'!Q217="NULL",0,'Master DB'!Q217)</f>
        <v>0</v>
      </c>
      <c r="R217" s="436">
        <f>IF('Master DB'!R217="NULL",0,'Master DB'!R217)</f>
        <v>0</v>
      </c>
      <c r="S217" s="276">
        <f>IF('Master DB'!S217="NULL",0,'Master DB'!S217)</f>
        <v>0</v>
      </c>
      <c r="T217" s="276">
        <f>IF('Master DB'!T217="NULL",0,'Master DB'!T217)</f>
        <v>0</v>
      </c>
      <c r="U217" s="276">
        <f>IF('Master DB'!U217="NULL",0,'Master DB'!U217)</f>
        <v>0</v>
      </c>
      <c r="V217" s="276">
        <f>IF('Master DB'!V217="NULL",0,'Master DB'!V217)</f>
        <v>0</v>
      </c>
      <c r="W217" s="276">
        <f>IF('Master DB'!W217="NULL",0,'Master DB'!W217)</f>
        <v>0</v>
      </c>
      <c r="X217" s="276">
        <f>IF('Master DB'!X217="NULL",0,'Master DB'!X217)</f>
        <v>0</v>
      </c>
    </row>
    <row r="218" spans="1:24" ht="15.75" customHeight="1" x14ac:dyDescent="0.2">
      <c r="A218" s="117">
        <f>'Master DB'!A218</f>
        <v>216</v>
      </c>
      <c r="B218" s="119" t="str">
        <f>'Master DB'!B218</f>
        <v>4. Revenues</v>
      </c>
      <c r="C218" s="119" t="str">
        <f>'Master DB'!C218</f>
        <v>4.2 Unit</v>
      </c>
      <c r="D218" s="119" t="str">
        <f>'Master DB'!D218</f>
        <v>Item 5</v>
      </c>
      <c r="E218" s="72" t="str">
        <f>'Master DB'!E218</f>
        <v>AlphaNum</v>
      </c>
      <c r="F218" s="238">
        <f>IF('Master DB'!F218="NULL",0,'Master DB'!F218)</f>
        <v>0</v>
      </c>
      <c r="G218" s="238">
        <f>IF('Master DB'!G218="NULL",0,'Master DB'!G218)</f>
        <v>0</v>
      </c>
      <c r="H218" s="238">
        <f>IF('Master DB'!H218="NULL",0,'Master DB'!H218)</f>
        <v>0</v>
      </c>
      <c r="I218" s="238">
        <f>IF('Master DB'!I218="NULL",0,'Master DB'!I218)</f>
        <v>0</v>
      </c>
      <c r="J218" s="238">
        <f>IF('Master DB'!J218="NULL",0,'Master DB'!J218)</f>
        <v>0</v>
      </c>
      <c r="K218" s="238">
        <f>IF('Master DB'!K218="NULL",0,'Master DB'!K218)</f>
        <v>0</v>
      </c>
      <c r="L218" s="238">
        <f>IF('Master DB'!L218="NULL",0,'Master DB'!L218)</f>
        <v>0</v>
      </c>
      <c r="M218" s="238">
        <f>IF('Master DB'!M218="NULL",0,'Master DB'!M218)</f>
        <v>0</v>
      </c>
      <c r="N218" s="238">
        <f>IF('Master DB'!N218="NULL",0,'Master DB'!N218)</f>
        <v>0</v>
      </c>
      <c r="O218" s="238">
        <f>IF('Master DB'!O218="NULL",0,'Master DB'!O218)</f>
        <v>0</v>
      </c>
      <c r="P218" s="238">
        <f>IF('Master DB'!P218="NULL",0,'Master DB'!P218)</f>
        <v>0</v>
      </c>
      <c r="Q218" s="238">
        <f>IF('Master DB'!Q218="NULL",0,'Master DB'!Q218)</f>
        <v>0</v>
      </c>
      <c r="R218" s="437">
        <f>IF('Master DB'!R218="NULL",0,'Master DB'!R218)</f>
        <v>0</v>
      </c>
      <c r="S218" s="238">
        <f>IF('Master DB'!S218="NULL",0,'Master DB'!S218)</f>
        <v>0</v>
      </c>
      <c r="T218" s="238">
        <f>IF('Master DB'!T218="NULL",0,'Master DB'!T218)</f>
        <v>0</v>
      </c>
      <c r="U218" s="238">
        <f>IF('Master DB'!U218="NULL",0,'Master DB'!U218)</f>
        <v>0</v>
      </c>
      <c r="V218" s="238">
        <f>IF('Master DB'!V218="NULL",0,'Master DB'!V218)</f>
        <v>0</v>
      </c>
      <c r="W218" s="238">
        <f>IF('Master DB'!W218="NULL",0,'Master DB'!W218)</f>
        <v>0</v>
      </c>
      <c r="X218" s="238">
        <f>IF('Master DB'!X218="NULL",0,'Master DB'!X218)</f>
        <v>0</v>
      </c>
    </row>
    <row r="219" spans="1:24" ht="15.75" customHeight="1" x14ac:dyDescent="0.2">
      <c r="A219" s="117">
        <f>'Master DB'!A219</f>
        <v>217</v>
      </c>
      <c r="B219" s="119" t="str">
        <f>'Master DB'!B219</f>
        <v>4. Revenues</v>
      </c>
      <c r="C219" s="119" t="str">
        <f>'Master DB'!C219</f>
        <v>4.3 Ratio # Units / Measure per month</v>
      </c>
      <c r="D219" s="119" t="str">
        <f>'Master DB'!D219</f>
        <v>Item 5</v>
      </c>
      <c r="E219" s="72" t="str">
        <f>'Master DB'!E219</f>
        <v>Num #</v>
      </c>
      <c r="F219" s="238">
        <f>IF('Master DB'!F219="NULL",0,'Master DB'!F219)</f>
        <v>0</v>
      </c>
      <c r="G219" s="238">
        <f>IF('Master DB'!G219="NULL",0,'Master DB'!G219)</f>
        <v>0</v>
      </c>
      <c r="H219" s="238">
        <f>IF('Master DB'!H219="NULL",0,'Master DB'!H219)</f>
        <v>0</v>
      </c>
      <c r="I219" s="238">
        <f>IF('Master DB'!I219="NULL",0,'Master DB'!I219)</f>
        <v>0</v>
      </c>
      <c r="J219" s="238">
        <f>IF('Master DB'!J219="NULL",0,'Master DB'!J219)</f>
        <v>0</v>
      </c>
      <c r="K219" s="238">
        <f>IF('Master DB'!K219="NULL",0,'Master DB'!K219)</f>
        <v>0</v>
      </c>
      <c r="L219" s="238">
        <f>IF('Master DB'!L219="NULL",0,'Master DB'!L219)</f>
        <v>0</v>
      </c>
      <c r="M219" s="238">
        <f>IF('Master DB'!M219="NULL",0,'Master DB'!M219)</f>
        <v>0</v>
      </c>
      <c r="N219" s="238">
        <f>IF('Master DB'!N219="NULL",0,'Master DB'!N219)</f>
        <v>0</v>
      </c>
      <c r="O219" s="238">
        <f>IF('Master DB'!O219="NULL",0,'Master DB'!O219)</f>
        <v>0</v>
      </c>
      <c r="P219" s="238">
        <f>IF('Master DB'!P219="NULL",0,'Master DB'!P219)</f>
        <v>0</v>
      </c>
      <c r="Q219" s="238">
        <f>IF('Master DB'!Q219="NULL",0,'Master DB'!Q219)</f>
        <v>0</v>
      </c>
      <c r="R219" s="437">
        <f>IF('Master DB'!R219="NULL",0,'Master DB'!R219)</f>
        <v>0</v>
      </c>
      <c r="S219" s="238">
        <f>IF('Master DB'!S219="NULL",0,'Master DB'!S219)</f>
        <v>0</v>
      </c>
      <c r="T219" s="238">
        <f>IF('Master DB'!T219="NULL",0,'Master DB'!T219)</f>
        <v>0</v>
      </c>
      <c r="U219" s="238">
        <f>IF('Master DB'!U219="NULL",0,'Master DB'!U219)</f>
        <v>0</v>
      </c>
      <c r="V219" s="238">
        <f>IF('Master DB'!V219="NULL",0,'Master DB'!V219)</f>
        <v>0</v>
      </c>
      <c r="W219" s="238">
        <f>IF('Master DB'!W219="NULL",0,'Master DB'!W219)</f>
        <v>0</v>
      </c>
      <c r="X219" s="238">
        <f>IF('Master DB'!X219="NULL",0,'Master DB'!X219)</f>
        <v>0</v>
      </c>
    </row>
    <row r="220" spans="1:24" ht="15.75" customHeight="1" x14ac:dyDescent="0.2">
      <c r="A220" s="117">
        <f>'Master DB'!A220</f>
        <v>218</v>
      </c>
      <c r="B220" s="119" t="str">
        <f>'Master DB'!B220</f>
        <v>4. Revenues</v>
      </c>
      <c r="C220" s="119" t="str">
        <f>'Master DB'!C220</f>
        <v>4.4 Price per Unit - Min</v>
      </c>
      <c r="D220" s="119" t="str">
        <f>'Master DB'!D220</f>
        <v>Item 5</v>
      </c>
      <c r="E220" s="72" t="str">
        <f>'Master DB'!E220</f>
        <v>£</v>
      </c>
      <c r="F220" s="238">
        <f>IF('Master DB'!F220="NULL",0,'Master DB'!F220)</f>
        <v>0</v>
      </c>
      <c r="G220" s="238">
        <f>IF('Master DB'!G220="NULL",0,'Master DB'!G220)</f>
        <v>0</v>
      </c>
      <c r="H220" s="238">
        <f>IF('Master DB'!H220="NULL",0,'Master DB'!H220)</f>
        <v>0</v>
      </c>
      <c r="I220" s="238">
        <f>IF('Master DB'!I220="NULL",0,'Master DB'!I220)</f>
        <v>0</v>
      </c>
      <c r="J220" s="238">
        <f>IF('Master DB'!J220="NULL",0,'Master DB'!J220)</f>
        <v>0</v>
      </c>
      <c r="K220" s="238">
        <f>IF('Master DB'!K220="NULL",0,'Master DB'!K220)</f>
        <v>0</v>
      </c>
      <c r="L220" s="238">
        <f>IF('Master DB'!L220="NULL",0,'Master DB'!L220)</f>
        <v>0</v>
      </c>
      <c r="M220" s="238">
        <f>IF('Master DB'!M220="NULL",0,'Master DB'!M220)</f>
        <v>0</v>
      </c>
      <c r="N220" s="238">
        <f>IF('Master DB'!N220="NULL",0,'Master DB'!N220)</f>
        <v>0</v>
      </c>
      <c r="O220" s="238">
        <f>IF('Master DB'!O220="NULL",0,'Master DB'!O220)</f>
        <v>0</v>
      </c>
      <c r="P220" s="238">
        <f>IF('Master DB'!P220="NULL",0,'Master DB'!P220)</f>
        <v>0</v>
      </c>
      <c r="Q220" s="238">
        <f>IF('Master DB'!Q220="NULL",0,'Master DB'!Q220)</f>
        <v>0</v>
      </c>
      <c r="R220" s="437">
        <f>IF('Master DB'!R220="NULL",0,'Master DB'!R220)</f>
        <v>0</v>
      </c>
      <c r="S220" s="238">
        <f>IF('Master DB'!S220="NULL",0,'Master DB'!S220)</f>
        <v>0</v>
      </c>
      <c r="T220" s="238">
        <f>IF('Master DB'!T220="NULL",0,'Master DB'!T220)</f>
        <v>0</v>
      </c>
      <c r="U220" s="238">
        <f>IF('Master DB'!U220="NULL",0,'Master DB'!U220)</f>
        <v>0</v>
      </c>
      <c r="V220" s="238">
        <f>IF('Master DB'!V220="NULL",0,'Master DB'!V220)</f>
        <v>0</v>
      </c>
      <c r="W220" s="238">
        <f>IF('Master DB'!W220="NULL",0,'Master DB'!W220)</f>
        <v>0</v>
      </c>
      <c r="X220" s="238">
        <f>IF('Master DB'!X220="NULL",0,'Master DB'!X220)</f>
        <v>0</v>
      </c>
    </row>
    <row r="221" spans="1:24" ht="15.75" customHeight="1" x14ac:dyDescent="0.2">
      <c r="A221" s="117">
        <f>'Master DB'!A221</f>
        <v>219</v>
      </c>
      <c r="B221" s="119" t="str">
        <f>'Master DB'!B221</f>
        <v>4. Revenues</v>
      </c>
      <c r="C221" s="119" t="str">
        <f>'Master DB'!C221</f>
        <v>4.5 Price per Unit - Max</v>
      </c>
      <c r="D221" s="119" t="str">
        <f>'Master DB'!D221</f>
        <v>Item 5</v>
      </c>
      <c r="E221" s="72" t="str">
        <f>'Master DB'!E221</f>
        <v>£</v>
      </c>
      <c r="F221" s="238">
        <f>IF('Master DB'!F221="NULL",0,'Master DB'!F221)</f>
        <v>0</v>
      </c>
      <c r="G221" s="238">
        <f>IF('Master DB'!G221="NULL",0,'Master DB'!G221)</f>
        <v>0</v>
      </c>
      <c r="H221" s="238">
        <f>IF('Master DB'!H221="NULL",0,'Master DB'!H221)</f>
        <v>0</v>
      </c>
      <c r="I221" s="238">
        <f>IF('Master DB'!I221="NULL",0,'Master DB'!I221)</f>
        <v>0</v>
      </c>
      <c r="J221" s="238">
        <f>IF('Master DB'!J221="NULL",0,'Master DB'!J221)</f>
        <v>0</v>
      </c>
      <c r="K221" s="238">
        <f>IF('Master DB'!K221="NULL",0,'Master DB'!K221)</f>
        <v>0</v>
      </c>
      <c r="L221" s="238">
        <f>IF('Master DB'!L221="NULL",0,'Master DB'!L221)</f>
        <v>0</v>
      </c>
      <c r="M221" s="238">
        <f>IF('Master DB'!M221="NULL",0,'Master DB'!M221)</f>
        <v>0</v>
      </c>
      <c r="N221" s="238">
        <f>IF('Master DB'!N221="NULL",0,'Master DB'!N221)</f>
        <v>0</v>
      </c>
      <c r="O221" s="238">
        <f>IF('Master DB'!O221="NULL",0,'Master DB'!O221)</f>
        <v>0</v>
      </c>
      <c r="P221" s="238">
        <f>IF('Master DB'!P221="NULL",0,'Master DB'!P221)</f>
        <v>0</v>
      </c>
      <c r="Q221" s="238">
        <f>IF('Master DB'!Q221="NULL",0,'Master DB'!Q221)</f>
        <v>0</v>
      </c>
      <c r="R221" s="437">
        <f>IF('Master DB'!R221="NULL",0,'Master DB'!R221)</f>
        <v>0</v>
      </c>
      <c r="S221" s="238">
        <f>IF('Master DB'!S221="NULL",0,'Master DB'!S221)</f>
        <v>0</v>
      </c>
      <c r="T221" s="238">
        <f>IF('Master DB'!T221="NULL",0,'Master DB'!T221)</f>
        <v>0</v>
      </c>
      <c r="U221" s="238">
        <f>IF('Master DB'!U221="NULL",0,'Master DB'!U221)</f>
        <v>0</v>
      </c>
      <c r="V221" s="238">
        <f>IF('Master DB'!V221="NULL",0,'Master DB'!V221)</f>
        <v>0</v>
      </c>
      <c r="W221" s="238">
        <f>IF('Master DB'!W221="NULL",0,'Master DB'!W221)</f>
        <v>0</v>
      </c>
      <c r="X221" s="238">
        <f>IF('Master DB'!X221="NULL",0,'Master DB'!X221)</f>
        <v>0</v>
      </c>
    </row>
    <row r="222" spans="1:24" ht="15.75" customHeight="1" x14ac:dyDescent="0.2">
      <c r="A222" s="117">
        <f>'Master DB'!A222</f>
        <v>220</v>
      </c>
      <c r="B222" s="119" t="str">
        <f>'Master DB'!B222</f>
        <v>4. Revenues</v>
      </c>
      <c r="C222" s="119" t="str">
        <f>'Master DB'!C222</f>
        <v>4.6 Source 1</v>
      </c>
      <c r="D222" s="119" t="str">
        <f>'Master DB'!D222</f>
        <v>Item 5</v>
      </c>
      <c r="E222" s="72" t="str">
        <f>'Master DB'!E222</f>
        <v>AlphaNum</v>
      </c>
      <c r="F222" s="238">
        <f>IF('Master DB'!F222="NULL",0,'Master DB'!F222)</f>
        <v>0</v>
      </c>
      <c r="G222" s="238">
        <f>IF('Master DB'!G222="NULL",0,'Master DB'!G222)</f>
        <v>0</v>
      </c>
      <c r="H222" s="238">
        <f>IF('Master DB'!H222="NULL",0,'Master DB'!H222)</f>
        <v>0</v>
      </c>
      <c r="I222" s="238">
        <f>IF('Master DB'!I222="NULL",0,'Master DB'!I222)</f>
        <v>0</v>
      </c>
      <c r="J222" s="238">
        <f>IF('Master DB'!J222="NULL",0,'Master DB'!J222)</f>
        <v>0</v>
      </c>
      <c r="K222" s="238">
        <f>IF('Master DB'!K222="NULL",0,'Master DB'!K222)</f>
        <v>0</v>
      </c>
      <c r="L222" s="238">
        <f>IF('Master DB'!L222="NULL",0,'Master DB'!L222)</f>
        <v>0</v>
      </c>
      <c r="M222" s="238">
        <f>IF('Master DB'!M222="NULL",0,'Master DB'!M222)</f>
        <v>0</v>
      </c>
      <c r="N222" s="238">
        <f>IF('Master DB'!N222="NULL",0,'Master DB'!N222)</f>
        <v>0</v>
      </c>
      <c r="O222" s="238">
        <f>IF('Master DB'!O222="NULL",0,'Master DB'!O222)</f>
        <v>0</v>
      </c>
      <c r="P222" s="238">
        <f>IF('Master DB'!P222="NULL",0,'Master DB'!P222)</f>
        <v>0</v>
      </c>
      <c r="Q222" s="238">
        <f>IF('Master DB'!Q222="NULL",0,'Master DB'!Q222)</f>
        <v>0</v>
      </c>
      <c r="R222" s="437">
        <f>IF('Master DB'!R222="NULL",0,'Master DB'!R222)</f>
        <v>0</v>
      </c>
      <c r="S222" s="238">
        <f>IF('Master DB'!S222="NULL",0,'Master DB'!S222)</f>
        <v>0</v>
      </c>
      <c r="T222" s="238">
        <f>IF('Master DB'!T222="NULL",0,'Master DB'!T222)</f>
        <v>0</v>
      </c>
      <c r="U222" s="238">
        <f>IF('Master DB'!U222="NULL",0,'Master DB'!U222)</f>
        <v>0</v>
      </c>
      <c r="V222" s="238">
        <f>IF('Master DB'!V222="NULL",0,'Master DB'!V222)</f>
        <v>0</v>
      </c>
      <c r="W222" s="238">
        <f>IF('Master DB'!W222="NULL",0,'Master DB'!W222)</f>
        <v>0</v>
      </c>
      <c r="X222" s="238">
        <f>IF('Master DB'!X222="NULL",0,'Master DB'!X222)</f>
        <v>0</v>
      </c>
    </row>
    <row r="223" spans="1:24" ht="15.75" customHeight="1" x14ac:dyDescent="0.2">
      <c r="A223" s="117">
        <f>'Master DB'!A223</f>
        <v>221</v>
      </c>
      <c r="B223" s="119" t="str">
        <f>'Master DB'!B223</f>
        <v>4. Revenues</v>
      </c>
      <c r="C223" s="119" t="str">
        <f>'Master DB'!C223</f>
        <v>4.7 Source 2</v>
      </c>
      <c r="D223" s="119" t="str">
        <f>'Master DB'!D223</f>
        <v>Item 5</v>
      </c>
      <c r="E223" s="72" t="str">
        <f>'Master DB'!E223</f>
        <v>AlphaNum</v>
      </c>
      <c r="F223" s="238">
        <f>IF('Master DB'!F223="NULL",0,'Master DB'!F223)</f>
        <v>0</v>
      </c>
      <c r="G223" s="238">
        <f>IF('Master DB'!G223="NULL",0,'Master DB'!G223)</f>
        <v>0</v>
      </c>
      <c r="H223" s="238">
        <f>IF('Master DB'!H223="NULL",0,'Master DB'!H223)</f>
        <v>0</v>
      </c>
      <c r="I223" s="238">
        <f>IF('Master DB'!I223="NULL",0,'Master DB'!I223)</f>
        <v>0</v>
      </c>
      <c r="J223" s="238">
        <f>IF('Master DB'!J223="NULL",0,'Master DB'!J223)</f>
        <v>0</v>
      </c>
      <c r="K223" s="238">
        <f>IF('Master DB'!K223="NULL",0,'Master DB'!K223)</f>
        <v>0</v>
      </c>
      <c r="L223" s="238">
        <f>IF('Master DB'!L223="NULL",0,'Master DB'!L223)</f>
        <v>0</v>
      </c>
      <c r="M223" s="238">
        <f>IF('Master DB'!M223="NULL",0,'Master DB'!M223)</f>
        <v>0</v>
      </c>
      <c r="N223" s="238">
        <f>IF('Master DB'!N223="NULL",0,'Master DB'!N223)</f>
        <v>0</v>
      </c>
      <c r="O223" s="238">
        <f>IF('Master DB'!O223="NULL",0,'Master DB'!O223)</f>
        <v>0</v>
      </c>
      <c r="P223" s="238">
        <f>IF('Master DB'!P223="NULL",0,'Master DB'!P223)</f>
        <v>0</v>
      </c>
      <c r="Q223" s="238">
        <f>IF('Master DB'!Q223="NULL",0,'Master DB'!Q223)</f>
        <v>0</v>
      </c>
      <c r="R223" s="437">
        <f>IF('Master DB'!R223="NULL",0,'Master DB'!R223)</f>
        <v>0</v>
      </c>
      <c r="S223" s="238">
        <f>IF('Master DB'!S223="NULL",0,'Master DB'!S223)</f>
        <v>0</v>
      </c>
      <c r="T223" s="238">
        <f>IF('Master DB'!T223="NULL",0,'Master DB'!T223)</f>
        <v>0</v>
      </c>
      <c r="U223" s="238">
        <f>IF('Master DB'!U223="NULL",0,'Master DB'!U223)</f>
        <v>0</v>
      </c>
      <c r="V223" s="238">
        <f>IF('Master DB'!V223="NULL",0,'Master DB'!V223)</f>
        <v>0</v>
      </c>
      <c r="W223" s="238">
        <f>IF('Master DB'!W223="NULL",0,'Master DB'!W223)</f>
        <v>0</v>
      </c>
      <c r="X223" s="238">
        <f>IF('Master DB'!X223="NULL",0,'Master DB'!X223)</f>
        <v>0</v>
      </c>
    </row>
    <row r="224" spans="1:24" ht="15.75" customHeight="1" x14ac:dyDescent="0.2">
      <c r="A224" s="117">
        <f>'Master DB'!A224</f>
        <v>222</v>
      </c>
      <c r="B224" s="119" t="str">
        <f>'Master DB'!B224</f>
        <v>4. Revenues</v>
      </c>
      <c r="C224" s="119" t="str">
        <f>'Master DB'!C224</f>
        <v>4.8 Source 3</v>
      </c>
      <c r="D224" s="119" t="str">
        <f>'Master DB'!D224</f>
        <v>Item 5</v>
      </c>
      <c r="E224" s="72" t="str">
        <f>'Master DB'!E224</f>
        <v>AlphaNum</v>
      </c>
      <c r="F224" s="238">
        <f>IF('Master DB'!F224="NULL",0,'Master DB'!F224)</f>
        <v>0</v>
      </c>
      <c r="G224" s="238">
        <f>IF('Master DB'!G224="NULL",0,'Master DB'!G224)</f>
        <v>0</v>
      </c>
      <c r="H224" s="238">
        <f>IF('Master DB'!H224="NULL",0,'Master DB'!H224)</f>
        <v>0</v>
      </c>
      <c r="I224" s="238">
        <f>IF('Master DB'!I224="NULL",0,'Master DB'!I224)</f>
        <v>0</v>
      </c>
      <c r="J224" s="238">
        <f>IF('Master DB'!J224="NULL",0,'Master DB'!J224)</f>
        <v>0</v>
      </c>
      <c r="K224" s="238">
        <f>IF('Master DB'!K224="NULL",0,'Master DB'!K224)</f>
        <v>0</v>
      </c>
      <c r="L224" s="238">
        <f>IF('Master DB'!L224="NULL",0,'Master DB'!L224)</f>
        <v>0</v>
      </c>
      <c r="M224" s="238">
        <f>IF('Master DB'!M224="NULL",0,'Master DB'!M224)</f>
        <v>0</v>
      </c>
      <c r="N224" s="238">
        <f>IF('Master DB'!N224="NULL",0,'Master DB'!N224)</f>
        <v>0</v>
      </c>
      <c r="O224" s="238">
        <f>IF('Master DB'!O224="NULL",0,'Master DB'!O224)</f>
        <v>0</v>
      </c>
      <c r="P224" s="238">
        <f>IF('Master DB'!P224="NULL",0,'Master DB'!P224)</f>
        <v>0</v>
      </c>
      <c r="Q224" s="238">
        <f>IF('Master DB'!Q224="NULL",0,'Master DB'!Q224)</f>
        <v>0</v>
      </c>
      <c r="R224" s="437">
        <f>IF('Master DB'!R224="NULL",0,'Master DB'!R224)</f>
        <v>0</v>
      </c>
      <c r="S224" s="238">
        <f>IF('Master DB'!S224="NULL",0,'Master DB'!S224)</f>
        <v>0</v>
      </c>
      <c r="T224" s="238">
        <f>IF('Master DB'!T224="NULL",0,'Master DB'!T224)</f>
        <v>0</v>
      </c>
      <c r="U224" s="238">
        <f>IF('Master DB'!U224="NULL",0,'Master DB'!U224)</f>
        <v>0</v>
      </c>
      <c r="V224" s="238">
        <f>IF('Master DB'!V224="NULL",0,'Master DB'!V224)</f>
        <v>0</v>
      </c>
      <c r="W224" s="238">
        <f>IF('Master DB'!W224="NULL",0,'Master DB'!W224)</f>
        <v>0</v>
      </c>
      <c r="X224" s="238">
        <f>IF('Master DB'!X224="NULL",0,'Master DB'!X224)</f>
        <v>0</v>
      </c>
    </row>
    <row r="225" spans="1:24" ht="15.75" customHeight="1" x14ac:dyDescent="0.2">
      <c r="A225" s="117">
        <f>'Master DB'!A225</f>
        <v>223</v>
      </c>
      <c r="B225" s="119" t="str">
        <f>'Master DB'!B225</f>
        <v>4. Revenues</v>
      </c>
      <c r="C225" s="119" t="str">
        <f>'Master DB'!C225</f>
        <v>4.9 Source 1 - Short</v>
      </c>
      <c r="D225" s="119" t="str">
        <f>'Master DB'!D225</f>
        <v>Item 5</v>
      </c>
      <c r="E225" s="72" t="str">
        <f>'Master DB'!E225</f>
        <v>AlphaNum</v>
      </c>
      <c r="F225" s="238">
        <f>IF('Master DB'!F225="NULL",0,'Master DB'!F225)</f>
        <v>0</v>
      </c>
      <c r="G225" s="238">
        <f>IF('Master DB'!G225="NULL",0,'Master DB'!G225)</f>
        <v>0</v>
      </c>
      <c r="H225" s="238">
        <f>IF('Master DB'!H225="NULL",0,'Master DB'!H225)</f>
        <v>0</v>
      </c>
      <c r="I225" s="238">
        <f>IF('Master DB'!I225="NULL",0,'Master DB'!I225)</f>
        <v>0</v>
      </c>
      <c r="J225" s="238">
        <f>IF('Master DB'!J225="NULL",0,'Master DB'!J225)</f>
        <v>0</v>
      </c>
      <c r="K225" s="238">
        <f>IF('Master DB'!K225="NULL",0,'Master DB'!K225)</f>
        <v>0</v>
      </c>
      <c r="L225" s="238">
        <f>IF('Master DB'!L225="NULL",0,'Master DB'!L225)</f>
        <v>0</v>
      </c>
      <c r="M225" s="238">
        <f>IF('Master DB'!M225="NULL",0,'Master DB'!M225)</f>
        <v>0</v>
      </c>
      <c r="N225" s="238">
        <f>IF('Master DB'!N225="NULL",0,'Master DB'!N225)</f>
        <v>0</v>
      </c>
      <c r="O225" s="238">
        <f>IF('Master DB'!O225="NULL",0,'Master DB'!O225)</f>
        <v>0</v>
      </c>
      <c r="P225" s="238">
        <f>IF('Master DB'!P225="NULL",0,'Master DB'!P225)</f>
        <v>0</v>
      </c>
      <c r="Q225" s="238">
        <f>IF('Master DB'!Q225="NULL",0,'Master DB'!Q225)</f>
        <v>0</v>
      </c>
      <c r="R225" s="437">
        <f>IF('Master DB'!R225="NULL",0,'Master DB'!R225)</f>
        <v>0</v>
      </c>
      <c r="S225" s="238">
        <f>IF('Master DB'!S225="NULL",0,'Master DB'!S225)</f>
        <v>0</v>
      </c>
      <c r="T225" s="238">
        <f>IF('Master DB'!T225="NULL",0,'Master DB'!T225)</f>
        <v>0</v>
      </c>
      <c r="U225" s="238">
        <f>IF('Master DB'!U225="NULL",0,'Master DB'!U225)</f>
        <v>0</v>
      </c>
      <c r="V225" s="238">
        <f>IF('Master DB'!V225="NULL",0,'Master DB'!V225)</f>
        <v>0</v>
      </c>
      <c r="W225" s="238">
        <f>IF('Master DB'!W225="NULL",0,'Master DB'!W225)</f>
        <v>0</v>
      </c>
      <c r="X225" s="238">
        <f>IF('Master DB'!X225="NULL",0,'Master DB'!X225)</f>
        <v>0</v>
      </c>
    </row>
    <row r="226" spans="1:24" ht="15.75" customHeight="1" x14ac:dyDescent="0.2">
      <c r="A226" s="117">
        <f>'Master DB'!A226</f>
        <v>224</v>
      </c>
      <c r="B226" s="119" t="str">
        <f>'Master DB'!B226</f>
        <v>4. Revenues</v>
      </c>
      <c r="C226" s="119" t="str">
        <f>'Master DB'!C226</f>
        <v>4.91 Source 2 - Short</v>
      </c>
      <c r="D226" s="119" t="str">
        <f>'Master DB'!D226</f>
        <v>Item 5</v>
      </c>
      <c r="E226" s="72" t="str">
        <f>'Master DB'!E226</f>
        <v>AlphaNum</v>
      </c>
      <c r="F226" s="238">
        <f>IF('Master DB'!F226="NULL",0,'Master DB'!F226)</f>
        <v>0</v>
      </c>
      <c r="G226" s="238">
        <f>IF('Master DB'!G226="NULL",0,'Master DB'!G226)</f>
        <v>0</v>
      </c>
      <c r="H226" s="238">
        <f>IF('Master DB'!H226="NULL",0,'Master DB'!H226)</f>
        <v>0</v>
      </c>
      <c r="I226" s="238">
        <f>IF('Master DB'!I226="NULL",0,'Master DB'!I226)</f>
        <v>0</v>
      </c>
      <c r="J226" s="238">
        <f>IF('Master DB'!J226="NULL",0,'Master DB'!J226)</f>
        <v>0</v>
      </c>
      <c r="K226" s="238">
        <f>IF('Master DB'!K226="NULL",0,'Master DB'!K226)</f>
        <v>0</v>
      </c>
      <c r="L226" s="238">
        <f>IF('Master DB'!L226="NULL",0,'Master DB'!L226)</f>
        <v>0</v>
      </c>
      <c r="M226" s="238">
        <f>IF('Master DB'!M226="NULL",0,'Master DB'!M226)</f>
        <v>0</v>
      </c>
      <c r="N226" s="238">
        <f>IF('Master DB'!N226="NULL",0,'Master DB'!N226)</f>
        <v>0</v>
      </c>
      <c r="O226" s="238">
        <f>IF('Master DB'!O226="NULL",0,'Master DB'!O226)</f>
        <v>0</v>
      </c>
      <c r="P226" s="238">
        <f>IF('Master DB'!P226="NULL",0,'Master DB'!P226)</f>
        <v>0</v>
      </c>
      <c r="Q226" s="238">
        <f>IF('Master DB'!Q226="NULL",0,'Master DB'!Q226)</f>
        <v>0</v>
      </c>
      <c r="R226" s="437">
        <f>IF('Master DB'!R226="NULL",0,'Master DB'!R226)</f>
        <v>0</v>
      </c>
      <c r="S226" s="238">
        <f>IF('Master DB'!S226="NULL",0,'Master DB'!S226)</f>
        <v>0</v>
      </c>
      <c r="T226" s="238">
        <f>IF('Master DB'!T226="NULL",0,'Master DB'!T226)</f>
        <v>0</v>
      </c>
      <c r="U226" s="238">
        <f>IF('Master DB'!U226="NULL",0,'Master DB'!U226)</f>
        <v>0</v>
      </c>
      <c r="V226" s="238">
        <f>IF('Master DB'!V226="NULL",0,'Master DB'!V226)</f>
        <v>0</v>
      </c>
      <c r="W226" s="238">
        <f>IF('Master DB'!W226="NULL",0,'Master DB'!W226)</f>
        <v>0</v>
      </c>
      <c r="X226" s="238">
        <f>IF('Master DB'!X226="NULL",0,'Master DB'!X226)</f>
        <v>0</v>
      </c>
    </row>
    <row r="227" spans="1:24" ht="15.75" customHeight="1" x14ac:dyDescent="0.2">
      <c r="A227" s="283">
        <f>'Master DB'!A227</f>
        <v>225</v>
      </c>
      <c r="B227" s="284" t="str">
        <f>'Master DB'!B227</f>
        <v>4. Revenues</v>
      </c>
      <c r="C227" s="284" t="str">
        <f>'Master DB'!C227</f>
        <v>4.92 Source 3 - Short</v>
      </c>
      <c r="D227" s="284" t="str">
        <f>'Master DB'!D227</f>
        <v>Item 5</v>
      </c>
      <c r="E227" s="72" t="str">
        <f>'Master DB'!E227</f>
        <v>AlphaNum</v>
      </c>
      <c r="F227" s="238">
        <f>IF('Master DB'!F227="NULL",0,'Master DB'!F227)</f>
        <v>0</v>
      </c>
      <c r="G227" s="238">
        <f>IF('Master DB'!G227="NULL",0,'Master DB'!G227)</f>
        <v>0</v>
      </c>
      <c r="H227" s="238">
        <f>IF('Master DB'!H227="NULL",0,'Master DB'!H227)</f>
        <v>0</v>
      </c>
      <c r="I227" s="238">
        <f>IF('Master DB'!I227="NULL",0,'Master DB'!I227)</f>
        <v>0</v>
      </c>
      <c r="J227" s="285">
        <f>IF('Master DB'!J227="NULL",0,'Master DB'!J227)</f>
        <v>0</v>
      </c>
      <c r="K227" s="238">
        <f>IF('Master DB'!K227="NULL",0,'Master DB'!K227)</f>
        <v>0</v>
      </c>
      <c r="L227" s="238">
        <f>IF('Master DB'!L227="NULL",0,'Master DB'!L227)</f>
        <v>0</v>
      </c>
      <c r="M227" s="238">
        <f>IF('Master DB'!M227="NULL",0,'Master DB'!M227)</f>
        <v>0</v>
      </c>
      <c r="N227" s="238">
        <f>IF('Master DB'!N227="NULL",0,'Master DB'!N227)</f>
        <v>0</v>
      </c>
      <c r="O227" s="238">
        <f>IF('Master DB'!O227="NULL",0,'Master DB'!O227)</f>
        <v>0</v>
      </c>
      <c r="P227" s="285">
        <f>IF('Master DB'!P227="NULL",0,'Master DB'!P227)</f>
        <v>0</v>
      </c>
      <c r="Q227" s="285">
        <f>IF('Master DB'!Q227="NULL",0,'Master DB'!Q227)</f>
        <v>0</v>
      </c>
      <c r="R227" s="437">
        <f>IF('Master DB'!R227="NULL",0,'Master DB'!R227)</f>
        <v>0</v>
      </c>
      <c r="S227" s="238">
        <f>IF('Master DB'!S227="NULL",0,'Master DB'!S227)</f>
        <v>0</v>
      </c>
      <c r="T227" s="238">
        <f>IF('Master DB'!T227="NULL",0,'Master DB'!T227)</f>
        <v>0</v>
      </c>
      <c r="U227" s="238">
        <f>IF('Master DB'!U227="NULL",0,'Master DB'!U227)</f>
        <v>0</v>
      </c>
      <c r="V227" s="238">
        <f>IF('Master DB'!V227="NULL",0,'Master DB'!V227)</f>
        <v>0</v>
      </c>
      <c r="W227" s="238">
        <f>IF('Master DB'!W227="NULL",0,'Master DB'!W227)</f>
        <v>0</v>
      </c>
      <c r="X227" s="238">
        <f>IF('Master DB'!X227="NULL",0,'Master DB'!X227)</f>
        <v>0</v>
      </c>
    </row>
    <row r="228" spans="1:24" ht="15.75" customHeight="1" x14ac:dyDescent="0.2">
      <c r="A228" s="64">
        <f>'Master DB'!A228</f>
        <v>226</v>
      </c>
      <c r="B228" s="65" t="str">
        <f>'Master DB'!B228</f>
        <v>5. Cash releasing benefits</v>
      </c>
      <c r="C228" s="65" t="str">
        <f>'Master DB'!C228</f>
        <v>5.1 Name</v>
      </c>
      <c r="D228" s="275" t="str">
        <f>'Master DB'!D228</f>
        <v>Item 1</v>
      </c>
      <c r="E228" s="72" t="str">
        <f>'Master DB'!E228</f>
        <v>AlphaNum</v>
      </c>
      <c r="F228" s="276">
        <f>IF('Master DB'!F228="NULL",0,'Master DB'!F228)</f>
        <v>0</v>
      </c>
      <c r="G228" s="276">
        <f>IF('Master DB'!G228="NULL",0,'Master DB'!G228)</f>
        <v>0</v>
      </c>
      <c r="H228" s="276" t="str">
        <f>IF('Master DB'!H228="NULL",0,'Master DB'!H228)</f>
        <v>Reduction of Electricity costs</v>
      </c>
      <c r="I228" s="276" t="str">
        <f>IF('Master DB'!I228="NULL",0,'Master DB'!I228)</f>
        <v>Reduction of Electricity costs</v>
      </c>
      <c r="J228" s="348">
        <f>IF('Master DB'!J228="NULL",0,'Master DB'!J228)</f>
        <v>0</v>
      </c>
      <c r="K228" s="276" t="str">
        <f>IF('Master DB'!K228="NULL",0,'Master DB'!K228)</f>
        <v>Reduction of Electricity costs</v>
      </c>
      <c r="L228" s="276" t="str">
        <f>IF('Master DB'!L228="NULL",0,'Master DB'!L228)</f>
        <v>Reduction of Electricity costs</v>
      </c>
      <c r="M228" s="276">
        <f>IF('Master DB'!M228="NULL",0,'Master DB'!M228)</f>
        <v>0</v>
      </c>
      <c r="N228" s="276">
        <f>IF('Master DB'!N228="NULL",0,'Master DB'!N228)</f>
        <v>0</v>
      </c>
      <c r="O228" s="276">
        <f>IF('Master DB'!O228="NULL",0,'Master DB'!O228)</f>
        <v>0</v>
      </c>
      <c r="P228" s="276">
        <f>IF('Master DB'!P228="NULL",0,'Master DB'!P228)</f>
        <v>0</v>
      </c>
      <c r="Q228" s="348">
        <f>IF('Master DB'!Q228="NULL",0,'Master DB'!Q228)</f>
        <v>0</v>
      </c>
      <c r="R228" s="276">
        <f>IF('Master DB'!R228="NULL",0,'Master DB'!R228)</f>
        <v>0</v>
      </c>
      <c r="S228" s="276">
        <f>IF('Master DB'!S228="NULL",0,'Master DB'!S228)</f>
        <v>0</v>
      </c>
      <c r="T228" s="276">
        <f>IF('Master DB'!T228="NULL",0,'Master DB'!T228)</f>
        <v>0</v>
      </c>
      <c r="U228" s="276">
        <f>IF('Master DB'!U228="NULL",0,'Master DB'!U228)</f>
        <v>0</v>
      </c>
      <c r="V228" s="276">
        <f>IF('Master DB'!V228="NULL",0,'Master DB'!V228)</f>
        <v>0</v>
      </c>
      <c r="W228" s="276">
        <f>IF('Master DB'!W228="NULL",0,'Master DB'!W228)</f>
        <v>0</v>
      </c>
      <c r="X228" s="276">
        <f>IF('Master DB'!X228="NULL",0,'Master DB'!X228)</f>
        <v>0</v>
      </c>
    </row>
    <row r="229" spans="1:24" ht="15.75" customHeight="1" x14ac:dyDescent="0.2">
      <c r="A229" s="117">
        <f>'Master DB'!A229</f>
        <v>227</v>
      </c>
      <c r="B229" s="119" t="str">
        <f>'Master DB'!B229</f>
        <v>5. Cash releasing benefits</v>
      </c>
      <c r="C229" s="119" t="str">
        <f>'Master DB'!C229</f>
        <v>5.2 Unit</v>
      </c>
      <c r="D229" s="119" t="str">
        <f>'Master DB'!D229</f>
        <v>Item 1</v>
      </c>
      <c r="E229" s="72" t="str">
        <f>'Master DB'!E229</f>
        <v>AlphaNum</v>
      </c>
      <c r="F229" s="238">
        <f>IF('Master DB'!F229="NULL",0,'Master DB'!F229)</f>
        <v>0</v>
      </c>
      <c r="G229" s="238">
        <f>IF('Master DB'!G229="NULL",0,'Master DB'!G229)</f>
        <v>0</v>
      </c>
      <c r="H229" s="238" t="str">
        <f>IF('Master DB'!H229="NULL",0,'Master DB'!H229)</f>
        <v>Kwh</v>
      </c>
      <c r="I229" s="238" t="str">
        <f>IF('Master DB'!I229="NULL",0,'Master DB'!I229)</f>
        <v>Per Kwh</v>
      </c>
      <c r="J229" s="238">
        <f>IF('Master DB'!J229="NULL",0,'Master DB'!J229)</f>
        <v>0</v>
      </c>
      <c r="K229" s="238" t="str">
        <f>IF('Master DB'!K229="NULL",0,'Master DB'!K229)</f>
        <v>Per Kwh</v>
      </c>
      <c r="L229" s="238" t="str">
        <f>IF('Master DB'!L229="NULL",0,'Master DB'!L229)</f>
        <v>Per Kwh</v>
      </c>
      <c r="M229" s="238">
        <f>IF('Master DB'!M229="NULL",0,'Master DB'!M229)</f>
        <v>0</v>
      </c>
      <c r="N229" s="238">
        <f>IF('Master DB'!N229="NULL",0,'Master DB'!N229)</f>
        <v>0</v>
      </c>
      <c r="O229" s="238">
        <f>IF('Master DB'!O229="NULL",0,'Master DB'!O229)</f>
        <v>0</v>
      </c>
      <c r="P229" s="238">
        <f>IF('Master DB'!P229="NULL",0,'Master DB'!P229)</f>
        <v>0</v>
      </c>
      <c r="Q229" s="238">
        <f>IF('Master DB'!Q229="NULL",0,'Master DB'!Q229)</f>
        <v>0</v>
      </c>
      <c r="R229" s="238">
        <f>IF('Master DB'!R229="NULL",0,'Master DB'!R229)</f>
        <v>0</v>
      </c>
      <c r="S229" s="238">
        <f>IF('Master DB'!S229="NULL",0,'Master DB'!S229)</f>
        <v>0</v>
      </c>
      <c r="T229" s="238">
        <f>IF('Master DB'!T229="NULL",0,'Master DB'!T229)</f>
        <v>0</v>
      </c>
      <c r="U229" s="238">
        <f>IF('Master DB'!U229="NULL",0,'Master DB'!U229)</f>
        <v>0</v>
      </c>
      <c r="V229" s="238">
        <f>IF('Master DB'!V229="NULL",0,'Master DB'!V229)</f>
        <v>0</v>
      </c>
      <c r="W229" s="238">
        <f>IF('Master DB'!W229="NULL",0,'Master DB'!W229)</f>
        <v>0</v>
      </c>
      <c r="X229" s="238">
        <f>IF('Master DB'!X229="NULL",0,'Master DB'!X229)</f>
        <v>0</v>
      </c>
    </row>
    <row r="230" spans="1:24" ht="15.75" customHeight="1" x14ac:dyDescent="0.2">
      <c r="A230" s="117">
        <f>'Master DB'!A230</f>
        <v>228</v>
      </c>
      <c r="B230" s="119" t="str">
        <f>'Master DB'!B230</f>
        <v>5. Cash releasing benefits</v>
      </c>
      <c r="C230" s="119" t="str">
        <f>'Master DB'!C230</f>
        <v>5.3 Baseline Ratio # Units / Measure</v>
      </c>
      <c r="D230" s="119" t="str">
        <f>'Master DB'!D230</f>
        <v>Item 1</v>
      </c>
      <c r="E230" s="72" t="str">
        <f>'Master DB'!E230</f>
        <v>Num #</v>
      </c>
      <c r="F230" s="238">
        <f>IF('Master DB'!F230="NULL",0,'Master DB'!F230)</f>
        <v>0</v>
      </c>
      <c r="G230" s="238">
        <f>IF('Master DB'!G230="NULL",0,'Master DB'!G230)</f>
        <v>0</v>
      </c>
      <c r="H230" s="238">
        <f>IF('Master DB'!H230="NULL",0,'Master DB'!H230)</f>
        <v>600</v>
      </c>
      <c r="I230" s="238">
        <f>IF('Master DB'!I230="NULL",0,'Master DB'!I230)</f>
        <v>600</v>
      </c>
      <c r="J230" s="238">
        <f>IF('Master DB'!J230="NULL",0,'Master DB'!J230)</f>
        <v>0</v>
      </c>
      <c r="K230" s="238">
        <f>IF('Master DB'!K230="NULL",0,'Master DB'!K230)</f>
        <v>600</v>
      </c>
      <c r="L230" s="238">
        <f>IF('Master DB'!L230="NULL",0,'Master DB'!L230)</f>
        <v>600</v>
      </c>
      <c r="M230" s="238">
        <f>IF('Master DB'!M230="NULL",0,'Master DB'!M230)</f>
        <v>0</v>
      </c>
      <c r="N230" s="238">
        <f>IF('Master DB'!N230="NULL",0,'Master DB'!N230)</f>
        <v>0</v>
      </c>
      <c r="O230" s="238">
        <f>IF('Master DB'!O230="NULL",0,'Master DB'!O230)</f>
        <v>0</v>
      </c>
      <c r="P230" s="238">
        <f>IF('Master DB'!P230="NULL",0,'Master DB'!P230)</f>
        <v>0</v>
      </c>
      <c r="Q230" s="238">
        <f>IF('Master DB'!Q230="NULL",0,'Master DB'!Q230)</f>
        <v>0</v>
      </c>
      <c r="R230" s="238">
        <f>IF('Master DB'!R230="NULL",0,'Master DB'!R230)</f>
        <v>0</v>
      </c>
      <c r="S230" s="238">
        <f>IF('Master DB'!S230="NULL",0,'Master DB'!S230)</f>
        <v>0</v>
      </c>
      <c r="T230" s="238">
        <f>IF('Master DB'!T230="NULL",0,'Master DB'!T230)</f>
        <v>0</v>
      </c>
      <c r="U230" s="238">
        <f>IF('Master DB'!U230="NULL",0,'Master DB'!U230)</f>
        <v>0</v>
      </c>
      <c r="V230" s="238">
        <f>IF('Master DB'!V230="NULL",0,'Master DB'!V230)</f>
        <v>0</v>
      </c>
      <c r="W230" s="238">
        <f>IF('Master DB'!W230="NULL",0,'Master DB'!W230)</f>
        <v>0</v>
      </c>
      <c r="X230" s="238">
        <f>IF('Master DB'!X230="NULL",0,'Master DB'!X230)</f>
        <v>0</v>
      </c>
    </row>
    <row r="231" spans="1:24" ht="15.75" customHeight="1" x14ac:dyDescent="0.2">
      <c r="A231" s="117">
        <f>'Master DB'!A231</f>
        <v>229</v>
      </c>
      <c r="B231" s="119" t="str">
        <f>'Master DB'!B231</f>
        <v>5. Cash releasing benefits</v>
      </c>
      <c r="C231" s="119" t="str">
        <f>'Master DB'!C231</f>
        <v>5.4 Baseline monthly cost per unit</v>
      </c>
      <c r="D231" s="119" t="str">
        <f>'Master DB'!D231</f>
        <v>Item 1</v>
      </c>
      <c r="E231" s="72" t="str">
        <f>'Master DB'!E231</f>
        <v>£</v>
      </c>
      <c r="F231" s="238">
        <f>IF('Master DB'!F231="NULL",0,'Master DB'!F231)</f>
        <v>0</v>
      </c>
      <c r="G231" s="238">
        <f>IF('Master DB'!G231="NULL",0,'Master DB'!G231)</f>
        <v>0</v>
      </c>
      <c r="H231" s="238">
        <f>IF('Master DB'!H231="NULL",0,'Master DB'!H231)</f>
        <v>0.12</v>
      </c>
      <c r="I231" s="238">
        <f>IF('Master DB'!I231="NULL",0,'Master DB'!I231)</f>
        <v>0.12</v>
      </c>
      <c r="J231" s="238">
        <f>IF('Master DB'!J231="NULL",0,'Master DB'!J231)</f>
        <v>0</v>
      </c>
      <c r="K231" s="238">
        <f>IF('Master DB'!K231="NULL",0,'Master DB'!K231)</f>
        <v>0.12</v>
      </c>
      <c r="L231" s="238">
        <f>IF('Master DB'!L231="NULL",0,'Master DB'!L231)</f>
        <v>0.12</v>
      </c>
      <c r="M231" s="238">
        <f>IF('Master DB'!M231="NULL",0,'Master DB'!M231)</f>
        <v>0</v>
      </c>
      <c r="N231" s="238">
        <f>IF('Master DB'!N231="NULL",0,'Master DB'!N231)</f>
        <v>0</v>
      </c>
      <c r="O231" s="238">
        <f>IF('Master DB'!O231="NULL",0,'Master DB'!O231)</f>
        <v>0</v>
      </c>
      <c r="P231" s="238">
        <f>IF('Master DB'!P231="NULL",0,'Master DB'!P231)</f>
        <v>0</v>
      </c>
      <c r="Q231" s="238">
        <f>IF('Master DB'!Q231="NULL",0,'Master DB'!Q231)</f>
        <v>0</v>
      </c>
      <c r="R231" s="238">
        <f>IF('Master DB'!R231="NULL",0,'Master DB'!R231)</f>
        <v>0</v>
      </c>
      <c r="S231" s="238">
        <f>IF('Master DB'!S231="NULL",0,'Master DB'!S231)</f>
        <v>0</v>
      </c>
      <c r="T231" s="238">
        <f>IF('Master DB'!T231="NULL",0,'Master DB'!T231)</f>
        <v>0</v>
      </c>
      <c r="U231" s="238">
        <f>IF('Master DB'!U231="NULL",0,'Master DB'!U231)</f>
        <v>0</v>
      </c>
      <c r="V231" s="238">
        <f>IF('Master DB'!V231="NULL",0,'Master DB'!V231)</f>
        <v>0</v>
      </c>
      <c r="W231" s="238">
        <f>IF('Master DB'!W231="NULL",0,'Master DB'!W231)</f>
        <v>0</v>
      </c>
      <c r="X231" s="238">
        <f>IF('Master DB'!X231="NULL",0,'Master DB'!X231)</f>
        <v>0</v>
      </c>
    </row>
    <row r="232" spans="1:24" ht="15.75" customHeight="1" x14ac:dyDescent="0.2">
      <c r="A232" s="117">
        <f>'Master DB'!A232</f>
        <v>230</v>
      </c>
      <c r="B232" s="119" t="str">
        <f>'Master DB'!B232</f>
        <v>5. Cash releasing benefits</v>
      </c>
      <c r="C232" s="119" t="str">
        <f>'Master DB'!C232</f>
        <v>5.5 % Reduction of Number of Unit . Min</v>
      </c>
      <c r="D232" s="119" t="str">
        <f>'Master DB'!D232</f>
        <v>Item 1</v>
      </c>
      <c r="E232" s="72" t="str">
        <f>'Master DB'!E232</f>
        <v>%</v>
      </c>
      <c r="F232" s="438">
        <f>IF('Master DB'!F232="NULL",0,'Master DB'!F232)</f>
        <v>0</v>
      </c>
      <c r="G232" s="438">
        <f>IF('Master DB'!G232="NULL",0,'Master DB'!G232)</f>
        <v>0</v>
      </c>
      <c r="H232" s="438">
        <f>IF('Master DB'!H232="NULL",0,'Master DB'!H232)</f>
        <v>0.5</v>
      </c>
      <c r="I232" s="438">
        <f>IF('Master DB'!I232="NULL",0,'Master DB'!I232)</f>
        <v>0.15</v>
      </c>
      <c r="J232" s="438">
        <f>IF('Master DB'!J232="NULL",0,'Master DB'!J232)</f>
        <v>0</v>
      </c>
      <c r="K232" s="438">
        <f>IF('Master DB'!K232="NULL",0,'Master DB'!K232)</f>
        <v>0.4</v>
      </c>
      <c r="L232" s="438">
        <f>IF('Master DB'!L232="NULL",0,'Master DB'!L232)</f>
        <v>0.4</v>
      </c>
      <c r="M232" s="438">
        <f>IF('Master DB'!M232="NULL",0,'Master DB'!M232)</f>
        <v>0</v>
      </c>
      <c r="N232" s="438">
        <f>IF('Master DB'!N232="NULL",0,'Master DB'!N232)</f>
        <v>0</v>
      </c>
      <c r="O232" s="438">
        <f>IF('Master DB'!O232="NULL",0,'Master DB'!O232)</f>
        <v>0</v>
      </c>
      <c r="P232" s="438">
        <f>IF('Master DB'!P232="NULL",0,'Master DB'!P232)</f>
        <v>0</v>
      </c>
      <c r="Q232" s="438">
        <f>IF('Master DB'!Q232="NULL",0,'Master DB'!Q232)</f>
        <v>0</v>
      </c>
      <c r="R232" s="438">
        <f>IF('Master DB'!R232="NULL",0,'Master DB'!R232)</f>
        <v>0</v>
      </c>
      <c r="S232" s="438">
        <f>IF('Master DB'!S232="NULL",0,'Master DB'!S232)</f>
        <v>0</v>
      </c>
      <c r="T232" s="438">
        <f>IF('Master DB'!T232="NULL",0,'Master DB'!T232)</f>
        <v>0</v>
      </c>
      <c r="U232" s="438">
        <f>IF('Master DB'!U232="NULL",0,'Master DB'!U232)</f>
        <v>0</v>
      </c>
      <c r="V232" s="438">
        <f>IF('Master DB'!V232="NULL",0,'Master DB'!V232)</f>
        <v>0</v>
      </c>
      <c r="W232" s="438">
        <f>IF('Master DB'!W232="NULL",0,'Master DB'!W232)</f>
        <v>0</v>
      </c>
      <c r="X232" s="438">
        <f>IF('Master DB'!X232="NULL",0,'Master DB'!X232)</f>
        <v>0</v>
      </c>
    </row>
    <row r="233" spans="1:24" ht="15.75" customHeight="1" x14ac:dyDescent="0.2">
      <c r="A233" s="117">
        <f>'Master DB'!A233</f>
        <v>231</v>
      </c>
      <c r="B233" s="119" t="str">
        <f>'Master DB'!B233</f>
        <v>5. Cash releasing benefits</v>
      </c>
      <c r="C233" s="119" t="str">
        <f>'Master DB'!C233</f>
        <v>5.6 % Reduction of Number of Unit . Max</v>
      </c>
      <c r="D233" s="119" t="str">
        <f>'Master DB'!D233</f>
        <v>Item 1</v>
      </c>
      <c r="E233" s="72" t="str">
        <f>'Master DB'!E233</f>
        <v>%</v>
      </c>
      <c r="F233" s="438">
        <f>IF('Master DB'!F233="NULL",0,'Master DB'!F233)</f>
        <v>0</v>
      </c>
      <c r="G233" s="438">
        <f>IF('Master DB'!G233="NULL",0,'Master DB'!G233)</f>
        <v>0</v>
      </c>
      <c r="H233" s="438">
        <f>IF('Master DB'!H233="NULL",0,'Master DB'!H233)</f>
        <v>0.7</v>
      </c>
      <c r="I233" s="438">
        <f>IF('Master DB'!I233="NULL",0,'Master DB'!I233)</f>
        <v>0.5</v>
      </c>
      <c r="J233" s="438">
        <f>IF('Master DB'!J233="NULL",0,'Master DB'!J233)</f>
        <v>0</v>
      </c>
      <c r="K233" s="438">
        <f>IF('Master DB'!K233="NULL",0,'Master DB'!K233)</f>
        <v>0.6</v>
      </c>
      <c r="L233" s="438">
        <f>IF('Master DB'!L233="NULL",0,'Master DB'!L233)</f>
        <v>0.6</v>
      </c>
      <c r="M233" s="438">
        <f>IF('Master DB'!M233="NULL",0,'Master DB'!M233)</f>
        <v>0</v>
      </c>
      <c r="N233" s="438">
        <f>IF('Master DB'!N233="NULL",0,'Master DB'!N233)</f>
        <v>0</v>
      </c>
      <c r="O233" s="438">
        <f>IF('Master DB'!O233="NULL",0,'Master DB'!O233)</f>
        <v>0</v>
      </c>
      <c r="P233" s="438">
        <f>IF('Master DB'!P233="NULL",0,'Master DB'!P233)</f>
        <v>0</v>
      </c>
      <c r="Q233" s="438">
        <f>IF('Master DB'!Q233="NULL",0,'Master DB'!Q233)</f>
        <v>0</v>
      </c>
      <c r="R233" s="438">
        <f>IF('Master DB'!R233="NULL",0,'Master DB'!R233)</f>
        <v>0</v>
      </c>
      <c r="S233" s="438">
        <f>IF('Master DB'!S233="NULL",0,'Master DB'!S233)</f>
        <v>0</v>
      </c>
      <c r="T233" s="438">
        <f>IF('Master DB'!T233="NULL",0,'Master DB'!T233)</f>
        <v>0</v>
      </c>
      <c r="U233" s="438">
        <f>IF('Master DB'!U233="NULL",0,'Master DB'!U233)</f>
        <v>0</v>
      </c>
      <c r="V233" s="438">
        <f>IF('Master DB'!V233="NULL",0,'Master DB'!V233)</f>
        <v>0</v>
      </c>
      <c r="W233" s="438">
        <f>IF('Master DB'!W233="NULL",0,'Master DB'!W233)</f>
        <v>0</v>
      </c>
      <c r="X233" s="438">
        <f>IF('Master DB'!X233="NULL",0,'Master DB'!X233)</f>
        <v>0</v>
      </c>
    </row>
    <row r="234" spans="1:24" ht="15.75" customHeight="1" x14ac:dyDescent="0.2">
      <c r="A234" s="117">
        <f>'Master DB'!A234</f>
        <v>232</v>
      </c>
      <c r="B234" s="119" t="str">
        <f>'Master DB'!B234</f>
        <v>5. Cash releasing benefits</v>
      </c>
      <c r="C234" s="119" t="str">
        <f>'Master DB'!C234</f>
        <v>5.7 % Reduction of Unit Cost . Min</v>
      </c>
      <c r="D234" s="119" t="str">
        <f>'Master DB'!D234</f>
        <v>Item 1</v>
      </c>
      <c r="E234" s="72" t="str">
        <f>'Master DB'!E234</f>
        <v>%</v>
      </c>
      <c r="F234" s="438">
        <f>IF('Master DB'!F234="NULL",0,'Master DB'!F234)</f>
        <v>0</v>
      </c>
      <c r="G234" s="438">
        <f>IF('Master DB'!G234="NULL",0,'Master DB'!G234)</f>
        <v>0</v>
      </c>
      <c r="H234" s="438">
        <f>IF('Master DB'!H234="NULL",0,'Master DB'!H234)</f>
        <v>0</v>
      </c>
      <c r="I234" s="438">
        <f>IF('Master DB'!I234="NULL",0,'Master DB'!I234)</f>
        <v>0</v>
      </c>
      <c r="J234" s="438">
        <f>IF('Master DB'!J234="NULL",0,'Master DB'!J234)</f>
        <v>0</v>
      </c>
      <c r="K234" s="438">
        <f>IF('Master DB'!K234="NULL",0,'Master DB'!K234)</f>
        <v>0</v>
      </c>
      <c r="L234" s="438">
        <f>IF('Master DB'!L234="NULL",0,'Master DB'!L234)</f>
        <v>0</v>
      </c>
      <c r="M234" s="438">
        <f>IF('Master DB'!M234="NULL",0,'Master DB'!M234)</f>
        <v>0</v>
      </c>
      <c r="N234" s="438">
        <f>IF('Master DB'!N234="NULL",0,'Master DB'!N234)</f>
        <v>0</v>
      </c>
      <c r="O234" s="438">
        <f>IF('Master DB'!O234="NULL",0,'Master DB'!O234)</f>
        <v>0</v>
      </c>
      <c r="P234" s="438">
        <f>IF('Master DB'!P234="NULL",0,'Master DB'!P234)</f>
        <v>0</v>
      </c>
      <c r="Q234" s="438">
        <f>IF('Master DB'!Q234="NULL",0,'Master DB'!Q234)</f>
        <v>0</v>
      </c>
      <c r="R234" s="438">
        <f>IF('Master DB'!R234="NULL",0,'Master DB'!R234)</f>
        <v>0</v>
      </c>
      <c r="S234" s="438">
        <f>IF('Master DB'!S234="NULL",0,'Master DB'!S234)</f>
        <v>0</v>
      </c>
      <c r="T234" s="438">
        <f>IF('Master DB'!T234="NULL",0,'Master DB'!T234)</f>
        <v>0</v>
      </c>
      <c r="U234" s="438">
        <f>IF('Master DB'!U234="NULL",0,'Master DB'!U234)</f>
        <v>0</v>
      </c>
      <c r="V234" s="438">
        <f>IF('Master DB'!V234="NULL",0,'Master DB'!V234)</f>
        <v>0</v>
      </c>
      <c r="W234" s="438">
        <f>IF('Master DB'!W234="NULL",0,'Master DB'!W234)</f>
        <v>0</v>
      </c>
      <c r="X234" s="438">
        <f>IF('Master DB'!X234="NULL",0,'Master DB'!X234)</f>
        <v>0</v>
      </c>
    </row>
    <row r="235" spans="1:24" ht="15.75" customHeight="1" x14ac:dyDescent="0.2">
      <c r="A235" s="117">
        <f>'Master DB'!A235</f>
        <v>233</v>
      </c>
      <c r="B235" s="119" t="str">
        <f>'Master DB'!B235</f>
        <v>5. Cash releasing benefits</v>
      </c>
      <c r="C235" s="119" t="str">
        <f>'Master DB'!C235</f>
        <v>5.8 % Reduction of Unit Cost . Max</v>
      </c>
      <c r="D235" s="119" t="str">
        <f>'Master DB'!D235</f>
        <v>Item 1</v>
      </c>
      <c r="E235" s="72" t="str">
        <f>'Master DB'!E235</f>
        <v>%</v>
      </c>
      <c r="F235" s="438">
        <f>IF('Master DB'!F235="NULL",0,'Master DB'!F235)</f>
        <v>0</v>
      </c>
      <c r="G235" s="438">
        <f>IF('Master DB'!G235="NULL",0,'Master DB'!G235)</f>
        <v>0</v>
      </c>
      <c r="H235" s="438">
        <f>IF('Master DB'!H235="NULL",0,'Master DB'!H235)</f>
        <v>0</v>
      </c>
      <c r="I235" s="438">
        <f>IF('Master DB'!I235="NULL",0,'Master DB'!I235)</f>
        <v>0</v>
      </c>
      <c r="J235" s="438">
        <f>IF('Master DB'!J235="NULL",0,'Master DB'!J235)</f>
        <v>0</v>
      </c>
      <c r="K235" s="438">
        <f>IF('Master DB'!K235="NULL",0,'Master DB'!K235)</f>
        <v>0</v>
      </c>
      <c r="L235" s="438">
        <f>IF('Master DB'!L235="NULL",0,'Master DB'!L235)</f>
        <v>0</v>
      </c>
      <c r="M235" s="438">
        <f>IF('Master DB'!M235="NULL",0,'Master DB'!M235)</f>
        <v>0</v>
      </c>
      <c r="N235" s="438">
        <f>IF('Master DB'!N235="NULL",0,'Master DB'!N235)</f>
        <v>0</v>
      </c>
      <c r="O235" s="438">
        <f>IF('Master DB'!O235="NULL",0,'Master DB'!O235)</f>
        <v>0</v>
      </c>
      <c r="P235" s="438">
        <f>IF('Master DB'!P235="NULL",0,'Master DB'!P235)</f>
        <v>0</v>
      </c>
      <c r="Q235" s="438">
        <f>IF('Master DB'!Q235="NULL",0,'Master DB'!Q235)</f>
        <v>0</v>
      </c>
      <c r="R235" s="438">
        <f>IF('Master DB'!R235="NULL",0,'Master DB'!R235)</f>
        <v>0</v>
      </c>
      <c r="S235" s="438">
        <f>IF('Master DB'!S235="NULL",0,'Master DB'!S235)</f>
        <v>0</v>
      </c>
      <c r="T235" s="438">
        <f>IF('Master DB'!T235="NULL",0,'Master DB'!T235)</f>
        <v>0</v>
      </c>
      <c r="U235" s="438">
        <f>IF('Master DB'!U235="NULL",0,'Master DB'!U235)</f>
        <v>0</v>
      </c>
      <c r="V235" s="438">
        <f>IF('Master DB'!V235="NULL",0,'Master DB'!V235)</f>
        <v>0</v>
      </c>
      <c r="W235" s="438">
        <f>IF('Master DB'!W235="NULL",0,'Master DB'!W235)</f>
        <v>0</v>
      </c>
      <c r="X235" s="438">
        <f>IF('Master DB'!X235="NULL",0,'Master DB'!X235)</f>
        <v>0</v>
      </c>
    </row>
    <row r="236" spans="1:24" ht="15.75" customHeight="1" x14ac:dyDescent="0.2">
      <c r="A236" s="117">
        <f>'Master DB'!A236</f>
        <v>234</v>
      </c>
      <c r="B236" s="119" t="str">
        <f>'Master DB'!B236</f>
        <v>5. Cash releasing benefits</v>
      </c>
      <c r="C236" s="119" t="str">
        <f>'Master DB'!C236</f>
        <v>5.9 Source 1</v>
      </c>
      <c r="D236" s="119" t="str">
        <f>'Master DB'!D236</f>
        <v>Item 1</v>
      </c>
      <c r="E236" s="72" t="str">
        <f>'Master DB'!E236</f>
        <v>AlphaNum</v>
      </c>
      <c r="F236" s="438">
        <f>IF('Master DB'!F236="NULL",0,'Master DB'!F236)</f>
        <v>0</v>
      </c>
      <c r="G236" s="438">
        <f>IF('Master DB'!G236="NULL",0,'Master DB'!G236)</f>
        <v>0</v>
      </c>
      <c r="H236" s="434" t="str">
        <f>IF('Master DB'!H236="NULL",0,'Master DB'!H236)</f>
        <v>http://www.eclairageprofessionnel.fr/relamping-led-transition-energetique/</v>
      </c>
      <c r="I236" s="434" t="str">
        <f>IF('Master DB'!I236="NULL",0,'Master DB'!I236)</f>
        <v xml:space="preserve">https://www.lumenia.com/solutions/lumenia-cms-lum-central-management-system
</v>
      </c>
      <c r="J236" s="238">
        <f>IF('Master DB'!J236="NULL",0,'Master DB'!J236)</f>
        <v>0</v>
      </c>
      <c r="K236" s="434" t="str">
        <f>IF('Master DB'!K236="NULL",0,'Master DB'!K236)</f>
        <v>https://mysolarhome.us/solar-lamp-post/</v>
      </c>
      <c r="L236" s="434" t="str">
        <f>IF('Master DB'!L236="NULL",0,'Master DB'!L236)</f>
        <v xml:space="preserve">https://ledcorporations.com/led-lighting-news/the-cost-of-electricity-how-utility-companies-are-charging-consumers/
</v>
      </c>
      <c r="M236" s="438">
        <f>IF('Master DB'!M236="NULL",0,'Master DB'!M236)</f>
        <v>0</v>
      </c>
      <c r="N236" s="438">
        <f>IF('Master DB'!N236="NULL",0,'Master DB'!N236)</f>
        <v>0</v>
      </c>
      <c r="O236" s="438">
        <f>IF('Master DB'!O236="NULL",0,'Master DB'!O236)</f>
        <v>0</v>
      </c>
      <c r="P236" s="438">
        <f>IF('Master DB'!P236="NULL",0,'Master DB'!P236)</f>
        <v>0</v>
      </c>
      <c r="Q236" s="438">
        <f>IF('Master DB'!Q236="NULL",0,'Master DB'!Q236)</f>
        <v>0</v>
      </c>
      <c r="R236" s="438">
        <f>IF('Master DB'!R236="NULL",0,'Master DB'!R236)</f>
        <v>0</v>
      </c>
      <c r="S236" s="438">
        <f>IF('Master DB'!S236="NULL",0,'Master DB'!S236)</f>
        <v>0</v>
      </c>
      <c r="T236" s="438">
        <f>IF('Master DB'!T236="NULL",0,'Master DB'!T236)</f>
        <v>0</v>
      </c>
      <c r="U236" s="438">
        <f>IF('Master DB'!U236="NULL",0,'Master DB'!U236)</f>
        <v>0</v>
      </c>
      <c r="V236" s="438">
        <f>IF('Master DB'!V236="NULL",0,'Master DB'!V236)</f>
        <v>0</v>
      </c>
      <c r="W236" s="438">
        <f>IF('Master DB'!W236="NULL",0,'Master DB'!W236)</f>
        <v>0</v>
      </c>
      <c r="X236" s="438">
        <f>IF('Master DB'!X236="NULL",0,'Master DB'!X236)</f>
        <v>0</v>
      </c>
    </row>
    <row r="237" spans="1:24" ht="15.75" customHeight="1" x14ac:dyDescent="0.2">
      <c r="A237" s="117">
        <f>'Master DB'!A237</f>
        <v>235</v>
      </c>
      <c r="B237" s="119" t="str">
        <f>'Master DB'!B237</f>
        <v>5. Cash releasing benefits</v>
      </c>
      <c r="C237" s="119" t="str">
        <f>'Master DB'!C237</f>
        <v>5.91 Source 2</v>
      </c>
      <c r="D237" s="119" t="str">
        <f>'Master DB'!D237</f>
        <v>Item 1</v>
      </c>
      <c r="E237" s="72" t="str">
        <f>'Master DB'!E237</f>
        <v>AlphaNum</v>
      </c>
      <c r="F237" s="438">
        <f>IF('Master DB'!F237="NULL",0,'Master DB'!F237)</f>
        <v>0</v>
      </c>
      <c r="G237" s="438">
        <f>IF('Master DB'!G237="NULL",0,'Master DB'!G237)</f>
        <v>0</v>
      </c>
      <c r="H237" s="434" t="str">
        <f>IF('Master DB'!H237="NULL",0,'Master DB'!H237)</f>
        <v>https://www.theclimategroup.org/news/cities-can-save-50-70-energy-upgrading-smart-connected-led-street-lights</v>
      </c>
      <c r="I237" s="434" t="str">
        <f>IF('Master DB'!I237="NULL",0,'Master DB'!I237)</f>
        <v xml:space="preserve">http://www.torbay.gov.uk/DemocraticServices/documents/s16818/Capital.20Plan.20Appendix.202.pdf
</v>
      </c>
      <c r="J237" s="238">
        <f>IF('Master DB'!J237="NULL",0,'Master DB'!J237)</f>
        <v>0</v>
      </c>
      <c r="K237" s="434" t="str">
        <f>IF('Master DB'!K237="NULL",0,'Master DB'!K237)</f>
        <v xml:space="preserve"> https://ledcorporations.com/led-lighting-news/the-cost-of-electricity-how-utility-companies-are-charging-consumers/
</v>
      </c>
      <c r="L237" s="434" t="str">
        <f>IF('Master DB'!L237="NULL",0,'Master DB'!L237)</f>
        <v xml:space="preserve">https://www.cornwallhomeshow.co.uk/benefits-battery-storage/
</v>
      </c>
      <c r="M237" s="438">
        <f>IF('Master DB'!M237="NULL",0,'Master DB'!M237)</f>
        <v>0</v>
      </c>
      <c r="N237" s="438">
        <f>IF('Master DB'!N237="NULL",0,'Master DB'!N237)</f>
        <v>0</v>
      </c>
      <c r="O237" s="438">
        <f>IF('Master DB'!O237="NULL",0,'Master DB'!O237)</f>
        <v>0</v>
      </c>
      <c r="P237" s="438">
        <f>IF('Master DB'!P237="NULL",0,'Master DB'!P237)</f>
        <v>0</v>
      </c>
      <c r="Q237" s="438">
        <f>IF('Master DB'!Q237="NULL",0,'Master DB'!Q237)</f>
        <v>0</v>
      </c>
      <c r="R237" s="438">
        <f>IF('Master DB'!R237="NULL",0,'Master DB'!R237)</f>
        <v>0</v>
      </c>
      <c r="S237" s="438">
        <f>IF('Master DB'!S237="NULL",0,'Master DB'!S237)</f>
        <v>0</v>
      </c>
      <c r="T237" s="438">
        <f>IF('Master DB'!T237="NULL",0,'Master DB'!T237)</f>
        <v>0</v>
      </c>
      <c r="U237" s="438">
        <f>IF('Master DB'!U237="NULL",0,'Master DB'!U237)</f>
        <v>0</v>
      </c>
      <c r="V237" s="438">
        <f>IF('Master DB'!V237="NULL",0,'Master DB'!V237)</f>
        <v>0</v>
      </c>
      <c r="W237" s="438">
        <f>IF('Master DB'!W237="NULL",0,'Master DB'!W237)</f>
        <v>0</v>
      </c>
      <c r="X237" s="438">
        <f>IF('Master DB'!X237="NULL",0,'Master DB'!X237)</f>
        <v>0</v>
      </c>
    </row>
    <row r="238" spans="1:24" ht="15.75" customHeight="1" x14ac:dyDescent="0.2">
      <c r="A238" s="117">
        <f>'Master DB'!A238</f>
        <v>236</v>
      </c>
      <c r="B238" s="119" t="str">
        <f>'Master DB'!B238</f>
        <v>5. Cash releasing benefits</v>
      </c>
      <c r="C238" s="119" t="str">
        <f>'Master DB'!C238</f>
        <v>5.92 Source 3</v>
      </c>
      <c r="D238" s="119" t="str">
        <f>'Master DB'!D238</f>
        <v>Item 1</v>
      </c>
      <c r="E238" s="72" t="str">
        <f>'Master DB'!E238</f>
        <v>AlphaNum</v>
      </c>
      <c r="F238" s="238">
        <f>IF('Master DB'!F238="NULL",0,'Master DB'!F238)</f>
        <v>0</v>
      </c>
      <c r="G238" s="238">
        <f>IF('Master DB'!G238="NULL",0,'Master DB'!G238)</f>
        <v>0</v>
      </c>
      <c r="H238" s="281" t="str">
        <f>IF('Master DB'!H238="NULL",0,'Master DB'!H238)</f>
        <v>http://www.telford.gov.uk/info/20046/street_care_and_cleaning/3310/street_lighting_-_led_upgrade</v>
      </c>
      <c r="I238" s="281" t="str">
        <f>IF('Master DB'!I238="NULL",0,'Master DB'!I238)</f>
        <v xml:space="preserve">https://www.telensa.com/news/telensa-supplies-cms-system-for-leicester-citys-led-street-lighting-energy-reduction-project
</v>
      </c>
      <c r="J238" s="238">
        <f>IF('Master DB'!J238="NULL",0,'Master DB'!J238)</f>
        <v>0</v>
      </c>
      <c r="K238" s="281" t="str">
        <f>IF('Master DB'!K238="NULL",0,'Master DB'!K238)</f>
        <v xml:space="preserve">https://info.lightinus.com/solar-street-lights#how_smart_they_can_be_
</v>
      </c>
      <c r="L238" s="238">
        <f>IF('Master DB'!L238="NULL",0,'Master DB'!L238)</f>
        <v>0</v>
      </c>
      <c r="M238" s="238">
        <f>IF('Master DB'!M238="NULL",0,'Master DB'!M238)</f>
        <v>0</v>
      </c>
      <c r="N238" s="238">
        <f>IF('Master DB'!N238="NULL",0,'Master DB'!N238)</f>
        <v>0</v>
      </c>
      <c r="O238" s="238">
        <f>IF('Master DB'!O238="NULL",0,'Master DB'!O238)</f>
        <v>0</v>
      </c>
      <c r="P238" s="238">
        <f>IF('Master DB'!P238="NULL",0,'Master DB'!P238)</f>
        <v>0</v>
      </c>
      <c r="Q238" s="238">
        <f>IF('Master DB'!Q238="NULL",0,'Master DB'!Q238)</f>
        <v>0</v>
      </c>
      <c r="R238" s="238">
        <f>IF('Master DB'!R238="NULL",0,'Master DB'!R238)</f>
        <v>0</v>
      </c>
      <c r="S238" s="238">
        <f>IF('Master DB'!S238="NULL",0,'Master DB'!S238)</f>
        <v>0</v>
      </c>
      <c r="T238" s="238">
        <f>IF('Master DB'!T238="NULL",0,'Master DB'!T238)</f>
        <v>0</v>
      </c>
      <c r="U238" s="238">
        <f>IF('Master DB'!U238="NULL",0,'Master DB'!U238)</f>
        <v>0</v>
      </c>
      <c r="V238" s="238">
        <f>IF('Master DB'!V238="NULL",0,'Master DB'!V238)</f>
        <v>0</v>
      </c>
      <c r="W238" s="238">
        <f>IF('Master DB'!W238="NULL",0,'Master DB'!W238)</f>
        <v>0</v>
      </c>
      <c r="X238" s="238">
        <f>IF('Master DB'!X238="NULL",0,'Master DB'!X238)</f>
        <v>0</v>
      </c>
    </row>
    <row r="239" spans="1:24" ht="15.75" customHeight="1" x14ac:dyDescent="0.2">
      <c r="A239" s="117">
        <f>'Master DB'!A239</f>
        <v>237</v>
      </c>
      <c r="B239" s="119" t="str">
        <f>'Master DB'!B239</f>
        <v>5. Cash releasing benefits</v>
      </c>
      <c r="C239" s="119" t="str">
        <f>'Master DB'!C239</f>
        <v>5.93 Source 1 - Short</v>
      </c>
      <c r="D239" s="119" t="str">
        <f>'Master DB'!D239</f>
        <v>Item 1</v>
      </c>
      <c r="E239" s="72" t="str">
        <f>'Master DB'!E239</f>
        <v>AlphaNum</v>
      </c>
      <c r="F239" s="438">
        <f>IF('Master DB'!F239="NULL",0,'Master DB'!F239)</f>
        <v>0</v>
      </c>
      <c r="G239" s="438">
        <f>IF('Master DB'!G239="NULL",0,'Master DB'!G239)</f>
        <v>0</v>
      </c>
      <c r="H239" s="434" t="str">
        <f>IF('Master DB'!H239="NULL",0,'Master DB'!H239)</f>
        <v>http://www.eclairageprofessionnel.fr/</v>
      </c>
      <c r="I239" s="434" t="str">
        <f>IF('Master DB'!I239="NULL",0,'Master DB'!I239)</f>
        <v>https://www.lumenia.com/</v>
      </c>
      <c r="J239" s="238">
        <f>IF('Master DB'!J239="NULL",0,'Master DB'!J239)</f>
        <v>0</v>
      </c>
      <c r="K239" s="434" t="str">
        <f>IF('Master DB'!K239="NULL",0,'Master DB'!K239)</f>
        <v>https://mysolarhome.us/</v>
      </c>
      <c r="L239" s="434" t="str">
        <f>IF('Master DB'!L239="NULL",0,'Master DB'!L239)</f>
        <v>https://ledcorporations.com/</v>
      </c>
      <c r="M239" s="438">
        <f>IF('Master DB'!M239="NULL",0,'Master DB'!M239)</f>
        <v>0</v>
      </c>
      <c r="N239" s="438">
        <f>IF('Master DB'!N239="NULL",0,'Master DB'!N239)</f>
        <v>0</v>
      </c>
      <c r="O239" s="438">
        <f>IF('Master DB'!O239="NULL",0,'Master DB'!O239)</f>
        <v>0</v>
      </c>
      <c r="P239" s="438">
        <f>IF('Master DB'!P239="NULL",0,'Master DB'!P239)</f>
        <v>0</v>
      </c>
      <c r="Q239" s="438">
        <f>IF('Master DB'!Q239="NULL",0,'Master DB'!Q239)</f>
        <v>0</v>
      </c>
      <c r="R239" s="438">
        <f>IF('Master DB'!R239="NULL",0,'Master DB'!R239)</f>
        <v>0</v>
      </c>
      <c r="S239" s="438">
        <f>IF('Master DB'!S239="NULL",0,'Master DB'!S239)</f>
        <v>0</v>
      </c>
      <c r="T239" s="438">
        <f>IF('Master DB'!T239="NULL",0,'Master DB'!T239)</f>
        <v>0</v>
      </c>
      <c r="U239" s="438">
        <f>IF('Master DB'!U239="NULL",0,'Master DB'!U239)</f>
        <v>0</v>
      </c>
      <c r="V239" s="438">
        <f>IF('Master DB'!V239="NULL",0,'Master DB'!V239)</f>
        <v>0</v>
      </c>
      <c r="W239" s="438">
        <f>IF('Master DB'!W239="NULL",0,'Master DB'!W239)</f>
        <v>0</v>
      </c>
      <c r="X239" s="438">
        <f>IF('Master DB'!X239="NULL",0,'Master DB'!X239)</f>
        <v>0</v>
      </c>
    </row>
    <row r="240" spans="1:24" ht="15.75" customHeight="1" x14ac:dyDescent="0.2">
      <c r="A240" s="117">
        <f>'Master DB'!A240</f>
        <v>238</v>
      </c>
      <c r="B240" s="119" t="str">
        <f>'Master DB'!B240</f>
        <v>5. Cash releasing benefits</v>
      </c>
      <c r="C240" s="119" t="str">
        <f>'Master DB'!C240</f>
        <v>5.92 Source 2 - Short</v>
      </c>
      <c r="D240" s="119" t="str">
        <f>'Master DB'!D240</f>
        <v>Item 1</v>
      </c>
      <c r="E240" s="72" t="str">
        <f>'Master DB'!E240</f>
        <v>AlphaNum</v>
      </c>
      <c r="F240" s="438">
        <f>IF('Master DB'!F240="NULL",0,'Master DB'!F240)</f>
        <v>0</v>
      </c>
      <c r="G240" s="438">
        <f>IF('Master DB'!G240="NULL",0,'Master DB'!G240)</f>
        <v>0</v>
      </c>
      <c r="H240" s="434" t="str">
        <f>IF('Master DB'!H240="NULL",0,'Master DB'!H240)</f>
        <v>https://www.theclimategroup.org/</v>
      </c>
      <c r="I240" s="434" t="str">
        <f>IF('Master DB'!I240="NULL",0,'Master DB'!I240)</f>
        <v>http://www.torbay.gov.uk/</v>
      </c>
      <c r="J240" s="238">
        <f>IF('Master DB'!J240="NULL",0,'Master DB'!J240)</f>
        <v>0</v>
      </c>
      <c r="K240" s="434" t="str">
        <f>IF('Master DB'!K240="NULL",0,'Master DB'!K240)</f>
        <v>https://ledcorporations.com/</v>
      </c>
      <c r="L240" s="434" t="str">
        <f>IF('Master DB'!L240="NULL",0,'Master DB'!L240)</f>
        <v>https://www.cornwallhomeshow.co.uk/</v>
      </c>
      <c r="M240" s="438">
        <f>IF('Master DB'!M240="NULL",0,'Master DB'!M240)</f>
        <v>0</v>
      </c>
      <c r="N240" s="438">
        <f>IF('Master DB'!N240="NULL",0,'Master DB'!N240)</f>
        <v>0</v>
      </c>
      <c r="O240" s="438">
        <f>IF('Master DB'!O240="NULL",0,'Master DB'!O240)</f>
        <v>0</v>
      </c>
      <c r="P240" s="438">
        <f>IF('Master DB'!P240="NULL",0,'Master DB'!P240)</f>
        <v>0</v>
      </c>
      <c r="Q240" s="438">
        <f>IF('Master DB'!Q240="NULL",0,'Master DB'!Q240)</f>
        <v>0</v>
      </c>
      <c r="R240" s="438">
        <f>IF('Master DB'!R240="NULL",0,'Master DB'!R240)</f>
        <v>0</v>
      </c>
      <c r="S240" s="438">
        <f>IF('Master DB'!S240="NULL",0,'Master DB'!S240)</f>
        <v>0</v>
      </c>
      <c r="T240" s="438">
        <f>IF('Master DB'!T240="NULL",0,'Master DB'!T240)</f>
        <v>0</v>
      </c>
      <c r="U240" s="438">
        <f>IF('Master DB'!U240="NULL",0,'Master DB'!U240)</f>
        <v>0</v>
      </c>
      <c r="V240" s="438">
        <f>IF('Master DB'!V240="NULL",0,'Master DB'!V240)</f>
        <v>0</v>
      </c>
      <c r="W240" s="438">
        <f>IF('Master DB'!W240="NULL",0,'Master DB'!W240)</f>
        <v>0</v>
      </c>
      <c r="X240" s="438">
        <f>IF('Master DB'!X240="NULL",0,'Master DB'!X240)</f>
        <v>0</v>
      </c>
    </row>
    <row r="241" spans="1:24" ht="15.75" customHeight="1" x14ac:dyDescent="0.2">
      <c r="A241" s="283">
        <f>'Master DB'!A241</f>
        <v>239</v>
      </c>
      <c r="B241" s="284" t="str">
        <f>'Master DB'!B241</f>
        <v>5. Cash releasing benefits</v>
      </c>
      <c r="C241" s="284" t="str">
        <f>'Master DB'!C241</f>
        <v>5.93 Source 3 - Short</v>
      </c>
      <c r="D241" s="284" t="str">
        <f>'Master DB'!D241</f>
        <v>Item 1</v>
      </c>
      <c r="E241" s="146" t="str">
        <f>'Master DB'!E241</f>
        <v>AlphaNum</v>
      </c>
      <c r="F241" s="441">
        <f>IF('Master DB'!F241="NULL",0,'Master DB'!F241)</f>
        <v>0</v>
      </c>
      <c r="G241" s="441">
        <f>IF('Master DB'!G241="NULL",0,'Master DB'!G241)</f>
        <v>0</v>
      </c>
      <c r="H241" s="442" t="str">
        <f>IF('Master DB'!H241="NULL",0,'Master DB'!H241)</f>
        <v>http://www.telford.gov.uk/</v>
      </c>
      <c r="I241" s="442" t="str">
        <f>IF('Master DB'!I241="NULL",0,'Master DB'!I241)</f>
        <v>https://www.telensa.com/</v>
      </c>
      <c r="J241" s="238">
        <f>IF('Master DB'!J241="NULL",0,'Master DB'!J241)</f>
        <v>0</v>
      </c>
      <c r="K241" s="442" t="str">
        <f>IF('Master DB'!K241="NULL",0,'Master DB'!K241)</f>
        <v>https://info.lightinus.com/</v>
      </c>
      <c r="L241" s="441">
        <f>IF('Master DB'!L241="NULL",0,'Master DB'!L241)</f>
        <v>0</v>
      </c>
      <c r="M241" s="441">
        <f>IF('Master DB'!M241="NULL",0,'Master DB'!M241)</f>
        <v>0</v>
      </c>
      <c r="N241" s="441">
        <f>IF('Master DB'!N241="NULL",0,'Master DB'!N241)</f>
        <v>0</v>
      </c>
      <c r="O241" s="441">
        <f>IF('Master DB'!O241="NULL",0,'Master DB'!O241)</f>
        <v>0</v>
      </c>
      <c r="P241" s="441">
        <f>IF('Master DB'!P241="NULL",0,'Master DB'!P241)</f>
        <v>0</v>
      </c>
      <c r="Q241" s="441">
        <f>IF('Master DB'!Q241="NULL",0,'Master DB'!Q241)</f>
        <v>0</v>
      </c>
      <c r="R241" s="441">
        <f>IF('Master DB'!R241="NULL",0,'Master DB'!R241)</f>
        <v>0</v>
      </c>
      <c r="S241" s="441">
        <f>IF('Master DB'!S241="NULL",0,'Master DB'!S241)</f>
        <v>0</v>
      </c>
      <c r="T241" s="441">
        <f>IF('Master DB'!T241="NULL",0,'Master DB'!T241)</f>
        <v>0</v>
      </c>
      <c r="U241" s="441">
        <f>IF('Master DB'!U241="NULL",0,'Master DB'!U241)</f>
        <v>0</v>
      </c>
      <c r="V241" s="441">
        <f>IF('Master DB'!V241="NULL",0,'Master DB'!V241)</f>
        <v>0</v>
      </c>
      <c r="W241" s="441">
        <f>IF('Master DB'!W241="NULL",0,'Master DB'!W241)</f>
        <v>0</v>
      </c>
      <c r="X241" s="441">
        <f>IF('Master DB'!X241="NULL",0,'Master DB'!X241)</f>
        <v>0</v>
      </c>
    </row>
    <row r="242" spans="1:24" ht="15.75" customHeight="1" x14ac:dyDescent="0.2">
      <c r="A242" s="64">
        <f>'Master DB'!A242</f>
        <v>240</v>
      </c>
      <c r="B242" s="65" t="str">
        <f>'Master DB'!B242</f>
        <v>5. Cash releasing benefits</v>
      </c>
      <c r="C242" s="65" t="str">
        <f>'Master DB'!C242</f>
        <v>5.1 Name</v>
      </c>
      <c r="D242" s="275" t="str">
        <f>'Master DB'!D242</f>
        <v>Item 2</v>
      </c>
      <c r="E242" s="66" t="str">
        <f>'Master DB'!E242</f>
        <v>AlphaNum</v>
      </c>
      <c r="F242" s="276">
        <f>IF('Master DB'!F242="NULL",0,'Master DB'!F242)</f>
        <v>0</v>
      </c>
      <c r="G242" s="276">
        <f>IF('Master DB'!G242="NULL",0,'Master DB'!G242)</f>
        <v>0</v>
      </c>
      <c r="H242" s="276" t="str">
        <f>IF('Master DB'!H242="NULL",0,'Master DB'!H242)</f>
        <v xml:space="preserve">Reduction of light Maintenance costs </v>
      </c>
      <c r="I242" s="276" t="str">
        <f>IF('Master DB'!I242="NULL",0,'Master DB'!I242)</f>
        <v xml:space="preserve">Reduction of light Maintenance costs </v>
      </c>
      <c r="J242" s="276">
        <f>IF('Master DB'!J242="NULL",0,'Master DB'!J242)</f>
        <v>0</v>
      </c>
      <c r="K242" s="276">
        <f>IF('Master DB'!K242="NULL",0,'Master DB'!K242)</f>
        <v>0</v>
      </c>
      <c r="L242" s="276">
        <f>IF('Master DB'!L242="NULL",0,'Master DB'!L242)</f>
        <v>0</v>
      </c>
      <c r="M242" s="438">
        <f>IF('Master DB'!M242="NULL",0,'Master DB'!M242)</f>
        <v>0</v>
      </c>
      <c r="N242" s="276">
        <f>IF('Master DB'!N242="NULL",0,'Master DB'!N242)</f>
        <v>0</v>
      </c>
      <c r="O242" s="276">
        <f>IF('Master DB'!O242="NULL",0,'Master DB'!O242)</f>
        <v>0</v>
      </c>
      <c r="P242" s="276">
        <f>IF('Master DB'!P242="NULL",0,'Master DB'!P242)</f>
        <v>0</v>
      </c>
      <c r="Q242" s="149">
        <f>IF('Master DB'!Q242="NULL",0,'Master DB'!Q242)</f>
        <v>0</v>
      </c>
      <c r="R242" s="276">
        <f>IF('Master DB'!R242="NULL",0,'Master DB'!R242)</f>
        <v>0</v>
      </c>
      <c r="S242" s="276">
        <f>IF('Master DB'!S242="NULL",0,'Master DB'!S242)</f>
        <v>0</v>
      </c>
      <c r="T242" s="276">
        <f>IF('Master DB'!T242="NULL",0,'Master DB'!T242)</f>
        <v>0</v>
      </c>
      <c r="U242" s="276">
        <f>IF('Master DB'!U242="NULL",0,'Master DB'!U242)</f>
        <v>0</v>
      </c>
      <c r="V242" s="276">
        <f>IF('Master DB'!V242="NULL",0,'Master DB'!V242)</f>
        <v>0</v>
      </c>
      <c r="W242" s="276">
        <f>IF('Master DB'!W242="NULL",0,'Master DB'!W242)</f>
        <v>0</v>
      </c>
      <c r="X242" s="276">
        <f>IF('Master DB'!X242="NULL",0,'Master DB'!X242)</f>
        <v>0</v>
      </c>
    </row>
    <row r="243" spans="1:24" ht="15.75" customHeight="1" x14ac:dyDescent="0.2">
      <c r="A243" s="117">
        <f>'Master DB'!A243</f>
        <v>241</v>
      </c>
      <c r="B243" s="119" t="str">
        <f>'Master DB'!B243</f>
        <v>5. Cash releasing benefits</v>
      </c>
      <c r="C243" s="119" t="str">
        <f>'Master DB'!C243</f>
        <v>5.2 Unit</v>
      </c>
      <c r="D243" s="119" t="str">
        <f>'Master DB'!D243</f>
        <v>Item 2</v>
      </c>
      <c r="E243" s="72" t="str">
        <f>'Master DB'!E243</f>
        <v>AlphaNum</v>
      </c>
      <c r="F243" s="238">
        <f>IF('Master DB'!F243="NULL",0,'Master DB'!F243)</f>
        <v>0</v>
      </c>
      <c r="G243" s="238">
        <f>IF('Master DB'!G243="NULL",0,'Master DB'!G243)</f>
        <v>0</v>
      </c>
      <c r="H243" s="238" t="str">
        <f>IF('Master DB'!H243="NULL",0,'Master DB'!H243)</f>
        <v>Per Light bulb</v>
      </c>
      <c r="I243" s="238" t="str">
        <f>IF('Master DB'!I243="NULL",0,'Master DB'!I243)</f>
        <v>Per light bulb</v>
      </c>
      <c r="J243" s="238">
        <f>IF('Master DB'!J243="NULL",0,'Master DB'!J243)</f>
        <v>0</v>
      </c>
      <c r="K243" s="238">
        <f>IF('Master DB'!K243="NULL",0,'Master DB'!K243)</f>
        <v>0</v>
      </c>
      <c r="L243" s="238">
        <f>IF('Master DB'!L243="NULL",0,'Master DB'!L243)</f>
        <v>0</v>
      </c>
      <c r="M243" s="438">
        <f>IF('Master DB'!M243="NULL",0,'Master DB'!M243)</f>
        <v>0</v>
      </c>
      <c r="N243" s="238">
        <f>IF('Master DB'!N243="NULL",0,'Master DB'!N243)</f>
        <v>0</v>
      </c>
      <c r="O243" s="238">
        <f>IF('Master DB'!O243="NULL",0,'Master DB'!O243)</f>
        <v>0</v>
      </c>
      <c r="P243" s="238">
        <f>IF('Master DB'!P243="NULL",0,'Master DB'!P243)</f>
        <v>0</v>
      </c>
      <c r="Q243" s="235">
        <f>IF('Master DB'!Q243="NULL",0,'Master DB'!Q243)</f>
        <v>0</v>
      </c>
      <c r="R243" s="235">
        <f>IF('Master DB'!R243="NULL",0,'Master DB'!R243)</f>
        <v>0</v>
      </c>
      <c r="S243" s="235">
        <f>IF('Master DB'!S243="NULL",0,'Master DB'!S243)</f>
        <v>0</v>
      </c>
      <c r="T243" s="235">
        <f>IF('Master DB'!T243="NULL",0,'Master DB'!T243)</f>
        <v>0</v>
      </c>
      <c r="U243" s="235">
        <f>IF('Master DB'!U243="NULL",0,'Master DB'!U243)</f>
        <v>0</v>
      </c>
      <c r="V243" s="235">
        <f>IF('Master DB'!V243="NULL",0,'Master DB'!V243)</f>
        <v>0</v>
      </c>
      <c r="W243" s="235">
        <f>IF('Master DB'!W243="NULL",0,'Master DB'!W243)</f>
        <v>0</v>
      </c>
      <c r="X243" s="235">
        <f>IF('Master DB'!X243="NULL",0,'Master DB'!X243)</f>
        <v>0</v>
      </c>
    </row>
    <row r="244" spans="1:24" ht="15.75" customHeight="1" x14ac:dyDescent="0.2">
      <c r="A244" s="117">
        <f>'Master DB'!A244</f>
        <v>242</v>
      </c>
      <c r="B244" s="119" t="str">
        <f>'Master DB'!B244</f>
        <v>5. Cash releasing benefits</v>
      </c>
      <c r="C244" s="119" t="str">
        <f>'Master DB'!C244</f>
        <v>5.3 Baseline Ratio # Units / Measure</v>
      </c>
      <c r="D244" s="119" t="str">
        <f>'Master DB'!D244</f>
        <v>Item 2</v>
      </c>
      <c r="E244" s="72" t="str">
        <f>'Master DB'!E244</f>
        <v>Num #</v>
      </c>
      <c r="F244" s="238">
        <f>IF('Master DB'!F244="NULL",0,'Master DB'!F244)</f>
        <v>0</v>
      </c>
      <c r="G244" s="238">
        <f>IF('Master DB'!G244="NULL",0,'Master DB'!G244)</f>
        <v>0</v>
      </c>
      <c r="H244" s="238">
        <f>IF('Master DB'!H244="NULL",0,'Master DB'!H244)</f>
        <v>1</v>
      </c>
      <c r="I244" s="238">
        <f>IF('Master DB'!I244="NULL",0,'Master DB'!I244)</f>
        <v>1</v>
      </c>
      <c r="J244" s="238">
        <f>IF('Master DB'!J244="NULL",0,'Master DB'!J244)</f>
        <v>0</v>
      </c>
      <c r="K244" s="238">
        <f>IF('Master DB'!K244="NULL",0,'Master DB'!K244)</f>
        <v>0</v>
      </c>
      <c r="L244" s="238">
        <f>IF('Master DB'!L244="NULL",0,'Master DB'!L244)</f>
        <v>0</v>
      </c>
      <c r="M244" s="438">
        <f>IF('Master DB'!M244="NULL",0,'Master DB'!M244)</f>
        <v>0</v>
      </c>
      <c r="N244" s="238">
        <f>IF('Master DB'!N244="NULL",0,'Master DB'!N244)</f>
        <v>0</v>
      </c>
      <c r="O244" s="238">
        <f>IF('Master DB'!O244="NULL",0,'Master DB'!O244)</f>
        <v>0</v>
      </c>
      <c r="P244" s="238">
        <f>IF('Master DB'!P244="NULL",0,'Master DB'!P244)</f>
        <v>0</v>
      </c>
      <c r="Q244" s="235">
        <f>IF('Master DB'!Q244="NULL",0,'Master DB'!Q244)</f>
        <v>0</v>
      </c>
      <c r="R244" s="235">
        <f>IF('Master DB'!R244="NULL",0,'Master DB'!R244)</f>
        <v>0</v>
      </c>
      <c r="S244" s="235">
        <f>IF('Master DB'!S244="NULL",0,'Master DB'!S244)</f>
        <v>0</v>
      </c>
      <c r="T244" s="235">
        <f>IF('Master DB'!T244="NULL",0,'Master DB'!T244)</f>
        <v>0</v>
      </c>
      <c r="U244" s="235">
        <f>IF('Master DB'!U244="NULL",0,'Master DB'!U244)</f>
        <v>0</v>
      </c>
      <c r="V244" s="235">
        <f>IF('Master DB'!V244="NULL",0,'Master DB'!V244)</f>
        <v>0</v>
      </c>
      <c r="W244" s="235">
        <f>IF('Master DB'!W244="NULL",0,'Master DB'!W244)</f>
        <v>0</v>
      </c>
      <c r="X244" s="235">
        <f>IF('Master DB'!X244="NULL",0,'Master DB'!X244)</f>
        <v>0</v>
      </c>
    </row>
    <row r="245" spans="1:24" ht="15.75" customHeight="1" x14ac:dyDescent="0.2">
      <c r="A245" s="117">
        <f>'Master DB'!A245</f>
        <v>243</v>
      </c>
      <c r="B245" s="119" t="str">
        <f>'Master DB'!B245</f>
        <v>5. Cash releasing benefits</v>
      </c>
      <c r="C245" s="119" t="str">
        <f>'Master DB'!C245</f>
        <v>5.4 Baseline monthly cost per unit</v>
      </c>
      <c r="D245" s="119" t="str">
        <f>'Master DB'!D245</f>
        <v>Item 2</v>
      </c>
      <c r="E245" s="72" t="str">
        <f>'Master DB'!E245</f>
        <v>£</v>
      </c>
      <c r="F245" s="238">
        <f>IF('Master DB'!F245="NULL",0,'Master DB'!F245)</f>
        <v>0</v>
      </c>
      <c r="G245" s="238">
        <f>IF('Master DB'!G245="NULL",0,'Master DB'!G245)</f>
        <v>0</v>
      </c>
      <c r="H245" s="238">
        <f>IF('Master DB'!H245="NULL",0,'Master DB'!H245)</f>
        <v>30</v>
      </c>
      <c r="I245" s="238">
        <f>IF('Master DB'!I245="NULL",0,'Master DB'!I245)</f>
        <v>30</v>
      </c>
      <c r="J245" s="238">
        <f>IF('Master DB'!J245="NULL",0,'Master DB'!J245)</f>
        <v>0</v>
      </c>
      <c r="K245" s="238">
        <f>IF('Master DB'!K245="NULL",0,'Master DB'!K245)</f>
        <v>0</v>
      </c>
      <c r="L245" s="238">
        <f>IF('Master DB'!L245="NULL",0,'Master DB'!L245)</f>
        <v>0</v>
      </c>
      <c r="M245" s="438">
        <f>IF('Master DB'!M245="NULL",0,'Master DB'!M245)</f>
        <v>0</v>
      </c>
      <c r="N245" s="238">
        <f>IF('Master DB'!N245="NULL",0,'Master DB'!N245)</f>
        <v>0</v>
      </c>
      <c r="O245" s="238">
        <f>IF('Master DB'!O245="NULL",0,'Master DB'!O245)</f>
        <v>0</v>
      </c>
      <c r="P245" s="238">
        <f>IF('Master DB'!P245="NULL",0,'Master DB'!P245)</f>
        <v>0</v>
      </c>
      <c r="Q245" s="235">
        <f>IF('Master DB'!Q245="NULL",0,'Master DB'!Q245)</f>
        <v>0</v>
      </c>
      <c r="R245" s="235">
        <f>IF('Master DB'!R245="NULL",0,'Master DB'!R245)</f>
        <v>0</v>
      </c>
      <c r="S245" s="235">
        <f>IF('Master DB'!S245="NULL",0,'Master DB'!S245)</f>
        <v>0</v>
      </c>
      <c r="T245" s="235">
        <f>IF('Master DB'!T245="NULL",0,'Master DB'!T245)</f>
        <v>0</v>
      </c>
      <c r="U245" s="235">
        <f>IF('Master DB'!U245="NULL",0,'Master DB'!U245)</f>
        <v>0</v>
      </c>
      <c r="V245" s="235">
        <f>IF('Master DB'!V245="NULL",0,'Master DB'!V245)</f>
        <v>0</v>
      </c>
      <c r="W245" s="235">
        <f>IF('Master DB'!W245="NULL",0,'Master DB'!W245)</f>
        <v>0</v>
      </c>
      <c r="X245" s="235">
        <f>IF('Master DB'!X245="NULL",0,'Master DB'!X245)</f>
        <v>0</v>
      </c>
    </row>
    <row r="246" spans="1:24" ht="15.75" customHeight="1" x14ac:dyDescent="0.2">
      <c r="A246" s="117">
        <f>'Master DB'!A246</f>
        <v>244</v>
      </c>
      <c r="B246" s="119" t="str">
        <f>'Master DB'!B246</f>
        <v>5. Cash releasing benefits</v>
      </c>
      <c r="C246" s="119" t="str">
        <f>'Master DB'!C246</f>
        <v>5.5 % Reduction of Number of Unit . Min</v>
      </c>
      <c r="D246" s="119" t="str">
        <f>'Master DB'!D246</f>
        <v>Item 2</v>
      </c>
      <c r="E246" s="72" t="str">
        <f>'Master DB'!E246</f>
        <v>%</v>
      </c>
      <c r="F246" s="438">
        <f>IF('Master DB'!F246="NULL",0,'Master DB'!F246)</f>
        <v>0</v>
      </c>
      <c r="G246" s="438">
        <f>IF('Master DB'!G246="NULL",0,'Master DB'!G246)</f>
        <v>0</v>
      </c>
      <c r="H246" s="438">
        <f>IF('Master DB'!H246="NULL",0,'Master DB'!H246)</f>
        <v>0</v>
      </c>
      <c r="I246" s="438">
        <f>IF('Master DB'!I246="NULL",0,'Master DB'!I246)</f>
        <v>0.45</v>
      </c>
      <c r="J246" s="438">
        <f>IF('Master DB'!J246="NULL",0,'Master DB'!J246)</f>
        <v>0</v>
      </c>
      <c r="K246" s="438">
        <f>IF('Master DB'!K246="NULL",0,'Master DB'!K246)</f>
        <v>0</v>
      </c>
      <c r="L246" s="438">
        <f>IF('Master DB'!L246="NULL",0,'Master DB'!L246)</f>
        <v>0</v>
      </c>
      <c r="M246" s="438">
        <f>IF('Master DB'!M246="NULL",0,'Master DB'!M246)</f>
        <v>0</v>
      </c>
      <c r="N246" s="438">
        <f>IF('Master DB'!N246="NULL",0,'Master DB'!N246)</f>
        <v>0</v>
      </c>
      <c r="O246" s="438">
        <f>IF('Master DB'!O246="NULL",0,'Master DB'!O246)</f>
        <v>0</v>
      </c>
      <c r="P246" s="438">
        <f>IF('Master DB'!P246="NULL",0,'Master DB'!P246)</f>
        <v>0</v>
      </c>
      <c r="Q246" s="443">
        <f>IF('Master DB'!Q246="NULL",0,'Master DB'!Q246)</f>
        <v>0</v>
      </c>
      <c r="R246" s="443">
        <f>IF('Master DB'!R246="NULL",0,'Master DB'!R246)</f>
        <v>0</v>
      </c>
      <c r="S246" s="443">
        <f>IF('Master DB'!S246="NULL",0,'Master DB'!S246)</f>
        <v>0</v>
      </c>
      <c r="T246" s="443">
        <f>IF('Master DB'!T246="NULL",0,'Master DB'!T246)</f>
        <v>0</v>
      </c>
      <c r="U246" s="443">
        <f>IF('Master DB'!U246="NULL",0,'Master DB'!U246)</f>
        <v>0</v>
      </c>
      <c r="V246" s="443">
        <f>IF('Master DB'!V246="NULL",0,'Master DB'!V246)</f>
        <v>0</v>
      </c>
      <c r="W246" s="443">
        <f>IF('Master DB'!W246="NULL",0,'Master DB'!W246)</f>
        <v>0</v>
      </c>
      <c r="X246" s="443">
        <f>IF('Master DB'!X246="NULL",0,'Master DB'!X246)</f>
        <v>0</v>
      </c>
    </row>
    <row r="247" spans="1:24" ht="15.75" customHeight="1" x14ac:dyDescent="0.2">
      <c r="A247" s="117">
        <f>'Master DB'!A247</f>
        <v>245</v>
      </c>
      <c r="B247" s="119" t="str">
        <f>'Master DB'!B247</f>
        <v>5. Cash releasing benefits</v>
      </c>
      <c r="C247" s="119" t="str">
        <f>'Master DB'!C247</f>
        <v>5.6 % Reduction of Number of Unit . Max</v>
      </c>
      <c r="D247" s="119" t="str">
        <f>'Master DB'!D247</f>
        <v>Item 2</v>
      </c>
      <c r="E247" s="72" t="str">
        <f>'Master DB'!E247</f>
        <v>%</v>
      </c>
      <c r="F247" s="438">
        <f>IF('Master DB'!F247="NULL",0,'Master DB'!F247)</f>
        <v>0</v>
      </c>
      <c r="G247" s="438">
        <f>IF('Master DB'!G247="NULL",0,'Master DB'!G247)</f>
        <v>0</v>
      </c>
      <c r="H247" s="438">
        <f>IF('Master DB'!H247="NULL",0,'Master DB'!H247)</f>
        <v>0</v>
      </c>
      <c r="I247" s="438">
        <f>IF('Master DB'!I247="NULL",0,'Master DB'!I247)</f>
        <v>0.6</v>
      </c>
      <c r="J247" s="438">
        <f>IF('Master DB'!J247="NULL",0,'Master DB'!J247)</f>
        <v>0</v>
      </c>
      <c r="K247" s="438">
        <f>IF('Master DB'!K247="NULL",0,'Master DB'!K247)</f>
        <v>0</v>
      </c>
      <c r="L247" s="438">
        <f>IF('Master DB'!L247="NULL",0,'Master DB'!L247)</f>
        <v>0</v>
      </c>
      <c r="M247" s="438">
        <f>IF('Master DB'!M247="NULL",0,'Master DB'!M247)</f>
        <v>0</v>
      </c>
      <c r="N247" s="438">
        <f>IF('Master DB'!N247="NULL",0,'Master DB'!N247)</f>
        <v>0</v>
      </c>
      <c r="O247" s="438">
        <f>IF('Master DB'!O247="NULL",0,'Master DB'!O247)</f>
        <v>0</v>
      </c>
      <c r="P247" s="438">
        <f>IF('Master DB'!P247="NULL",0,'Master DB'!P247)</f>
        <v>0</v>
      </c>
      <c r="Q247" s="443">
        <f>IF('Master DB'!Q247="NULL",0,'Master DB'!Q247)</f>
        <v>0</v>
      </c>
      <c r="R247" s="443">
        <f>IF('Master DB'!R247="NULL",0,'Master DB'!R247)</f>
        <v>0</v>
      </c>
      <c r="S247" s="443">
        <f>IF('Master DB'!S247="NULL",0,'Master DB'!S247)</f>
        <v>0</v>
      </c>
      <c r="T247" s="443">
        <f>IF('Master DB'!T247="NULL",0,'Master DB'!T247)</f>
        <v>0</v>
      </c>
      <c r="U247" s="443">
        <f>IF('Master DB'!U247="NULL",0,'Master DB'!U247)</f>
        <v>0</v>
      </c>
      <c r="V247" s="443">
        <f>IF('Master DB'!V247="NULL",0,'Master DB'!V247)</f>
        <v>0</v>
      </c>
      <c r="W247" s="443">
        <f>IF('Master DB'!W247="NULL",0,'Master DB'!W247)</f>
        <v>0</v>
      </c>
      <c r="X247" s="443">
        <f>IF('Master DB'!X247="NULL",0,'Master DB'!X247)</f>
        <v>0</v>
      </c>
    </row>
    <row r="248" spans="1:24" ht="15.75" customHeight="1" x14ac:dyDescent="0.2">
      <c r="A248" s="117">
        <f>'Master DB'!A248</f>
        <v>246</v>
      </c>
      <c r="B248" s="119" t="str">
        <f>'Master DB'!B248</f>
        <v>5. Cash releasing benefits</v>
      </c>
      <c r="C248" s="119" t="str">
        <f>'Master DB'!C248</f>
        <v>5.7 % Reduction of Unit Cost . Min</v>
      </c>
      <c r="D248" s="119" t="str">
        <f>'Master DB'!D248</f>
        <v>Item 2</v>
      </c>
      <c r="E248" s="72" t="str">
        <f>'Master DB'!E248</f>
        <v>%</v>
      </c>
      <c r="F248" s="438">
        <f>IF('Master DB'!F248="NULL",0,'Master DB'!F248)</f>
        <v>0</v>
      </c>
      <c r="G248" s="438">
        <f>IF('Master DB'!G248="NULL",0,'Master DB'!G248)</f>
        <v>0</v>
      </c>
      <c r="H248" s="438">
        <f>IF('Master DB'!H248="NULL",0,'Master DB'!H248)</f>
        <v>0.5</v>
      </c>
      <c r="I248" s="438">
        <f>IF('Master DB'!I248="NULL",0,'Master DB'!I248)</f>
        <v>0</v>
      </c>
      <c r="J248" s="438">
        <f>IF('Master DB'!J248="NULL",0,'Master DB'!J248)</f>
        <v>0</v>
      </c>
      <c r="K248" s="438">
        <f>IF('Master DB'!K248="NULL",0,'Master DB'!K248)</f>
        <v>0</v>
      </c>
      <c r="L248" s="438">
        <f>IF('Master DB'!L248="NULL",0,'Master DB'!L248)</f>
        <v>0</v>
      </c>
      <c r="M248" s="438">
        <f>IF('Master DB'!M248="NULL",0,'Master DB'!M248)</f>
        <v>0</v>
      </c>
      <c r="N248" s="438">
        <f>IF('Master DB'!N248="NULL",0,'Master DB'!N248)</f>
        <v>0</v>
      </c>
      <c r="O248" s="438">
        <f>IF('Master DB'!O248="NULL",0,'Master DB'!O248)</f>
        <v>0</v>
      </c>
      <c r="P248" s="438">
        <f>IF('Master DB'!P248="NULL",0,'Master DB'!P248)</f>
        <v>0</v>
      </c>
      <c r="Q248" s="443">
        <f>IF('Master DB'!Q248="NULL",0,'Master DB'!Q248)</f>
        <v>0</v>
      </c>
      <c r="R248" s="443">
        <f>IF('Master DB'!R248="NULL",0,'Master DB'!R248)</f>
        <v>0</v>
      </c>
      <c r="S248" s="443">
        <f>IF('Master DB'!S248="NULL",0,'Master DB'!S248)</f>
        <v>0</v>
      </c>
      <c r="T248" s="443">
        <f>IF('Master DB'!T248="NULL",0,'Master DB'!T248)</f>
        <v>0</v>
      </c>
      <c r="U248" s="443">
        <f>IF('Master DB'!U248="NULL",0,'Master DB'!U248)</f>
        <v>0</v>
      </c>
      <c r="V248" s="443">
        <f>IF('Master DB'!V248="NULL",0,'Master DB'!V248)</f>
        <v>0</v>
      </c>
      <c r="W248" s="443">
        <f>IF('Master DB'!W248="NULL",0,'Master DB'!W248)</f>
        <v>0</v>
      </c>
      <c r="X248" s="443">
        <f>IF('Master DB'!X248="NULL",0,'Master DB'!X248)</f>
        <v>0</v>
      </c>
    </row>
    <row r="249" spans="1:24" ht="15.75" customHeight="1" x14ac:dyDescent="0.2">
      <c r="A249" s="117">
        <f>'Master DB'!A249</f>
        <v>247</v>
      </c>
      <c r="B249" s="119" t="str">
        <f>'Master DB'!B249</f>
        <v>5. Cash releasing benefits</v>
      </c>
      <c r="C249" s="119" t="str">
        <f>'Master DB'!C249</f>
        <v>5.8 % Reduction of Unit Cost . Max</v>
      </c>
      <c r="D249" s="119" t="str">
        <f>'Master DB'!D249</f>
        <v>Item 2</v>
      </c>
      <c r="E249" s="72" t="str">
        <f>'Master DB'!E249</f>
        <v>%</v>
      </c>
      <c r="F249" s="438">
        <f>IF('Master DB'!F249="NULL",0,'Master DB'!F249)</f>
        <v>0</v>
      </c>
      <c r="G249" s="438">
        <f>IF('Master DB'!G249="NULL",0,'Master DB'!G249)</f>
        <v>0</v>
      </c>
      <c r="H249" s="438">
        <f>IF('Master DB'!H249="NULL",0,'Master DB'!H249)</f>
        <v>0.8</v>
      </c>
      <c r="I249" s="438">
        <f>IF('Master DB'!I249="NULL",0,'Master DB'!I249)</f>
        <v>0</v>
      </c>
      <c r="J249" s="438">
        <f>IF('Master DB'!J249="NULL",0,'Master DB'!J249)</f>
        <v>0</v>
      </c>
      <c r="K249" s="438">
        <f>IF('Master DB'!K249="NULL",0,'Master DB'!K249)</f>
        <v>0</v>
      </c>
      <c r="L249" s="438">
        <f>IF('Master DB'!L249="NULL",0,'Master DB'!L249)</f>
        <v>0</v>
      </c>
      <c r="M249" s="438">
        <f>IF('Master DB'!M249="NULL",0,'Master DB'!M249)</f>
        <v>0</v>
      </c>
      <c r="N249" s="438">
        <f>IF('Master DB'!N249="NULL",0,'Master DB'!N249)</f>
        <v>0</v>
      </c>
      <c r="O249" s="438">
        <f>IF('Master DB'!O249="NULL",0,'Master DB'!O249)</f>
        <v>0</v>
      </c>
      <c r="P249" s="438">
        <f>IF('Master DB'!P249="NULL",0,'Master DB'!P249)</f>
        <v>0</v>
      </c>
      <c r="Q249" s="443">
        <f>IF('Master DB'!Q249="NULL",0,'Master DB'!Q249)</f>
        <v>0</v>
      </c>
      <c r="R249" s="443">
        <f>IF('Master DB'!R249="NULL",0,'Master DB'!R249)</f>
        <v>0</v>
      </c>
      <c r="S249" s="443">
        <f>IF('Master DB'!S249="NULL",0,'Master DB'!S249)</f>
        <v>0</v>
      </c>
      <c r="T249" s="443">
        <f>IF('Master DB'!T249="NULL",0,'Master DB'!T249)</f>
        <v>0</v>
      </c>
      <c r="U249" s="443">
        <f>IF('Master DB'!U249="NULL",0,'Master DB'!U249)</f>
        <v>0</v>
      </c>
      <c r="V249" s="443">
        <f>IF('Master DB'!V249="NULL",0,'Master DB'!V249)</f>
        <v>0</v>
      </c>
      <c r="W249" s="443">
        <f>IF('Master DB'!W249="NULL",0,'Master DB'!W249)</f>
        <v>0</v>
      </c>
      <c r="X249" s="443">
        <f>IF('Master DB'!X249="NULL",0,'Master DB'!X249)</f>
        <v>0</v>
      </c>
    </row>
    <row r="250" spans="1:24" ht="15.75" customHeight="1" x14ac:dyDescent="0.2">
      <c r="A250" s="117">
        <f>'Master DB'!A250</f>
        <v>248</v>
      </c>
      <c r="B250" s="119" t="str">
        <f>'Master DB'!B250</f>
        <v>5. Cash releasing benefits</v>
      </c>
      <c r="C250" s="119" t="str">
        <f>'Master DB'!C250</f>
        <v>5.9 Source 1</v>
      </c>
      <c r="D250" s="119" t="str">
        <f>'Master DB'!D250</f>
        <v>Item 2</v>
      </c>
      <c r="E250" s="72" t="str">
        <f>'Master DB'!E250</f>
        <v>AlphaNum</v>
      </c>
      <c r="F250" s="438">
        <f>IF('Master DB'!F250="NULL",0,'Master DB'!F250)</f>
        <v>0</v>
      </c>
      <c r="G250" s="438">
        <f>IF('Master DB'!G250="NULL",0,'Master DB'!G250)</f>
        <v>0</v>
      </c>
      <c r="H250" s="434" t="str">
        <f>IF('Master DB'!H250="NULL",0,'Master DB'!H250)</f>
        <v xml:space="preserve">http://www.eclairageprofessionnel.fr/relamping-led-transition-energetique/
</v>
      </c>
      <c r="I250" s="434" t="str">
        <f>IF('Master DB'!I250="NULL",0,'Master DB'!I250)</f>
        <v xml:space="preserve"> https://www.lumenia.com/solutions/lumenia-cms-lum-central-management-system
</v>
      </c>
      <c r="J250" s="438">
        <f>IF('Master DB'!J250="NULL",0,'Master DB'!J250)</f>
        <v>0</v>
      </c>
      <c r="K250" s="438">
        <f>IF('Master DB'!K250="NULL",0,'Master DB'!K250)</f>
        <v>0</v>
      </c>
      <c r="L250" s="438">
        <f>IF('Master DB'!L250="NULL",0,'Master DB'!L250)</f>
        <v>0</v>
      </c>
      <c r="M250" s="438">
        <f>IF('Master DB'!M250="NULL",0,'Master DB'!M250)</f>
        <v>0</v>
      </c>
      <c r="N250" s="438">
        <f>IF('Master DB'!N250="NULL",0,'Master DB'!N250)</f>
        <v>0</v>
      </c>
      <c r="O250" s="438">
        <f>IF('Master DB'!O250="NULL",0,'Master DB'!O250)</f>
        <v>0</v>
      </c>
      <c r="P250" s="438">
        <f>IF('Master DB'!P250="NULL",0,'Master DB'!P250)</f>
        <v>0</v>
      </c>
      <c r="Q250" s="443">
        <f>IF('Master DB'!Q250="NULL",0,'Master DB'!Q250)</f>
        <v>0</v>
      </c>
      <c r="R250" s="443">
        <f>IF('Master DB'!R250="NULL",0,'Master DB'!R250)</f>
        <v>0</v>
      </c>
      <c r="S250" s="443">
        <f>IF('Master DB'!S250="NULL",0,'Master DB'!S250)</f>
        <v>0</v>
      </c>
      <c r="T250" s="443">
        <f>IF('Master DB'!T250="NULL",0,'Master DB'!T250)</f>
        <v>0</v>
      </c>
      <c r="U250" s="443">
        <f>IF('Master DB'!U250="NULL",0,'Master DB'!U250)</f>
        <v>0</v>
      </c>
      <c r="V250" s="443">
        <f>IF('Master DB'!V250="NULL",0,'Master DB'!V250)</f>
        <v>0</v>
      </c>
      <c r="W250" s="443">
        <f>IF('Master DB'!W250="NULL",0,'Master DB'!W250)</f>
        <v>0</v>
      </c>
      <c r="X250" s="443">
        <f>IF('Master DB'!X250="NULL",0,'Master DB'!X250)</f>
        <v>0</v>
      </c>
    </row>
    <row r="251" spans="1:24" ht="15.75" customHeight="1" x14ac:dyDescent="0.2">
      <c r="A251" s="117">
        <f>'Master DB'!A251</f>
        <v>249</v>
      </c>
      <c r="B251" s="119" t="str">
        <f>'Master DB'!B251</f>
        <v>5. Cash releasing benefits</v>
      </c>
      <c r="C251" s="119" t="str">
        <f>'Master DB'!C251</f>
        <v>5.91 Source 2</v>
      </c>
      <c r="D251" s="119" t="str">
        <f>'Master DB'!D251</f>
        <v>Item 2</v>
      </c>
      <c r="E251" s="72" t="str">
        <f>'Master DB'!E251</f>
        <v>AlphaNum</v>
      </c>
      <c r="F251" s="438">
        <f>IF('Master DB'!F251="NULL",0,'Master DB'!F251)</f>
        <v>0</v>
      </c>
      <c r="G251" s="438">
        <f>IF('Master DB'!G251="NULL",0,'Master DB'!G251)</f>
        <v>0</v>
      </c>
      <c r="H251" s="434" t="str">
        <f>IF('Master DB'!H251="NULL",0,'Master DB'!H251)</f>
        <v>https://www.surrey.ca/city-services/4614.aspx</v>
      </c>
      <c r="I251" s="434" t="str">
        <f>IF('Master DB'!I251="NULL",0,'Master DB'!I251)</f>
        <v xml:space="preserve">https://www.osram.com/ds/knowledge/street-light-control-by-osram-innovative-light-management-system-for-outdoor-areas/index.jsp
</v>
      </c>
      <c r="J251" s="438">
        <f>IF('Master DB'!J251="NULL",0,'Master DB'!J251)</f>
        <v>0</v>
      </c>
      <c r="K251" s="438">
        <f>IF('Master DB'!K251="NULL",0,'Master DB'!K251)</f>
        <v>0</v>
      </c>
      <c r="L251" s="438">
        <f>IF('Master DB'!L251="NULL",0,'Master DB'!L251)</f>
        <v>0</v>
      </c>
      <c r="M251" s="438">
        <f>IF('Master DB'!M251="NULL",0,'Master DB'!M251)</f>
        <v>0</v>
      </c>
      <c r="N251" s="438">
        <f>IF('Master DB'!N251="NULL",0,'Master DB'!N251)</f>
        <v>0</v>
      </c>
      <c r="O251" s="438">
        <f>IF('Master DB'!O251="NULL",0,'Master DB'!O251)</f>
        <v>0</v>
      </c>
      <c r="P251" s="438">
        <f>IF('Master DB'!P251="NULL",0,'Master DB'!P251)</f>
        <v>0</v>
      </c>
      <c r="Q251" s="443">
        <f>IF('Master DB'!Q251="NULL",0,'Master DB'!Q251)</f>
        <v>0</v>
      </c>
      <c r="R251" s="443">
        <f>IF('Master DB'!R251="NULL",0,'Master DB'!R251)</f>
        <v>0</v>
      </c>
      <c r="S251" s="443">
        <f>IF('Master DB'!S251="NULL",0,'Master DB'!S251)</f>
        <v>0</v>
      </c>
      <c r="T251" s="443">
        <f>IF('Master DB'!T251="NULL",0,'Master DB'!T251)</f>
        <v>0</v>
      </c>
      <c r="U251" s="443">
        <f>IF('Master DB'!U251="NULL",0,'Master DB'!U251)</f>
        <v>0</v>
      </c>
      <c r="V251" s="443">
        <f>IF('Master DB'!V251="NULL",0,'Master DB'!V251)</f>
        <v>0</v>
      </c>
      <c r="W251" s="443">
        <f>IF('Master DB'!W251="NULL",0,'Master DB'!W251)</f>
        <v>0</v>
      </c>
      <c r="X251" s="443">
        <f>IF('Master DB'!X251="NULL",0,'Master DB'!X251)</f>
        <v>0</v>
      </c>
    </row>
    <row r="252" spans="1:24" ht="15.75" customHeight="1" x14ac:dyDescent="0.2">
      <c r="A252" s="117">
        <f>'Master DB'!A252</f>
        <v>250</v>
      </c>
      <c r="B252" s="119" t="str">
        <f>'Master DB'!B252</f>
        <v>5. Cash releasing benefits</v>
      </c>
      <c r="C252" s="119" t="str">
        <f>'Master DB'!C252</f>
        <v>5.92 Source 3</v>
      </c>
      <c r="D252" s="119" t="str">
        <f>'Master DB'!D252</f>
        <v>Item 2</v>
      </c>
      <c r="E252" s="72" t="str">
        <f>'Master DB'!E252</f>
        <v>AlphaNum</v>
      </c>
      <c r="F252" s="238">
        <f>IF('Master DB'!F252="NULL",0,'Master DB'!F252)</f>
        <v>0</v>
      </c>
      <c r="G252" s="238">
        <f>IF('Master DB'!G252="NULL",0,'Master DB'!G252)</f>
        <v>0</v>
      </c>
      <c r="H252" s="281" t="str">
        <f>IF('Master DB'!H252="NULL",0,'Master DB'!H252)</f>
        <v>https://www.streetlights-solar.com/2018/07/19/cost-comparison-between-solar-vs-traditional-lights/</v>
      </c>
      <c r="I252" s="281" t="str">
        <f>IF('Master DB'!I252="NULL",0,'Master DB'!I252)</f>
        <v xml:space="preserve">http://www.torbay.gov.uk/DemocraticServices/documents/s16818/Capital%20Plan%20Appendix%202.pdf
</v>
      </c>
      <c r="J252" s="238">
        <f>IF('Master DB'!J252="NULL",0,'Master DB'!J252)</f>
        <v>0</v>
      </c>
      <c r="K252" s="238">
        <f>IF('Master DB'!K252="NULL",0,'Master DB'!K252)</f>
        <v>0</v>
      </c>
      <c r="L252" s="238">
        <f>IF('Master DB'!L252="NULL",0,'Master DB'!L252)</f>
        <v>0</v>
      </c>
      <c r="M252" s="438">
        <f>IF('Master DB'!M252="NULL",0,'Master DB'!M252)</f>
        <v>0</v>
      </c>
      <c r="N252" s="238">
        <f>IF('Master DB'!N252="NULL",0,'Master DB'!N252)</f>
        <v>0</v>
      </c>
      <c r="O252" s="238">
        <f>IF('Master DB'!O252="NULL",0,'Master DB'!O252)</f>
        <v>0</v>
      </c>
      <c r="P252" s="238">
        <f>IF('Master DB'!P252="NULL",0,'Master DB'!P252)</f>
        <v>0</v>
      </c>
      <c r="Q252" s="235">
        <f>IF('Master DB'!Q252="NULL",0,'Master DB'!Q252)</f>
        <v>0</v>
      </c>
      <c r="R252" s="235">
        <f>IF('Master DB'!R252="NULL",0,'Master DB'!R252)</f>
        <v>0</v>
      </c>
      <c r="S252" s="235">
        <f>IF('Master DB'!S252="NULL",0,'Master DB'!S252)</f>
        <v>0</v>
      </c>
      <c r="T252" s="235">
        <f>IF('Master DB'!T252="NULL",0,'Master DB'!T252)</f>
        <v>0</v>
      </c>
      <c r="U252" s="235">
        <f>IF('Master DB'!U252="NULL",0,'Master DB'!U252)</f>
        <v>0</v>
      </c>
      <c r="V252" s="235">
        <f>IF('Master DB'!V252="NULL",0,'Master DB'!V252)</f>
        <v>0</v>
      </c>
      <c r="W252" s="235">
        <f>IF('Master DB'!W252="NULL",0,'Master DB'!W252)</f>
        <v>0</v>
      </c>
      <c r="X252" s="235">
        <f>IF('Master DB'!X252="NULL",0,'Master DB'!X252)</f>
        <v>0</v>
      </c>
    </row>
    <row r="253" spans="1:24" ht="15.75" customHeight="1" x14ac:dyDescent="0.2">
      <c r="A253" s="117">
        <f>'Master DB'!A253</f>
        <v>251</v>
      </c>
      <c r="B253" s="119" t="str">
        <f>'Master DB'!B253</f>
        <v>5. Cash releasing benefits</v>
      </c>
      <c r="C253" s="119" t="str">
        <f>'Master DB'!C253</f>
        <v>5.93 Source 1 - Short</v>
      </c>
      <c r="D253" s="119" t="str">
        <f>'Master DB'!D253</f>
        <v>Item 2</v>
      </c>
      <c r="E253" s="72" t="str">
        <f>'Master DB'!E253</f>
        <v>AlphaNum</v>
      </c>
      <c r="F253" s="438">
        <f>IF('Master DB'!F253="NULL",0,'Master DB'!F253)</f>
        <v>0</v>
      </c>
      <c r="G253" s="438">
        <f>IF('Master DB'!G253="NULL",0,'Master DB'!G253)</f>
        <v>0</v>
      </c>
      <c r="H253" s="434" t="str">
        <f>IF('Master DB'!H253="NULL",0,'Master DB'!H253)</f>
        <v>http://www.eclairageprofessionnel.fr/</v>
      </c>
      <c r="I253" s="434" t="str">
        <f>IF('Master DB'!I253="NULL",0,'Master DB'!I253)</f>
        <v>https://www.lumenia.com/</v>
      </c>
      <c r="J253" s="438">
        <f>IF('Master DB'!J253="NULL",0,'Master DB'!J253)</f>
        <v>0</v>
      </c>
      <c r="K253" s="438">
        <f>IF('Master DB'!K253="NULL",0,'Master DB'!K253)</f>
        <v>0</v>
      </c>
      <c r="L253" s="438">
        <f>IF('Master DB'!L253="NULL",0,'Master DB'!L253)</f>
        <v>0</v>
      </c>
      <c r="M253" s="438">
        <f>IF('Master DB'!M253="NULL",0,'Master DB'!M253)</f>
        <v>0</v>
      </c>
      <c r="N253" s="438">
        <f>IF('Master DB'!N253="NULL",0,'Master DB'!N253)</f>
        <v>0</v>
      </c>
      <c r="O253" s="438">
        <f>IF('Master DB'!O253="NULL",0,'Master DB'!O253)</f>
        <v>0</v>
      </c>
      <c r="P253" s="438">
        <f>IF('Master DB'!P253="NULL",0,'Master DB'!P253)</f>
        <v>0</v>
      </c>
      <c r="Q253" s="443">
        <f>IF('Master DB'!Q253="NULL",0,'Master DB'!Q253)</f>
        <v>0</v>
      </c>
      <c r="R253" s="443">
        <f>IF('Master DB'!R253="NULL",0,'Master DB'!R253)</f>
        <v>0</v>
      </c>
      <c r="S253" s="443">
        <f>IF('Master DB'!S253="NULL",0,'Master DB'!S253)</f>
        <v>0</v>
      </c>
      <c r="T253" s="443">
        <f>IF('Master DB'!T253="NULL",0,'Master DB'!T253)</f>
        <v>0</v>
      </c>
      <c r="U253" s="443">
        <f>IF('Master DB'!U253="NULL",0,'Master DB'!U253)</f>
        <v>0</v>
      </c>
      <c r="V253" s="443">
        <f>IF('Master DB'!V253="NULL",0,'Master DB'!V253)</f>
        <v>0</v>
      </c>
      <c r="W253" s="443">
        <f>IF('Master DB'!W253="NULL",0,'Master DB'!W253)</f>
        <v>0</v>
      </c>
      <c r="X253" s="443">
        <f>IF('Master DB'!X253="NULL",0,'Master DB'!X253)</f>
        <v>0</v>
      </c>
    </row>
    <row r="254" spans="1:24" ht="15.75" customHeight="1" x14ac:dyDescent="0.2">
      <c r="A254" s="117">
        <f>'Master DB'!A254</f>
        <v>252</v>
      </c>
      <c r="B254" s="119" t="str">
        <f>'Master DB'!B254</f>
        <v>5. Cash releasing benefits</v>
      </c>
      <c r="C254" s="119" t="str">
        <f>'Master DB'!C254</f>
        <v>5.92 Source 2 - Short</v>
      </c>
      <c r="D254" s="119" t="str">
        <f>'Master DB'!D254</f>
        <v>Item 2</v>
      </c>
      <c r="E254" s="72" t="str">
        <f>'Master DB'!E254</f>
        <v>AlphaNum</v>
      </c>
      <c r="F254" s="438">
        <f>IF('Master DB'!F254="NULL",0,'Master DB'!F254)</f>
        <v>0</v>
      </c>
      <c r="G254" s="438">
        <f>IF('Master DB'!G254="NULL",0,'Master DB'!G254)</f>
        <v>0</v>
      </c>
      <c r="H254" s="434" t="str">
        <f>IF('Master DB'!H254="NULL",0,'Master DB'!H254)</f>
        <v>https://www.surrey.ca/</v>
      </c>
      <c r="I254" s="434" t="str">
        <f>IF('Master DB'!I254="NULL",0,'Master DB'!I254)</f>
        <v>https://www.osram.com/</v>
      </c>
      <c r="J254" s="438">
        <f>IF('Master DB'!J254="NULL",0,'Master DB'!J254)</f>
        <v>0</v>
      </c>
      <c r="K254" s="438">
        <f>IF('Master DB'!K254="NULL",0,'Master DB'!K254)</f>
        <v>0</v>
      </c>
      <c r="L254" s="438">
        <f>IF('Master DB'!L254="NULL",0,'Master DB'!L254)</f>
        <v>0</v>
      </c>
      <c r="M254" s="438">
        <f>IF('Master DB'!M254="NULL",0,'Master DB'!M254)</f>
        <v>0</v>
      </c>
      <c r="N254" s="438">
        <f>IF('Master DB'!N254="NULL",0,'Master DB'!N254)</f>
        <v>0</v>
      </c>
      <c r="O254" s="438">
        <f>IF('Master DB'!O254="NULL",0,'Master DB'!O254)</f>
        <v>0</v>
      </c>
      <c r="P254" s="438">
        <f>IF('Master DB'!P254="NULL",0,'Master DB'!P254)</f>
        <v>0</v>
      </c>
      <c r="Q254" s="443">
        <f>IF('Master DB'!Q254="NULL",0,'Master DB'!Q254)</f>
        <v>0</v>
      </c>
      <c r="R254" s="443">
        <f>IF('Master DB'!R254="NULL",0,'Master DB'!R254)</f>
        <v>0</v>
      </c>
      <c r="S254" s="443">
        <f>IF('Master DB'!S254="NULL",0,'Master DB'!S254)</f>
        <v>0</v>
      </c>
      <c r="T254" s="443">
        <f>IF('Master DB'!T254="NULL",0,'Master DB'!T254)</f>
        <v>0</v>
      </c>
      <c r="U254" s="443">
        <f>IF('Master DB'!U254="NULL",0,'Master DB'!U254)</f>
        <v>0</v>
      </c>
      <c r="V254" s="443">
        <f>IF('Master DB'!V254="NULL",0,'Master DB'!V254)</f>
        <v>0</v>
      </c>
      <c r="W254" s="443">
        <f>IF('Master DB'!W254="NULL",0,'Master DB'!W254)</f>
        <v>0</v>
      </c>
      <c r="X254" s="443">
        <f>IF('Master DB'!X254="NULL",0,'Master DB'!X254)</f>
        <v>0</v>
      </c>
    </row>
    <row r="255" spans="1:24" ht="15.75" customHeight="1" x14ac:dyDescent="0.2">
      <c r="A255" s="283">
        <f>'Master DB'!A255</f>
        <v>253</v>
      </c>
      <c r="B255" s="284" t="str">
        <f>'Master DB'!B255</f>
        <v>5. Cash releasing benefits</v>
      </c>
      <c r="C255" s="284" t="str">
        <f>'Master DB'!C255</f>
        <v>5.93 Source 3 - Short</v>
      </c>
      <c r="D255" s="284" t="str">
        <f>'Master DB'!D255</f>
        <v>Item 2</v>
      </c>
      <c r="E255" s="146" t="str">
        <f>'Master DB'!E255</f>
        <v>AlphaNum</v>
      </c>
      <c r="F255" s="441">
        <f>IF('Master DB'!F255="NULL",0,'Master DB'!F255)</f>
        <v>0</v>
      </c>
      <c r="G255" s="441">
        <f>IF('Master DB'!G255="NULL",0,'Master DB'!G255)</f>
        <v>0</v>
      </c>
      <c r="H255" s="442" t="str">
        <f>IF('Master DB'!H255="NULL",0,'Master DB'!H255)</f>
        <v>https://www.streetlights-solar.com/</v>
      </c>
      <c r="I255" s="442" t="str">
        <f>IF('Master DB'!I255="NULL",0,'Master DB'!I255)</f>
        <v>http://www.torbay.gov.uk/</v>
      </c>
      <c r="J255" s="441">
        <f>IF('Master DB'!J255="NULL",0,'Master DB'!J255)</f>
        <v>0</v>
      </c>
      <c r="K255" s="441">
        <f>IF('Master DB'!K255="NULL",0,'Master DB'!K255)</f>
        <v>0</v>
      </c>
      <c r="L255" s="441">
        <f>IF('Master DB'!L255="NULL",0,'Master DB'!L255)</f>
        <v>0</v>
      </c>
      <c r="M255" s="438">
        <f>IF('Master DB'!M255="NULL",0,'Master DB'!M255)</f>
        <v>0</v>
      </c>
      <c r="N255" s="441">
        <f>IF('Master DB'!N255="NULL",0,'Master DB'!N255)</f>
        <v>0</v>
      </c>
      <c r="O255" s="441">
        <f>IF('Master DB'!O255="NULL",0,'Master DB'!O255)</f>
        <v>0</v>
      </c>
      <c r="P255" s="441">
        <f>IF('Master DB'!P255="NULL",0,'Master DB'!P255)</f>
        <v>0</v>
      </c>
      <c r="Q255" s="444">
        <f>IF('Master DB'!Q255="NULL",0,'Master DB'!Q255)</f>
        <v>0</v>
      </c>
      <c r="R255" s="444">
        <f>IF('Master DB'!R255="NULL",0,'Master DB'!R255)</f>
        <v>0</v>
      </c>
      <c r="S255" s="444">
        <f>IF('Master DB'!S255="NULL",0,'Master DB'!S255)</f>
        <v>0</v>
      </c>
      <c r="T255" s="444">
        <f>IF('Master DB'!T255="NULL",0,'Master DB'!T255)</f>
        <v>0</v>
      </c>
      <c r="U255" s="444">
        <f>IF('Master DB'!U255="NULL",0,'Master DB'!U255)</f>
        <v>0</v>
      </c>
      <c r="V255" s="444">
        <f>IF('Master DB'!V255="NULL",0,'Master DB'!V255)</f>
        <v>0</v>
      </c>
      <c r="W255" s="444">
        <f>IF('Master DB'!W255="NULL",0,'Master DB'!W255)</f>
        <v>0</v>
      </c>
      <c r="X255" s="444">
        <f>IF('Master DB'!X255="NULL",0,'Master DB'!X255)</f>
        <v>0</v>
      </c>
    </row>
    <row r="256" spans="1:24" ht="15.75" customHeight="1" x14ac:dyDescent="0.2">
      <c r="A256" s="64">
        <f>'Master DB'!A256</f>
        <v>254</v>
      </c>
      <c r="B256" s="65" t="str">
        <f>'Master DB'!B256</f>
        <v>5. Cash releasing benefits</v>
      </c>
      <c r="C256" s="65" t="str">
        <f>'Master DB'!C256</f>
        <v>5.1 Name</v>
      </c>
      <c r="D256" s="275" t="str">
        <f>'Master DB'!D256</f>
        <v>Item 3</v>
      </c>
      <c r="E256" s="66" t="str">
        <f>'Master DB'!E256</f>
        <v>AlphaNum</v>
      </c>
      <c r="F256" s="276">
        <f>IF('Master DB'!F256="NULL",0,'Master DB'!F256)</f>
        <v>0</v>
      </c>
      <c r="G256" s="276">
        <f>IF('Master DB'!G256="NULL",0,'Master DB'!G256)</f>
        <v>0</v>
      </c>
      <c r="H256" s="276">
        <f>IF('Master DB'!H256="NULL",0,'Master DB'!H256)</f>
        <v>0</v>
      </c>
      <c r="I256" s="276">
        <f>IF('Master DB'!I256="NULL",0,'Master DB'!I256)</f>
        <v>0</v>
      </c>
      <c r="J256" s="276">
        <f>IF('Master DB'!J256="NULL",0,'Master DB'!J256)</f>
        <v>0</v>
      </c>
      <c r="K256" s="276">
        <f>IF('Master DB'!K256="NULL",0,'Master DB'!K256)</f>
        <v>0</v>
      </c>
      <c r="L256" s="276">
        <f>IF('Master DB'!L256="NULL",0,'Master DB'!L256)</f>
        <v>0</v>
      </c>
      <c r="M256" s="276">
        <f>IF('Master DB'!M256="NULL",0,'Master DB'!M256)</f>
        <v>0</v>
      </c>
      <c r="N256" s="276">
        <f>IF('Master DB'!N256="NULL",0,'Master DB'!N256)</f>
        <v>0</v>
      </c>
      <c r="O256" s="276">
        <f>IF('Master DB'!O256="NULL",0,'Master DB'!O256)</f>
        <v>0</v>
      </c>
      <c r="P256" s="276">
        <f>IF('Master DB'!P256="NULL",0,'Master DB'!P256)</f>
        <v>0</v>
      </c>
      <c r="Q256" s="235">
        <f>IF('Master DB'!Q256="NULL",0,'Master DB'!Q256)</f>
        <v>0</v>
      </c>
      <c r="R256" s="443">
        <f>IF('Master DB'!R256="NULL",0,'Master DB'!R256)</f>
        <v>0</v>
      </c>
      <c r="S256" s="235">
        <f>IF('Master DB'!S256="NULL",0,'Master DB'!S256)</f>
        <v>0</v>
      </c>
      <c r="T256" s="235">
        <f>IF('Master DB'!T256="NULL",0,'Master DB'!T256)</f>
        <v>0</v>
      </c>
      <c r="U256" s="235">
        <f>IF('Master DB'!U256="NULL",0,'Master DB'!U256)</f>
        <v>0</v>
      </c>
      <c r="V256" s="235">
        <f>IF('Master DB'!V256="NULL",0,'Master DB'!V256)</f>
        <v>0</v>
      </c>
      <c r="W256" s="235">
        <f>IF('Master DB'!W256="NULL",0,'Master DB'!W256)</f>
        <v>0</v>
      </c>
      <c r="X256" s="235">
        <f>IF('Master DB'!X256="NULL",0,'Master DB'!X256)</f>
        <v>0</v>
      </c>
    </row>
    <row r="257" spans="1:24" ht="15.75" customHeight="1" x14ac:dyDescent="0.2">
      <c r="A257" s="117">
        <f>'Master DB'!A257</f>
        <v>255</v>
      </c>
      <c r="B257" s="119" t="str">
        <f>'Master DB'!B257</f>
        <v>5. Cash releasing benefits</v>
      </c>
      <c r="C257" s="119" t="str">
        <f>'Master DB'!C257</f>
        <v>5.2 Unit</v>
      </c>
      <c r="D257" s="119" t="str">
        <f>'Master DB'!D257</f>
        <v>Item 3</v>
      </c>
      <c r="E257" s="72" t="str">
        <f>'Master DB'!E257</f>
        <v>AlphaNum</v>
      </c>
      <c r="F257" s="238">
        <f>IF('Master DB'!F257="NULL",0,'Master DB'!F257)</f>
        <v>0</v>
      </c>
      <c r="G257" s="238">
        <f>IF('Master DB'!G257="NULL",0,'Master DB'!G257)</f>
        <v>0</v>
      </c>
      <c r="H257" s="238">
        <f>IF('Master DB'!H257="NULL",0,'Master DB'!H257)</f>
        <v>0</v>
      </c>
      <c r="I257" s="238">
        <f>IF('Master DB'!I257="NULL",0,'Master DB'!I257)</f>
        <v>0</v>
      </c>
      <c r="J257" s="238">
        <f>IF('Master DB'!J257="NULL",0,'Master DB'!J257)</f>
        <v>0</v>
      </c>
      <c r="K257" s="238">
        <f>IF('Master DB'!K257="NULL",0,'Master DB'!K257)</f>
        <v>0</v>
      </c>
      <c r="L257" s="238">
        <f>IF('Master DB'!L257="NULL",0,'Master DB'!L257)</f>
        <v>0</v>
      </c>
      <c r="M257" s="238">
        <f>IF('Master DB'!M257="NULL",0,'Master DB'!M257)</f>
        <v>0</v>
      </c>
      <c r="N257" s="238">
        <f>IF('Master DB'!N257="NULL",0,'Master DB'!N257)</f>
        <v>0</v>
      </c>
      <c r="O257" s="238">
        <f>IF('Master DB'!O257="NULL",0,'Master DB'!O257)</f>
        <v>0</v>
      </c>
      <c r="P257" s="238">
        <f>IF('Master DB'!P257="NULL",0,'Master DB'!P257)</f>
        <v>0</v>
      </c>
      <c r="Q257" s="235">
        <f>IF('Master DB'!Q257="NULL",0,'Master DB'!Q257)</f>
        <v>0</v>
      </c>
      <c r="R257" s="443">
        <f>IF('Master DB'!R257="NULL",0,'Master DB'!R257)</f>
        <v>0</v>
      </c>
      <c r="S257" s="235">
        <f>IF('Master DB'!S257="NULL",0,'Master DB'!S257)</f>
        <v>0</v>
      </c>
      <c r="T257" s="235">
        <f>IF('Master DB'!T257="NULL",0,'Master DB'!T257)</f>
        <v>0</v>
      </c>
      <c r="U257" s="235">
        <f>IF('Master DB'!U257="NULL",0,'Master DB'!U257)</f>
        <v>0</v>
      </c>
      <c r="V257" s="235">
        <f>IF('Master DB'!V257="NULL",0,'Master DB'!V257)</f>
        <v>0</v>
      </c>
      <c r="W257" s="235">
        <f>IF('Master DB'!W257="NULL",0,'Master DB'!W257)</f>
        <v>0</v>
      </c>
      <c r="X257" s="235">
        <f>IF('Master DB'!X257="NULL",0,'Master DB'!X257)</f>
        <v>0</v>
      </c>
    </row>
    <row r="258" spans="1:24" ht="15.75" customHeight="1" x14ac:dyDescent="0.2">
      <c r="A258" s="117">
        <f>'Master DB'!A258</f>
        <v>256</v>
      </c>
      <c r="B258" s="119" t="str">
        <f>'Master DB'!B258</f>
        <v>5. Cash releasing benefits</v>
      </c>
      <c r="C258" s="119" t="str">
        <f>'Master DB'!C258</f>
        <v>5.3 Baseline Ratio # Units / Measure</v>
      </c>
      <c r="D258" s="119" t="str">
        <f>'Master DB'!D258</f>
        <v>Item 3</v>
      </c>
      <c r="E258" s="72" t="str">
        <f>'Master DB'!E258</f>
        <v>Num #</v>
      </c>
      <c r="F258" s="238">
        <f>IF('Master DB'!F258="NULL",0,'Master DB'!F258)</f>
        <v>0</v>
      </c>
      <c r="G258" s="238">
        <f>IF('Master DB'!G258="NULL",0,'Master DB'!G258)</f>
        <v>0</v>
      </c>
      <c r="H258" s="238">
        <f>IF('Master DB'!H258="NULL",0,'Master DB'!H258)</f>
        <v>0</v>
      </c>
      <c r="I258" s="238">
        <f>IF('Master DB'!I258="NULL",0,'Master DB'!I258)</f>
        <v>0</v>
      </c>
      <c r="J258" s="238">
        <f>IF('Master DB'!J258="NULL",0,'Master DB'!J258)</f>
        <v>0</v>
      </c>
      <c r="K258" s="238">
        <f>IF('Master DB'!K258="NULL",0,'Master DB'!K258)</f>
        <v>0</v>
      </c>
      <c r="L258" s="238">
        <f>IF('Master DB'!L258="NULL",0,'Master DB'!L258)</f>
        <v>0</v>
      </c>
      <c r="M258" s="238">
        <f>IF('Master DB'!M258="NULL",0,'Master DB'!M258)</f>
        <v>0</v>
      </c>
      <c r="N258" s="238">
        <f>IF('Master DB'!N258="NULL",0,'Master DB'!N258)</f>
        <v>0</v>
      </c>
      <c r="O258" s="238">
        <f>IF('Master DB'!O258="NULL",0,'Master DB'!O258)</f>
        <v>0</v>
      </c>
      <c r="P258" s="238">
        <f>IF('Master DB'!P258="NULL",0,'Master DB'!P258)</f>
        <v>0</v>
      </c>
      <c r="Q258" s="235">
        <f>IF('Master DB'!Q258="NULL",0,'Master DB'!Q258)</f>
        <v>0</v>
      </c>
      <c r="R258" s="443">
        <f>IF('Master DB'!R258="NULL",0,'Master DB'!R258)</f>
        <v>0</v>
      </c>
      <c r="S258" s="235">
        <f>IF('Master DB'!S258="NULL",0,'Master DB'!S258)</f>
        <v>0</v>
      </c>
      <c r="T258" s="235">
        <f>IF('Master DB'!T258="NULL",0,'Master DB'!T258)</f>
        <v>0</v>
      </c>
      <c r="U258" s="235">
        <f>IF('Master DB'!U258="NULL",0,'Master DB'!U258)</f>
        <v>0</v>
      </c>
      <c r="V258" s="235">
        <f>IF('Master DB'!V258="NULL",0,'Master DB'!V258)</f>
        <v>0</v>
      </c>
      <c r="W258" s="235">
        <f>IF('Master DB'!W258="NULL",0,'Master DB'!W258)</f>
        <v>0</v>
      </c>
      <c r="X258" s="235">
        <f>IF('Master DB'!X258="NULL",0,'Master DB'!X258)</f>
        <v>0</v>
      </c>
    </row>
    <row r="259" spans="1:24" ht="15.75" customHeight="1" x14ac:dyDescent="0.2">
      <c r="A259" s="117">
        <f>'Master DB'!A259</f>
        <v>257</v>
      </c>
      <c r="B259" s="119" t="str">
        <f>'Master DB'!B259</f>
        <v>5. Cash releasing benefits</v>
      </c>
      <c r="C259" s="119" t="str">
        <f>'Master DB'!C259</f>
        <v>5.4 Baseline monthly cost per unit</v>
      </c>
      <c r="D259" s="119" t="str">
        <f>'Master DB'!D259</f>
        <v>Item 3</v>
      </c>
      <c r="E259" s="72" t="str">
        <f>'Master DB'!E259</f>
        <v>£</v>
      </c>
      <c r="F259" s="238">
        <f>IF('Master DB'!F259="NULL",0,'Master DB'!F259)</f>
        <v>0</v>
      </c>
      <c r="G259" s="238">
        <f>IF('Master DB'!G259="NULL",0,'Master DB'!G259)</f>
        <v>0</v>
      </c>
      <c r="H259" s="238">
        <f>IF('Master DB'!H259="NULL",0,'Master DB'!H259)</f>
        <v>0</v>
      </c>
      <c r="I259" s="238">
        <f>IF('Master DB'!I259="NULL",0,'Master DB'!I259)</f>
        <v>0</v>
      </c>
      <c r="J259" s="238">
        <f>IF('Master DB'!J259="NULL",0,'Master DB'!J259)</f>
        <v>0</v>
      </c>
      <c r="K259" s="238">
        <f>IF('Master DB'!K259="NULL",0,'Master DB'!K259)</f>
        <v>0</v>
      </c>
      <c r="L259" s="238">
        <f>IF('Master DB'!L259="NULL",0,'Master DB'!L259)</f>
        <v>0</v>
      </c>
      <c r="M259" s="238">
        <f>IF('Master DB'!M259="NULL",0,'Master DB'!M259)</f>
        <v>0</v>
      </c>
      <c r="N259" s="238">
        <f>IF('Master DB'!N259="NULL",0,'Master DB'!N259)</f>
        <v>0</v>
      </c>
      <c r="O259" s="238">
        <f>IF('Master DB'!O259="NULL",0,'Master DB'!O259)</f>
        <v>0</v>
      </c>
      <c r="P259" s="238">
        <f>IF('Master DB'!P259="NULL",0,'Master DB'!P259)</f>
        <v>0</v>
      </c>
      <c r="Q259" s="235">
        <f>IF('Master DB'!Q259="NULL",0,'Master DB'!Q259)</f>
        <v>0</v>
      </c>
      <c r="R259" s="443">
        <f>IF('Master DB'!R259="NULL",0,'Master DB'!R259)</f>
        <v>0</v>
      </c>
      <c r="S259" s="443">
        <f>IF('Master DB'!S259="NULL",0,'Master DB'!S259)</f>
        <v>0</v>
      </c>
      <c r="T259" s="443">
        <f>IF('Master DB'!T259="NULL",0,'Master DB'!T259)</f>
        <v>0</v>
      </c>
      <c r="U259" s="443">
        <f>IF('Master DB'!U259="NULL",0,'Master DB'!U259)</f>
        <v>0</v>
      </c>
      <c r="V259" s="443">
        <f>IF('Master DB'!V259="NULL",0,'Master DB'!V259)</f>
        <v>0</v>
      </c>
      <c r="W259" s="443">
        <f>IF('Master DB'!W259="NULL",0,'Master DB'!W259)</f>
        <v>0</v>
      </c>
      <c r="X259" s="443">
        <f>IF('Master DB'!X259="NULL",0,'Master DB'!X259)</f>
        <v>0</v>
      </c>
    </row>
    <row r="260" spans="1:24" ht="15.75" customHeight="1" x14ac:dyDescent="0.2">
      <c r="A260" s="117">
        <f>'Master DB'!A260</f>
        <v>258</v>
      </c>
      <c r="B260" s="119" t="str">
        <f>'Master DB'!B260</f>
        <v>5. Cash releasing benefits</v>
      </c>
      <c r="C260" s="119" t="str">
        <f>'Master DB'!C260</f>
        <v>5.5 % Reduction of Number of Unit . Min</v>
      </c>
      <c r="D260" s="119" t="str">
        <f>'Master DB'!D260</f>
        <v>Item 3</v>
      </c>
      <c r="E260" s="72" t="str">
        <f>'Master DB'!E260</f>
        <v>%</v>
      </c>
      <c r="F260" s="438">
        <f>IF('Master DB'!F260="NULL",0,'Master DB'!F260)</f>
        <v>0</v>
      </c>
      <c r="G260" s="438">
        <f>IF('Master DB'!G260="NULL",0,'Master DB'!G260)</f>
        <v>0</v>
      </c>
      <c r="H260" s="438">
        <f>IF('Master DB'!H260="NULL",0,'Master DB'!H260)</f>
        <v>0</v>
      </c>
      <c r="I260" s="438">
        <f>IF('Master DB'!I260="NULL",0,'Master DB'!I260)</f>
        <v>0</v>
      </c>
      <c r="J260" s="438">
        <f>IF('Master DB'!J260="NULL",0,'Master DB'!J260)</f>
        <v>0</v>
      </c>
      <c r="K260" s="438">
        <f>IF('Master DB'!K260="NULL",0,'Master DB'!K260)</f>
        <v>0</v>
      </c>
      <c r="L260" s="438">
        <f>IF('Master DB'!L260="NULL",0,'Master DB'!L260)</f>
        <v>0</v>
      </c>
      <c r="M260" s="438">
        <f>IF('Master DB'!M260="NULL",0,'Master DB'!M260)</f>
        <v>0</v>
      </c>
      <c r="N260" s="438">
        <f>IF('Master DB'!N260="NULL",0,'Master DB'!N260)</f>
        <v>0</v>
      </c>
      <c r="O260" s="438">
        <f>IF('Master DB'!O260="NULL",0,'Master DB'!O260)</f>
        <v>0</v>
      </c>
      <c r="P260" s="438">
        <f>IF('Master DB'!P260="NULL",0,'Master DB'!P260)</f>
        <v>0</v>
      </c>
      <c r="Q260" s="443">
        <f>IF('Master DB'!Q260="NULL",0,'Master DB'!Q260)</f>
        <v>0</v>
      </c>
      <c r="R260" s="443">
        <f>IF('Master DB'!R260="NULL",0,'Master DB'!R260)</f>
        <v>0</v>
      </c>
      <c r="S260" s="443">
        <f>IF('Master DB'!S260="NULL",0,'Master DB'!S260)</f>
        <v>0</v>
      </c>
      <c r="T260" s="443">
        <f>IF('Master DB'!T260="NULL",0,'Master DB'!T260)</f>
        <v>0</v>
      </c>
      <c r="U260" s="443">
        <f>IF('Master DB'!U260="NULL",0,'Master DB'!U260)</f>
        <v>0</v>
      </c>
      <c r="V260" s="443">
        <f>IF('Master DB'!V260="NULL",0,'Master DB'!V260)</f>
        <v>0</v>
      </c>
      <c r="W260" s="443">
        <f>IF('Master DB'!W260="NULL",0,'Master DB'!W260)</f>
        <v>0</v>
      </c>
      <c r="X260" s="443">
        <f>IF('Master DB'!X260="NULL",0,'Master DB'!X260)</f>
        <v>0</v>
      </c>
    </row>
    <row r="261" spans="1:24" ht="15.75" customHeight="1" x14ac:dyDescent="0.2">
      <c r="A261" s="117">
        <f>'Master DB'!A261</f>
        <v>259</v>
      </c>
      <c r="B261" s="119" t="str">
        <f>'Master DB'!B261</f>
        <v>5. Cash releasing benefits</v>
      </c>
      <c r="C261" s="119" t="str">
        <f>'Master DB'!C261</f>
        <v>5.6 % Reduction of Number of Unit . Max</v>
      </c>
      <c r="D261" s="119" t="str">
        <f>'Master DB'!D261</f>
        <v>Item 3</v>
      </c>
      <c r="E261" s="72" t="str">
        <f>'Master DB'!E261</f>
        <v>%</v>
      </c>
      <c r="F261" s="438">
        <f>IF('Master DB'!F261="NULL",0,'Master DB'!F261)</f>
        <v>0</v>
      </c>
      <c r="G261" s="438">
        <f>IF('Master DB'!G261="NULL",0,'Master DB'!G261)</f>
        <v>0</v>
      </c>
      <c r="H261" s="438">
        <f>IF('Master DB'!H261="NULL",0,'Master DB'!H261)</f>
        <v>0</v>
      </c>
      <c r="I261" s="438">
        <f>IF('Master DB'!I261="NULL",0,'Master DB'!I261)</f>
        <v>0</v>
      </c>
      <c r="J261" s="438">
        <f>IF('Master DB'!J261="NULL",0,'Master DB'!J261)</f>
        <v>0</v>
      </c>
      <c r="K261" s="438">
        <f>IF('Master DB'!K261="NULL",0,'Master DB'!K261)</f>
        <v>0</v>
      </c>
      <c r="L261" s="438">
        <f>IF('Master DB'!L261="NULL",0,'Master DB'!L261)</f>
        <v>0</v>
      </c>
      <c r="M261" s="438">
        <f>IF('Master DB'!M261="NULL",0,'Master DB'!M261)</f>
        <v>0</v>
      </c>
      <c r="N261" s="438">
        <f>IF('Master DB'!N261="NULL",0,'Master DB'!N261)</f>
        <v>0</v>
      </c>
      <c r="O261" s="438">
        <f>IF('Master DB'!O261="NULL",0,'Master DB'!O261)</f>
        <v>0</v>
      </c>
      <c r="P261" s="438">
        <f>IF('Master DB'!P261="NULL",0,'Master DB'!P261)</f>
        <v>0</v>
      </c>
      <c r="Q261" s="443">
        <f>IF('Master DB'!Q261="NULL",0,'Master DB'!Q261)</f>
        <v>0</v>
      </c>
      <c r="R261" s="443">
        <f>IF('Master DB'!R261="NULL",0,'Master DB'!R261)</f>
        <v>0</v>
      </c>
      <c r="S261" s="443">
        <f>IF('Master DB'!S261="NULL",0,'Master DB'!S261)</f>
        <v>0</v>
      </c>
      <c r="T261" s="443">
        <f>IF('Master DB'!T261="NULL",0,'Master DB'!T261)</f>
        <v>0</v>
      </c>
      <c r="U261" s="443">
        <f>IF('Master DB'!U261="NULL",0,'Master DB'!U261)</f>
        <v>0</v>
      </c>
      <c r="V261" s="443">
        <f>IF('Master DB'!V261="NULL",0,'Master DB'!V261)</f>
        <v>0</v>
      </c>
      <c r="W261" s="443">
        <f>IF('Master DB'!W261="NULL",0,'Master DB'!W261)</f>
        <v>0</v>
      </c>
      <c r="X261" s="443">
        <f>IF('Master DB'!X261="NULL",0,'Master DB'!X261)</f>
        <v>0</v>
      </c>
    </row>
    <row r="262" spans="1:24" ht="15.75" customHeight="1" x14ac:dyDescent="0.2">
      <c r="A262" s="117">
        <f>'Master DB'!A262</f>
        <v>260</v>
      </c>
      <c r="B262" s="119" t="str">
        <f>'Master DB'!B262</f>
        <v>5. Cash releasing benefits</v>
      </c>
      <c r="C262" s="119" t="str">
        <f>'Master DB'!C262</f>
        <v>5.7 % Reduction of Unit Cost . Min</v>
      </c>
      <c r="D262" s="119" t="str">
        <f>'Master DB'!D262</f>
        <v>Item 3</v>
      </c>
      <c r="E262" s="72" t="str">
        <f>'Master DB'!E262</f>
        <v>%</v>
      </c>
      <c r="F262" s="438">
        <f>IF('Master DB'!F262="NULL",0,'Master DB'!F262)</f>
        <v>0</v>
      </c>
      <c r="G262" s="438">
        <f>IF('Master DB'!G262="NULL",0,'Master DB'!G262)</f>
        <v>0</v>
      </c>
      <c r="H262" s="438">
        <f>IF('Master DB'!H262="NULL",0,'Master DB'!H262)</f>
        <v>0</v>
      </c>
      <c r="I262" s="438">
        <f>IF('Master DB'!I262="NULL",0,'Master DB'!I262)</f>
        <v>0</v>
      </c>
      <c r="J262" s="438">
        <f>IF('Master DB'!J262="NULL",0,'Master DB'!J262)</f>
        <v>0</v>
      </c>
      <c r="K262" s="438">
        <f>IF('Master DB'!K262="NULL",0,'Master DB'!K262)</f>
        <v>0</v>
      </c>
      <c r="L262" s="438">
        <f>IF('Master DB'!L262="NULL",0,'Master DB'!L262)</f>
        <v>0</v>
      </c>
      <c r="M262" s="438">
        <f>IF('Master DB'!M262="NULL",0,'Master DB'!M262)</f>
        <v>0</v>
      </c>
      <c r="N262" s="438">
        <f>IF('Master DB'!N262="NULL",0,'Master DB'!N262)</f>
        <v>0</v>
      </c>
      <c r="O262" s="438">
        <f>IF('Master DB'!O262="NULL",0,'Master DB'!O262)</f>
        <v>0</v>
      </c>
      <c r="P262" s="438">
        <f>IF('Master DB'!P262="NULL",0,'Master DB'!P262)</f>
        <v>0</v>
      </c>
      <c r="Q262" s="443">
        <f>IF('Master DB'!Q262="NULL",0,'Master DB'!Q262)</f>
        <v>0</v>
      </c>
      <c r="R262" s="443">
        <f>IF('Master DB'!R262="NULL",0,'Master DB'!R262)</f>
        <v>0</v>
      </c>
      <c r="S262" s="443">
        <f>IF('Master DB'!S262="NULL",0,'Master DB'!S262)</f>
        <v>0</v>
      </c>
      <c r="T262" s="443">
        <f>IF('Master DB'!T262="NULL",0,'Master DB'!T262)</f>
        <v>0</v>
      </c>
      <c r="U262" s="443">
        <f>IF('Master DB'!U262="NULL",0,'Master DB'!U262)</f>
        <v>0</v>
      </c>
      <c r="V262" s="443">
        <f>IF('Master DB'!V262="NULL",0,'Master DB'!V262)</f>
        <v>0</v>
      </c>
      <c r="W262" s="443">
        <f>IF('Master DB'!W262="NULL",0,'Master DB'!W262)</f>
        <v>0</v>
      </c>
      <c r="X262" s="443">
        <f>IF('Master DB'!X262="NULL",0,'Master DB'!X262)</f>
        <v>0</v>
      </c>
    </row>
    <row r="263" spans="1:24" ht="15.75" customHeight="1" x14ac:dyDescent="0.2">
      <c r="A263" s="117">
        <f>'Master DB'!A263</f>
        <v>261</v>
      </c>
      <c r="B263" s="119" t="str">
        <f>'Master DB'!B263</f>
        <v>5. Cash releasing benefits</v>
      </c>
      <c r="C263" s="119" t="str">
        <f>'Master DB'!C263</f>
        <v>5.8 % Reduction of Unit Cost . Max</v>
      </c>
      <c r="D263" s="119" t="str">
        <f>'Master DB'!D263</f>
        <v>Item 3</v>
      </c>
      <c r="E263" s="72" t="str">
        <f>'Master DB'!E263</f>
        <v>%</v>
      </c>
      <c r="F263" s="438">
        <f>IF('Master DB'!F263="NULL",0,'Master DB'!F263)</f>
        <v>0</v>
      </c>
      <c r="G263" s="438">
        <f>IF('Master DB'!G263="NULL",0,'Master DB'!G263)</f>
        <v>0</v>
      </c>
      <c r="H263" s="438">
        <f>IF('Master DB'!H263="NULL",0,'Master DB'!H263)</f>
        <v>0</v>
      </c>
      <c r="I263" s="438">
        <f>IF('Master DB'!I263="NULL",0,'Master DB'!I263)</f>
        <v>0</v>
      </c>
      <c r="J263" s="438">
        <f>IF('Master DB'!J263="NULL",0,'Master DB'!J263)</f>
        <v>0</v>
      </c>
      <c r="K263" s="438">
        <f>IF('Master DB'!K263="NULL",0,'Master DB'!K263)</f>
        <v>0</v>
      </c>
      <c r="L263" s="438">
        <f>IF('Master DB'!L263="NULL",0,'Master DB'!L263)</f>
        <v>0</v>
      </c>
      <c r="M263" s="438">
        <f>IF('Master DB'!M263="NULL",0,'Master DB'!M263)</f>
        <v>0</v>
      </c>
      <c r="N263" s="438">
        <f>IF('Master DB'!N263="NULL",0,'Master DB'!N263)</f>
        <v>0</v>
      </c>
      <c r="O263" s="438">
        <f>IF('Master DB'!O263="NULL",0,'Master DB'!O263)</f>
        <v>0</v>
      </c>
      <c r="P263" s="438">
        <f>IF('Master DB'!P263="NULL",0,'Master DB'!P263)</f>
        <v>0</v>
      </c>
      <c r="Q263" s="443">
        <f>IF('Master DB'!Q263="NULL",0,'Master DB'!Q263)</f>
        <v>0</v>
      </c>
      <c r="R263" s="443">
        <f>IF('Master DB'!R263="NULL",0,'Master DB'!R263)</f>
        <v>0</v>
      </c>
      <c r="S263" s="443">
        <f>IF('Master DB'!S263="NULL",0,'Master DB'!S263)</f>
        <v>0</v>
      </c>
      <c r="T263" s="443">
        <f>IF('Master DB'!T263="NULL",0,'Master DB'!T263)</f>
        <v>0</v>
      </c>
      <c r="U263" s="443">
        <f>IF('Master DB'!U263="NULL",0,'Master DB'!U263)</f>
        <v>0</v>
      </c>
      <c r="V263" s="443">
        <f>IF('Master DB'!V263="NULL",0,'Master DB'!V263)</f>
        <v>0</v>
      </c>
      <c r="W263" s="443">
        <f>IF('Master DB'!W263="NULL",0,'Master DB'!W263)</f>
        <v>0</v>
      </c>
      <c r="X263" s="443">
        <f>IF('Master DB'!X263="NULL",0,'Master DB'!X263)</f>
        <v>0</v>
      </c>
    </row>
    <row r="264" spans="1:24" ht="15.75" customHeight="1" x14ac:dyDescent="0.2">
      <c r="A264" s="117">
        <f>'Master DB'!A264</f>
        <v>262</v>
      </c>
      <c r="B264" s="119" t="str">
        <f>'Master DB'!B264</f>
        <v>5. Cash releasing benefits</v>
      </c>
      <c r="C264" s="119" t="str">
        <f>'Master DB'!C264</f>
        <v>5.9 Source 1</v>
      </c>
      <c r="D264" s="119" t="str">
        <f>'Master DB'!D264</f>
        <v>Item 3</v>
      </c>
      <c r="E264" s="72" t="str">
        <f>'Master DB'!E264</f>
        <v>AlphaNum</v>
      </c>
      <c r="F264" s="438">
        <f>IF('Master DB'!F264="NULL",0,'Master DB'!F264)</f>
        <v>0</v>
      </c>
      <c r="G264" s="438">
        <f>IF('Master DB'!G264="NULL",0,'Master DB'!G264)</f>
        <v>0</v>
      </c>
      <c r="H264" s="438">
        <f>IF('Master DB'!H264="NULL",0,'Master DB'!H264)</f>
        <v>0</v>
      </c>
      <c r="I264" s="438">
        <f>IF('Master DB'!I264="NULL",0,'Master DB'!I264)</f>
        <v>0</v>
      </c>
      <c r="J264" s="438">
        <f>IF('Master DB'!J264="NULL",0,'Master DB'!J264)</f>
        <v>0</v>
      </c>
      <c r="K264" s="438">
        <f>IF('Master DB'!K264="NULL",0,'Master DB'!K264)</f>
        <v>0</v>
      </c>
      <c r="L264" s="438">
        <f>IF('Master DB'!L264="NULL",0,'Master DB'!L264)</f>
        <v>0</v>
      </c>
      <c r="M264" s="438">
        <f>IF('Master DB'!M264="NULL",0,'Master DB'!M264)</f>
        <v>0</v>
      </c>
      <c r="N264" s="238">
        <f>IF('Master DB'!N264="NULL",0,'Master DB'!N264)</f>
        <v>0</v>
      </c>
      <c r="O264" s="438">
        <f>IF('Master DB'!O264="NULL",0,'Master DB'!O264)</f>
        <v>0</v>
      </c>
      <c r="P264" s="438">
        <f>IF('Master DB'!P264="NULL",0,'Master DB'!P264)</f>
        <v>0</v>
      </c>
      <c r="Q264" s="235">
        <f>IF('Master DB'!Q264="NULL",0,'Master DB'!Q264)</f>
        <v>0</v>
      </c>
      <c r="R264" s="443">
        <f>IF('Master DB'!R264="NULL",0,'Master DB'!R264)</f>
        <v>0</v>
      </c>
      <c r="S264" s="443">
        <f>IF('Master DB'!S264="NULL",0,'Master DB'!S264)</f>
        <v>0</v>
      </c>
      <c r="T264" s="443">
        <f>IF('Master DB'!T264="NULL",0,'Master DB'!T264)</f>
        <v>0</v>
      </c>
      <c r="U264" s="443">
        <f>IF('Master DB'!U264="NULL",0,'Master DB'!U264)</f>
        <v>0</v>
      </c>
      <c r="V264" s="443">
        <f>IF('Master DB'!V264="NULL",0,'Master DB'!V264)</f>
        <v>0</v>
      </c>
      <c r="W264" s="443">
        <f>IF('Master DB'!W264="NULL",0,'Master DB'!W264)</f>
        <v>0</v>
      </c>
      <c r="X264" s="443">
        <f>IF('Master DB'!X264="NULL",0,'Master DB'!X264)</f>
        <v>0</v>
      </c>
    </row>
    <row r="265" spans="1:24" ht="15.75" customHeight="1" x14ac:dyDescent="0.2">
      <c r="A265" s="117">
        <f>'Master DB'!A265</f>
        <v>263</v>
      </c>
      <c r="B265" s="119" t="str">
        <f>'Master DB'!B265</f>
        <v>5. Cash releasing benefits</v>
      </c>
      <c r="C265" s="119" t="str">
        <f>'Master DB'!C265</f>
        <v>5.91 Source 2</v>
      </c>
      <c r="D265" s="119" t="str">
        <f>'Master DB'!D265</f>
        <v>Item 3</v>
      </c>
      <c r="E265" s="72" t="str">
        <f>'Master DB'!E265</f>
        <v>AlphaNum</v>
      </c>
      <c r="F265" s="438">
        <f>IF('Master DB'!F265="NULL",0,'Master DB'!F265)</f>
        <v>0</v>
      </c>
      <c r="G265" s="438">
        <f>IF('Master DB'!G265="NULL",0,'Master DB'!G265)</f>
        <v>0</v>
      </c>
      <c r="H265" s="438">
        <f>IF('Master DB'!H265="NULL",0,'Master DB'!H265)</f>
        <v>0</v>
      </c>
      <c r="I265" s="438">
        <f>IF('Master DB'!I265="NULL",0,'Master DB'!I265)</f>
        <v>0</v>
      </c>
      <c r="J265" s="438">
        <f>IF('Master DB'!J265="NULL",0,'Master DB'!J265)</f>
        <v>0</v>
      </c>
      <c r="K265" s="438">
        <f>IF('Master DB'!K265="NULL",0,'Master DB'!K265)</f>
        <v>0</v>
      </c>
      <c r="L265" s="438">
        <f>IF('Master DB'!L265="NULL",0,'Master DB'!L265)</f>
        <v>0</v>
      </c>
      <c r="M265" s="438">
        <f>IF('Master DB'!M265="NULL",0,'Master DB'!M265)</f>
        <v>0</v>
      </c>
      <c r="N265" s="238">
        <f>IF('Master DB'!N265="NULL",0,'Master DB'!N265)</f>
        <v>0</v>
      </c>
      <c r="O265" s="438">
        <f>IF('Master DB'!O265="NULL",0,'Master DB'!O265)</f>
        <v>0</v>
      </c>
      <c r="P265" s="438">
        <f>IF('Master DB'!P265="NULL",0,'Master DB'!P265)</f>
        <v>0</v>
      </c>
      <c r="Q265" s="235">
        <f>IF('Master DB'!Q265="NULL",0,'Master DB'!Q265)</f>
        <v>0</v>
      </c>
      <c r="R265" s="443">
        <f>IF('Master DB'!R265="NULL",0,'Master DB'!R265)</f>
        <v>0</v>
      </c>
      <c r="S265" s="235">
        <f>IF('Master DB'!S265="NULL",0,'Master DB'!S265)</f>
        <v>0</v>
      </c>
      <c r="T265" s="235">
        <f>IF('Master DB'!T265="NULL",0,'Master DB'!T265)</f>
        <v>0</v>
      </c>
      <c r="U265" s="235">
        <f>IF('Master DB'!U265="NULL",0,'Master DB'!U265)</f>
        <v>0</v>
      </c>
      <c r="V265" s="235">
        <f>IF('Master DB'!V265="NULL",0,'Master DB'!V265)</f>
        <v>0</v>
      </c>
      <c r="W265" s="235">
        <f>IF('Master DB'!W265="NULL",0,'Master DB'!W265)</f>
        <v>0</v>
      </c>
      <c r="X265" s="235">
        <f>IF('Master DB'!X265="NULL",0,'Master DB'!X265)</f>
        <v>0</v>
      </c>
    </row>
    <row r="266" spans="1:24" ht="15.75" customHeight="1" x14ac:dyDescent="0.2">
      <c r="A266" s="117">
        <f>'Master DB'!A266</f>
        <v>264</v>
      </c>
      <c r="B266" s="119" t="str">
        <f>'Master DB'!B266</f>
        <v>5. Cash releasing benefits</v>
      </c>
      <c r="C266" s="119" t="str">
        <f>'Master DB'!C266</f>
        <v>5.92 Source 3</v>
      </c>
      <c r="D266" s="119" t="str">
        <f>'Master DB'!D266</f>
        <v>Item 3</v>
      </c>
      <c r="E266" s="72" t="str">
        <f>'Master DB'!E266</f>
        <v>AlphaNum</v>
      </c>
      <c r="F266" s="438">
        <f>IF('Master DB'!F266="NULL",0,'Master DB'!F266)</f>
        <v>0</v>
      </c>
      <c r="G266" s="438">
        <f>IF('Master DB'!G266="NULL",0,'Master DB'!G266)</f>
        <v>0</v>
      </c>
      <c r="H266" s="438">
        <f>IF('Master DB'!H266="NULL",0,'Master DB'!H266)</f>
        <v>0</v>
      </c>
      <c r="I266" s="438">
        <f>IF('Master DB'!I266="NULL",0,'Master DB'!I266)</f>
        <v>0</v>
      </c>
      <c r="J266" s="438">
        <f>IF('Master DB'!J266="NULL",0,'Master DB'!J266)</f>
        <v>0</v>
      </c>
      <c r="K266" s="438">
        <f>IF('Master DB'!K266="NULL",0,'Master DB'!K266)</f>
        <v>0</v>
      </c>
      <c r="L266" s="438">
        <f>IF('Master DB'!L266="NULL",0,'Master DB'!L266)</f>
        <v>0</v>
      </c>
      <c r="M266" s="438">
        <f>IF('Master DB'!M266="NULL",0,'Master DB'!M266)</f>
        <v>0</v>
      </c>
      <c r="N266" s="238">
        <f>IF('Master DB'!N266="NULL",0,'Master DB'!N266)</f>
        <v>0</v>
      </c>
      <c r="O266" s="438">
        <f>IF('Master DB'!O266="NULL",0,'Master DB'!O266)</f>
        <v>0</v>
      </c>
      <c r="P266" s="438">
        <f>IF('Master DB'!P266="NULL",0,'Master DB'!P266)</f>
        <v>0</v>
      </c>
      <c r="Q266" s="235">
        <f>IF('Master DB'!Q266="NULL",0,'Master DB'!Q266)</f>
        <v>0</v>
      </c>
      <c r="R266" s="443">
        <f>IF('Master DB'!R266="NULL",0,'Master DB'!R266)</f>
        <v>0</v>
      </c>
      <c r="S266" s="443">
        <f>IF('Master DB'!S266="NULL",0,'Master DB'!S266)</f>
        <v>0</v>
      </c>
      <c r="T266" s="443">
        <f>IF('Master DB'!T266="NULL",0,'Master DB'!T266)</f>
        <v>0</v>
      </c>
      <c r="U266" s="443">
        <f>IF('Master DB'!U266="NULL",0,'Master DB'!U266)</f>
        <v>0</v>
      </c>
      <c r="V266" s="443">
        <f>IF('Master DB'!V266="NULL",0,'Master DB'!V266)</f>
        <v>0</v>
      </c>
      <c r="W266" s="443">
        <f>IF('Master DB'!W266="NULL",0,'Master DB'!W266)</f>
        <v>0</v>
      </c>
      <c r="X266" s="443">
        <f>IF('Master DB'!X266="NULL",0,'Master DB'!X266)</f>
        <v>0</v>
      </c>
    </row>
    <row r="267" spans="1:24" ht="15.75" customHeight="1" x14ac:dyDescent="0.2">
      <c r="A267" s="117">
        <f>'Master DB'!A267</f>
        <v>265</v>
      </c>
      <c r="B267" s="119" t="str">
        <f>'Master DB'!B267</f>
        <v>5. Cash releasing benefits</v>
      </c>
      <c r="C267" s="119" t="str">
        <f>'Master DB'!C267</f>
        <v>5.93 Source 1 - Short</v>
      </c>
      <c r="D267" s="119" t="str">
        <f>'Master DB'!D267</f>
        <v>Item 3</v>
      </c>
      <c r="E267" s="72" t="str">
        <f>'Master DB'!E267</f>
        <v>AlphaNum</v>
      </c>
      <c r="F267" s="438">
        <f>IF('Master DB'!F267="NULL",0,'Master DB'!F267)</f>
        <v>0</v>
      </c>
      <c r="G267" s="438">
        <f>IF('Master DB'!G267="NULL",0,'Master DB'!G267)</f>
        <v>0</v>
      </c>
      <c r="H267" s="438">
        <f>IF('Master DB'!H267="NULL",0,'Master DB'!H267)</f>
        <v>0</v>
      </c>
      <c r="I267" s="438">
        <f>IF('Master DB'!I267="NULL",0,'Master DB'!I267)</f>
        <v>0</v>
      </c>
      <c r="J267" s="438">
        <f>IF('Master DB'!J267="NULL",0,'Master DB'!J267)</f>
        <v>0</v>
      </c>
      <c r="K267" s="438">
        <f>IF('Master DB'!K267="NULL",0,'Master DB'!K267)</f>
        <v>0</v>
      </c>
      <c r="L267" s="438">
        <f>IF('Master DB'!L267="NULL",0,'Master DB'!L267)</f>
        <v>0</v>
      </c>
      <c r="M267" s="438">
        <f>IF('Master DB'!M267="NULL",0,'Master DB'!M267)</f>
        <v>0</v>
      </c>
      <c r="N267" s="238">
        <f>IF('Master DB'!N267="NULL",0,'Master DB'!N267)</f>
        <v>0</v>
      </c>
      <c r="O267" s="438">
        <f>IF('Master DB'!O267="NULL",0,'Master DB'!O267)</f>
        <v>0</v>
      </c>
      <c r="P267" s="438">
        <f>IF('Master DB'!P267="NULL",0,'Master DB'!P267)</f>
        <v>0</v>
      </c>
      <c r="Q267" s="235">
        <f>IF('Master DB'!Q267="NULL",0,'Master DB'!Q267)</f>
        <v>0</v>
      </c>
      <c r="R267" s="443">
        <f>IF('Master DB'!R267="NULL",0,'Master DB'!R267)</f>
        <v>0</v>
      </c>
      <c r="S267" s="443">
        <f>IF('Master DB'!S267="NULL",0,'Master DB'!S267)</f>
        <v>0</v>
      </c>
      <c r="T267" s="443">
        <f>IF('Master DB'!T267="NULL",0,'Master DB'!T267)</f>
        <v>0</v>
      </c>
      <c r="U267" s="443">
        <f>IF('Master DB'!U267="NULL",0,'Master DB'!U267)</f>
        <v>0</v>
      </c>
      <c r="V267" s="443">
        <f>IF('Master DB'!V267="NULL",0,'Master DB'!V267)</f>
        <v>0</v>
      </c>
      <c r="W267" s="443">
        <f>IF('Master DB'!W267="NULL",0,'Master DB'!W267)</f>
        <v>0</v>
      </c>
      <c r="X267" s="443">
        <f>IF('Master DB'!X267="NULL",0,'Master DB'!X267)</f>
        <v>0</v>
      </c>
    </row>
    <row r="268" spans="1:24" ht="15.75" customHeight="1" x14ac:dyDescent="0.2">
      <c r="A268" s="117">
        <f>'Master DB'!A268</f>
        <v>266</v>
      </c>
      <c r="B268" s="119" t="str">
        <f>'Master DB'!B268</f>
        <v>5. Cash releasing benefits</v>
      </c>
      <c r="C268" s="119" t="str">
        <f>'Master DB'!C268</f>
        <v>5.92 Source 2 - Short</v>
      </c>
      <c r="D268" s="119" t="str">
        <f>'Master DB'!D268</f>
        <v>Item 3</v>
      </c>
      <c r="E268" s="72" t="str">
        <f>'Master DB'!E268</f>
        <v>AlphaNum</v>
      </c>
      <c r="F268" s="438">
        <f>IF('Master DB'!F268="NULL",0,'Master DB'!F268)</f>
        <v>0</v>
      </c>
      <c r="G268" s="438">
        <f>IF('Master DB'!G268="NULL",0,'Master DB'!G268)</f>
        <v>0</v>
      </c>
      <c r="H268" s="438">
        <f>IF('Master DB'!H268="NULL",0,'Master DB'!H268)</f>
        <v>0</v>
      </c>
      <c r="I268" s="438">
        <f>IF('Master DB'!I268="NULL",0,'Master DB'!I268)</f>
        <v>0</v>
      </c>
      <c r="J268" s="438">
        <f>IF('Master DB'!J268="NULL",0,'Master DB'!J268)</f>
        <v>0</v>
      </c>
      <c r="K268" s="438">
        <f>IF('Master DB'!K268="NULL",0,'Master DB'!K268)</f>
        <v>0</v>
      </c>
      <c r="L268" s="438">
        <f>IF('Master DB'!L268="NULL",0,'Master DB'!L268)</f>
        <v>0</v>
      </c>
      <c r="M268" s="438">
        <f>IF('Master DB'!M268="NULL",0,'Master DB'!M268)</f>
        <v>0</v>
      </c>
      <c r="N268" s="238">
        <f>IF('Master DB'!N268="NULL",0,'Master DB'!N268)</f>
        <v>0</v>
      </c>
      <c r="O268" s="438">
        <f>IF('Master DB'!O268="NULL",0,'Master DB'!O268)</f>
        <v>0</v>
      </c>
      <c r="P268" s="438">
        <f>IF('Master DB'!P268="NULL",0,'Master DB'!P268)</f>
        <v>0</v>
      </c>
      <c r="Q268" s="235">
        <f>IF('Master DB'!Q268="NULL",0,'Master DB'!Q268)</f>
        <v>0</v>
      </c>
      <c r="R268" s="443">
        <f>IF('Master DB'!R268="NULL",0,'Master DB'!R268)</f>
        <v>0</v>
      </c>
      <c r="S268" s="443">
        <f>IF('Master DB'!S268="NULL",0,'Master DB'!S268)</f>
        <v>0</v>
      </c>
      <c r="T268" s="443">
        <f>IF('Master DB'!T268="NULL",0,'Master DB'!T268)</f>
        <v>0</v>
      </c>
      <c r="U268" s="443">
        <f>IF('Master DB'!U268="NULL",0,'Master DB'!U268)</f>
        <v>0</v>
      </c>
      <c r="V268" s="443">
        <f>IF('Master DB'!V268="NULL",0,'Master DB'!V268)</f>
        <v>0</v>
      </c>
      <c r="W268" s="443">
        <f>IF('Master DB'!W268="NULL",0,'Master DB'!W268)</f>
        <v>0</v>
      </c>
      <c r="X268" s="443">
        <f>IF('Master DB'!X268="NULL",0,'Master DB'!X268)</f>
        <v>0</v>
      </c>
    </row>
    <row r="269" spans="1:24" ht="15.75" customHeight="1" x14ac:dyDescent="0.2">
      <c r="A269" s="283">
        <f>'Master DB'!A269</f>
        <v>267</v>
      </c>
      <c r="B269" s="284" t="str">
        <f>'Master DB'!B269</f>
        <v>5. Cash releasing benefits</v>
      </c>
      <c r="C269" s="284" t="str">
        <f>'Master DB'!C269</f>
        <v>5.93 Source 3 - Short</v>
      </c>
      <c r="D269" s="284" t="str">
        <f>'Master DB'!D269</f>
        <v>Item 3</v>
      </c>
      <c r="E269" s="146" t="str">
        <f>'Master DB'!E269</f>
        <v>AlphaNum</v>
      </c>
      <c r="F269" s="441">
        <f>IF('Master DB'!F269="NULL",0,'Master DB'!F269)</f>
        <v>0</v>
      </c>
      <c r="G269" s="441">
        <f>IF('Master DB'!G269="NULL",0,'Master DB'!G269)</f>
        <v>0</v>
      </c>
      <c r="H269" s="441">
        <f>IF('Master DB'!H269="NULL",0,'Master DB'!H269)</f>
        <v>0</v>
      </c>
      <c r="I269" s="441">
        <f>IF('Master DB'!I269="NULL",0,'Master DB'!I269)</f>
        <v>0</v>
      </c>
      <c r="J269" s="441">
        <f>IF('Master DB'!J269="NULL",0,'Master DB'!J269)</f>
        <v>0</v>
      </c>
      <c r="K269" s="441">
        <f>IF('Master DB'!K269="NULL",0,'Master DB'!K269)</f>
        <v>0</v>
      </c>
      <c r="L269" s="441">
        <f>IF('Master DB'!L269="NULL",0,'Master DB'!L269)</f>
        <v>0</v>
      </c>
      <c r="M269" s="441">
        <f>IF('Master DB'!M269="NULL",0,'Master DB'!M269)</f>
        <v>0</v>
      </c>
      <c r="N269" s="285">
        <f>IF('Master DB'!N269="NULL",0,'Master DB'!N269)</f>
        <v>0</v>
      </c>
      <c r="O269" s="441">
        <f>IF('Master DB'!O269="NULL",0,'Master DB'!O269)</f>
        <v>0</v>
      </c>
      <c r="P269" s="441">
        <f>IF('Master DB'!P269="NULL",0,'Master DB'!P269)</f>
        <v>0</v>
      </c>
      <c r="Q269" s="445">
        <f>IF('Master DB'!Q269="NULL",0,'Master DB'!Q269)</f>
        <v>0</v>
      </c>
      <c r="R269" s="444">
        <f>IF('Master DB'!R269="NULL",0,'Master DB'!R269)</f>
        <v>0</v>
      </c>
      <c r="S269" s="444">
        <f>IF('Master DB'!S269="NULL",0,'Master DB'!S269)</f>
        <v>0</v>
      </c>
      <c r="T269" s="444">
        <f>IF('Master DB'!T269="NULL",0,'Master DB'!T269)</f>
        <v>0</v>
      </c>
      <c r="U269" s="444">
        <f>IF('Master DB'!U269="NULL",0,'Master DB'!U269)</f>
        <v>0</v>
      </c>
      <c r="V269" s="444">
        <f>IF('Master DB'!V269="NULL",0,'Master DB'!V269)</f>
        <v>0</v>
      </c>
      <c r="W269" s="444">
        <f>IF('Master DB'!W269="NULL",0,'Master DB'!W269)</f>
        <v>0</v>
      </c>
      <c r="X269" s="444">
        <f>IF('Master DB'!X269="NULL",0,'Master DB'!X269)</f>
        <v>0</v>
      </c>
    </row>
    <row r="270" spans="1:24" ht="15.75" customHeight="1" x14ac:dyDescent="0.2">
      <c r="A270" s="64">
        <f>'Master DB'!A270</f>
        <v>268</v>
      </c>
      <c r="B270" s="65" t="str">
        <f>'Master DB'!B270</f>
        <v>5. Cash releasing benefits</v>
      </c>
      <c r="C270" s="65" t="str">
        <f>'Master DB'!C270</f>
        <v>5.1 Name</v>
      </c>
      <c r="D270" s="275" t="str">
        <f>'Master DB'!D270</f>
        <v>Item 4</v>
      </c>
      <c r="E270" s="66" t="str">
        <f>'Master DB'!E270</f>
        <v>AlphaNum</v>
      </c>
      <c r="F270" s="446">
        <f>IF('Master DB'!F270="NULL",0,'Master DB'!F270)</f>
        <v>0</v>
      </c>
      <c r="G270" s="446">
        <f>IF('Master DB'!G270="NULL",0,'Master DB'!G270)</f>
        <v>0</v>
      </c>
      <c r="H270" s="446">
        <f>IF('Master DB'!H270="NULL",0,'Master DB'!H270)</f>
        <v>0</v>
      </c>
      <c r="I270" s="446">
        <f>IF('Master DB'!I270="NULL",0,'Master DB'!I270)</f>
        <v>0</v>
      </c>
      <c r="J270" s="446">
        <f>IF('Master DB'!J270="NULL",0,'Master DB'!J270)</f>
        <v>0</v>
      </c>
      <c r="K270" s="446">
        <f>IF('Master DB'!K270="NULL",0,'Master DB'!K270)</f>
        <v>0</v>
      </c>
      <c r="L270" s="447">
        <f>IF('Master DB'!L270="NULL",0,'Master DB'!L270)</f>
        <v>0</v>
      </c>
      <c r="M270" s="447">
        <f>IF('Master DB'!M270="NULL",0,'Master DB'!M270)</f>
        <v>0</v>
      </c>
      <c r="N270" s="447">
        <f>IF('Master DB'!N270="NULL",0,'Master DB'!N270)</f>
        <v>0</v>
      </c>
      <c r="O270" s="447">
        <f>IF('Master DB'!O270="NULL",0,'Master DB'!O270)</f>
        <v>0</v>
      </c>
      <c r="P270" s="447">
        <f>IF('Master DB'!P270="NULL",0,'Master DB'!P270)</f>
        <v>0</v>
      </c>
      <c r="Q270" s="67">
        <f>IF('Master DB'!Q270="NULL",0,'Master DB'!Q270)</f>
        <v>0</v>
      </c>
      <c r="R270" s="67">
        <f>IF('Master DB'!R270="NULL",0,'Master DB'!R270)</f>
        <v>0</v>
      </c>
      <c r="S270" s="67">
        <f>IF('Master DB'!S270="NULL",0,'Master DB'!S270)</f>
        <v>0</v>
      </c>
      <c r="T270" s="67">
        <f>IF('Master DB'!T270="NULL",0,'Master DB'!T270)</f>
        <v>0</v>
      </c>
      <c r="U270" s="67">
        <f>IF('Master DB'!U270="NULL",0,'Master DB'!U270)</f>
        <v>0</v>
      </c>
      <c r="V270" s="67">
        <f>IF('Master DB'!V270="NULL",0,'Master DB'!V270)</f>
        <v>0</v>
      </c>
      <c r="W270" s="67">
        <f>IF('Master DB'!W270="NULL",0,'Master DB'!W270)</f>
        <v>0</v>
      </c>
      <c r="X270" s="67">
        <f>IF('Master DB'!X270="NULL",0,'Master DB'!X270)</f>
        <v>0</v>
      </c>
    </row>
    <row r="271" spans="1:24" ht="15.75" customHeight="1" x14ac:dyDescent="0.2">
      <c r="A271" s="117">
        <f>'Master DB'!A271</f>
        <v>269</v>
      </c>
      <c r="B271" s="119" t="str">
        <f>'Master DB'!B271</f>
        <v>5. Cash releasing benefits</v>
      </c>
      <c r="C271" s="119" t="str">
        <f>'Master DB'!C271</f>
        <v>5.2 Unit</v>
      </c>
      <c r="D271" s="119" t="str">
        <f>'Master DB'!D271</f>
        <v>Item 4</v>
      </c>
      <c r="E271" s="72" t="str">
        <f>'Master DB'!E271</f>
        <v>AlphaNum</v>
      </c>
      <c r="F271" s="438">
        <f>IF('Master DB'!F271="NULL",0,'Master DB'!F271)</f>
        <v>0</v>
      </c>
      <c r="G271" s="438">
        <f>IF('Master DB'!G271="NULL",0,'Master DB'!G271)</f>
        <v>0</v>
      </c>
      <c r="H271" s="438">
        <f>IF('Master DB'!H271="NULL",0,'Master DB'!H271)</f>
        <v>0</v>
      </c>
      <c r="I271" s="438">
        <f>IF('Master DB'!I271="NULL",0,'Master DB'!I271)</f>
        <v>0</v>
      </c>
      <c r="J271" s="438">
        <f>IF('Master DB'!J271="NULL",0,'Master DB'!J271)</f>
        <v>0</v>
      </c>
      <c r="K271" s="438">
        <f>IF('Master DB'!K271="NULL",0,'Master DB'!K271)</f>
        <v>0</v>
      </c>
      <c r="L271" s="443">
        <f>IF('Master DB'!L271="NULL",0,'Master DB'!L271)</f>
        <v>0</v>
      </c>
      <c r="M271" s="443">
        <f>IF('Master DB'!M271="NULL",0,'Master DB'!M271)</f>
        <v>0</v>
      </c>
      <c r="N271" s="443">
        <f>IF('Master DB'!N271="NULL",0,'Master DB'!N271)</f>
        <v>0</v>
      </c>
      <c r="O271" s="443">
        <f>IF('Master DB'!O271="NULL",0,'Master DB'!O271)</f>
        <v>0</v>
      </c>
      <c r="P271" s="443">
        <f>IF('Master DB'!P271="NULL",0,'Master DB'!P271)</f>
        <v>0</v>
      </c>
      <c r="Q271" s="235">
        <f>IF('Master DB'!Q271="NULL",0,'Master DB'!Q271)</f>
        <v>0</v>
      </c>
      <c r="R271" s="67">
        <f>IF('Master DB'!R271="NULL",0,'Master DB'!R271)</f>
        <v>0</v>
      </c>
      <c r="S271" s="235">
        <f>IF('Master DB'!S271="NULL",0,'Master DB'!S271)</f>
        <v>0</v>
      </c>
      <c r="T271" s="235">
        <f>IF('Master DB'!T271="NULL",0,'Master DB'!T271)</f>
        <v>0</v>
      </c>
      <c r="U271" s="235">
        <f>IF('Master DB'!U271="NULL",0,'Master DB'!U271)</f>
        <v>0</v>
      </c>
      <c r="V271" s="235">
        <f>IF('Master DB'!V271="NULL",0,'Master DB'!V271)</f>
        <v>0</v>
      </c>
      <c r="W271" s="235">
        <f>IF('Master DB'!W271="NULL",0,'Master DB'!W271)</f>
        <v>0</v>
      </c>
      <c r="X271" s="235">
        <f>IF('Master DB'!X271="NULL",0,'Master DB'!X271)</f>
        <v>0</v>
      </c>
    </row>
    <row r="272" spans="1:24" ht="15.75" customHeight="1" x14ac:dyDescent="0.2">
      <c r="A272" s="117">
        <f>'Master DB'!A272</f>
        <v>270</v>
      </c>
      <c r="B272" s="119" t="str">
        <f>'Master DB'!B272</f>
        <v>5. Cash releasing benefits</v>
      </c>
      <c r="C272" s="119" t="str">
        <f>'Master DB'!C272</f>
        <v>5.3 Baseline Ratio # Units / Measure</v>
      </c>
      <c r="D272" s="119" t="str">
        <f>'Master DB'!D272</f>
        <v>Item 4</v>
      </c>
      <c r="E272" s="72" t="str">
        <f>'Master DB'!E272</f>
        <v>Num #</v>
      </c>
      <c r="F272" s="438">
        <f>IF('Master DB'!F272="NULL",0,'Master DB'!F272)</f>
        <v>0</v>
      </c>
      <c r="G272" s="438">
        <f>IF('Master DB'!G272="NULL",0,'Master DB'!G272)</f>
        <v>0</v>
      </c>
      <c r="H272" s="438">
        <f>IF('Master DB'!H272="NULL",0,'Master DB'!H272)</f>
        <v>0</v>
      </c>
      <c r="I272" s="438">
        <f>IF('Master DB'!I272="NULL",0,'Master DB'!I272)</f>
        <v>0</v>
      </c>
      <c r="J272" s="438">
        <f>IF('Master DB'!J272="NULL",0,'Master DB'!J272)</f>
        <v>0</v>
      </c>
      <c r="K272" s="438">
        <f>IF('Master DB'!K272="NULL",0,'Master DB'!K272)</f>
        <v>0</v>
      </c>
      <c r="L272" s="443">
        <f>IF('Master DB'!L272="NULL",0,'Master DB'!L272)</f>
        <v>0</v>
      </c>
      <c r="M272" s="443">
        <f>IF('Master DB'!M272="NULL",0,'Master DB'!M272)</f>
        <v>0</v>
      </c>
      <c r="N272" s="443">
        <f>IF('Master DB'!N272="NULL",0,'Master DB'!N272)</f>
        <v>0</v>
      </c>
      <c r="O272" s="443">
        <f>IF('Master DB'!O272="NULL",0,'Master DB'!O272)</f>
        <v>0</v>
      </c>
      <c r="P272" s="443">
        <f>IF('Master DB'!P272="NULL",0,'Master DB'!P272)</f>
        <v>0</v>
      </c>
      <c r="Q272" s="235">
        <f>IF('Master DB'!Q272="NULL",0,'Master DB'!Q272)</f>
        <v>0</v>
      </c>
      <c r="R272" s="67">
        <f>IF('Master DB'!R272="NULL",0,'Master DB'!R272)</f>
        <v>0</v>
      </c>
      <c r="S272" s="235">
        <f>IF('Master DB'!S272="NULL",0,'Master DB'!S272)</f>
        <v>0</v>
      </c>
      <c r="T272" s="235">
        <f>IF('Master DB'!T272="NULL",0,'Master DB'!T272)</f>
        <v>0</v>
      </c>
      <c r="U272" s="235">
        <f>IF('Master DB'!U272="NULL",0,'Master DB'!U272)</f>
        <v>0</v>
      </c>
      <c r="V272" s="235">
        <f>IF('Master DB'!V272="NULL",0,'Master DB'!V272)</f>
        <v>0</v>
      </c>
      <c r="W272" s="235">
        <f>IF('Master DB'!W272="NULL",0,'Master DB'!W272)</f>
        <v>0</v>
      </c>
      <c r="X272" s="235">
        <f>IF('Master DB'!X272="NULL",0,'Master DB'!X272)</f>
        <v>0</v>
      </c>
    </row>
    <row r="273" spans="1:24" ht="15.75" customHeight="1" x14ac:dyDescent="0.2">
      <c r="A273" s="117">
        <f>'Master DB'!A273</f>
        <v>271</v>
      </c>
      <c r="B273" s="119" t="str">
        <f>'Master DB'!B273</f>
        <v>5. Cash releasing benefits</v>
      </c>
      <c r="C273" s="119" t="str">
        <f>'Master DB'!C273</f>
        <v>5.4 Baseline monthly cost per unit</v>
      </c>
      <c r="D273" s="119" t="str">
        <f>'Master DB'!D273</f>
        <v>Item 4</v>
      </c>
      <c r="E273" s="72" t="str">
        <f>'Master DB'!E273</f>
        <v>£</v>
      </c>
      <c r="F273" s="438">
        <f>IF('Master DB'!F273="NULL",0,'Master DB'!F273)</f>
        <v>0</v>
      </c>
      <c r="G273" s="438">
        <f>IF('Master DB'!G273="NULL",0,'Master DB'!G273)</f>
        <v>0</v>
      </c>
      <c r="H273" s="438">
        <f>IF('Master DB'!H273="NULL",0,'Master DB'!H273)</f>
        <v>0</v>
      </c>
      <c r="I273" s="438">
        <f>IF('Master DB'!I273="NULL",0,'Master DB'!I273)</f>
        <v>0</v>
      </c>
      <c r="J273" s="438">
        <f>IF('Master DB'!J273="NULL",0,'Master DB'!J273)</f>
        <v>0</v>
      </c>
      <c r="K273" s="438">
        <f>IF('Master DB'!K273="NULL",0,'Master DB'!K273)</f>
        <v>0</v>
      </c>
      <c r="L273" s="443">
        <f>IF('Master DB'!L273="NULL",0,'Master DB'!L273)</f>
        <v>0</v>
      </c>
      <c r="M273" s="443">
        <f>IF('Master DB'!M273="NULL",0,'Master DB'!M273)</f>
        <v>0</v>
      </c>
      <c r="N273" s="443">
        <f>IF('Master DB'!N273="NULL",0,'Master DB'!N273)</f>
        <v>0</v>
      </c>
      <c r="O273" s="443">
        <f>IF('Master DB'!O273="NULL",0,'Master DB'!O273)</f>
        <v>0</v>
      </c>
      <c r="P273" s="443">
        <f>IF('Master DB'!P273="NULL",0,'Master DB'!P273)</f>
        <v>0</v>
      </c>
      <c r="Q273" s="235">
        <f>IF('Master DB'!Q273="NULL",0,'Master DB'!Q273)</f>
        <v>0</v>
      </c>
      <c r="R273" s="67">
        <f>IF('Master DB'!R273="NULL",0,'Master DB'!R273)</f>
        <v>0</v>
      </c>
      <c r="S273" s="235">
        <f>IF('Master DB'!S273="NULL",0,'Master DB'!S273)</f>
        <v>0</v>
      </c>
      <c r="T273" s="235">
        <f>IF('Master DB'!T273="NULL",0,'Master DB'!T273)</f>
        <v>0</v>
      </c>
      <c r="U273" s="235">
        <f>IF('Master DB'!U273="NULL",0,'Master DB'!U273)</f>
        <v>0</v>
      </c>
      <c r="V273" s="235">
        <f>IF('Master DB'!V273="NULL",0,'Master DB'!V273)</f>
        <v>0</v>
      </c>
      <c r="W273" s="235">
        <f>IF('Master DB'!W273="NULL",0,'Master DB'!W273)</f>
        <v>0</v>
      </c>
      <c r="X273" s="235">
        <f>IF('Master DB'!X273="NULL",0,'Master DB'!X273)</f>
        <v>0</v>
      </c>
    </row>
    <row r="274" spans="1:24" ht="15.75" customHeight="1" x14ac:dyDescent="0.2">
      <c r="A274" s="117">
        <f>'Master DB'!A274</f>
        <v>272</v>
      </c>
      <c r="B274" s="119" t="str">
        <f>'Master DB'!B274</f>
        <v>5. Cash releasing benefits</v>
      </c>
      <c r="C274" s="119" t="str">
        <f>'Master DB'!C274</f>
        <v>5.5 % Reduction of Number of Unit . Min</v>
      </c>
      <c r="D274" s="119" t="str">
        <f>'Master DB'!D274</f>
        <v>Item 4</v>
      </c>
      <c r="E274" s="72" t="str">
        <f>'Master DB'!E274</f>
        <v>%</v>
      </c>
      <c r="F274" s="438">
        <f>IF('Master DB'!F274="NULL",0,'Master DB'!F274)</f>
        <v>0</v>
      </c>
      <c r="G274" s="438">
        <f>IF('Master DB'!G274="NULL",0,'Master DB'!G274)</f>
        <v>0</v>
      </c>
      <c r="H274" s="438">
        <f>IF('Master DB'!H274="NULL",0,'Master DB'!H274)</f>
        <v>0</v>
      </c>
      <c r="I274" s="438">
        <f>IF('Master DB'!I274="NULL",0,'Master DB'!I274)</f>
        <v>0</v>
      </c>
      <c r="J274" s="438">
        <f>IF('Master DB'!J274="NULL",0,'Master DB'!J274)</f>
        <v>0</v>
      </c>
      <c r="K274" s="438">
        <f>IF('Master DB'!K274="NULL",0,'Master DB'!K274)</f>
        <v>0</v>
      </c>
      <c r="L274" s="443">
        <f>IF('Master DB'!L274="NULL",0,'Master DB'!L274)</f>
        <v>0</v>
      </c>
      <c r="M274" s="443">
        <f>IF('Master DB'!M274="NULL",0,'Master DB'!M274)</f>
        <v>0</v>
      </c>
      <c r="N274" s="443">
        <f>IF('Master DB'!N274="NULL",0,'Master DB'!N274)</f>
        <v>0</v>
      </c>
      <c r="O274" s="443">
        <f>IF('Master DB'!O274="NULL",0,'Master DB'!O274)</f>
        <v>0</v>
      </c>
      <c r="P274" s="443">
        <f>IF('Master DB'!P274="NULL",0,'Master DB'!P274)</f>
        <v>0</v>
      </c>
      <c r="Q274" s="443">
        <f>IF('Master DB'!Q274="NULL",0,'Master DB'!Q274)</f>
        <v>0</v>
      </c>
      <c r="R274" s="447">
        <f>IF('Master DB'!R274="NULL",0,'Master DB'!R274)</f>
        <v>0</v>
      </c>
      <c r="S274" s="443">
        <f>IF('Master DB'!S274="NULL",0,'Master DB'!S274)</f>
        <v>0</v>
      </c>
      <c r="T274" s="443">
        <f>IF('Master DB'!T274="NULL",0,'Master DB'!T274)</f>
        <v>0</v>
      </c>
      <c r="U274" s="443">
        <f>IF('Master DB'!U274="NULL",0,'Master DB'!U274)</f>
        <v>0</v>
      </c>
      <c r="V274" s="443">
        <f>IF('Master DB'!V274="NULL",0,'Master DB'!V274)</f>
        <v>0</v>
      </c>
      <c r="W274" s="443">
        <f>IF('Master DB'!W274="NULL",0,'Master DB'!W274)</f>
        <v>0</v>
      </c>
      <c r="X274" s="443">
        <f>IF('Master DB'!X274="NULL",0,'Master DB'!X274)</f>
        <v>0</v>
      </c>
    </row>
    <row r="275" spans="1:24" ht="15.75" customHeight="1" x14ac:dyDescent="0.2">
      <c r="A275" s="117">
        <f>'Master DB'!A275</f>
        <v>273</v>
      </c>
      <c r="B275" s="119" t="str">
        <f>'Master DB'!B275</f>
        <v>5. Cash releasing benefits</v>
      </c>
      <c r="C275" s="119" t="str">
        <f>'Master DB'!C275</f>
        <v>5.6 % Reduction of Number of Unit . Max</v>
      </c>
      <c r="D275" s="119" t="str">
        <f>'Master DB'!D275</f>
        <v>Item 4</v>
      </c>
      <c r="E275" s="72" t="str">
        <f>'Master DB'!E275</f>
        <v>%</v>
      </c>
      <c r="F275" s="438">
        <f>IF('Master DB'!F275="NULL",0,'Master DB'!F275)</f>
        <v>0</v>
      </c>
      <c r="G275" s="438">
        <f>IF('Master DB'!G275="NULL",0,'Master DB'!G275)</f>
        <v>0</v>
      </c>
      <c r="H275" s="438">
        <f>IF('Master DB'!H275="NULL",0,'Master DB'!H275)</f>
        <v>0</v>
      </c>
      <c r="I275" s="438">
        <f>IF('Master DB'!I275="NULL",0,'Master DB'!I275)</f>
        <v>0</v>
      </c>
      <c r="J275" s="438">
        <f>IF('Master DB'!J275="NULL",0,'Master DB'!J275)</f>
        <v>0</v>
      </c>
      <c r="K275" s="438">
        <f>IF('Master DB'!K275="NULL",0,'Master DB'!K275)</f>
        <v>0</v>
      </c>
      <c r="L275" s="443">
        <f>IF('Master DB'!L275="NULL",0,'Master DB'!L275)</f>
        <v>0</v>
      </c>
      <c r="M275" s="443">
        <f>IF('Master DB'!M275="NULL",0,'Master DB'!M275)</f>
        <v>0</v>
      </c>
      <c r="N275" s="443">
        <f>IF('Master DB'!N275="NULL",0,'Master DB'!N275)</f>
        <v>0</v>
      </c>
      <c r="O275" s="443">
        <f>IF('Master DB'!O275="NULL",0,'Master DB'!O275)</f>
        <v>0</v>
      </c>
      <c r="P275" s="443">
        <f>IF('Master DB'!P275="NULL",0,'Master DB'!P275)</f>
        <v>0</v>
      </c>
      <c r="Q275" s="443">
        <f>IF('Master DB'!Q275="NULL",0,'Master DB'!Q275)</f>
        <v>0</v>
      </c>
      <c r="R275" s="447">
        <f>IF('Master DB'!R275="NULL",0,'Master DB'!R275)</f>
        <v>0</v>
      </c>
      <c r="S275" s="443">
        <f>IF('Master DB'!S275="NULL",0,'Master DB'!S275)</f>
        <v>0</v>
      </c>
      <c r="T275" s="443">
        <f>IF('Master DB'!T275="NULL",0,'Master DB'!T275)</f>
        <v>0</v>
      </c>
      <c r="U275" s="443">
        <f>IF('Master DB'!U275="NULL",0,'Master DB'!U275)</f>
        <v>0</v>
      </c>
      <c r="V275" s="443">
        <f>IF('Master DB'!V275="NULL",0,'Master DB'!V275)</f>
        <v>0</v>
      </c>
      <c r="W275" s="443">
        <f>IF('Master DB'!W275="NULL",0,'Master DB'!W275)</f>
        <v>0</v>
      </c>
      <c r="X275" s="443">
        <f>IF('Master DB'!X275="NULL",0,'Master DB'!X275)</f>
        <v>0</v>
      </c>
    </row>
    <row r="276" spans="1:24" ht="15.75" customHeight="1" x14ac:dyDescent="0.2">
      <c r="A276" s="117">
        <f>'Master DB'!A276</f>
        <v>274</v>
      </c>
      <c r="B276" s="119" t="str">
        <f>'Master DB'!B276</f>
        <v>5. Cash releasing benefits</v>
      </c>
      <c r="C276" s="119" t="str">
        <f>'Master DB'!C276</f>
        <v>5.7 % Reduction of Unit Cost . Min</v>
      </c>
      <c r="D276" s="119" t="str">
        <f>'Master DB'!D276</f>
        <v>Item 4</v>
      </c>
      <c r="E276" s="72" t="str">
        <f>'Master DB'!E276</f>
        <v>%</v>
      </c>
      <c r="F276" s="438">
        <f>IF('Master DB'!F276="NULL",0,'Master DB'!F276)</f>
        <v>0</v>
      </c>
      <c r="G276" s="438">
        <f>IF('Master DB'!G276="NULL",0,'Master DB'!G276)</f>
        <v>0</v>
      </c>
      <c r="H276" s="438">
        <f>IF('Master DB'!H276="NULL",0,'Master DB'!H276)</f>
        <v>0</v>
      </c>
      <c r="I276" s="438">
        <f>IF('Master DB'!I276="NULL",0,'Master DB'!I276)</f>
        <v>0</v>
      </c>
      <c r="J276" s="438">
        <f>IF('Master DB'!J276="NULL",0,'Master DB'!J276)</f>
        <v>0</v>
      </c>
      <c r="K276" s="438">
        <f>IF('Master DB'!K276="NULL",0,'Master DB'!K276)</f>
        <v>0</v>
      </c>
      <c r="L276" s="443">
        <f>IF('Master DB'!L276="NULL",0,'Master DB'!L276)</f>
        <v>0</v>
      </c>
      <c r="M276" s="443">
        <f>IF('Master DB'!M276="NULL",0,'Master DB'!M276)</f>
        <v>0</v>
      </c>
      <c r="N276" s="443">
        <f>IF('Master DB'!N276="NULL",0,'Master DB'!N276)</f>
        <v>0</v>
      </c>
      <c r="O276" s="443">
        <f>IF('Master DB'!O276="NULL",0,'Master DB'!O276)</f>
        <v>0</v>
      </c>
      <c r="P276" s="443">
        <f>IF('Master DB'!P276="NULL",0,'Master DB'!P276)</f>
        <v>0</v>
      </c>
      <c r="Q276" s="443">
        <f>IF('Master DB'!Q276="NULL",0,'Master DB'!Q276)</f>
        <v>0</v>
      </c>
      <c r="R276" s="447">
        <f>IF('Master DB'!R276="NULL",0,'Master DB'!R276)</f>
        <v>0</v>
      </c>
      <c r="S276" s="443">
        <f>IF('Master DB'!S276="NULL",0,'Master DB'!S276)</f>
        <v>0</v>
      </c>
      <c r="T276" s="443">
        <f>IF('Master DB'!T276="NULL",0,'Master DB'!T276)</f>
        <v>0</v>
      </c>
      <c r="U276" s="443">
        <f>IF('Master DB'!U276="NULL",0,'Master DB'!U276)</f>
        <v>0</v>
      </c>
      <c r="V276" s="443">
        <f>IF('Master DB'!V276="NULL",0,'Master DB'!V276)</f>
        <v>0</v>
      </c>
      <c r="W276" s="443">
        <f>IF('Master DB'!W276="NULL",0,'Master DB'!W276)</f>
        <v>0</v>
      </c>
      <c r="X276" s="443">
        <f>IF('Master DB'!X276="NULL",0,'Master DB'!X276)</f>
        <v>0</v>
      </c>
    </row>
    <row r="277" spans="1:24" ht="15.75" customHeight="1" x14ac:dyDescent="0.2">
      <c r="A277" s="117">
        <f>'Master DB'!A277</f>
        <v>275</v>
      </c>
      <c r="B277" s="119" t="str">
        <f>'Master DB'!B277</f>
        <v>5. Cash releasing benefits</v>
      </c>
      <c r="C277" s="119" t="str">
        <f>'Master DB'!C277</f>
        <v>5.8 % Reduction of Unit Cost . Max</v>
      </c>
      <c r="D277" s="119" t="str">
        <f>'Master DB'!D277</f>
        <v>Item 4</v>
      </c>
      <c r="E277" s="72" t="str">
        <f>'Master DB'!E277</f>
        <v>%</v>
      </c>
      <c r="F277" s="438">
        <f>IF('Master DB'!F277="NULL",0,'Master DB'!F277)</f>
        <v>0</v>
      </c>
      <c r="G277" s="438">
        <f>IF('Master DB'!G277="NULL",0,'Master DB'!G277)</f>
        <v>0</v>
      </c>
      <c r="H277" s="438">
        <f>IF('Master DB'!H277="NULL",0,'Master DB'!H277)</f>
        <v>0</v>
      </c>
      <c r="I277" s="438">
        <f>IF('Master DB'!I277="NULL",0,'Master DB'!I277)</f>
        <v>0</v>
      </c>
      <c r="J277" s="438">
        <f>IF('Master DB'!J277="NULL",0,'Master DB'!J277)</f>
        <v>0</v>
      </c>
      <c r="K277" s="438">
        <f>IF('Master DB'!K277="NULL",0,'Master DB'!K277)</f>
        <v>0</v>
      </c>
      <c r="L277" s="443">
        <f>IF('Master DB'!L277="NULL",0,'Master DB'!L277)</f>
        <v>0</v>
      </c>
      <c r="M277" s="443">
        <f>IF('Master DB'!M277="NULL",0,'Master DB'!M277)</f>
        <v>0</v>
      </c>
      <c r="N277" s="443">
        <f>IF('Master DB'!N277="NULL",0,'Master DB'!N277)</f>
        <v>0</v>
      </c>
      <c r="O277" s="443">
        <f>IF('Master DB'!O277="NULL",0,'Master DB'!O277)</f>
        <v>0</v>
      </c>
      <c r="P277" s="443">
        <f>IF('Master DB'!P277="NULL",0,'Master DB'!P277)</f>
        <v>0</v>
      </c>
      <c r="Q277" s="443">
        <f>IF('Master DB'!Q277="NULL",0,'Master DB'!Q277)</f>
        <v>0</v>
      </c>
      <c r="R277" s="447">
        <f>IF('Master DB'!R277="NULL",0,'Master DB'!R277)</f>
        <v>0</v>
      </c>
      <c r="S277" s="443">
        <f>IF('Master DB'!S277="NULL",0,'Master DB'!S277)</f>
        <v>0</v>
      </c>
      <c r="T277" s="443">
        <f>IF('Master DB'!T277="NULL",0,'Master DB'!T277)</f>
        <v>0</v>
      </c>
      <c r="U277" s="443">
        <f>IF('Master DB'!U277="NULL",0,'Master DB'!U277)</f>
        <v>0</v>
      </c>
      <c r="V277" s="443">
        <f>IF('Master DB'!V277="NULL",0,'Master DB'!V277)</f>
        <v>0</v>
      </c>
      <c r="W277" s="443">
        <f>IF('Master DB'!W277="NULL",0,'Master DB'!W277)</f>
        <v>0</v>
      </c>
      <c r="X277" s="443">
        <f>IF('Master DB'!X277="NULL",0,'Master DB'!X277)</f>
        <v>0</v>
      </c>
    </row>
    <row r="278" spans="1:24" ht="15.75" customHeight="1" x14ac:dyDescent="0.2">
      <c r="A278" s="117">
        <f>'Master DB'!A278</f>
        <v>276</v>
      </c>
      <c r="B278" s="119" t="str">
        <f>'Master DB'!B278</f>
        <v>5. Cash releasing benefits</v>
      </c>
      <c r="C278" s="119" t="str">
        <f>'Master DB'!C278</f>
        <v>5.9 Source 1</v>
      </c>
      <c r="D278" s="119" t="str">
        <f>'Master DB'!D278</f>
        <v>Item 4</v>
      </c>
      <c r="E278" s="72" t="str">
        <f>'Master DB'!E278</f>
        <v>AlphaNum</v>
      </c>
      <c r="F278" s="438">
        <f>IF('Master DB'!F278="NULL",0,'Master DB'!F278)</f>
        <v>0</v>
      </c>
      <c r="G278" s="438">
        <f>IF('Master DB'!G278="NULL",0,'Master DB'!G278)</f>
        <v>0</v>
      </c>
      <c r="H278" s="438">
        <f>IF('Master DB'!H278="NULL",0,'Master DB'!H278)</f>
        <v>0</v>
      </c>
      <c r="I278" s="438">
        <f>IF('Master DB'!I278="NULL",0,'Master DB'!I278)</f>
        <v>0</v>
      </c>
      <c r="J278" s="438">
        <f>IF('Master DB'!J278="NULL",0,'Master DB'!J278)</f>
        <v>0</v>
      </c>
      <c r="K278" s="438">
        <f>IF('Master DB'!K278="NULL",0,'Master DB'!K278)</f>
        <v>0</v>
      </c>
      <c r="L278" s="443">
        <f>IF('Master DB'!L278="NULL",0,'Master DB'!L278)</f>
        <v>0</v>
      </c>
      <c r="M278" s="443">
        <f>IF('Master DB'!M278="NULL",0,'Master DB'!M278)</f>
        <v>0</v>
      </c>
      <c r="N278" s="443">
        <f>IF('Master DB'!N278="NULL",0,'Master DB'!N278)</f>
        <v>0</v>
      </c>
      <c r="O278" s="443">
        <f>IF('Master DB'!O278="NULL",0,'Master DB'!O278)</f>
        <v>0</v>
      </c>
      <c r="P278" s="443">
        <f>IF('Master DB'!P278="NULL",0,'Master DB'!P278)</f>
        <v>0</v>
      </c>
      <c r="Q278" s="235">
        <f>IF('Master DB'!Q278="NULL",0,'Master DB'!Q278)</f>
        <v>0</v>
      </c>
      <c r="R278" s="67">
        <f>IF('Master DB'!R278="NULL",0,'Master DB'!R278)</f>
        <v>0</v>
      </c>
      <c r="S278" s="235">
        <f>IF('Master DB'!S278="NULL",0,'Master DB'!S278)</f>
        <v>0</v>
      </c>
      <c r="T278" s="235">
        <f>IF('Master DB'!T278="NULL",0,'Master DB'!T278)</f>
        <v>0</v>
      </c>
      <c r="U278" s="235">
        <f>IF('Master DB'!U278="NULL",0,'Master DB'!U278)</f>
        <v>0</v>
      </c>
      <c r="V278" s="235">
        <f>IF('Master DB'!V278="NULL",0,'Master DB'!V278)</f>
        <v>0</v>
      </c>
      <c r="W278" s="235">
        <f>IF('Master DB'!W278="NULL",0,'Master DB'!W278)</f>
        <v>0</v>
      </c>
      <c r="X278" s="235">
        <f>IF('Master DB'!X278="NULL",0,'Master DB'!X278)</f>
        <v>0</v>
      </c>
    </row>
    <row r="279" spans="1:24" ht="15.75" customHeight="1" x14ac:dyDescent="0.2">
      <c r="A279" s="117">
        <f>'Master DB'!A279</f>
        <v>277</v>
      </c>
      <c r="B279" s="119" t="str">
        <f>'Master DB'!B279</f>
        <v>5. Cash releasing benefits</v>
      </c>
      <c r="C279" s="119" t="str">
        <f>'Master DB'!C279</f>
        <v>5.91 Source 2</v>
      </c>
      <c r="D279" s="119" t="str">
        <f>'Master DB'!D279</f>
        <v>Item 4</v>
      </c>
      <c r="E279" s="72" t="str">
        <f>'Master DB'!E279</f>
        <v>AlphaNum</v>
      </c>
      <c r="F279" s="438">
        <f>IF('Master DB'!F279="NULL",0,'Master DB'!F279)</f>
        <v>0</v>
      </c>
      <c r="G279" s="438">
        <f>IF('Master DB'!G279="NULL",0,'Master DB'!G279)</f>
        <v>0</v>
      </c>
      <c r="H279" s="438">
        <f>IF('Master DB'!H279="NULL",0,'Master DB'!H279)</f>
        <v>0</v>
      </c>
      <c r="I279" s="438">
        <f>IF('Master DB'!I279="NULL",0,'Master DB'!I279)</f>
        <v>0</v>
      </c>
      <c r="J279" s="438">
        <f>IF('Master DB'!J279="NULL",0,'Master DB'!J279)</f>
        <v>0</v>
      </c>
      <c r="K279" s="438">
        <f>IF('Master DB'!K279="NULL",0,'Master DB'!K279)</f>
        <v>0</v>
      </c>
      <c r="L279" s="443">
        <f>IF('Master DB'!L279="NULL",0,'Master DB'!L279)</f>
        <v>0</v>
      </c>
      <c r="M279" s="443">
        <f>IF('Master DB'!M279="NULL",0,'Master DB'!M279)</f>
        <v>0</v>
      </c>
      <c r="N279" s="443">
        <f>IF('Master DB'!N279="NULL",0,'Master DB'!N279)</f>
        <v>0</v>
      </c>
      <c r="O279" s="443">
        <f>IF('Master DB'!O279="NULL",0,'Master DB'!O279)</f>
        <v>0</v>
      </c>
      <c r="P279" s="443">
        <f>IF('Master DB'!P279="NULL",0,'Master DB'!P279)</f>
        <v>0</v>
      </c>
      <c r="Q279" s="235">
        <f>IF('Master DB'!Q279="NULL",0,'Master DB'!Q279)</f>
        <v>0</v>
      </c>
      <c r="R279" s="67">
        <f>IF('Master DB'!R279="NULL",0,'Master DB'!R279)</f>
        <v>0</v>
      </c>
      <c r="S279" s="235">
        <f>IF('Master DB'!S279="NULL",0,'Master DB'!S279)</f>
        <v>0</v>
      </c>
      <c r="T279" s="235">
        <f>IF('Master DB'!T279="NULL",0,'Master DB'!T279)</f>
        <v>0</v>
      </c>
      <c r="U279" s="235">
        <f>IF('Master DB'!U279="NULL",0,'Master DB'!U279)</f>
        <v>0</v>
      </c>
      <c r="V279" s="235">
        <f>IF('Master DB'!V279="NULL",0,'Master DB'!V279)</f>
        <v>0</v>
      </c>
      <c r="W279" s="235">
        <f>IF('Master DB'!W279="NULL",0,'Master DB'!W279)</f>
        <v>0</v>
      </c>
      <c r="X279" s="235">
        <f>IF('Master DB'!X279="NULL",0,'Master DB'!X279)</f>
        <v>0</v>
      </c>
    </row>
    <row r="280" spans="1:24" ht="15.75" customHeight="1" x14ac:dyDescent="0.2">
      <c r="A280" s="117">
        <f>'Master DB'!A280</f>
        <v>278</v>
      </c>
      <c r="B280" s="119" t="str">
        <f>'Master DB'!B280</f>
        <v>5. Cash releasing benefits</v>
      </c>
      <c r="C280" s="119" t="str">
        <f>'Master DB'!C280</f>
        <v>5.92 Source 3</v>
      </c>
      <c r="D280" s="119" t="str">
        <f>'Master DB'!D280</f>
        <v>Item 4</v>
      </c>
      <c r="E280" s="72" t="str">
        <f>'Master DB'!E280</f>
        <v>AlphaNum</v>
      </c>
      <c r="F280" s="438">
        <f>IF('Master DB'!F280="NULL",0,'Master DB'!F280)</f>
        <v>0</v>
      </c>
      <c r="G280" s="438">
        <f>IF('Master DB'!G280="NULL",0,'Master DB'!G280)</f>
        <v>0</v>
      </c>
      <c r="H280" s="438">
        <f>IF('Master DB'!H280="NULL",0,'Master DB'!H280)</f>
        <v>0</v>
      </c>
      <c r="I280" s="438">
        <f>IF('Master DB'!I280="NULL",0,'Master DB'!I280)</f>
        <v>0</v>
      </c>
      <c r="J280" s="438">
        <f>IF('Master DB'!J280="NULL",0,'Master DB'!J280)</f>
        <v>0</v>
      </c>
      <c r="K280" s="438">
        <f>IF('Master DB'!K280="NULL",0,'Master DB'!K280)</f>
        <v>0</v>
      </c>
      <c r="L280" s="443">
        <f>IF('Master DB'!L280="NULL",0,'Master DB'!L280)</f>
        <v>0</v>
      </c>
      <c r="M280" s="443">
        <f>IF('Master DB'!M280="NULL",0,'Master DB'!M280)</f>
        <v>0</v>
      </c>
      <c r="N280" s="443">
        <f>IF('Master DB'!N280="NULL",0,'Master DB'!N280)</f>
        <v>0</v>
      </c>
      <c r="O280" s="443">
        <f>IF('Master DB'!O280="NULL",0,'Master DB'!O280)</f>
        <v>0</v>
      </c>
      <c r="P280" s="443">
        <f>IF('Master DB'!P280="NULL",0,'Master DB'!P280)</f>
        <v>0</v>
      </c>
      <c r="Q280" s="235">
        <f>IF('Master DB'!Q280="NULL",0,'Master DB'!Q280)</f>
        <v>0</v>
      </c>
      <c r="R280" s="67">
        <f>IF('Master DB'!R280="NULL",0,'Master DB'!R280)</f>
        <v>0</v>
      </c>
      <c r="S280" s="235">
        <f>IF('Master DB'!S280="NULL",0,'Master DB'!S280)</f>
        <v>0</v>
      </c>
      <c r="T280" s="235">
        <f>IF('Master DB'!T280="NULL",0,'Master DB'!T280)</f>
        <v>0</v>
      </c>
      <c r="U280" s="235">
        <f>IF('Master DB'!U280="NULL",0,'Master DB'!U280)</f>
        <v>0</v>
      </c>
      <c r="V280" s="235">
        <f>IF('Master DB'!V280="NULL",0,'Master DB'!V280)</f>
        <v>0</v>
      </c>
      <c r="W280" s="235">
        <f>IF('Master DB'!W280="NULL",0,'Master DB'!W280)</f>
        <v>0</v>
      </c>
      <c r="X280" s="235">
        <f>IF('Master DB'!X280="NULL",0,'Master DB'!X280)</f>
        <v>0</v>
      </c>
    </row>
    <row r="281" spans="1:24" ht="15.75" customHeight="1" x14ac:dyDescent="0.2">
      <c r="A281" s="117">
        <f>'Master DB'!A281</f>
        <v>279</v>
      </c>
      <c r="B281" s="119" t="str">
        <f>'Master DB'!B281</f>
        <v>5. Cash releasing benefits</v>
      </c>
      <c r="C281" s="119" t="str">
        <f>'Master DB'!C281</f>
        <v>5.93 Source 1 - Short</v>
      </c>
      <c r="D281" s="119" t="str">
        <f>'Master DB'!D281</f>
        <v>Item 4</v>
      </c>
      <c r="E281" s="72" t="str">
        <f>'Master DB'!E281</f>
        <v>AlphaNum</v>
      </c>
      <c r="F281" s="438">
        <f>IF('Master DB'!F281="NULL",0,'Master DB'!F281)</f>
        <v>0</v>
      </c>
      <c r="G281" s="438">
        <f>IF('Master DB'!G281="NULL",0,'Master DB'!G281)</f>
        <v>0</v>
      </c>
      <c r="H281" s="438">
        <f>IF('Master DB'!H281="NULL",0,'Master DB'!H281)</f>
        <v>0</v>
      </c>
      <c r="I281" s="438">
        <f>IF('Master DB'!I281="NULL",0,'Master DB'!I281)</f>
        <v>0</v>
      </c>
      <c r="J281" s="438">
        <f>IF('Master DB'!J281="NULL",0,'Master DB'!J281)</f>
        <v>0</v>
      </c>
      <c r="K281" s="438">
        <f>IF('Master DB'!K281="NULL",0,'Master DB'!K281)</f>
        <v>0</v>
      </c>
      <c r="L281" s="443">
        <f>IF('Master DB'!L281="NULL",0,'Master DB'!L281)</f>
        <v>0</v>
      </c>
      <c r="M281" s="443">
        <f>IF('Master DB'!M281="NULL",0,'Master DB'!M281)</f>
        <v>0</v>
      </c>
      <c r="N281" s="443">
        <f>IF('Master DB'!N281="NULL",0,'Master DB'!N281)</f>
        <v>0</v>
      </c>
      <c r="O281" s="443">
        <f>IF('Master DB'!O281="NULL",0,'Master DB'!O281)</f>
        <v>0</v>
      </c>
      <c r="P281" s="443">
        <f>IF('Master DB'!P281="NULL",0,'Master DB'!P281)</f>
        <v>0</v>
      </c>
      <c r="Q281" s="235">
        <f>IF('Master DB'!Q281="NULL",0,'Master DB'!Q281)</f>
        <v>0</v>
      </c>
      <c r="R281" s="67">
        <f>IF('Master DB'!R281="NULL",0,'Master DB'!R281)</f>
        <v>0</v>
      </c>
      <c r="S281" s="235">
        <f>IF('Master DB'!S281="NULL",0,'Master DB'!S281)</f>
        <v>0</v>
      </c>
      <c r="T281" s="235">
        <f>IF('Master DB'!T281="NULL",0,'Master DB'!T281)</f>
        <v>0</v>
      </c>
      <c r="U281" s="235">
        <f>IF('Master DB'!U281="NULL",0,'Master DB'!U281)</f>
        <v>0</v>
      </c>
      <c r="V281" s="235">
        <f>IF('Master DB'!V281="NULL",0,'Master DB'!V281)</f>
        <v>0</v>
      </c>
      <c r="W281" s="235">
        <f>IF('Master DB'!W281="NULL",0,'Master DB'!W281)</f>
        <v>0</v>
      </c>
      <c r="X281" s="235">
        <f>IF('Master DB'!X281="NULL",0,'Master DB'!X281)</f>
        <v>0</v>
      </c>
    </row>
    <row r="282" spans="1:24" ht="15.75" customHeight="1" x14ac:dyDescent="0.2">
      <c r="A282" s="117">
        <f>'Master DB'!A282</f>
        <v>280</v>
      </c>
      <c r="B282" s="119" t="str">
        <f>'Master DB'!B282</f>
        <v>5. Cash releasing benefits</v>
      </c>
      <c r="C282" s="119" t="str">
        <f>'Master DB'!C282</f>
        <v>5.92 Source 2 - Short</v>
      </c>
      <c r="D282" s="119" t="str">
        <f>'Master DB'!D282</f>
        <v>Item 4</v>
      </c>
      <c r="E282" s="72" t="str">
        <f>'Master DB'!E282</f>
        <v>AlphaNum</v>
      </c>
      <c r="F282" s="438">
        <f>IF('Master DB'!F282="NULL",0,'Master DB'!F282)</f>
        <v>0</v>
      </c>
      <c r="G282" s="438">
        <f>IF('Master DB'!G282="NULL",0,'Master DB'!G282)</f>
        <v>0</v>
      </c>
      <c r="H282" s="438">
        <f>IF('Master DB'!H282="NULL",0,'Master DB'!H282)</f>
        <v>0</v>
      </c>
      <c r="I282" s="438">
        <f>IF('Master DB'!I282="NULL",0,'Master DB'!I282)</f>
        <v>0</v>
      </c>
      <c r="J282" s="438">
        <f>IF('Master DB'!J282="NULL",0,'Master DB'!J282)</f>
        <v>0</v>
      </c>
      <c r="K282" s="438">
        <f>IF('Master DB'!K282="NULL",0,'Master DB'!K282)</f>
        <v>0</v>
      </c>
      <c r="L282" s="443">
        <f>IF('Master DB'!L282="NULL",0,'Master DB'!L282)</f>
        <v>0</v>
      </c>
      <c r="M282" s="443">
        <f>IF('Master DB'!M282="NULL",0,'Master DB'!M282)</f>
        <v>0</v>
      </c>
      <c r="N282" s="443">
        <f>IF('Master DB'!N282="NULL",0,'Master DB'!N282)</f>
        <v>0</v>
      </c>
      <c r="O282" s="443">
        <f>IF('Master DB'!O282="NULL",0,'Master DB'!O282)</f>
        <v>0</v>
      </c>
      <c r="P282" s="443">
        <f>IF('Master DB'!P282="NULL",0,'Master DB'!P282)</f>
        <v>0</v>
      </c>
      <c r="Q282" s="235">
        <f>IF('Master DB'!Q282="NULL",0,'Master DB'!Q282)</f>
        <v>0</v>
      </c>
      <c r="R282" s="67">
        <f>IF('Master DB'!R282="NULL",0,'Master DB'!R282)</f>
        <v>0</v>
      </c>
      <c r="S282" s="235">
        <f>IF('Master DB'!S282="NULL",0,'Master DB'!S282)</f>
        <v>0</v>
      </c>
      <c r="T282" s="235">
        <f>IF('Master DB'!T282="NULL",0,'Master DB'!T282)</f>
        <v>0</v>
      </c>
      <c r="U282" s="235">
        <f>IF('Master DB'!U282="NULL",0,'Master DB'!U282)</f>
        <v>0</v>
      </c>
      <c r="V282" s="235">
        <f>IF('Master DB'!V282="NULL",0,'Master DB'!V282)</f>
        <v>0</v>
      </c>
      <c r="W282" s="235">
        <f>IF('Master DB'!W282="NULL",0,'Master DB'!W282)</f>
        <v>0</v>
      </c>
      <c r="X282" s="235">
        <f>IF('Master DB'!X282="NULL",0,'Master DB'!X282)</f>
        <v>0</v>
      </c>
    </row>
    <row r="283" spans="1:24" ht="15.75" customHeight="1" x14ac:dyDescent="0.2">
      <c r="A283" s="283">
        <f>'Master DB'!A283</f>
        <v>281</v>
      </c>
      <c r="B283" s="284" t="str">
        <f>'Master DB'!B283</f>
        <v>5. Cash releasing benefits</v>
      </c>
      <c r="C283" s="284" t="str">
        <f>'Master DB'!C283</f>
        <v>5.93 Source 3 - Short</v>
      </c>
      <c r="D283" s="284" t="str">
        <f>'Master DB'!D283</f>
        <v>Item 4</v>
      </c>
      <c r="E283" s="146" t="str">
        <f>'Master DB'!E283</f>
        <v>AlphaNum</v>
      </c>
      <c r="F283" s="441">
        <f>IF('Master DB'!F283="NULL",0,'Master DB'!F283)</f>
        <v>0</v>
      </c>
      <c r="G283" s="441">
        <f>IF('Master DB'!G283="NULL",0,'Master DB'!G283)</f>
        <v>0</v>
      </c>
      <c r="H283" s="441">
        <f>IF('Master DB'!H283="NULL",0,'Master DB'!H283)</f>
        <v>0</v>
      </c>
      <c r="I283" s="441">
        <f>IF('Master DB'!I283="NULL",0,'Master DB'!I283)</f>
        <v>0</v>
      </c>
      <c r="J283" s="438">
        <f>IF('Master DB'!J283="NULL",0,'Master DB'!J283)</f>
        <v>0</v>
      </c>
      <c r="K283" s="438">
        <f>IF('Master DB'!K283="NULL",0,'Master DB'!K283)</f>
        <v>0</v>
      </c>
      <c r="L283" s="443">
        <f>IF('Master DB'!L283="NULL",0,'Master DB'!L283)</f>
        <v>0</v>
      </c>
      <c r="M283" s="443">
        <f>IF('Master DB'!M283="NULL",0,'Master DB'!M283)</f>
        <v>0</v>
      </c>
      <c r="N283" s="443">
        <f>IF('Master DB'!N283="NULL",0,'Master DB'!N283)</f>
        <v>0</v>
      </c>
      <c r="O283" s="443">
        <f>IF('Master DB'!O283="NULL",0,'Master DB'!O283)</f>
        <v>0</v>
      </c>
      <c r="P283" s="443">
        <f>IF('Master DB'!P283="NULL",0,'Master DB'!P283)</f>
        <v>0</v>
      </c>
      <c r="Q283" s="235">
        <f>IF('Master DB'!Q283="NULL",0,'Master DB'!Q283)</f>
        <v>0</v>
      </c>
      <c r="R283" s="67">
        <f>IF('Master DB'!R283="NULL",0,'Master DB'!R283)</f>
        <v>0</v>
      </c>
      <c r="S283" s="235">
        <f>IF('Master DB'!S283="NULL",0,'Master DB'!S283)</f>
        <v>0</v>
      </c>
      <c r="T283" s="235">
        <f>IF('Master DB'!T283="NULL",0,'Master DB'!T283)</f>
        <v>0</v>
      </c>
      <c r="U283" s="235">
        <f>IF('Master DB'!U283="NULL",0,'Master DB'!U283)</f>
        <v>0</v>
      </c>
      <c r="V283" s="235">
        <f>IF('Master DB'!V283="NULL",0,'Master DB'!V283)</f>
        <v>0</v>
      </c>
      <c r="W283" s="235">
        <f>IF('Master DB'!W283="NULL",0,'Master DB'!W283)</f>
        <v>0</v>
      </c>
      <c r="X283" s="235">
        <f>IF('Master DB'!X283="NULL",0,'Master DB'!X283)</f>
        <v>0</v>
      </c>
    </row>
    <row r="284" spans="1:24" ht="15.75" customHeight="1" x14ac:dyDescent="0.2">
      <c r="A284" s="64">
        <f>'Master DB'!A284</f>
        <v>282</v>
      </c>
      <c r="B284" s="65" t="str">
        <f>'Master DB'!B284</f>
        <v>5. Cash releasing benefits</v>
      </c>
      <c r="C284" s="65" t="str">
        <f>'Master DB'!C284</f>
        <v>5.1 Name</v>
      </c>
      <c r="D284" s="275" t="str">
        <f>'Master DB'!D284</f>
        <v>Item 5</v>
      </c>
      <c r="E284" s="66" t="str">
        <f>'Master DB'!E284</f>
        <v>AlphaNum</v>
      </c>
      <c r="F284" s="446">
        <f>IF('Master DB'!F284="NULL",0,'Master DB'!F284)</f>
        <v>0</v>
      </c>
      <c r="G284" s="446">
        <f>IF('Master DB'!G284="NULL",0,'Master DB'!G284)</f>
        <v>0</v>
      </c>
      <c r="H284" s="446">
        <f>IF('Master DB'!H284="NULL",0,'Master DB'!H284)</f>
        <v>0</v>
      </c>
      <c r="I284" s="446">
        <f>IF('Master DB'!I284="NULL",0,'Master DB'!I284)</f>
        <v>0</v>
      </c>
      <c r="J284" s="276">
        <f>IF('Master DB'!J284="NULL",0,'Master DB'!J284)</f>
        <v>0</v>
      </c>
      <c r="K284" s="276">
        <f>IF('Master DB'!K284="NULL",0,'Master DB'!K284)</f>
        <v>0</v>
      </c>
      <c r="L284" s="276">
        <f>IF('Master DB'!L284="NULL",0,'Master DB'!L284)</f>
        <v>0</v>
      </c>
      <c r="M284" s="276">
        <f>IF('Master DB'!M284="NULL",0,'Master DB'!M284)</f>
        <v>0</v>
      </c>
      <c r="N284" s="276">
        <f>IF('Master DB'!N284="NULL",0,'Master DB'!N284)</f>
        <v>0</v>
      </c>
      <c r="O284" s="276">
        <f>IF('Master DB'!O284="NULL",0,'Master DB'!O284)</f>
        <v>0</v>
      </c>
      <c r="P284" s="276">
        <f>IF('Master DB'!P284="NULL",0,'Master DB'!P284)</f>
        <v>0</v>
      </c>
      <c r="Q284" s="276">
        <f>IF('Master DB'!Q284="NULL",0,'Master DB'!Q284)</f>
        <v>0</v>
      </c>
      <c r="R284" s="276">
        <f>IF('Master DB'!R284="NULL",0,'Master DB'!R284)</f>
        <v>0</v>
      </c>
      <c r="S284" s="276">
        <f>IF('Master DB'!S284="NULL",0,'Master DB'!S284)</f>
        <v>0</v>
      </c>
      <c r="T284" s="276">
        <f>IF('Master DB'!T284="NULL",0,'Master DB'!T284)</f>
        <v>0</v>
      </c>
      <c r="U284" s="276">
        <f>IF('Master DB'!U284="NULL",0,'Master DB'!U284)</f>
        <v>0</v>
      </c>
      <c r="V284" s="276">
        <f>IF('Master DB'!V284="NULL",0,'Master DB'!V284)</f>
        <v>0</v>
      </c>
      <c r="W284" s="276">
        <f>IF('Master DB'!W284="NULL",0,'Master DB'!W284)</f>
        <v>0</v>
      </c>
      <c r="X284" s="276">
        <f>IF('Master DB'!X284="NULL",0,'Master DB'!X284)</f>
        <v>0</v>
      </c>
    </row>
    <row r="285" spans="1:24" ht="15.75" customHeight="1" x14ac:dyDescent="0.2">
      <c r="A285" s="117">
        <f>'Master DB'!A285</f>
        <v>283</v>
      </c>
      <c r="B285" s="119" t="str">
        <f>'Master DB'!B285</f>
        <v>5. Cash releasing benefits</v>
      </c>
      <c r="C285" s="119" t="str">
        <f>'Master DB'!C285</f>
        <v>5.2 Unit</v>
      </c>
      <c r="D285" s="119" t="str">
        <f>'Master DB'!D285</f>
        <v>Item 5</v>
      </c>
      <c r="E285" s="72" t="str">
        <f>'Master DB'!E285</f>
        <v>AlphaNum</v>
      </c>
      <c r="F285" s="438">
        <f>IF('Master DB'!F285="NULL",0,'Master DB'!F285)</f>
        <v>0</v>
      </c>
      <c r="G285" s="438">
        <f>IF('Master DB'!G285="NULL",0,'Master DB'!G285)</f>
        <v>0</v>
      </c>
      <c r="H285" s="438">
        <f>IF('Master DB'!H285="NULL",0,'Master DB'!H285)</f>
        <v>0</v>
      </c>
      <c r="I285" s="438">
        <f>IF('Master DB'!I285="NULL",0,'Master DB'!I285)</f>
        <v>0</v>
      </c>
      <c r="J285" s="238">
        <f>IF('Master DB'!J285="NULL",0,'Master DB'!J285)</f>
        <v>0</v>
      </c>
      <c r="K285" s="238">
        <f>IF('Master DB'!K285="NULL",0,'Master DB'!K285)</f>
        <v>0</v>
      </c>
      <c r="L285" s="238">
        <f>IF('Master DB'!L285="NULL",0,'Master DB'!L285)</f>
        <v>0</v>
      </c>
      <c r="M285" s="238">
        <f>IF('Master DB'!M285="NULL",0,'Master DB'!M285)</f>
        <v>0</v>
      </c>
      <c r="N285" s="238">
        <f>IF('Master DB'!N285="NULL",0,'Master DB'!N285)</f>
        <v>0</v>
      </c>
      <c r="O285" s="238">
        <f>IF('Master DB'!O285="NULL",0,'Master DB'!O285)</f>
        <v>0</v>
      </c>
      <c r="P285" s="238">
        <f>IF('Master DB'!P285="NULL",0,'Master DB'!P285)</f>
        <v>0</v>
      </c>
      <c r="Q285" s="238">
        <f>IF('Master DB'!Q285="NULL",0,'Master DB'!Q285)</f>
        <v>0</v>
      </c>
      <c r="R285" s="238">
        <f>IF('Master DB'!R285="NULL",0,'Master DB'!R285)</f>
        <v>0</v>
      </c>
      <c r="S285" s="238">
        <f>IF('Master DB'!S285="NULL",0,'Master DB'!S285)</f>
        <v>0</v>
      </c>
      <c r="T285" s="238">
        <f>IF('Master DB'!T285="NULL",0,'Master DB'!T285)</f>
        <v>0</v>
      </c>
      <c r="U285" s="238">
        <f>IF('Master DB'!U285="NULL",0,'Master DB'!U285)</f>
        <v>0</v>
      </c>
      <c r="V285" s="238">
        <f>IF('Master DB'!V285="NULL",0,'Master DB'!V285)</f>
        <v>0</v>
      </c>
      <c r="W285" s="238">
        <f>IF('Master DB'!W285="NULL",0,'Master DB'!W285)</f>
        <v>0</v>
      </c>
      <c r="X285" s="238">
        <f>IF('Master DB'!X285="NULL",0,'Master DB'!X285)</f>
        <v>0</v>
      </c>
    </row>
    <row r="286" spans="1:24" ht="15.75" customHeight="1" x14ac:dyDescent="0.2">
      <c r="A286" s="117">
        <f>'Master DB'!A286</f>
        <v>284</v>
      </c>
      <c r="B286" s="119" t="str">
        <f>'Master DB'!B286</f>
        <v>5. Cash releasing benefits</v>
      </c>
      <c r="C286" s="119" t="str">
        <f>'Master DB'!C286</f>
        <v>5.3 Baseline Ratio # Units / Measure</v>
      </c>
      <c r="D286" s="119" t="str">
        <f>'Master DB'!D286</f>
        <v>Item 5</v>
      </c>
      <c r="E286" s="72" t="str">
        <f>'Master DB'!E286</f>
        <v>Num #</v>
      </c>
      <c r="F286" s="438">
        <f>IF('Master DB'!F286="NULL",0,'Master DB'!F286)</f>
        <v>0</v>
      </c>
      <c r="G286" s="438">
        <f>IF('Master DB'!G286="NULL",0,'Master DB'!G286)</f>
        <v>0</v>
      </c>
      <c r="H286" s="438">
        <f>IF('Master DB'!H286="NULL",0,'Master DB'!H286)</f>
        <v>0</v>
      </c>
      <c r="I286" s="438">
        <f>IF('Master DB'!I286="NULL",0,'Master DB'!I286)</f>
        <v>0</v>
      </c>
      <c r="J286" s="438">
        <f>IF('Master DB'!J286="NULL",0,'Master DB'!J286)</f>
        <v>0</v>
      </c>
      <c r="K286" s="438">
        <f>IF('Master DB'!K286="NULL",0,'Master DB'!K286)</f>
        <v>0</v>
      </c>
      <c r="L286" s="438">
        <f>IF('Master DB'!L286="NULL",0,'Master DB'!L286)</f>
        <v>0</v>
      </c>
      <c r="M286" s="438">
        <f>IF('Master DB'!M286="NULL",0,'Master DB'!M286)</f>
        <v>0</v>
      </c>
      <c r="N286" s="438">
        <f>IF('Master DB'!N286="NULL",0,'Master DB'!N286)</f>
        <v>0</v>
      </c>
      <c r="O286" s="438">
        <f>IF('Master DB'!O286="NULL",0,'Master DB'!O286)</f>
        <v>0</v>
      </c>
      <c r="P286" s="438">
        <f>IF('Master DB'!P286="NULL",0,'Master DB'!P286)</f>
        <v>0</v>
      </c>
      <c r="Q286" s="238">
        <f>IF('Master DB'!Q286="NULL",0,'Master DB'!Q286)</f>
        <v>0</v>
      </c>
      <c r="R286" s="238">
        <f>IF('Master DB'!R286="NULL",0,'Master DB'!R286)</f>
        <v>0</v>
      </c>
      <c r="S286" s="438">
        <f>IF('Master DB'!S286="NULL",0,'Master DB'!S286)</f>
        <v>0</v>
      </c>
      <c r="T286" s="438">
        <f>IF('Master DB'!T286="NULL",0,'Master DB'!T286)</f>
        <v>0</v>
      </c>
      <c r="U286" s="438">
        <f>IF('Master DB'!U286="NULL",0,'Master DB'!U286)</f>
        <v>0</v>
      </c>
      <c r="V286" s="438">
        <f>IF('Master DB'!V286="NULL",0,'Master DB'!V286)</f>
        <v>0</v>
      </c>
      <c r="W286" s="438">
        <f>IF('Master DB'!W286="NULL",0,'Master DB'!W286)</f>
        <v>0</v>
      </c>
      <c r="X286" s="438">
        <f>IF('Master DB'!X286="NULL",0,'Master DB'!X286)</f>
        <v>0</v>
      </c>
    </row>
    <row r="287" spans="1:24" ht="15.75" customHeight="1" x14ac:dyDescent="0.2">
      <c r="A287" s="117">
        <f>'Master DB'!A287</f>
        <v>285</v>
      </c>
      <c r="B287" s="119" t="str">
        <f>'Master DB'!B287</f>
        <v>5. Cash releasing benefits</v>
      </c>
      <c r="C287" s="119" t="str">
        <f>'Master DB'!C287</f>
        <v>5.4 Baseline monthly cost per unit</v>
      </c>
      <c r="D287" s="119" t="str">
        <f>'Master DB'!D287</f>
        <v>Item 5</v>
      </c>
      <c r="E287" s="72" t="str">
        <f>'Master DB'!E287</f>
        <v>£</v>
      </c>
      <c r="F287" s="438">
        <f>IF('Master DB'!F287="NULL",0,'Master DB'!F287)</f>
        <v>0</v>
      </c>
      <c r="G287" s="438">
        <f>IF('Master DB'!G287="NULL",0,'Master DB'!G287)</f>
        <v>0</v>
      </c>
      <c r="H287" s="438">
        <f>IF('Master DB'!H287="NULL",0,'Master DB'!H287)</f>
        <v>0</v>
      </c>
      <c r="I287" s="438">
        <f>IF('Master DB'!I287="NULL",0,'Master DB'!I287)</f>
        <v>0</v>
      </c>
      <c r="J287" s="238">
        <f>IF('Master DB'!J287="NULL",0,'Master DB'!J287)</f>
        <v>0</v>
      </c>
      <c r="K287" s="238">
        <f>IF('Master DB'!K287="NULL",0,'Master DB'!K287)</f>
        <v>0</v>
      </c>
      <c r="L287" s="238">
        <f>IF('Master DB'!L287="NULL",0,'Master DB'!L287)</f>
        <v>0</v>
      </c>
      <c r="M287" s="238">
        <f>IF('Master DB'!M287="NULL",0,'Master DB'!M287)</f>
        <v>0</v>
      </c>
      <c r="N287" s="238">
        <f>IF('Master DB'!N287="NULL",0,'Master DB'!N287)</f>
        <v>0</v>
      </c>
      <c r="O287" s="238">
        <f>IF('Master DB'!O287="NULL",0,'Master DB'!O287)</f>
        <v>0</v>
      </c>
      <c r="P287" s="238">
        <f>IF('Master DB'!P287="NULL",0,'Master DB'!P287)</f>
        <v>0</v>
      </c>
      <c r="Q287" s="238">
        <f>IF('Master DB'!Q287="NULL",0,'Master DB'!Q287)</f>
        <v>0</v>
      </c>
      <c r="R287" s="238">
        <f>IF('Master DB'!R287="NULL",0,'Master DB'!R287)</f>
        <v>0</v>
      </c>
      <c r="S287" s="238">
        <f>IF('Master DB'!S287="NULL",0,'Master DB'!S287)</f>
        <v>0</v>
      </c>
      <c r="T287" s="238">
        <f>IF('Master DB'!T287="NULL",0,'Master DB'!T287)</f>
        <v>0</v>
      </c>
      <c r="U287" s="238">
        <f>IF('Master DB'!U287="NULL",0,'Master DB'!U287)</f>
        <v>0</v>
      </c>
      <c r="V287" s="238">
        <f>IF('Master DB'!V287="NULL",0,'Master DB'!V287)</f>
        <v>0</v>
      </c>
      <c r="W287" s="238">
        <f>IF('Master DB'!W287="NULL",0,'Master DB'!W287)</f>
        <v>0</v>
      </c>
      <c r="X287" s="238">
        <f>IF('Master DB'!X287="NULL",0,'Master DB'!X287)</f>
        <v>0</v>
      </c>
    </row>
    <row r="288" spans="1:24" ht="15.75" customHeight="1" x14ac:dyDescent="0.2">
      <c r="A288" s="117">
        <f>'Master DB'!A288</f>
        <v>286</v>
      </c>
      <c r="B288" s="119" t="str">
        <f>'Master DB'!B288</f>
        <v>5. Cash releasing benefits</v>
      </c>
      <c r="C288" s="119" t="str">
        <f>'Master DB'!C288</f>
        <v>5.5 % Reduction of Number of Unit . Min</v>
      </c>
      <c r="D288" s="119" t="str">
        <f>'Master DB'!D288</f>
        <v>Item 5</v>
      </c>
      <c r="E288" s="72" t="str">
        <f>'Master DB'!E288</f>
        <v>%</v>
      </c>
      <c r="F288" s="438">
        <f>IF('Master DB'!F288="NULL",0,'Master DB'!F288)</f>
        <v>0</v>
      </c>
      <c r="G288" s="438">
        <f>IF('Master DB'!G288="NULL",0,'Master DB'!G288)</f>
        <v>0</v>
      </c>
      <c r="H288" s="438">
        <f>IF('Master DB'!H288="NULL",0,'Master DB'!H288)</f>
        <v>0</v>
      </c>
      <c r="I288" s="438">
        <f>IF('Master DB'!I288="NULL",0,'Master DB'!I288)</f>
        <v>0</v>
      </c>
      <c r="J288" s="438">
        <f>IF('Master DB'!J288="NULL",0,'Master DB'!J288)</f>
        <v>0</v>
      </c>
      <c r="K288" s="438">
        <f>IF('Master DB'!K288="NULL",0,'Master DB'!K288)</f>
        <v>0</v>
      </c>
      <c r="L288" s="438">
        <f>IF('Master DB'!L288="NULL",0,'Master DB'!L288)</f>
        <v>0</v>
      </c>
      <c r="M288" s="438">
        <f>IF('Master DB'!M288="NULL",0,'Master DB'!M288)</f>
        <v>0</v>
      </c>
      <c r="N288" s="438">
        <f>IF('Master DB'!N288="NULL",0,'Master DB'!N288)</f>
        <v>0</v>
      </c>
      <c r="O288" s="438">
        <f>IF('Master DB'!O288="NULL",0,'Master DB'!O288)</f>
        <v>0</v>
      </c>
      <c r="P288" s="438">
        <f>IF('Master DB'!P288="NULL",0,'Master DB'!P288)</f>
        <v>0</v>
      </c>
      <c r="Q288" s="438">
        <f>IF('Master DB'!Q288="NULL",0,'Master DB'!Q288)</f>
        <v>0</v>
      </c>
      <c r="R288" s="438">
        <f>IF('Master DB'!R288="NULL",0,'Master DB'!R288)</f>
        <v>0</v>
      </c>
      <c r="S288" s="438">
        <f>IF('Master DB'!S288="NULL",0,'Master DB'!S288)</f>
        <v>0</v>
      </c>
      <c r="T288" s="438">
        <f>IF('Master DB'!T288="NULL",0,'Master DB'!T288)</f>
        <v>0</v>
      </c>
      <c r="U288" s="438">
        <f>IF('Master DB'!U288="NULL",0,'Master DB'!U288)</f>
        <v>0</v>
      </c>
      <c r="V288" s="438">
        <f>IF('Master DB'!V288="NULL",0,'Master DB'!V288)</f>
        <v>0</v>
      </c>
      <c r="W288" s="438">
        <f>IF('Master DB'!W288="NULL",0,'Master DB'!W288)</f>
        <v>0</v>
      </c>
      <c r="X288" s="438">
        <f>IF('Master DB'!X288="NULL",0,'Master DB'!X288)</f>
        <v>0</v>
      </c>
    </row>
    <row r="289" spans="1:24" ht="15.75" customHeight="1" x14ac:dyDescent="0.2">
      <c r="A289" s="117">
        <f>'Master DB'!A289</f>
        <v>287</v>
      </c>
      <c r="B289" s="119" t="str">
        <f>'Master DB'!B289</f>
        <v>5. Cash releasing benefits</v>
      </c>
      <c r="C289" s="119" t="str">
        <f>'Master DB'!C289</f>
        <v>5.6 % Reduction of Number of Unit . Max</v>
      </c>
      <c r="D289" s="119" t="str">
        <f>'Master DB'!D289</f>
        <v>Item 5</v>
      </c>
      <c r="E289" s="72" t="str">
        <f>'Master DB'!E289</f>
        <v>%</v>
      </c>
      <c r="F289" s="438">
        <f>IF('Master DB'!F289="NULL",0,'Master DB'!F289)</f>
        <v>0</v>
      </c>
      <c r="G289" s="438">
        <f>IF('Master DB'!G289="NULL",0,'Master DB'!G289)</f>
        <v>0</v>
      </c>
      <c r="H289" s="438">
        <f>IF('Master DB'!H289="NULL",0,'Master DB'!H289)</f>
        <v>0</v>
      </c>
      <c r="I289" s="438">
        <f>IF('Master DB'!I289="NULL",0,'Master DB'!I289)</f>
        <v>0</v>
      </c>
      <c r="J289" s="438">
        <f>IF('Master DB'!J289="NULL",0,'Master DB'!J289)</f>
        <v>0</v>
      </c>
      <c r="K289" s="438">
        <f>IF('Master DB'!K289="NULL",0,'Master DB'!K289)</f>
        <v>0</v>
      </c>
      <c r="L289" s="438">
        <f>IF('Master DB'!L289="NULL",0,'Master DB'!L289)</f>
        <v>0</v>
      </c>
      <c r="M289" s="438">
        <f>IF('Master DB'!M289="NULL",0,'Master DB'!M289)</f>
        <v>0</v>
      </c>
      <c r="N289" s="438">
        <f>IF('Master DB'!N289="NULL",0,'Master DB'!N289)</f>
        <v>0</v>
      </c>
      <c r="O289" s="438">
        <f>IF('Master DB'!O289="NULL",0,'Master DB'!O289)</f>
        <v>0</v>
      </c>
      <c r="P289" s="438">
        <f>IF('Master DB'!P289="NULL",0,'Master DB'!P289)</f>
        <v>0</v>
      </c>
      <c r="Q289" s="438">
        <f>IF('Master DB'!Q289="NULL",0,'Master DB'!Q289)</f>
        <v>0</v>
      </c>
      <c r="R289" s="438">
        <f>IF('Master DB'!R289="NULL",0,'Master DB'!R289)</f>
        <v>0</v>
      </c>
      <c r="S289" s="438">
        <f>IF('Master DB'!S289="NULL",0,'Master DB'!S289)</f>
        <v>0</v>
      </c>
      <c r="T289" s="438">
        <f>IF('Master DB'!T289="NULL",0,'Master DB'!T289)</f>
        <v>0</v>
      </c>
      <c r="U289" s="438">
        <f>IF('Master DB'!U289="NULL",0,'Master DB'!U289)</f>
        <v>0</v>
      </c>
      <c r="V289" s="438">
        <f>IF('Master DB'!V289="NULL",0,'Master DB'!V289)</f>
        <v>0</v>
      </c>
      <c r="W289" s="438">
        <f>IF('Master DB'!W289="NULL",0,'Master DB'!W289)</f>
        <v>0</v>
      </c>
      <c r="X289" s="438">
        <f>IF('Master DB'!X289="NULL",0,'Master DB'!X289)</f>
        <v>0</v>
      </c>
    </row>
    <row r="290" spans="1:24" ht="15.75" customHeight="1" x14ac:dyDescent="0.2">
      <c r="A290" s="117">
        <f>'Master DB'!A290</f>
        <v>288</v>
      </c>
      <c r="B290" s="119" t="str">
        <f>'Master DB'!B290</f>
        <v>5. Cash releasing benefits</v>
      </c>
      <c r="C290" s="119" t="str">
        <f>'Master DB'!C290</f>
        <v>5.7 % Reduction of Unit Cost . Min</v>
      </c>
      <c r="D290" s="119" t="str">
        <f>'Master DB'!D290</f>
        <v>Item 5</v>
      </c>
      <c r="E290" s="72" t="str">
        <f>'Master DB'!E290</f>
        <v>%</v>
      </c>
      <c r="F290" s="438">
        <f>IF('Master DB'!F290="NULL",0,'Master DB'!F290)</f>
        <v>0</v>
      </c>
      <c r="G290" s="438">
        <f>IF('Master DB'!G290="NULL",0,'Master DB'!G290)</f>
        <v>0</v>
      </c>
      <c r="H290" s="438">
        <f>IF('Master DB'!H290="NULL",0,'Master DB'!H290)</f>
        <v>0</v>
      </c>
      <c r="I290" s="438">
        <f>IF('Master DB'!I290="NULL",0,'Master DB'!I290)</f>
        <v>0</v>
      </c>
      <c r="J290" s="438">
        <f>IF('Master DB'!J290="NULL",0,'Master DB'!J290)</f>
        <v>0</v>
      </c>
      <c r="K290" s="438">
        <f>IF('Master DB'!K290="NULL",0,'Master DB'!K290)</f>
        <v>0</v>
      </c>
      <c r="L290" s="438">
        <f>IF('Master DB'!L290="NULL",0,'Master DB'!L290)</f>
        <v>0</v>
      </c>
      <c r="M290" s="438">
        <f>IF('Master DB'!M290="NULL",0,'Master DB'!M290)</f>
        <v>0</v>
      </c>
      <c r="N290" s="438">
        <f>IF('Master DB'!N290="NULL",0,'Master DB'!N290)</f>
        <v>0</v>
      </c>
      <c r="O290" s="438">
        <f>IF('Master DB'!O290="NULL",0,'Master DB'!O290)</f>
        <v>0</v>
      </c>
      <c r="P290" s="438">
        <f>IF('Master DB'!P290="NULL",0,'Master DB'!P290)</f>
        <v>0</v>
      </c>
      <c r="Q290" s="438">
        <f>IF('Master DB'!Q290="NULL",0,'Master DB'!Q290)</f>
        <v>0</v>
      </c>
      <c r="R290" s="438">
        <f>IF('Master DB'!R290="NULL",0,'Master DB'!R290)</f>
        <v>0</v>
      </c>
      <c r="S290" s="438">
        <f>IF('Master DB'!S290="NULL",0,'Master DB'!S290)</f>
        <v>0</v>
      </c>
      <c r="T290" s="438">
        <f>IF('Master DB'!T290="NULL",0,'Master DB'!T290)</f>
        <v>0</v>
      </c>
      <c r="U290" s="438">
        <f>IF('Master DB'!U290="NULL",0,'Master DB'!U290)</f>
        <v>0</v>
      </c>
      <c r="V290" s="438">
        <f>IF('Master DB'!V290="NULL",0,'Master DB'!V290)</f>
        <v>0</v>
      </c>
      <c r="W290" s="438">
        <f>IF('Master DB'!W290="NULL",0,'Master DB'!W290)</f>
        <v>0</v>
      </c>
      <c r="X290" s="438">
        <f>IF('Master DB'!X290="NULL",0,'Master DB'!X290)</f>
        <v>0</v>
      </c>
    </row>
    <row r="291" spans="1:24" ht="15.75" customHeight="1" x14ac:dyDescent="0.2">
      <c r="A291" s="117">
        <f>'Master DB'!A291</f>
        <v>289</v>
      </c>
      <c r="B291" s="119" t="str">
        <f>'Master DB'!B291</f>
        <v>5. Cash releasing benefits</v>
      </c>
      <c r="C291" s="119" t="str">
        <f>'Master DB'!C291</f>
        <v>5.8 % Reduction of Unit Cost . Max</v>
      </c>
      <c r="D291" s="119" t="str">
        <f>'Master DB'!D291</f>
        <v>Item 5</v>
      </c>
      <c r="E291" s="72" t="str">
        <f>'Master DB'!E291</f>
        <v>%</v>
      </c>
      <c r="F291" s="438">
        <f>IF('Master DB'!F291="NULL",0,'Master DB'!F291)</f>
        <v>0</v>
      </c>
      <c r="G291" s="438">
        <f>IF('Master DB'!G291="NULL",0,'Master DB'!G291)</f>
        <v>0</v>
      </c>
      <c r="H291" s="438">
        <f>IF('Master DB'!H291="NULL",0,'Master DB'!H291)</f>
        <v>0</v>
      </c>
      <c r="I291" s="438">
        <f>IF('Master DB'!I291="NULL",0,'Master DB'!I291)</f>
        <v>0</v>
      </c>
      <c r="J291" s="438">
        <f>IF('Master DB'!J291="NULL",0,'Master DB'!J291)</f>
        <v>0</v>
      </c>
      <c r="K291" s="438">
        <f>IF('Master DB'!K291="NULL",0,'Master DB'!K291)</f>
        <v>0</v>
      </c>
      <c r="L291" s="438">
        <f>IF('Master DB'!L291="NULL",0,'Master DB'!L291)</f>
        <v>0</v>
      </c>
      <c r="M291" s="438">
        <f>IF('Master DB'!M291="NULL",0,'Master DB'!M291)</f>
        <v>0</v>
      </c>
      <c r="N291" s="438">
        <f>IF('Master DB'!N291="NULL",0,'Master DB'!N291)</f>
        <v>0</v>
      </c>
      <c r="O291" s="438">
        <f>IF('Master DB'!O291="NULL",0,'Master DB'!O291)</f>
        <v>0</v>
      </c>
      <c r="P291" s="438">
        <f>IF('Master DB'!P291="NULL",0,'Master DB'!P291)</f>
        <v>0</v>
      </c>
      <c r="Q291" s="438">
        <f>IF('Master DB'!Q291="NULL",0,'Master DB'!Q291)</f>
        <v>0</v>
      </c>
      <c r="R291" s="438">
        <f>IF('Master DB'!R291="NULL",0,'Master DB'!R291)</f>
        <v>0</v>
      </c>
      <c r="S291" s="438">
        <f>IF('Master DB'!S291="NULL",0,'Master DB'!S291)</f>
        <v>0</v>
      </c>
      <c r="T291" s="438">
        <f>IF('Master DB'!T291="NULL",0,'Master DB'!T291)</f>
        <v>0</v>
      </c>
      <c r="U291" s="438">
        <f>IF('Master DB'!U291="NULL",0,'Master DB'!U291)</f>
        <v>0</v>
      </c>
      <c r="V291" s="438">
        <f>IF('Master DB'!V291="NULL",0,'Master DB'!V291)</f>
        <v>0</v>
      </c>
      <c r="W291" s="438">
        <f>IF('Master DB'!W291="NULL",0,'Master DB'!W291)</f>
        <v>0</v>
      </c>
      <c r="X291" s="438">
        <f>IF('Master DB'!X291="NULL",0,'Master DB'!X291)</f>
        <v>0</v>
      </c>
    </row>
    <row r="292" spans="1:24" ht="15.75" customHeight="1" x14ac:dyDescent="0.2">
      <c r="A292" s="117">
        <f>'Master DB'!A292</f>
        <v>290</v>
      </c>
      <c r="B292" s="119" t="str">
        <f>'Master DB'!B292</f>
        <v>5. Cash releasing benefits</v>
      </c>
      <c r="C292" s="119" t="str">
        <f>'Master DB'!C292</f>
        <v>5.9 Source 1</v>
      </c>
      <c r="D292" s="119" t="str">
        <f>'Master DB'!D292</f>
        <v>Item 5</v>
      </c>
      <c r="E292" s="72" t="str">
        <f>'Master DB'!E292</f>
        <v>AlphaNum</v>
      </c>
      <c r="F292" s="438">
        <f>IF('Master DB'!F292="NULL",0,'Master DB'!F292)</f>
        <v>0</v>
      </c>
      <c r="G292" s="438">
        <f>IF('Master DB'!G292="NULL",0,'Master DB'!G292)</f>
        <v>0</v>
      </c>
      <c r="H292" s="438">
        <f>IF('Master DB'!H292="NULL",0,'Master DB'!H292)</f>
        <v>0</v>
      </c>
      <c r="I292" s="438">
        <f>IF('Master DB'!I292="NULL",0,'Master DB'!I292)</f>
        <v>0</v>
      </c>
      <c r="J292" s="438">
        <f>IF('Master DB'!J292="NULL",0,'Master DB'!J292)</f>
        <v>0</v>
      </c>
      <c r="K292" s="438">
        <f>IF('Master DB'!K292="NULL",0,'Master DB'!K292)</f>
        <v>0</v>
      </c>
      <c r="L292" s="438">
        <f>IF('Master DB'!L292="NULL",0,'Master DB'!L292)</f>
        <v>0</v>
      </c>
      <c r="M292" s="438">
        <f>IF('Master DB'!M292="NULL",0,'Master DB'!M292)</f>
        <v>0</v>
      </c>
      <c r="N292" s="438">
        <f>IF('Master DB'!N292="NULL",0,'Master DB'!N292)</f>
        <v>0</v>
      </c>
      <c r="O292" s="438">
        <f>IF('Master DB'!O292="NULL",0,'Master DB'!O292)</f>
        <v>0</v>
      </c>
      <c r="P292" s="438">
        <f>IF('Master DB'!P292="NULL",0,'Master DB'!P292)</f>
        <v>0</v>
      </c>
      <c r="Q292" s="438">
        <f>IF('Master DB'!Q292="NULL",0,'Master DB'!Q292)</f>
        <v>0</v>
      </c>
      <c r="R292" s="438">
        <f>IF('Master DB'!R292="NULL",0,'Master DB'!R292)</f>
        <v>0</v>
      </c>
      <c r="S292" s="438">
        <f>IF('Master DB'!S292="NULL",0,'Master DB'!S292)</f>
        <v>0</v>
      </c>
      <c r="T292" s="438">
        <f>IF('Master DB'!T292="NULL",0,'Master DB'!T292)</f>
        <v>0</v>
      </c>
      <c r="U292" s="438">
        <f>IF('Master DB'!U292="NULL",0,'Master DB'!U292)</f>
        <v>0</v>
      </c>
      <c r="V292" s="438">
        <f>IF('Master DB'!V292="NULL",0,'Master DB'!V292)</f>
        <v>0</v>
      </c>
      <c r="W292" s="438">
        <f>IF('Master DB'!W292="NULL",0,'Master DB'!W292)</f>
        <v>0</v>
      </c>
      <c r="X292" s="438">
        <f>IF('Master DB'!X292="NULL",0,'Master DB'!X292)</f>
        <v>0</v>
      </c>
    </row>
    <row r="293" spans="1:24" ht="15.75" customHeight="1" x14ac:dyDescent="0.2">
      <c r="A293" s="117">
        <f>'Master DB'!A293</f>
        <v>291</v>
      </c>
      <c r="B293" s="119" t="str">
        <f>'Master DB'!B293</f>
        <v>5. Cash releasing benefits</v>
      </c>
      <c r="C293" s="119" t="str">
        <f>'Master DB'!C293</f>
        <v>5.91 Source 2</v>
      </c>
      <c r="D293" s="119" t="str">
        <f>'Master DB'!D293</f>
        <v>Item 5</v>
      </c>
      <c r="E293" s="72" t="str">
        <f>'Master DB'!E293</f>
        <v>AlphaNum</v>
      </c>
      <c r="F293" s="438">
        <f>IF('Master DB'!F293="NULL",0,'Master DB'!F293)</f>
        <v>0</v>
      </c>
      <c r="G293" s="438">
        <f>IF('Master DB'!G293="NULL",0,'Master DB'!G293)</f>
        <v>0</v>
      </c>
      <c r="H293" s="438">
        <f>IF('Master DB'!H293="NULL",0,'Master DB'!H293)</f>
        <v>0</v>
      </c>
      <c r="I293" s="438">
        <f>IF('Master DB'!I293="NULL",0,'Master DB'!I293)</f>
        <v>0</v>
      </c>
      <c r="J293" s="438">
        <f>IF('Master DB'!J293="NULL",0,'Master DB'!J293)</f>
        <v>0</v>
      </c>
      <c r="K293" s="438">
        <f>IF('Master DB'!K293="NULL",0,'Master DB'!K293)</f>
        <v>0</v>
      </c>
      <c r="L293" s="438">
        <f>IF('Master DB'!L293="NULL",0,'Master DB'!L293)</f>
        <v>0</v>
      </c>
      <c r="M293" s="438">
        <f>IF('Master DB'!M293="NULL",0,'Master DB'!M293)</f>
        <v>0</v>
      </c>
      <c r="N293" s="438">
        <f>IF('Master DB'!N293="NULL",0,'Master DB'!N293)</f>
        <v>0</v>
      </c>
      <c r="O293" s="438">
        <f>IF('Master DB'!O293="NULL",0,'Master DB'!O293)</f>
        <v>0</v>
      </c>
      <c r="P293" s="438">
        <f>IF('Master DB'!P293="NULL",0,'Master DB'!P293)</f>
        <v>0</v>
      </c>
      <c r="Q293" s="438">
        <f>IF('Master DB'!Q293="NULL",0,'Master DB'!Q293)</f>
        <v>0</v>
      </c>
      <c r="R293" s="438">
        <f>IF('Master DB'!R293="NULL",0,'Master DB'!R293)</f>
        <v>0</v>
      </c>
      <c r="S293" s="438">
        <f>IF('Master DB'!S293="NULL",0,'Master DB'!S293)</f>
        <v>0</v>
      </c>
      <c r="T293" s="438">
        <f>IF('Master DB'!T293="NULL",0,'Master DB'!T293)</f>
        <v>0</v>
      </c>
      <c r="U293" s="438">
        <f>IF('Master DB'!U293="NULL",0,'Master DB'!U293)</f>
        <v>0</v>
      </c>
      <c r="V293" s="438">
        <f>IF('Master DB'!V293="NULL",0,'Master DB'!V293)</f>
        <v>0</v>
      </c>
      <c r="W293" s="438">
        <f>IF('Master DB'!W293="NULL",0,'Master DB'!W293)</f>
        <v>0</v>
      </c>
      <c r="X293" s="438">
        <f>IF('Master DB'!X293="NULL",0,'Master DB'!X293)</f>
        <v>0</v>
      </c>
    </row>
    <row r="294" spans="1:24" ht="15.75" customHeight="1" x14ac:dyDescent="0.2">
      <c r="A294" s="117">
        <f>'Master DB'!A294</f>
        <v>292</v>
      </c>
      <c r="B294" s="119" t="str">
        <f>'Master DB'!B294</f>
        <v>5. Cash releasing benefits</v>
      </c>
      <c r="C294" s="119" t="str">
        <f>'Master DB'!C294</f>
        <v>5.92 Source 3</v>
      </c>
      <c r="D294" s="119" t="str">
        <f>'Master DB'!D294</f>
        <v>Item 5</v>
      </c>
      <c r="E294" s="72" t="str">
        <f>'Master DB'!E294</f>
        <v>AlphaNum</v>
      </c>
      <c r="F294" s="438">
        <f>IF('Master DB'!F294="NULL",0,'Master DB'!F294)</f>
        <v>0</v>
      </c>
      <c r="G294" s="438">
        <f>IF('Master DB'!G294="NULL",0,'Master DB'!G294)</f>
        <v>0</v>
      </c>
      <c r="H294" s="438">
        <f>IF('Master DB'!H294="NULL",0,'Master DB'!H294)</f>
        <v>0</v>
      </c>
      <c r="I294" s="438">
        <f>IF('Master DB'!I294="NULL",0,'Master DB'!I294)</f>
        <v>0</v>
      </c>
      <c r="J294" s="438">
        <f>IF('Master DB'!J294="NULL",0,'Master DB'!J294)</f>
        <v>0</v>
      </c>
      <c r="K294" s="438">
        <f>IF('Master DB'!K294="NULL",0,'Master DB'!K294)</f>
        <v>0</v>
      </c>
      <c r="L294" s="438">
        <f>IF('Master DB'!L294="NULL",0,'Master DB'!L294)</f>
        <v>0</v>
      </c>
      <c r="M294" s="438">
        <f>IF('Master DB'!M294="NULL",0,'Master DB'!M294)</f>
        <v>0</v>
      </c>
      <c r="N294" s="438">
        <f>IF('Master DB'!N294="NULL",0,'Master DB'!N294)</f>
        <v>0</v>
      </c>
      <c r="O294" s="438">
        <f>IF('Master DB'!O294="NULL",0,'Master DB'!O294)</f>
        <v>0</v>
      </c>
      <c r="P294" s="438">
        <f>IF('Master DB'!P294="NULL",0,'Master DB'!P294)</f>
        <v>0</v>
      </c>
      <c r="Q294" s="438">
        <f>IF('Master DB'!Q294="NULL",0,'Master DB'!Q294)</f>
        <v>0</v>
      </c>
      <c r="R294" s="438">
        <f>IF('Master DB'!R294="NULL",0,'Master DB'!R294)</f>
        <v>0</v>
      </c>
      <c r="S294" s="438">
        <f>IF('Master DB'!S294="NULL",0,'Master DB'!S294)</f>
        <v>0</v>
      </c>
      <c r="T294" s="438">
        <f>IF('Master DB'!T294="NULL",0,'Master DB'!T294)</f>
        <v>0</v>
      </c>
      <c r="U294" s="438">
        <f>IF('Master DB'!U294="NULL",0,'Master DB'!U294)</f>
        <v>0</v>
      </c>
      <c r="V294" s="438">
        <f>IF('Master DB'!V294="NULL",0,'Master DB'!V294)</f>
        <v>0</v>
      </c>
      <c r="W294" s="438">
        <f>IF('Master DB'!W294="NULL",0,'Master DB'!W294)</f>
        <v>0</v>
      </c>
      <c r="X294" s="438">
        <f>IF('Master DB'!X294="NULL",0,'Master DB'!X294)</f>
        <v>0</v>
      </c>
    </row>
    <row r="295" spans="1:24" ht="15.75" customHeight="1" x14ac:dyDescent="0.2">
      <c r="A295" s="117">
        <f>'Master DB'!A295</f>
        <v>293</v>
      </c>
      <c r="B295" s="119" t="str">
        <f>'Master DB'!B295</f>
        <v>5. Cash releasing benefits</v>
      </c>
      <c r="C295" s="119" t="str">
        <f>'Master DB'!C295</f>
        <v>5.93 Source 1 - Short</v>
      </c>
      <c r="D295" s="119" t="str">
        <f>'Master DB'!D295</f>
        <v>Item 5</v>
      </c>
      <c r="E295" s="72" t="str">
        <f>'Master DB'!E295</f>
        <v>AlphaNum</v>
      </c>
      <c r="F295" s="438">
        <f>IF('Master DB'!F295="NULL",0,'Master DB'!F295)</f>
        <v>0</v>
      </c>
      <c r="G295" s="438">
        <f>IF('Master DB'!G295="NULL",0,'Master DB'!G295)</f>
        <v>0</v>
      </c>
      <c r="H295" s="438">
        <f>IF('Master DB'!H295="NULL",0,'Master DB'!H295)</f>
        <v>0</v>
      </c>
      <c r="I295" s="438">
        <f>IF('Master DB'!I295="NULL",0,'Master DB'!I295)</f>
        <v>0</v>
      </c>
      <c r="J295" s="438">
        <f>IF('Master DB'!J295="NULL",0,'Master DB'!J295)</f>
        <v>0</v>
      </c>
      <c r="K295" s="438">
        <f>IF('Master DB'!K295="NULL",0,'Master DB'!K295)</f>
        <v>0</v>
      </c>
      <c r="L295" s="438">
        <f>IF('Master DB'!L295="NULL",0,'Master DB'!L295)</f>
        <v>0</v>
      </c>
      <c r="M295" s="438">
        <f>IF('Master DB'!M295="NULL",0,'Master DB'!M295)</f>
        <v>0</v>
      </c>
      <c r="N295" s="438">
        <f>IF('Master DB'!N295="NULL",0,'Master DB'!N295)</f>
        <v>0</v>
      </c>
      <c r="O295" s="438">
        <f>IF('Master DB'!O295="NULL",0,'Master DB'!O295)</f>
        <v>0</v>
      </c>
      <c r="P295" s="438">
        <f>IF('Master DB'!P295="NULL",0,'Master DB'!P295)</f>
        <v>0</v>
      </c>
      <c r="Q295" s="438">
        <f>IF('Master DB'!Q295="NULL",0,'Master DB'!Q295)</f>
        <v>0</v>
      </c>
      <c r="R295" s="438">
        <f>IF('Master DB'!R295="NULL",0,'Master DB'!R295)</f>
        <v>0</v>
      </c>
      <c r="S295" s="438">
        <f>IF('Master DB'!S295="NULL",0,'Master DB'!S295)</f>
        <v>0</v>
      </c>
      <c r="T295" s="438">
        <f>IF('Master DB'!T295="NULL",0,'Master DB'!T295)</f>
        <v>0</v>
      </c>
      <c r="U295" s="438">
        <f>IF('Master DB'!U295="NULL",0,'Master DB'!U295)</f>
        <v>0</v>
      </c>
      <c r="V295" s="438">
        <f>IF('Master DB'!V295="NULL",0,'Master DB'!V295)</f>
        <v>0</v>
      </c>
      <c r="W295" s="438">
        <f>IF('Master DB'!W295="NULL",0,'Master DB'!W295)</f>
        <v>0</v>
      </c>
      <c r="X295" s="438">
        <f>IF('Master DB'!X295="NULL",0,'Master DB'!X295)</f>
        <v>0</v>
      </c>
    </row>
    <row r="296" spans="1:24" ht="15.75" customHeight="1" x14ac:dyDescent="0.2">
      <c r="A296" s="117">
        <f>'Master DB'!A296</f>
        <v>294</v>
      </c>
      <c r="B296" s="119" t="str">
        <f>'Master DB'!B296</f>
        <v>5. Cash releasing benefits</v>
      </c>
      <c r="C296" s="119" t="str">
        <f>'Master DB'!C296</f>
        <v>5.94 Source 2 - Short</v>
      </c>
      <c r="D296" s="119" t="str">
        <f>'Master DB'!D296</f>
        <v>Item 5</v>
      </c>
      <c r="E296" s="72" t="str">
        <f>'Master DB'!E296</f>
        <v>AlphaNum</v>
      </c>
      <c r="F296" s="438">
        <f>IF('Master DB'!F296="NULL",0,'Master DB'!F296)</f>
        <v>0</v>
      </c>
      <c r="G296" s="438">
        <f>IF('Master DB'!G296="NULL",0,'Master DB'!G296)</f>
        <v>0</v>
      </c>
      <c r="H296" s="438">
        <f>IF('Master DB'!H296="NULL",0,'Master DB'!H296)</f>
        <v>0</v>
      </c>
      <c r="I296" s="438">
        <f>IF('Master DB'!I296="NULL",0,'Master DB'!I296)</f>
        <v>0</v>
      </c>
      <c r="J296" s="438">
        <f>IF('Master DB'!J296="NULL",0,'Master DB'!J296)</f>
        <v>0</v>
      </c>
      <c r="K296" s="438">
        <f>IF('Master DB'!K296="NULL",0,'Master DB'!K296)</f>
        <v>0</v>
      </c>
      <c r="L296" s="438">
        <f>IF('Master DB'!L296="NULL",0,'Master DB'!L296)</f>
        <v>0</v>
      </c>
      <c r="M296" s="438">
        <f>IF('Master DB'!M296="NULL",0,'Master DB'!M296)</f>
        <v>0</v>
      </c>
      <c r="N296" s="438">
        <f>IF('Master DB'!N296="NULL",0,'Master DB'!N296)</f>
        <v>0</v>
      </c>
      <c r="O296" s="438">
        <f>IF('Master DB'!O296="NULL",0,'Master DB'!O296)</f>
        <v>0</v>
      </c>
      <c r="P296" s="438">
        <f>IF('Master DB'!P296="NULL",0,'Master DB'!P296)</f>
        <v>0</v>
      </c>
      <c r="Q296" s="438">
        <f>IF('Master DB'!Q296="NULL",0,'Master DB'!Q296)</f>
        <v>0</v>
      </c>
      <c r="R296" s="438">
        <f>IF('Master DB'!R296="NULL",0,'Master DB'!R296)</f>
        <v>0</v>
      </c>
      <c r="S296" s="438">
        <f>IF('Master DB'!S296="NULL",0,'Master DB'!S296)</f>
        <v>0</v>
      </c>
      <c r="T296" s="438">
        <f>IF('Master DB'!T296="NULL",0,'Master DB'!T296)</f>
        <v>0</v>
      </c>
      <c r="U296" s="438">
        <f>IF('Master DB'!U296="NULL",0,'Master DB'!U296)</f>
        <v>0</v>
      </c>
      <c r="V296" s="438">
        <f>IF('Master DB'!V296="NULL",0,'Master DB'!V296)</f>
        <v>0</v>
      </c>
      <c r="W296" s="438">
        <f>IF('Master DB'!W296="NULL",0,'Master DB'!W296)</f>
        <v>0</v>
      </c>
      <c r="X296" s="438">
        <f>IF('Master DB'!X296="NULL",0,'Master DB'!X296)</f>
        <v>0</v>
      </c>
    </row>
    <row r="297" spans="1:24" ht="15.75" customHeight="1" x14ac:dyDescent="0.2">
      <c r="A297" s="283">
        <f>'Master DB'!A297</f>
        <v>295</v>
      </c>
      <c r="B297" s="284" t="str">
        <f>'Master DB'!B297</f>
        <v>5. Cash releasing benefits</v>
      </c>
      <c r="C297" s="284" t="str">
        <f>'Master DB'!C297</f>
        <v>5.95 Source 3 - Short</v>
      </c>
      <c r="D297" s="284" t="str">
        <f>'Master DB'!D297</f>
        <v>Item 5</v>
      </c>
      <c r="E297" s="146" t="str">
        <f>'Master DB'!E297</f>
        <v>AlphaNum</v>
      </c>
      <c r="F297" s="238">
        <f>IF('Master DB'!F297="NULL",0,'Master DB'!F297)</f>
        <v>0</v>
      </c>
      <c r="G297" s="238">
        <f>IF('Master DB'!G297="NULL",0,'Master DB'!G297)</f>
        <v>0</v>
      </c>
      <c r="H297" s="238">
        <f>IF('Master DB'!H297="NULL",0,'Master DB'!H297)</f>
        <v>0</v>
      </c>
      <c r="I297" s="285">
        <f>IF('Master DB'!I297="NULL",0,'Master DB'!I297)</f>
        <v>0</v>
      </c>
      <c r="J297" s="285">
        <f>IF('Master DB'!J297="NULL",0,'Master DB'!J297)</f>
        <v>0</v>
      </c>
      <c r="K297" s="285">
        <f>IF('Master DB'!K297="NULL",0,'Master DB'!K297)</f>
        <v>0</v>
      </c>
      <c r="L297" s="238">
        <f>IF('Master DB'!L297="NULL",0,'Master DB'!L297)</f>
        <v>0</v>
      </c>
      <c r="M297" s="238">
        <f>IF('Master DB'!M297="NULL",0,'Master DB'!M297)</f>
        <v>0</v>
      </c>
      <c r="N297" s="238">
        <f>IF('Master DB'!N297="NULL",0,'Master DB'!N297)</f>
        <v>0</v>
      </c>
      <c r="O297" s="238">
        <f>IF('Master DB'!O297="NULL",0,'Master DB'!O297)</f>
        <v>0</v>
      </c>
      <c r="P297" s="238">
        <f>IF('Master DB'!P297="NULL",0,'Master DB'!P297)</f>
        <v>0</v>
      </c>
      <c r="Q297" s="238">
        <f>IF('Master DB'!Q297="NULL",0,'Master DB'!Q297)</f>
        <v>0</v>
      </c>
      <c r="R297" s="441">
        <f>IF('Master DB'!R297="NULL",0,'Master DB'!R297)</f>
        <v>0</v>
      </c>
      <c r="S297" s="238">
        <f>IF('Master DB'!S297="NULL",0,'Master DB'!S297)</f>
        <v>0</v>
      </c>
      <c r="T297" s="238">
        <f>IF('Master DB'!T297="NULL",0,'Master DB'!T297)</f>
        <v>0</v>
      </c>
      <c r="U297" s="438">
        <f>IF('Master DB'!U297="NULL",0,'Master DB'!U297)</f>
        <v>0</v>
      </c>
      <c r="V297" s="441">
        <f>IF('Master DB'!V297="NULL",0,'Master DB'!V297)</f>
        <v>0</v>
      </c>
      <c r="W297" s="438">
        <f>IF('Master DB'!W297="NULL",0,'Master DB'!W297)</f>
        <v>0</v>
      </c>
      <c r="X297" s="438">
        <f>IF('Master DB'!X297="NULL",0,'Master DB'!X297)</f>
        <v>0</v>
      </c>
    </row>
    <row r="298" spans="1:24" ht="15.75" customHeight="1" x14ac:dyDescent="0.2">
      <c r="A298" s="64">
        <f>'Master DB'!A298</f>
        <v>296</v>
      </c>
      <c r="B298" s="65" t="str">
        <f>'Master DB'!B298</f>
        <v>6. Wider benefits</v>
      </c>
      <c r="C298" s="65" t="str">
        <f>'Master DB'!C298</f>
        <v>6.1 Name</v>
      </c>
      <c r="D298" s="275" t="str">
        <f>'Master DB'!D298</f>
        <v>Item 1</v>
      </c>
      <c r="E298" s="66" t="str">
        <f>'Master DB'!E298</f>
        <v>AlphaNum</v>
      </c>
      <c r="F298" s="276">
        <f>IF('Master DB'!F298="NULL",0,'Master DB'!F298)</f>
        <v>0</v>
      </c>
      <c r="G298" s="276">
        <f>IF('Master DB'!G298="NULL",0,'Master DB'!G298)</f>
        <v>0</v>
      </c>
      <c r="H298" s="276" t="str">
        <f>IF('Master DB'!H298="NULL",0,'Master DB'!H298)</f>
        <v>Carbon savings</v>
      </c>
      <c r="I298" s="348" t="str">
        <f>IF('Master DB'!I298="NULL",0,'Master DB'!I298)</f>
        <v>Carbon savings</v>
      </c>
      <c r="J298" s="446">
        <f>IF('Master DB'!J298="NULL",0,'Master DB'!J298)</f>
        <v>0</v>
      </c>
      <c r="K298" s="348" t="str">
        <f>IF('Master DB'!K298="NULL",0,'Master DB'!K298)</f>
        <v>Carbon savings</v>
      </c>
      <c r="L298" s="276" t="str">
        <f>IF('Master DB'!L298="NULL",0,'Master DB'!L298)</f>
        <v>Reduction of cabling Maintenance</v>
      </c>
      <c r="M298" s="276" t="str">
        <f>IF('Master DB'!M298="NULL",0,'Master DB'!M298)</f>
        <v>Crime reduction &amp; prevention</v>
      </c>
      <c r="N298" s="276">
        <f>IF('Master DB'!N298="NULL",0,'Master DB'!N298)</f>
        <v>0</v>
      </c>
      <c r="O298" s="276">
        <f>IF('Master DB'!O298="NULL",0,'Master DB'!O298)</f>
        <v>0</v>
      </c>
      <c r="P298" s="276" t="str">
        <f>IF('Master DB'!P298="NULL",0,'Master DB'!P298)</f>
        <v>Carbon savings</v>
      </c>
      <c r="Q298" s="276" t="str">
        <f>IF('Master DB'!Q298="NULL",0,'Master DB'!Q298)</f>
        <v>Improved security surveillance system</v>
      </c>
      <c r="R298" s="276" t="str">
        <f>IF('Master DB'!R298="NULL",0,'Master DB'!R298)</f>
        <v>Reduction of flood cost</v>
      </c>
      <c r="S298" s="276">
        <f>IF('Master DB'!S298="NULL",0,'Master DB'!S298)</f>
        <v>0</v>
      </c>
      <c r="T298" s="276" t="str">
        <f>IF('Master DB'!T298="NULL",0,'Master DB'!T298)</f>
        <v>Reduces number of traffic accidents</v>
      </c>
      <c r="U298" s="276">
        <f>IF('Master DB'!U298="NULL",0,'Master DB'!U298)</f>
        <v>0</v>
      </c>
      <c r="V298" s="446">
        <f>IF('Master DB'!V298="NULL",0,'Master DB'!V298)</f>
        <v>0</v>
      </c>
      <c r="W298" s="276">
        <f>IF('Master DB'!W298="NULL",0,'Master DB'!W298)</f>
        <v>0</v>
      </c>
      <c r="X298" s="276">
        <f>IF('Master DB'!X298="NULL",0,'Master DB'!X298)</f>
        <v>0</v>
      </c>
    </row>
    <row r="299" spans="1:24" ht="15.75" customHeight="1" x14ac:dyDescent="0.2">
      <c r="A299" s="117">
        <f>'Master DB'!A299</f>
        <v>297</v>
      </c>
      <c r="B299" s="119" t="str">
        <f>'Master DB'!B299</f>
        <v>6. Wider benefits</v>
      </c>
      <c r="C299" s="119" t="str">
        <f>'Master DB'!C299</f>
        <v>6.2 Unit</v>
      </c>
      <c r="D299" s="119" t="str">
        <f>'Master DB'!D299</f>
        <v>Item 1</v>
      </c>
      <c r="E299" s="72" t="str">
        <f>'Master DB'!E299</f>
        <v>AlphaNum</v>
      </c>
      <c r="F299" s="238">
        <f>IF('Master DB'!F299="NULL",0,'Master DB'!F299)</f>
        <v>0</v>
      </c>
      <c r="G299" s="238">
        <f>IF('Master DB'!G299="NULL",0,'Master DB'!G299)</f>
        <v>0</v>
      </c>
      <c r="H299" s="238" t="str">
        <f>IF('Master DB'!H299="NULL",0,'Master DB'!H299)</f>
        <v>Per Ton of carbon</v>
      </c>
      <c r="I299" s="238" t="str">
        <f>IF('Master DB'!I299="NULL",0,'Master DB'!I299)</f>
        <v>Per Ton of carbon</v>
      </c>
      <c r="J299" s="438">
        <f>IF('Master DB'!J299="NULL",0,'Master DB'!J299)</f>
        <v>0</v>
      </c>
      <c r="K299" s="238" t="str">
        <f>IF('Master DB'!K299="NULL",0,'Master DB'!K299)</f>
        <v>Per Ton of carbon</v>
      </c>
      <c r="L299" s="238" t="str">
        <f>IF('Master DB'!L299="NULL",0,'Master DB'!L299)</f>
        <v>Per cabling system</v>
      </c>
      <c r="M299" s="238" t="str">
        <f>IF('Master DB'!M299="NULL",0,'Master DB'!M299)</f>
        <v xml:space="preserve">Per crime (property, persons) </v>
      </c>
      <c r="N299" s="238">
        <f>IF('Master DB'!N299="NULL",0,'Master DB'!N299)</f>
        <v>0</v>
      </c>
      <c r="O299" s="238">
        <f>IF('Master DB'!O299="NULL",0,'Master DB'!O299)</f>
        <v>0</v>
      </c>
      <c r="P299" s="238" t="str">
        <f>IF('Master DB'!P299="NULL",0,'Master DB'!P299)</f>
        <v>Per Ton of carbon</v>
      </c>
      <c r="Q299" s="238" t="str">
        <f>IF('Master DB'!Q299="NULL",0,'Master DB'!Q299)</f>
        <v>Per safety investigation</v>
      </c>
      <c r="R299" s="348" t="str">
        <f>IF('Master DB'!R299="NULL",0,'Master DB'!R299)</f>
        <v>Per claimed inhabitant</v>
      </c>
      <c r="S299" s="238">
        <f>IF('Master DB'!S299="NULL",0,'Master DB'!S299)</f>
        <v>0</v>
      </c>
      <c r="T299" s="238" t="str">
        <f>IF('Master DB'!T299="NULL",0,'Master DB'!T299)</f>
        <v>Per accident</v>
      </c>
      <c r="U299" s="238">
        <f>IF('Master DB'!U299="NULL",0,'Master DB'!U299)</f>
        <v>0</v>
      </c>
      <c r="V299" s="438">
        <f>IF('Master DB'!V299="NULL",0,'Master DB'!V299)</f>
        <v>0</v>
      </c>
      <c r="W299" s="238">
        <f>IF('Master DB'!W299="NULL",0,'Master DB'!W299)</f>
        <v>0</v>
      </c>
      <c r="X299" s="238">
        <f>IF('Master DB'!X299="NULL",0,'Master DB'!X299)</f>
        <v>0</v>
      </c>
    </row>
    <row r="300" spans="1:24" ht="15.75" customHeight="1" x14ac:dyDescent="0.2">
      <c r="A300" s="117">
        <f>'Master DB'!A300</f>
        <v>298</v>
      </c>
      <c r="B300" s="119" t="str">
        <f>'Master DB'!B300</f>
        <v>6. Wider benefits</v>
      </c>
      <c r="C300" s="119" t="str">
        <f>'Master DB'!C300</f>
        <v>6.3 Baseline Ratio # Units / Measure</v>
      </c>
      <c r="D300" s="119" t="str">
        <f>'Master DB'!D300</f>
        <v>Item 1</v>
      </c>
      <c r="E300" s="72" t="str">
        <f>'Master DB'!E300</f>
        <v>Num #</v>
      </c>
      <c r="F300" s="238">
        <f>IF('Master DB'!F300="NULL",0,'Master DB'!F300)</f>
        <v>0</v>
      </c>
      <c r="G300" s="238">
        <f>IF('Master DB'!G300="NULL",0,'Master DB'!G300)</f>
        <v>0</v>
      </c>
      <c r="H300" s="238">
        <f>IF('Master DB'!H300="NULL",0,'Master DB'!H300)</f>
        <v>1.7000000000000001E-2</v>
      </c>
      <c r="I300" s="238">
        <f>IF('Master DB'!I300="NULL",0,'Master DB'!I300)</f>
        <v>1.7000000000000001E-2</v>
      </c>
      <c r="J300" s="438">
        <f>IF('Master DB'!J300="NULL",0,'Master DB'!J300)</f>
        <v>0</v>
      </c>
      <c r="K300" s="238">
        <f>IF('Master DB'!K300="NULL",0,'Master DB'!K300)</f>
        <v>1.7000000000000001E-2</v>
      </c>
      <c r="L300" s="238">
        <f>IF('Master DB'!L300="NULL",0,'Master DB'!L300)</f>
        <v>2.5000000000000001E-2</v>
      </c>
      <c r="M300" s="238">
        <f>IF('Master DB'!M300="NULL",0,'Master DB'!M300)</f>
        <v>6.5000000000000002E-2</v>
      </c>
      <c r="N300" s="238">
        <f>IF('Master DB'!N300="NULL",0,'Master DB'!N300)</f>
        <v>0</v>
      </c>
      <c r="O300" s="20">
        <f>IF('Master DB'!O300="NULL",0,'Master DB'!O300)</f>
        <v>0</v>
      </c>
      <c r="P300" s="20">
        <f>IF('Master DB'!P300="NULL",0,'Master DB'!P300)</f>
        <v>1.7000000000000001E-2</v>
      </c>
      <c r="Q300" s="20">
        <f>IF('Master DB'!Q300="NULL",0,'Master DB'!Q300)</f>
        <v>3.8000000000000002E-4</v>
      </c>
      <c r="R300" s="448">
        <f>IF('Master DB'!R300="NULL",0,'Master DB'!R300)</f>
        <v>6.9010384000000008E-2</v>
      </c>
      <c r="S300" s="238">
        <f>IF('Master DB'!S300="NULL",0,'Master DB'!S300)</f>
        <v>0</v>
      </c>
      <c r="T300" s="20">
        <f>IF('Master DB'!T300="NULL",0,'Master DB'!T300)</f>
        <v>3.8372093023255813E-4</v>
      </c>
      <c r="U300" s="238">
        <f>IF('Master DB'!U300="NULL",0,'Master DB'!U300)</f>
        <v>0</v>
      </c>
      <c r="V300" s="438">
        <f>IF('Master DB'!V300="NULL",0,'Master DB'!V300)</f>
        <v>0</v>
      </c>
      <c r="W300" s="238">
        <f>IF('Master DB'!W300="NULL",0,'Master DB'!W300)</f>
        <v>0</v>
      </c>
      <c r="X300" s="238">
        <f>IF('Master DB'!X300="NULL",0,'Master DB'!X300)</f>
        <v>0</v>
      </c>
    </row>
    <row r="301" spans="1:24" ht="15.75" customHeight="1" x14ac:dyDescent="0.2">
      <c r="A301" s="117">
        <f>'Master DB'!A301</f>
        <v>299</v>
      </c>
      <c r="B301" s="119" t="str">
        <f>'Master DB'!B301</f>
        <v>6. Wider benefits</v>
      </c>
      <c r="C301" s="119" t="str">
        <f>'Master DB'!C301</f>
        <v>6.4 Baseline monthly cost per unit</v>
      </c>
      <c r="D301" s="119" t="str">
        <f>'Master DB'!D301</f>
        <v>Item 1</v>
      </c>
      <c r="E301" s="72" t="str">
        <f>'Master DB'!E301</f>
        <v>£</v>
      </c>
      <c r="F301" s="238">
        <f>IF('Master DB'!F301="NULL",0,'Master DB'!F301)</f>
        <v>0</v>
      </c>
      <c r="G301" s="238">
        <f>IF('Master DB'!G301="NULL",0,'Master DB'!G301)</f>
        <v>0</v>
      </c>
      <c r="H301" s="238">
        <f>IF('Master DB'!H301="NULL",0,'Master DB'!H301)</f>
        <v>16</v>
      </c>
      <c r="I301" s="238">
        <f>IF('Master DB'!I301="NULL",0,'Master DB'!I301)</f>
        <v>16</v>
      </c>
      <c r="J301" s="438">
        <f>IF('Master DB'!J301="NULL",0,'Master DB'!J301)</f>
        <v>0</v>
      </c>
      <c r="K301" s="238">
        <f>IF('Master DB'!K301="NULL",0,'Master DB'!K301)</f>
        <v>16</v>
      </c>
      <c r="L301" s="238">
        <f>IF('Master DB'!L301="NULL",0,'Master DB'!L301)</f>
        <v>8</v>
      </c>
      <c r="M301" s="238">
        <f>IF('Master DB'!M301="NULL",0,'Master DB'!M301)</f>
        <v>4800</v>
      </c>
      <c r="N301" s="238">
        <f>IF('Master DB'!N301="NULL",0,'Master DB'!N301)</f>
        <v>0</v>
      </c>
      <c r="O301" s="20">
        <f>IF('Master DB'!O301="NULL",0,'Master DB'!O301)</f>
        <v>0</v>
      </c>
      <c r="P301" s="20">
        <f>IF('Master DB'!P301="NULL",0,'Master DB'!P301)</f>
        <v>16</v>
      </c>
      <c r="Q301" s="20">
        <f>IF('Master DB'!Q301="NULL",0,'Master DB'!Q301)</f>
        <v>2415</v>
      </c>
      <c r="R301" s="20">
        <f>IF('Master DB'!R301="NULL",0,'Master DB'!R301)</f>
        <v>1310</v>
      </c>
      <c r="S301" s="238">
        <f>IF('Master DB'!S301="NULL",0,'Master DB'!S301)</f>
        <v>0</v>
      </c>
      <c r="T301" s="238">
        <f>IF('Master DB'!T301="NULL",0,'Master DB'!T301)</f>
        <v>14374</v>
      </c>
      <c r="U301" s="238">
        <f>IF('Master DB'!U301="NULL",0,'Master DB'!U301)</f>
        <v>0</v>
      </c>
      <c r="V301" s="438">
        <f>IF('Master DB'!V301="NULL",0,'Master DB'!V301)</f>
        <v>0</v>
      </c>
      <c r="W301" s="238">
        <f>IF('Master DB'!W301="NULL",0,'Master DB'!W301)</f>
        <v>0</v>
      </c>
      <c r="X301" s="238">
        <f>IF('Master DB'!X301="NULL",0,'Master DB'!X301)</f>
        <v>0</v>
      </c>
    </row>
    <row r="302" spans="1:24" ht="15.75" customHeight="1" x14ac:dyDescent="0.2">
      <c r="A302" s="117">
        <f>'Master DB'!A302</f>
        <v>300</v>
      </c>
      <c r="B302" s="119" t="str">
        <f>'Master DB'!B302</f>
        <v>6. Wider benefits</v>
      </c>
      <c r="C302" s="119" t="str">
        <f>'Master DB'!C302</f>
        <v>6.5 % Reduction of Number of Unit . Min</v>
      </c>
      <c r="D302" s="119" t="str">
        <f>'Master DB'!D302</f>
        <v>Item 1</v>
      </c>
      <c r="E302" s="72" t="str">
        <f>'Master DB'!E302</f>
        <v>%</v>
      </c>
      <c r="F302" s="438">
        <f>IF('Master DB'!F302="NULL",0,'Master DB'!F302)</f>
        <v>0</v>
      </c>
      <c r="G302" s="438">
        <f>IF('Master DB'!G302="NULL",0,'Master DB'!G302)</f>
        <v>0</v>
      </c>
      <c r="H302" s="438">
        <f>IF('Master DB'!H302="NULL",0,'Master DB'!H302)</f>
        <v>0.2</v>
      </c>
      <c r="I302" s="438">
        <f>IF('Master DB'!I302="NULL",0,'Master DB'!I302)</f>
        <v>0.2</v>
      </c>
      <c r="J302" s="438">
        <f>IF('Master DB'!J302="NULL",0,'Master DB'!J302)</f>
        <v>0</v>
      </c>
      <c r="K302" s="438">
        <f>IF('Master DB'!K302="NULL",0,'Master DB'!K302)</f>
        <v>0.85</v>
      </c>
      <c r="L302" s="438">
        <f>IF('Master DB'!L302="NULL",0,'Master DB'!L302)</f>
        <v>0.1</v>
      </c>
      <c r="M302" s="438">
        <f>IF('Master DB'!M302="NULL",0,'Master DB'!M302)</f>
        <v>0.1</v>
      </c>
      <c r="N302" s="438">
        <f>IF('Master DB'!N302="NULL",0,'Master DB'!N302)</f>
        <v>0</v>
      </c>
      <c r="O302" s="247">
        <f>IF('Master DB'!O302="NULL",0,'Master DB'!O302)</f>
        <v>0</v>
      </c>
      <c r="P302" s="247">
        <f>IF('Master DB'!P302="NULL",0,'Master DB'!P302)</f>
        <v>0.2</v>
      </c>
      <c r="Q302" s="247">
        <f>IF('Master DB'!Q302="NULL",0,'Master DB'!Q302)</f>
        <v>0.4</v>
      </c>
      <c r="R302" s="438">
        <f>IF('Master DB'!R302="NULL",0,'Master DB'!R302)</f>
        <v>0.1</v>
      </c>
      <c r="S302" s="438">
        <f>IF('Master DB'!S302="NULL",0,'Master DB'!S302)</f>
        <v>0</v>
      </c>
      <c r="T302" s="438">
        <f>IF('Master DB'!T302="NULL",0,'Master DB'!T302)</f>
        <v>0.1</v>
      </c>
      <c r="U302" s="438">
        <f>IF('Master DB'!U302="NULL",0,'Master DB'!U302)</f>
        <v>0</v>
      </c>
      <c r="V302" s="438">
        <f>IF('Master DB'!V302="NULL",0,'Master DB'!V302)</f>
        <v>0</v>
      </c>
      <c r="W302" s="438">
        <f>IF('Master DB'!W302="NULL",0,'Master DB'!W302)</f>
        <v>0</v>
      </c>
      <c r="X302" s="438">
        <f>IF('Master DB'!X302="NULL",0,'Master DB'!X302)</f>
        <v>0</v>
      </c>
    </row>
    <row r="303" spans="1:24" ht="15.75" customHeight="1" x14ac:dyDescent="0.2">
      <c r="A303" s="117">
        <f>'Master DB'!A303</f>
        <v>301</v>
      </c>
      <c r="B303" s="119" t="str">
        <f>'Master DB'!B303</f>
        <v>6. Wider benefits</v>
      </c>
      <c r="C303" s="119" t="str">
        <f>'Master DB'!C303</f>
        <v>6.6 % Reduction of Number of Unit . Max</v>
      </c>
      <c r="D303" s="119" t="str">
        <f>'Master DB'!D303</f>
        <v>Item 1</v>
      </c>
      <c r="E303" s="72" t="str">
        <f>'Master DB'!E303</f>
        <v>%</v>
      </c>
      <c r="F303" s="438">
        <f>IF('Master DB'!F303="NULL",0,'Master DB'!F303)</f>
        <v>0</v>
      </c>
      <c r="G303" s="438">
        <f>IF('Master DB'!G303="NULL",0,'Master DB'!G303)</f>
        <v>0</v>
      </c>
      <c r="H303" s="438">
        <f>IF('Master DB'!H303="NULL",0,'Master DB'!H303)</f>
        <v>0.4</v>
      </c>
      <c r="I303" s="438">
        <f>IF('Master DB'!I303="NULL",0,'Master DB'!I303)</f>
        <v>0.6</v>
      </c>
      <c r="J303" s="438">
        <f>IF('Master DB'!J303="NULL",0,'Master DB'!J303)</f>
        <v>0</v>
      </c>
      <c r="K303" s="438">
        <f>IF('Master DB'!K303="NULL",0,'Master DB'!K303)</f>
        <v>1</v>
      </c>
      <c r="L303" s="438">
        <f>IF('Master DB'!L303="NULL",0,'Master DB'!L303)</f>
        <v>0.3</v>
      </c>
      <c r="M303" s="438">
        <f>IF('Master DB'!M303="NULL",0,'Master DB'!M303)</f>
        <v>0.3</v>
      </c>
      <c r="N303" s="438">
        <f>IF('Master DB'!N303="NULL",0,'Master DB'!N303)</f>
        <v>0</v>
      </c>
      <c r="O303" s="247">
        <f>IF('Master DB'!O303="NULL",0,'Master DB'!O303)</f>
        <v>0</v>
      </c>
      <c r="P303" s="247">
        <f>IF('Master DB'!P303="NULL",0,'Master DB'!P303)</f>
        <v>0.4</v>
      </c>
      <c r="Q303" s="247">
        <f>IF('Master DB'!Q303="NULL",0,'Master DB'!Q303)</f>
        <v>0.6</v>
      </c>
      <c r="R303" s="438">
        <f>IF('Master DB'!R303="NULL",0,'Master DB'!R303)</f>
        <v>0.2</v>
      </c>
      <c r="S303" s="438">
        <f>IF('Master DB'!S303="NULL",0,'Master DB'!S303)</f>
        <v>0</v>
      </c>
      <c r="T303" s="438">
        <f>IF('Master DB'!T303="NULL",0,'Master DB'!T303)</f>
        <v>0.2</v>
      </c>
      <c r="U303" s="438">
        <f>IF('Master DB'!U303="NULL",0,'Master DB'!U303)</f>
        <v>0</v>
      </c>
      <c r="V303" s="438">
        <f>IF('Master DB'!V303="NULL",0,'Master DB'!V303)</f>
        <v>0</v>
      </c>
      <c r="W303" s="438">
        <f>IF('Master DB'!W303="NULL",0,'Master DB'!W303)</f>
        <v>0</v>
      </c>
      <c r="X303" s="438">
        <f>IF('Master DB'!X303="NULL",0,'Master DB'!X303)</f>
        <v>0</v>
      </c>
    </row>
    <row r="304" spans="1:24" ht="15.75" customHeight="1" x14ac:dyDescent="0.2">
      <c r="A304" s="117">
        <f>'Master DB'!A304</f>
        <v>302</v>
      </c>
      <c r="B304" s="119" t="str">
        <f>'Master DB'!B304</f>
        <v>6. Wider benefits</v>
      </c>
      <c r="C304" s="119" t="str">
        <f>'Master DB'!C304</f>
        <v>6.7 % Reduction of Unit Cost . Min</v>
      </c>
      <c r="D304" s="119" t="str">
        <f>'Master DB'!D304</f>
        <v>Item 1</v>
      </c>
      <c r="E304" s="72" t="str">
        <f>'Master DB'!E304</f>
        <v>%</v>
      </c>
      <c r="F304" s="438">
        <f>IF('Master DB'!F304="NULL",0,'Master DB'!F304)</f>
        <v>0</v>
      </c>
      <c r="G304" s="438">
        <f>IF('Master DB'!G304="NULL",0,'Master DB'!G304)</f>
        <v>0</v>
      </c>
      <c r="H304" s="438">
        <f>IF('Master DB'!H304="NULL",0,'Master DB'!H304)</f>
        <v>0</v>
      </c>
      <c r="I304" s="438">
        <f>IF('Master DB'!I304="NULL",0,'Master DB'!I304)</f>
        <v>0</v>
      </c>
      <c r="J304" s="438">
        <f>IF('Master DB'!J304="NULL",0,'Master DB'!J304)</f>
        <v>0</v>
      </c>
      <c r="K304" s="438">
        <f>IF('Master DB'!K304="NULL",0,'Master DB'!K304)</f>
        <v>0</v>
      </c>
      <c r="L304" s="438">
        <f>IF('Master DB'!L304="NULL",0,'Master DB'!L304)</f>
        <v>0</v>
      </c>
      <c r="M304" s="438">
        <f>IF('Master DB'!M304="NULL",0,'Master DB'!M304)</f>
        <v>0</v>
      </c>
      <c r="N304" s="438">
        <f>IF('Master DB'!N304="NULL",0,'Master DB'!N304)</f>
        <v>0</v>
      </c>
      <c r="O304" s="247">
        <f>IF('Master DB'!O304="NULL",0,'Master DB'!O304)</f>
        <v>0</v>
      </c>
      <c r="P304" s="247">
        <f>IF('Master DB'!P304="NULL",0,'Master DB'!P304)</f>
        <v>0</v>
      </c>
      <c r="Q304" s="247">
        <f>IF('Master DB'!Q304="NULL",0,'Master DB'!Q304)</f>
        <v>0</v>
      </c>
      <c r="R304" s="438">
        <f>IF('Master DB'!R304="NULL",0,'Master DB'!R304)</f>
        <v>0</v>
      </c>
      <c r="S304" s="438">
        <f>IF('Master DB'!S304="NULL",0,'Master DB'!S304)</f>
        <v>0</v>
      </c>
      <c r="T304" s="438">
        <f>IF('Master DB'!T304="NULL",0,'Master DB'!T304)</f>
        <v>0</v>
      </c>
      <c r="U304" s="438">
        <f>IF('Master DB'!U304="NULL",0,'Master DB'!U304)</f>
        <v>0</v>
      </c>
      <c r="V304" s="438">
        <f>IF('Master DB'!V304="NULL",0,'Master DB'!V304)</f>
        <v>0</v>
      </c>
      <c r="W304" s="438">
        <f>IF('Master DB'!W304="NULL",0,'Master DB'!W304)</f>
        <v>0</v>
      </c>
      <c r="X304" s="438">
        <f>IF('Master DB'!X304="NULL",0,'Master DB'!X304)</f>
        <v>0</v>
      </c>
    </row>
    <row r="305" spans="1:24" ht="15.75" customHeight="1" x14ac:dyDescent="0.2">
      <c r="A305" s="117">
        <f>'Master DB'!A305</f>
        <v>303</v>
      </c>
      <c r="B305" s="119" t="str">
        <f>'Master DB'!B305</f>
        <v>6. Wider benefits</v>
      </c>
      <c r="C305" s="119" t="str">
        <f>'Master DB'!C305</f>
        <v>6.8 % Reduction of Unit Cost . Max</v>
      </c>
      <c r="D305" s="119" t="str">
        <f>'Master DB'!D305</f>
        <v>Item 1</v>
      </c>
      <c r="E305" s="72" t="str">
        <f>'Master DB'!E305</f>
        <v>%</v>
      </c>
      <c r="F305" s="438">
        <f>IF('Master DB'!F305="NULL",0,'Master DB'!F305)</f>
        <v>0</v>
      </c>
      <c r="G305" s="438">
        <f>IF('Master DB'!G305="NULL",0,'Master DB'!G305)</f>
        <v>0</v>
      </c>
      <c r="H305" s="438">
        <f>IF('Master DB'!H305="NULL",0,'Master DB'!H305)</f>
        <v>0</v>
      </c>
      <c r="I305" s="438">
        <f>IF('Master DB'!I305="NULL",0,'Master DB'!I305)</f>
        <v>0</v>
      </c>
      <c r="J305" s="438">
        <f>IF('Master DB'!J305="NULL",0,'Master DB'!J305)</f>
        <v>0</v>
      </c>
      <c r="K305" s="438">
        <f>IF('Master DB'!K305="NULL",0,'Master DB'!K305)</f>
        <v>0</v>
      </c>
      <c r="L305" s="438">
        <f>IF('Master DB'!L305="NULL",0,'Master DB'!L305)</f>
        <v>0</v>
      </c>
      <c r="M305" s="438">
        <f>IF('Master DB'!M305="NULL",0,'Master DB'!M305)</f>
        <v>0</v>
      </c>
      <c r="N305" s="438">
        <f>IF('Master DB'!N305="NULL",0,'Master DB'!N305)</f>
        <v>0</v>
      </c>
      <c r="O305" s="247">
        <f>IF('Master DB'!O305="NULL",0,'Master DB'!O305)</f>
        <v>0</v>
      </c>
      <c r="P305" s="247">
        <f>IF('Master DB'!P305="NULL",0,'Master DB'!P305)</f>
        <v>0</v>
      </c>
      <c r="Q305" s="247">
        <f>IF('Master DB'!Q305="NULL",0,'Master DB'!Q305)</f>
        <v>0</v>
      </c>
      <c r="R305" s="438">
        <f>IF('Master DB'!R305="NULL",0,'Master DB'!R305)</f>
        <v>0</v>
      </c>
      <c r="S305" s="438">
        <f>IF('Master DB'!S305="NULL",0,'Master DB'!S305)</f>
        <v>0</v>
      </c>
      <c r="T305" s="438">
        <f>IF('Master DB'!T305="NULL",0,'Master DB'!T305)</f>
        <v>0</v>
      </c>
      <c r="U305" s="438">
        <f>IF('Master DB'!U305="NULL",0,'Master DB'!U305)</f>
        <v>0</v>
      </c>
      <c r="V305" s="438">
        <f>IF('Master DB'!V305="NULL",0,'Master DB'!V305)</f>
        <v>0</v>
      </c>
      <c r="W305" s="438">
        <f>IF('Master DB'!W305="NULL",0,'Master DB'!W305)</f>
        <v>0</v>
      </c>
      <c r="X305" s="438">
        <f>IF('Master DB'!X305="NULL",0,'Master DB'!X305)</f>
        <v>0</v>
      </c>
    </row>
    <row r="306" spans="1:24" ht="15.75" customHeight="1" x14ac:dyDescent="0.2">
      <c r="A306" s="117">
        <f>'Master DB'!A306</f>
        <v>304</v>
      </c>
      <c r="B306" s="119" t="str">
        <f>'Master DB'!B306</f>
        <v>6. Wider benefits</v>
      </c>
      <c r="C306" s="119" t="str">
        <f>'Master DB'!C306</f>
        <v>6.9 Source 1</v>
      </c>
      <c r="D306" s="119" t="str">
        <f>'Master DB'!D306</f>
        <v>Item 1</v>
      </c>
      <c r="E306" s="72" t="str">
        <f>'Master DB'!E306</f>
        <v>AlphaNum</v>
      </c>
      <c r="F306" s="438">
        <f>IF('Master DB'!F306="NULL",0,'Master DB'!F306)</f>
        <v>0</v>
      </c>
      <c r="G306" s="438">
        <f>IF('Master DB'!G306="NULL",0,'Master DB'!G306)</f>
        <v>0</v>
      </c>
      <c r="H306" s="434" t="str">
        <f>IF('Master DB'!H306="NULL",0,'Master DB'!H306)</f>
        <v>https://www.surrey.ca/city-services/4614.aspx</v>
      </c>
      <c r="I306" s="434" t="str">
        <f>IF('Master DB'!I306="NULL",0,'Master DB'!I306)</f>
        <v>https://www.citintelly.com/intelligent-street-lighting-products/street-lighting-control-system/</v>
      </c>
      <c r="J306" s="438">
        <f>IF('Master DB'!J306="NULL",0,'Master DB'!J306)</f>
        <v>0</v>
      </c>
      <c r="K306" s="434" t="str">
        <f>IF('Master DB'!K306="NULL",0,'Master DB'!K306)</f>
        <v xml:space="preserve">https://www.smallbizdaily.com/4-ways-ev-charging-stations-can-benefit-business/
</v>
      </c>
      <c r="L306" s="434" t="str">
        <f>IF('Master DB'!L306="NULL",0,'Master DB'!L306)</f>
        <v xml:space="preserve">https://reneweconomy.com.au/hidden-cost-of-rooftop-solar-who-should-pay-for-maintenance-99200/
</v>
      </c>
      <c r="M306" s="434" t="str">
        <f>IF('Master DB'!M306="NULL",0,'Master DB'!M306)</f>
        <v>https://reolink.com/pros-cons-of-surveillance-cameras-in-public-places/</v>
      </c>
      <c r="N306" s="438">
        <f>IF('Master DB'!N306="NULL",0,'Master DB'!N306)</f>
        <v>0</v>
      </c>
      <c r="O306" s="247">
        <f>IF('Master DB'!O306="NULL",0,'Master DB'!O306)</f>
        <v>0</v>
      </c>
      <c r="P306" s="274" t="str">
        <f>IF('Master DB'!P306="NULL",0,'Master DB'!P306)</f>
        <v xml:space="preserve">https://www.epa.gov/air-research/deliberating-performance-targets-air-quality-sensors-workshop
</v>
      </c>
      <c r="Q306" s="274" t="str">
        <f>IF('Master DB'!Q306="NULL",0,'Master DB'!Q306)</f>
        <v>https://www.oti.fi/en/oti/investigation-of-road-accidents/</v>
      </c>
      <c r="R306" s="281" t="str">
        <f>IF('Master DB'!R306="NULL",0,'Master DB'!R306)</f>
        <v>http://www.libelium.com/smart_water_wsn_flood_detection/</v>
      </c>
      <c r="S306" s="238">
        <f>IF('Master DB'!S306="NULL",0,'Master DB'!S306)</f>
        <v>0</v>
      </c>
      <c r="T306" s="434" t="str">
        <f>IF('Master DB'!T306="NULL",0,'Master DB'!T306)</f>
        <v>https://www.researchgate.net/publication/12411590_Traffic_accident_reduction_by_monitoring_driver_behaviour_with_in-car_data_recorders</v>
      </c>
      <c r="U306" s="238">
        <f>IF('Master DB'!U306="NULL",0,'Master DB'!U306)</f>
        <v>0</v>
      </c>
      <c r="V306" s="438">
        <f>IF('Master DB'!V306="NULL",0,'Master DB'!V306)</f>
        <v>0</v>
      </c>
      <c r="W306" s="238">
        <f>IF('Master DB'!W306="NULL",0,'Master DB'!W306)</f>
        <v>0</v>
      </c>
      <c r="X306" s="238">
        <f>IF('Master DB'!X306="NULL",0,'Master DB'!X306)</f>
        <v>0</v>
      </c>
    </row>
    <row r="307" spans="1:24" ht="15.75" customHeight="1" x14ac:dyDescent="0.2">
      <c r="A307" s="117">
        <f>'Master DB'!A307</f>
        <v>305</v>
      </c>
      <c r="B307" s="119" t="str">
        <f>'Master DB'!B307</f>
        <v>6. Wider benefits</v>
      </c>
      <c r="C307" s="119" t="str">
        <f>'Master DB'!C307</f>
        <v>6.91 Source 2</v>
      </c>
      <c r="D307" s="119" t="str">
        <f>'Master DB'!D307</f>
        <v>Item 1</v>
      </c>
      <c r="E307" s="72" t="str">
        <f>'Master DB'!E307</f>
        <v>AlphaNum</v>
      </c>
      <c r="F307" s="438">
        <f>IF('Master DB'!F307="NULL",0,'Master DB'!F307)</f>
        <v>0</v>
      </c>
      <c r="G307" s="438">
        <f>IF('Master DB'!G307="NULL",0,'Master DB'!G307)</f>
        <v>0</v>
      </c>
      <c r="H307" s="434" t="str">
        <f>IF('Master DB'!H307="NULL",0,'Master DB'!H307)</f>
        <v>https://www.theguardian.com/environment/2016/mar/20/energy-efficient-street-lights</v>
      </c>
      <c r="I307" s="434" t="str">
        <f>IF('Master DB'!I307="NULL",0,'Master DB'!I307)</f>
        <v>https://www.theguardian.com/environment/2016/mar/20/energy-efficient-street-lights</v>
      </c>
      <c r="J307" s="438">
        <f>IF('Master DB'!J307="NULL",0,'Master DB'!J307)</f>
        <v>0</v>
      </c>
      <c r="K307" s="434" t="str">
        <f>IF('Master DB'!K307="NULL",0,'Master DB'!K307)</f>
        <v xml:space="preserve"> https://www.reminetwork.com/articles/the-benefits-of-ev-charging-stations/
</v>
      </c>
      <c r="L307" s="274" t="str">
        <f>IF('Master DB'!L307="NULL",0,'Master DB'!L307)</f>
        <v xml:space="preserve">https://solarpanelsvenue.com/what-is-the-cost-of-using-solar-energy/
</v>
      </c>
      <c r="M307" s="434" t="str">
        <f>IF('Master DB'!M307="NULL",0,'Master DB'!M307)</f>
        <v>https://www.eurovigil.in/blog/5-major-benefits-of-installing-cctv-cameras-at-public-places/</v>
      </c>
      <c r="N307" s="438">
        <f>IF('Master DB'!N307="NULL",0,'Master DB'!N307)</f>
        <v>0</v>
      </c>
      <c r="O307" s="247">
        <f>IF('Master DB'!O307="NULL",0,'Master DB'!O307)</f>
        <v>0</v>
      </c>
      <c r="P307" s="274" t="str">
        <f>IF('Master DB'!P307="NULL",0,'Master DB'!P307)</f>
        <v xml:space="preserve">https://www.c40.org/press_releases/hyperlocal-sensor-project-london
</v>
      </c>
      <c r="Q307" s="274" t="str">
        <f>IF('Master DB'!Q307="NULL",0,'Master DB'!Q307)</f>
        <v>https://spectrum.ieee.org/computing/it/san-diego-installs-smart-streetlights-to-monitor-the-metropolis</v>
      </c>
      <c r="R307" s="281" t="str">
        <f>IF('Master DB'!R307="NULL",0,'Master DB'!R307)</f>
        <v>http://enlight.network/ensense-water-level-sensor/</v>
      </c>
      <c r="S307" s="438">
        <f>IF('Master DB'!S307="NULL",0,'Master DB'!S307)</f>
        <v>0</v>
      </c>
      <c r="T307" s="434" t="str">
        <f>IF('Master DB'!T307="NULL",0,'Master DB'!T307)</f>
        <v>https://www.google.com/url?sa=t&amp;rct=j&amp;q=&amp;esrc=s&amp;source=web&amp;cd=8&amp;ved=2ahUKEwi6-5TV4PjgAhVK2xoKHVn3Cn0QFjAHegQIAxAC&amp;url=http%3A%2F%2Feuropa.eu%2Frapid%2Fpress-release_MEMO-17-675_en.pdf&amp;usg=AOvVaw04idUypPQo8a8W86vsI02z</v>
      </c>
      <c r="U307" s="438">
        <f>IF('Master DB'!U307="NULL",0,'Master DB'!U307)</f>
        <v>0</v>
      </c>
      <c r="V307" s="438">
        <f>IF('Master DB'!V307="NULL",0,'Master DB'!V307)</f>
        <v>0</v>
      </c>
      <c r="W307" s="438">
        <f>IF('Master DB'!W307="NULL",0,'Master DB'!W307)</f>
        <v>0</v>
      </c>
      <c r="X307" s="438">
        <f>IF('Master DB'!X307="NULL",0,'Master DB'!X307)</f>
        <v>0</v>
      </c>
    </row>
    <row r="308" spans="1:24" ht="15.75" customHeight="1" x14ac:dyDescent="0.2">
      <c r="A308" s="117">
        <f>'Master DB'!A308</f>
        <v>306</v>
      </c>
      <c r="B308" s="119" t="str">
        <f>'Master DB'!B308</f>
        <v>6. Wider benefits</v>
      </c>
      <c r="C308" s="119" t="str">
        <f>'Master DB'!C308</f>
        <v>6.92 Source 3</v>
      </c>
      <c r="D308" s="119" t="str">
        <f>'Master DB'!D308</f>
        <v>Item 1</v>
      </c>
      <c r="E308" s="72" t="str">
        <f>'Master DB'!E308</f>
        <v>AlphaNum</v>
      </c>
      <c r="F308" s="438">
        <f>IF('Master DB'!F308="NULL",0,'Master DB'!F308)</f>
        <v>0</v>
      </c>
      <c r="G308" s="438">
        <f>IF('Master DB'!G308="NULL",0,'Master DB'!G308)</f>
        <v>0</v>
      </c>
      <c r="H308" s="434" t="str">
        <f>IF('Master DB'!H308="NULL",0,'Master DB'!H308)</f>
        <v>https://www.saving-light-bulbs.co.uk/blog/how-much-co2-does-a-light-bulb-create/</v>
      </c>
      <c r="I308" s="434" t="str">
        <f>IF('Master DB'!I308="NULL",0,'Master DB'!I308)</f>
        <v>https://www.saving-light-bulbs.co.uk/blog/how-much-co2-does-a-light-bulb-create/</v>
      </c>
      <c r="J308" s="438">
        <f>IF('Master DB'!J308="NULL",0,'Master DB'!J308)</f>
        <v>0</v>
      </c>
      <c r="K308" s="238">
        <f>IF('Master DB'!K308="NULL",0,'Master DB'!K308)</f>
        <v>0</v>
      </c>
      <c r="L308" s="434" t="str">
        <f>IF('Master DB'!L308="NULL",0,'Master DB'!L308)</f>
        <v>https://www.alpha-ess.com/Upload/Images/20181121024141_818178.pdf</v>
      </c>
      <c r="M308" s="281" t="str">
        <f>IF('Master DB'!M308="NULL",0,'Master DB'!M308)</f>
        <v>https://kinder.rice.edu/sites/g/files/bxs1676/f/documents/Kinder%20Streetlights%20and%20Crime%20report.pdf</v>
      </c>
      <c r="N308" s="238">
        <f>IF('Master DB'!N308="NULL",0,'Master DB'!N308)</f>
        <v>0</v>
      </c>
      <c r="O308" s="20">
        <f>IF('Master DB'!O308="NULL",0,'Master DB'!O308)</f>
        <v>0</v>
      </c>
      <c r="P308" s="128" t="str">
        <f>IF('Master DB'!P308="NULL",0,'Master DB'!P308)</f>
        <v>https://www.cbc.ca/news/technology/san-diego-smart-city-parking-1.4498964</v>
      </c>
      <c r="Q308" s="128" t="str">
        <f>IF('Master DB'!Q308="NULL",0,'Master DB'!Q308)</f>
        <v>https://www.oti.fi/</v>
      </c>
      <c r="R308" s="281" t="str">
        <f>IF('Master DB'!R308="NULL",0,'Master DB'!R308)</f>
        <v>https://www.fema.gov/data-visualization-floods-data-visualization</v>
      </c>
      <c r="S308" s="238">
        <f>IF('Master DB'!S308="NULL",0,'Master DB'!S308)</f>
        <v>0</v>
      </c>
      <c r="T308" s="281" t="str">
        <f>IF('Master DB'!T308="NULL",0,'Master DB'!T308)</f>
        <v>https://www.statista.com/statistics/192097/number-of-vehicles-involved-in-traffic-crashes-in-the-us/</v>
      </c>
      <c r="U308" s="238">
        <f>IF('Master DB'!U308="NULL",0,'Master DB'!U308)</f>
        <v>0</v>
      </c>
      <c r="V308" s="438">
        <f>IF('Master DB'!V308="NULL",0,'Master DB'!V308)</f>
        <v>0</v>
      </c>
      <c r="W308" s="238">
        <f>IF('Master DB'!W308="NULL",0,'Master DB'!W308)</f>
        <v>0</v>
      </c>
      <c r="X308" s="238">
        <f>IF('Master DB'!X308="NULL",0,'Master DB'!X308)</f>
        <v>0</v>
      </c>
    </row>
    <row r="309" spans="1:24" ht="15.75" customHeight="1" x14ac:dyDescent="0.2">
      <c r="A309" s="117">
        <f>'Master DB'!A309</f>
        <v>307</v>
      </c>
      <c r="B309" s="119" t="str">
        <f>'Master DB'!B309</f>
        <v>6. Wider benefits</v>
      </c>
      <c r="C309" s="119" t="str">
        <f>'Master DB'!C309</f>
        <v>6.93 Source 1 - Short</v>
      </c>
      <c r="D309" s="119" t="str">
        <f>'Master DB'!D309</f>
        <v>Item 1</v>
      </c>
      <c r="E309" s="72" t="str">
        <f>'Master DB'!E309</f>
        <v>AlphaNum</v>
      </c>
      <c r="F309" s="438">
        <f>IF('Master DB'!F309="NULL",0,'Master DB'!F309)</f>
        <v>0</v>
      </c>
      <c r="G309" s="438">
        <f>IF('Master DB'!G309="NULL",0,'Master DB'!G309)</f>
        <v>0</v>
      </c>
      <c r="H309" s="434" t="str">
        <f>IF('Master DB'!H309="NULL",0,'Master DB'!H309)</f>
        <v>https://www.surrey.ca/</v>
      </c>
      <c r="I309" s="434" t="str">
        <f>IF('Master DB'!I309="NULL",0,'Master DB'!I309)</f>
        <v>https://www.citintelly.com/</v>
      </c>
      <c r="J309" s="438">
        <f>IF('Master DB'!J309="NULL",0,'Master DB'!J309)</f>
        <v>0</v>
      </c>
      <c r="K309" s="434" t="str">
        <f>IF('Master DB'!K309="NULL",0,'Master DB'!K309)</f>
        <v>https://www.smallbizdaily.com/</v>
      </c>
      <c r="L309" s="434" t="str">
        <f>IF('Master DB'!L309="NULL",0,'Master DB'!L309)</f>
        <v>https://reneweconomy.com.au/</v>
      </c>
      <c r="M309" s="434" t="str">
        <f>IF('Master DB'!M309="NULL",0,'Master DB'!M309)</f>
        <v>https://reolink.com/</v>
      </c>
      <c r="N309" s="438">
        <f>IF('Master DB'!N309="NULL",0,'Master DB'!N309)</f>
        <v>0</v>
      </c>
      <c r="O309" s="247">
        <f>IF('Master DB'!O309="NULL",0,'Master DB'!O309)</f>
        <v>0</v>
      </c>
      <c r="P309" s="274" t="str">
        <f>IF('Master DB'!P309="NULL",0,'Master DB'!P309)</f>
        <v>https://www.epa.gov/</v>
      </c>
      <c r="Q309" s="274" t="str">
        <f>IF('Master DB'!Q309="NULL",0,'Master DB'!Q309)</f>
        <v>https://arxiv.org</v>
      </c>
      <c r="R309" s="274" t="str">
        <f>IF('Master DB'!R309="NULL",0,'Master DB'!R309)</f>
        <v>http://www.libelium.com/</v>
      </c>
      <c r="S309" s="438">
        <f>IF('Master DB'!S309="NULL",0,'Master DB'!S309)</f>
        <v>0</v>
      </c>
      <c r="T309" s="434" t="str">
        <f>IF('Master DB'!T309="NULL",0,'Master DB'!T309)</f>
        <v>https://www.researchgate.net/</v>
      </c>
      <c r="U309" s="438">
        <f>IF('Master DB'!U309="NULL",0,'Master DB'!U309)</f>
        <v>0</v>
      </c>
      <c r="V309" s="438">
        <f>IF('Master DB'!V309="NULL",0,'Master DB'!V309)</f>
        <v>0</v>
      </c>
      <c r="W309" s="438">
        <f>IF('Master DB'!W309="NULL",0,'Master DB'!W309)</f>
        <v>0</v>
      </c>
      <c r="X309" s="438">
        <f>IF('Master DB'!X309="NULL",0,'Master DB'!X309)</f>
        <v>0</v>
      </c>
    </row>
    <row r="310" spans="1:24" ht="15.75" customHeight="1" x14ac:dyDescent="0.2">
      <c r="A310" s="117">
        <f>'Master DB'!A310</f>
        <v>308</v>
      </c>
      <c r="B310" s="119" t="str">
        <f>'Master DB'!B310</f>
        <v>6. Wider benefits</v>
      </c>
      <c r="C310" s="119" t="str">
        <f>'Master DB'!C310</f>
        <v>6.92 Source 2 - Short</v>
      </c>
      <c r="D310" s="119" t="str">
        <f>'Master DB'!D310</f>
        <v>Item 1</v>
      </c>
      <c r="E310" s="72" t="str">
        <f>'Master DB'!E310</f>
        <v>AlphaNum</v>
      </c>
      <c r="F310" s="438">
        <f>IF('Master DB'!F310="NULL",0,'Master DB'!F310)</f>
        <v>0</v>
      </c>
      <c r="G310" s="438">
        <f>IF('Master DB'!G310="NULL",0,'Master DB'!G310)</f>
        <v>0</v>
      </c>
      <c r="H310" s="434" t="str">
        <f>IF('Master DB'!H310="NULL",0,'Master DB'!H310)</f>
        <v>https://www.theguardian.com</v>
      </c>
      <c r="I310" s="434" t="str">
        <f>IF('Master DB'!I310="NULL",0,'Master DB'!I310)</f>
        <v>https://www.theguardian.com</v>
      </c>
      <c r="J310" s="438">
        <f>IF('Master DB'!J310="NULL",0,'Master DB'!J310)</f>
        <v>0</v>
      </c>
      <c r="K310" s="434" t="str">
        <f>IF('Master DB'!K310="NULL",0,'Master DB'!K310)</f>
        <v>https://www.reminetwork.com/</v>
      </c>
      <c r="L310" s="434" t="str">
        <f>IF('Master DB'!L310="NULL",0,'Master DB'!L310)</f>
        <v>https://solarpanelsvenue.com/</v>
      </c>
      <c r="M310" s="434" t="str">
        <f>IF('Master DB'!M310="NULL",0,'Master DB'!M310)</f>
        <v>https://www.eurovigil.in/</v>
      </c>
      <c r="N310" s="438">
        <f>IF('Master DB'!N310="NULL",0,'Master DB'!N310)</f>
        <v>0</v>
      </c>
      <c r="O310" s="247">
        <f>IF('Master DB'!O310="NULL",0,'Master DB'!O310)</f>
        <v>0</v>
      </c>
      <c r="P310" s="274" t="str">
        <f>IF('Master DB'!P310="NULL",0,'Master DB'!P310)</f>
        <v>https://www.c40.org/</v>
      </c>
      <c r="Q310" s="274" t="str">
        <f>IF('Master DB'!Q310="NULL",0,'Master DB'!Q310)</f>
        <v>https://spectrum.ieee.org/</v>
      </c>
      <c r="R310" s="274" t="str">
        <f>IF('Master DB'!R310="NULL",0,'Master DB'!R310)</f>
        <v>http://enlight.network/</v>
      </c>
      <c r="S310" s="438">
        <f>IF('Master DB'!S310="NULL",0,'Master DB'!S310)</f>
        <v>0</v>
      </c>
      <c r="T310" s="434" t="str">
        <f>IF('Master DB'!T310="NULL",0,'Master DB'!T310)</f>
        <v>https://www.google.com/</v>
      </c>
      <c r="U310" s="438">
        <f>IF('Master DB'!U310="NULL",0,'Master DB'!U310)</f>
        <v>0</v>
      </c>
      <c r="V310" s="438">
        <f>IF('Master DB'!V310="NULL",0,'Master DB'!V310)</f>
        <v>0</v>
      </c>
      <c r="W310" s="438">
        <f>IF('Master DB'!W310="NULL",0,'Master DB'!W310)</f>
        <v>0</v>
      </c>
      <c r="X310" s="438">
        <f>IF('Master DB'!X310="NULL",0,'Master DB'!X310)</f>
        <v>0</v>
      </c>
    </row>
    <row r="311" spans="1:24" ht="15.75" customHeight="1" x14ac:dyDescent="0.2">
      <c r="A311" s="283">
        <f>'Master DB'!A311</f>
        <v>309</v>
      </c>
      <c r="B311" s="284" t="str">
        <f>'Master DB'!B311</f>
        <v>6. Wider benefits</v>
      </c>
      <c r="C311" s="284" t="str">
        <f>'Master DB'!C311</f>
        <v>6.93 Source 3 - Short</v>
      </c>
      <c r="D311" s="284" t="str">
        <f>'Master DB'!D311</f>
        <v>Item 1</v>
      </c>
      <c r="E311" s="146" t="str">
        <f>'Master DB'!E311</f>
        <v>AlphaNum</v>
      </c>
      <c r="F311" s="441">
        <f>IF('Master DB'!F311="NULL",0,'Master DB'!F311)</f>
        <v>0</v>
      </c>
      <c r="G311" s="441">
        <f>IF('Master DB'!G311="NULL",0,'Master DB'!G311)</f>
        <v>0</v>
      </c>
      <c r="H311" s="442" t="str">
        <f>IF('Master DB'!H311="NULL",0,'Master DB'!H311)</f>
        <v>https://www.saving-light-bulbs.co.uk/</v>
      </c>
      <c r="I311" s="442" t="str">
        <f>IF('Master DB'!I311="NULL",0,'Master DB'!I311)</f>
        <v>https://www.saving-light-bulbs.co.uk/</v>
      </c>
      <c r="J311" s="285">
        <f>IF('Master DB'!J311="NULL",0,'Master DB'!J311)</f>
        <v>0</v>
      </c>
      <c r="K311" s="441">
        <f>IF('Master DB'!K311="NULL",0,'Master DB'!K311)</f>
        <v>0</v>
      </c>
      <c r="L311" s="279" t="str">
        <f>IF('Master DB'!L311="NULL",0,'Master DB'!L311)</f>
        <v>https://www.alpha-ess.com/</v>
      </c>
      <c r="M311" s="279" t="str">
        <f>IF('Master DB'!M311="NULL",0,'Master DB'!M311)</f>
        <v>https://kinder.rice.edu/</v>
      </c>
      <c r="N311" s="441">
        <f>IF('Master DB'!N311="NULL",0,'Master DB'!N311)</f>
        <v>0</v>
      </c>
      <c r="O311" s="278">
        <f>IF('Master DB'!O311="NULL",0,'Master DB'!O311)</f>
        <v>0</v>
      </c>
      <c r="P311" s="279" t="str">
        <f>IF('Master DB'!P311="NULL",0,'Master DB'!P311)</f>
        <v>https://www.cbc.ca/</v>
      </c>
      <c r="Q311" s="279" t="str">
        <f>IF('Master DB'!Q311="NULL",0,'Master DB'!Q311)</f>
        <v>https://www.urbiotica.com/</v>
      </c>
      <c r="R311" s="279" t="str">
        <f>IF('Master DB'!R311="NULL",0,'Master DB'!R311)</f>
        <v>https://www.fema.gov/</v>
      </c>
      <c r="S311" s="441">
        <f>IF('Master DB'!S311="NULL",0,'Master DB'!S311)</f>
        <v>0</v>
      </c>
      <c r="T311" s="442" t="str">
        <f>IF('Master DB'!T311="NULL",0,'Master DB'!T311)</f>
        <v>https://www.statista.com/</v>
      </c>
      <c r="U311" s="441">
        <f>IF('Master DB'!U311="NULL",0,'Master DB'!U311)</f>
        <v>0</v>
      </c>
      <c r="V311" s="438">
        <f>IF('Master DB'!V311="NULL",0,'Master DB'!V311)</f>
        <v>0</v>
      </c>
      <c r="W311" s="441">
        <f>IF('Master DB'!W311="NULL",0,'Master DB'!W311)</f>
        <v>0</v>
      </c>
      <c r="X311" s="441">
        <f>IF('Master DB'!X311="NULL",0,'Master DB'!X311)</f>
        <v>0</v>
      </c>
    </row>
    <row r="312" spans="1:24" ht="15.75" customHeight="1" x14ac:dyDescent="0.2">
      <c r="A312" s="64">
        <f>'Master DB'!A312</f>
        <v>310</v>
      </c>
      <c r="B312" s="65" t="str">
        <f>'Master DB'!B312</f>
        <v>6. Wider benefits</v>
      </c>
      <c r="C312" s="65" t="str">
        <f>'Master DB'!C312</f>
        <v>6.1 Name</v>
      </c>
      <c r="D312" s="275" t="str">
        <f>'Master DB'!D312</f>
        <v>Item 2</v>
      </c>
      <c r="E312" s="66" t="str">
        <f>'Master DB'!E312</f>
        <v>AlphaNum</v>
      </c>
      <c r="F312" s="276">
        <f>IF('Master DB'!F312="NULL",0,'Master DB'!F312)</f>
        <v>0</v>
      </c>
      <c r="G312" s="276">
        <f>IF('Master DB'!G312="NULL",0,'Master DB'!G312)</f>
        <v>0</v>
      </c>
      <c r="H312" s="276">
        <f>IF('Master DB'!H312="NULL",0,'Master DB'!H312)</f>
        <v>0</v>
      </c>
      <c r="I312" s="438">
        <f>IF('Master DB'!I312="NULL",0,'Master DB'!I312)</f>
        <v>0</v>
      </c>
      <c r="J312" s="446">
        <f>IF('Master DB'!J312="NULL",0,'Master DB'!J312)</f>
        <v>0</v>
      </c>
      <c r="K312" s="276">
        <f>IF('Master DB'!K312="NULL",0,'Master DB'!K312)</f>
        <v>0</v>
      </c>
      <c r="L312" s="276">
        <f>IF('Master DB'!L312="NULL",0,'Master DB'!L312)</f>
        <v>0</v>
      </c>
      <c r="M312" s="276">
        <f>IF('Master DB'!M312="NULL",0,'Master DB'!M312)</f>
        <v>0</v>
      </c>
      <c r="N312" s="276">
        <f>IF('Master DB'!N312="NULL",0,'Master DB'!N312)</f>
        <v>0</v>
      </c>
      <c r="O312" s="16">
        <f>IF('Master DB'!O312="NULL",0,'Master DB'!O312)</f>
        <v>0</v>
      </c>
      <c r="P312" s="16">
        <f>IF('Master DB'!P312="NULL",0,'Master DB'!P312)</f>
        <v>0</v>
      </c>
      <c r="Q312" s="16">
        <f>IF('Master DB'!Q312="NULL",0,'Master DB'!Q312)</f>
        <v>0</v>
      </c>
      <c r="R312" s="16">
        <f>IF('Master DB'!R312="NULL",0,'Master DB'!R312)</f>
        <v>0</v>
      </c>
      <c r="S312" s="276">
        <f>IF('Master DB'!S312="NULL",0,'Master DB'!S312)</f>
        <v>0</v>
      </c>
      <c r="T312" s="276" t="str">
        <f>IF('Master DB'!T312="NULL",0,'Master DB'!T312)</f>
        <v>Reduction in congestion time due to traffic monitoring</v>
      </c>
      <c r="U312" s="276">
        <f>IF('Master DB'!U312="NULL",0,'Master DB'!U312)</f>
        <v>0</v>
      </c>
      <c r="V312" s="276">
        <f>IF('Master DB'!V312="NULL",0,'Master DB'!V312)</f>
        <v>0</v>
      </c>
      <c r="W312" s="276">
        <f>IF('Master DB'!W312="NULL",0,'Master DB'!W312)</f>
        <v>0</v>
      </c>
      <c r="X312" s="276">
        <f>IF('Master DB'!X312="NULL",0,'Master DB'!X312)</f>
        <v>0</v>
      </c>
    </row>
    <row r="313" spans="1:24" ht="15.75" customHeight="1" x14ac:dyDescent="0.2">
      <c r="A313" s="117">
        <f>'Master DB'!A313</f>
        <v>311</v>
      </c>
      <c r="B313" s="119" t="str">
        <f>'Master DB'!B313</f>
        <v>6. Wider benefits</v>
      </c>
      <c r="C313" s="119" t="str">
        <f>'Master DB'!C313</f>
        <v>6.2 Unit</v>
      </c>
      <c r="D313" s="119" t="str">
        <f>'Master DB'!D313</f>
        <v>Item 2</v>
      </c>
      <c r="E313" s="72" t="str">
        <f>'Master DB'!E313</f>
        <v>AlphaNum</v>
      </c>
      <c r="F313" s="238">
        <f>IF('Master DB'!F313="NULL",0,'Master DB'!F313)</f>
        <v>0</v>
      </c>
      <c r="G313" s="238">
        <f>IF('Master DB'!G313="NULL",0,'Master DB'!G313)</f>
        <v>0</v>
      </c>
      <c r="H313" s="238">
        <f>IF('Master DB'!H313="NULL",0,'Master DB'!H313)</f>
        <v>0</v>
      </c>
      <c r="I313" s="438">
        <f>IF('Master DB'!I313="NULL",0,'Master DB'!I313)</f>
        <v>0</v>
      </c>
      <c r="J313" s="438">
        <f>IF('Master DB'!J313="NULL",0,'Master DB'!J313)</f>
        <v>0</v>
      </c>
      <c r="K313" s="238">
        <f>IF('Master DB'!K313="NULL",0,'Master DB'!K313)</f>
        <v>0</v>
      </c>
      <c r="L313" s="238">
        <f>IF('Master DB'!L313="NULL",0,'Master DB'!L313)</f>
        <v>0</v>
      </c>
      <c r="M313" s="238">
        <f>IF('Master DB'!M313="NULL",0,'Master DB'!M313)</f>
        <v>0</v>
      </c>
      <c r="N313" s="238">
        <f>IF('Master DB'!N313="NULL",0,'Master DB'!N313)</f>
        <v>0</v>
      </c>
      <c r="O313" s="20">
        <f>IF('Master DB'!O313="NULL",0,'Master DB'!O313)</f>
        <v>0</v>
      </c>
      <c r="P313" s="20">
        <f>IF('Master DB'!P313="NULL",0,'Master DB'!P313)</f>
        <v>0</v>
      </c>
      <c r="Q313" s="20">
        <f>IF('Master DB'!Q313="NULL",0,'Master DB'!Q313)</f>
        <v>0</v>
      </c>
      <c r="R313" s="20">
        <f>IF('Master DB'!R313="NULL",0,'Master DB'!R313)</f>
        <v>0</v>
      </c>
      <c r="S313" s="238">
        <f>IF('Master DB'!S313="NULL",0,'Master DB'!S313)</f>
        <v>0</v>
      </c>
      <c r="T313" s="238" t="str">
        <f>IF('Master DB'!T313="NULL",0,'Master DB'!T313)</f>
        <v>Number of hours lost</v>
      </c>
      <c r="U313" s="238">
        <f>IF('Master DB'!U313="NULL",0,'Master DB'!U313)</f>
        <v>0</v>
      </c>
      <c r="V313" s="238">
        <f>IF('Master DB'!V313="NULL",0,'Master DB'!V313)</f>
        <v>0</v>
      </c>
      <c r="W313" s="238">
        <f>IF('Master DB'!W313="NULL",0,'Master DB'!W313)</f>
        <v>0</v>
      </c>
      <c r="X313" s="238">
        <f>IF('Master DB'!X313="NULL",0,'Master DB'!X313)</f>
        <v>0</v>
      </c>
    </row>
    <row r="314" spans="1:24" ht="15.75" customHeight="1" x14ac:dyDescent="0.2">
      <c r="A314" s="117">
        <f>'Master DB'!A314</f>
        <v>312</v>
      </c>
      <c r="B314" s="119" t="str">
        <f>'Master DB'!B314</f>
        <v>6. Wider benefits</v>
      </c>
      <c r="C314" s="119" t="str">
        <f>'Master DB'!C314</f>
        <v>6.3 Baseline Ratio # Units / Measure</v>
      </c>
      <c r="D314" s="119" t="str">
        <f>'Master DB'!D314</f>
        <v>Item 2</v>
      </c>
      <c r="E314" s="72" t="str">
        <f>'Master DB'!E314</f>
        <v>Num #</v>
      </c>
      <c r="F314" s="238">
        <f>IF('Master DB'!F314="NULL",0,'Master DB'!F314)</f>
        <v>0</v>
      </c>
      <c r="G314" s="238">
        <f>IF('Master DB'!G314="NULL",0,'Master DB'!G314)</f>
        <v>0</v>
      </c>
      <c r="H314" s="238">
        <f>IF('Master DB'!H314="NULL",0,'Master DB'!H314)</f>
        <v>0</v>
      </c>
      <c r="I314" s="238">
        <f>IF('Master DB'!I314="NULL",0,'Master DB'!I314)</f>
        <v>0</v>
      </c>
      <c r="J314" s="238">
        <f>IF('Master DB'!J314="NULL",0,'Master DB'!J314)</f>
        <v>0</v>
      </c>
      <c r="K314" s="238">
        <f>IF('Master DB'!K314="NULL",0,'Master DB'!K314)</f>
        <v>0</v>
      </c>
      <c r="L314" s="238">
        <f>IF('Master DB'!L314="NULL",0,'Master DB'!L314)</f>
        <v>0</v>
      </c>
      <c r="M314" s="238">
        <f>IF('Master DB'!M314="NULL",0,'Master DB'!M314)</f>
        <v>0</v>
      </c>
      <c r="N314" s="238">
        <f>IF('Master DB'!N314="NULL",0,'Master DB'!N314)</f>
        <v>0</v>
      </c>
      <c r="O314" s="20">
        <f>IF('Master DB'!O314="NULL",0,'Master DB'!O314)</f>
        <v>0</v>
      </c>
      <c r="P314" s="20">
        <f>IF('Master DB'!P314="NULL",0,'Master DB'!P314)</f>
        <v>0</v>
      </c>
      <c r="Q314" s="20">
        <f>IF('Master DB'!Q314="NULL",0,'Master DB'!Q314)</f>
        <v>0</v>
      </c>
      <c r="R314" s="20">
        <f>IF('Master DB'!R314="NULL",0,'Master DB'!R314)</f>
        <v>0</v>
      </c>
      <c r="S314" s="238">
        <f>IF('Master DB'!S314="NULL",0,'Master DB'!S314)</f>
        <v>0</v>
      </c>
      <c r="T314" s="238">
        <f>IF('Master DB'!T314="NULL",0,'Master DB'!T314)</f>
        <v>21</v>
      </c>
      <c r="U314" s="238">
        <f>IF('Master DB'!U314="NULL",0,'Master DB'!U314)</f>
        <v>0</v>
      </c>
      <c r="V314" s="238">
        <f>IF('Master DB'!V314="NULL",0,'Master DB'!V314)</f>
        <v>0</v>
      </c>
      <c r="W314" s="238">
        <f>IF('Master DB'!W314="NULL",0,'Master DB'!W314)</f>
        <v>0</v>
      </c>
      <c r="X314" s="238">
        <f>IF('Master DB'!X314="NULL",0,'Master DB'!X314)</f>
        <v>0</v>
      </c>
    </row>
    <row r="315" spans="1:24" ht="15.75" customHeight="1" x14ac:dyDescent="0.2">
      <c r="A315" s="117">
        <f>'Master DB'!A315</f>
        <v>313</v>
      </c>
      <c r="B315" s="119" t="str">
        <f>'Master DB'!B315</f>
        <v>6. Wider benefits</v>
      </c>
      <c r="C315" s="119" t="str">
        <f>'Master DB'!C315</f>
        <v>6.4 Baseline monthly cost per unit</v>
      </c>
      <c r="D315" s="119" t="str">
        <f>'Master DB'!D315</f>
        <v>Item 2</v>
      </c>
      <c r="E315" s="72" t="str">
        <f>'Master DB'!E315</f>
        <v>£</v>
      </c>
      <c r="F315" s="238">
        <f>IF('Master DB'!F315="NULL",0,'Master DB'!F315)</f>
        <v>0</v>
      </c>
      <c r="G315" s="238">
        <f>IF('Master DB'!G315="NULL",0,'Master DB'!G315)</f>
        <v>0</v>
      </c>
      <c r="H315" s="238">
        <f>IF('Master DB'!H315="NULL",0,'Master DB'!H315)</f>
        <v>0</v>
      </c>
      <c r="I315" s="438">
        <f>IF('Master DB'!I315="NULL",0,'Master DB'!I315)</f>
        <v>0</v>
      </c>
      <c r="J315" s="238">
        <f>IF('Master DB'!J315="NULL",0,'Master DB'!J315)</f>
        <v>0</v>
      </c>
      <c r="K315" s="238">
        <f>IF('Master DB'!K315="NULL",0,'Master DB'!K315)</f>
        <v>0</v>
      </c>
      <c r="L315" s="238">
        <f>IF('Master DB'!L315="NULL",0,'Master DB'!L315)</f>
        <v>0</v>
      </c>
      <c r="M315" s="238">
        <f>IF('Master DB'!M315="NULL",0,'Master DB'!M315)</f>
        <v>0</v>
      </c>
      <c r="N315" s="238">
        <f>IF('Master DB'!N315="NULL",0,'Master DB'!N315)</f>
        <v>0</v>
      </c>
      <c r="O315" s="20">
        <f>IF('Master DB'!O315="NULL",0,'Master DB'!O315)</f>
        <v>0</v>
      </c>
      <c r="P315" s="20">
        <f>IF('Master DB'!P315="NULL",0,'Master DB'!P315)</f>
        <v>0</v>
      </c>
      <c r="Q315" s="20">
        <f>IF('Master DB'!Q315="NULL",0,'Master DB'!Q315)</f>
        <v>0</v>
      </c>
      <c r="R315" s="20">
        <f>IF('Master DB'!R315="NULL",0,'Master DB'!R315)</f>
        <v>0</v>
      </c>
      <c r="S315" s="238">
        <f>IF('Master DB'!S315="NULL",0,'Master DB'!S315)</f>
        <v>0</v>
      </c>
      <c r="T315" s="238">
        <f>IF('Master DB'!T315="NULL",0,'Master DB'!T315)</f>
        <v>8</v>
      </c>
      <c r="U315" s="238">
        <f>IF('Master DB'!U315="NULL",0,'Master DB'!U315)</f>
        <v>0</v>
      </c>
      <c r="V315" s="238">
        <f>IF('Master DB'!V315="NULL",0,'Master DB'!V315)</f>
        <v>0</v>
      </c>
      <c r="W315" s="238">
        <f>IF('Master DB'!W315="NULL",0,'Master DB'!W315)</f>
        <v>0</v>
      </c>
      <c r="X315" s="238">
        <f>IF('Master DB'!X315="NULL",0,'Master DB'!X315)</f>
        <v>0</v>
      </c>
    </row>
    <row r="316" spans="1:24" ht="15.75" customHeight="1" x14ac:dyDescent="0.2">
      <c r="A316" s="117">
        <f>'Master DB'!A316</f>
        <v>314</v>
      </c>
      <c r="B316" s="119" t="str">
        <f>'Master DB'!B316</f>
        <v>6. Wider benefits</v>
      </c>
      <c r="C316" s="119" t="str">
        <f>'Master DB'!C316</f>
        <v>6.5 % Reduction of Number of Unit . Min</v>
      </c>
      <c r="D316" s="119" t="str">
        <f>'Master DB'!D316</f>
        <v>Item 2</v>
      </c>
      <c r="E316" s="72" t="str">
        <f>'Master DB'!E316</f>
        <v>%</v>
      </c>
      <c r="F316" s="438">
        <f>IF('Master DB'!F316="NULL",0,'Master DB'!F316)</f>
        <v>0</v>
      </c>
      <c r="G316" s="438">
        <f>IF('Master DB'!G316="NULL",0,'Master DB'!G316)</f>
        <v>0</v>
      </c>
      <c r="H316" s="438">
        <f>IF('Master DB'!H316="NULL",0,'Master DB'!H316)</f>
        <v>0</v>
      </c>
      <c r="I316" s="438">
        <f>IF('Master DB'!I316="NULL",0,'Master DB'!I316)</f>
        <v>0</v>
      </c>
      <c r="J316" s="438">
        <f>IF('Master DB'!J316="NULL",0,'Master DB'!J316)</f>
        <v>0</v>
      </c>
      <c r="K316" s="438">
        <f>IF('Master DB'!K316="NULL",0,'Master DB'!K316)</f>
        <v>0</v>
      </c>
      <c r="L316" s="438">
        <f>IF('Master DB'!L316="NULL",0,'Master DB'!L316)</f>
        <v>0</v>
      </c>
      <c r="M316" s="438">
        <f>IF('Master DB'!M316="NULL",0,'Master DB'!M316)</f>
        <v>0</v>
      </c>
      <c r="N316" s="438">
        <f>IF('Master DB'!N316="NULL",0,'Master DB'!N316)</f>
        <v>0</v>
      </c>
      <c r="O316" s="247">
        <f>IF('Master DB'!O316="NULL",0,'Master DB'!O316)</f>
        <v>0</v>
      </c>
      <c r="P316" s="247">
        <f>IF('Master DB'!P316="NULL",0,'Master DB'!P316)</f>
        <v>0</v>
      </c>
      <c r="Q316" s="247">
        <f>IF('Master DB'!Q316="NULL",0,'Master DB'!Q316)</f>
        <v>0</v>
      </c>
      <c r="R316" s="247">
        <f>IF('Master DB'!R316="NULL",0,'Master DB'!R316)</f>
        <v>0</v>
      </c>
      <c r="S316" s="438">
        <f>IF('Master DB'!S316="NULL",0,'Master DB'!S316)</f>
        <v>0</v>
      </c>
      <c r="T316" s="247">
        <f>IF('Master DB'!T316="NULL",0,'Master DB'!T316)</f>
        <v>0.2</v>
      </c>
      <c r="U316" s="438">
        <f>IF('Master DB'!U316="NULL",0,'Master DB'!U316)</f>
        <v>0</v>
      </c>
      <c r="V316" s="438">
        <f>IF('Master DB'!V316="NULL",0,'Master DB'!V316)</f>
        <v>0</v>
      </c>
      <c r="W316" s="438">
        <f>IF('Master DB'!W316="NULL",0,'Master DB'!W316)</f>
        <v>0</v>
      </c>
      <c r="X316" s="438">
        <f>IF('Master DB'!X316="NULL",0,'Master DB'!X316)</f>
        <v>0</v>
      </c>
    </row>
    <row r="317" spans="1:24" ht="15.75" customHeight="1" x14ac:dyDescent="0.2">
      <c r="A317" s="117">
        <f>'Master DB'!A317</f>
        <v>315</v>
      </c>
      <c r="B317" s="119" t="str">
        <f>'Master DB'!B317</f>
        <v>6. Wider benefits</v>
      </c>
      <c r="C317" s="119" t="str">
        <f>'Master DB'!C317</f>
        <v>6.6 % Reduction of Number of Unit . Max</v>
      </c>
      <c r="D317" s="119" t="str">
        <f>'Master DB'!D317</f>
        <v>Item 2</v>
      </c>
      <c r="E317" s="72" t="str">
        <f>'Master DB'!E317</f>
        <v>%</v>
      </c>
      <c r="F317" s="438">
        <f>IF('Master DB'!F317="NULL",0,'Master DB'!F317)</f>
        <v>0</v>
      </c>
      <c r="G317" s="438">
        <f>IF('Master DB'!G317="NULL",0,'Master DB'!G317)</f>
        <v>0</v>
      </c>
      <c r="H317" s="438">
        <f>IF('Master DB'!H317="NULL",0,'Master DB'!H317)</f>
        <v>0</v>
      </c>
      <c r="I317" s="438">
        <f>IF('Master DB'!I317="NULL",0,'Master DB'!I317)</f>
        <v>0</v>
      </c>
      <c r="J317" s="438">
        <f>IF('Master DB'!J317="NULL",0,'Master DB'!J317)</f>
        <v>0</v>
      </c>
      <c r="K317" s="438">
        <f>IF('Master DB'!K317="NULL",0,'Master DB'!K317)</f>
        <v>0</v>
      </c>
      <c r="L317" s="438">
        <f>IF('Master DB'!L317="NULL",0,'Master DB'!L317)</f>
        <v>0</v>
      </c>
      <c r="M317" s="438">
        <f>IF('Master DB'!M317="NULL",0,'Master DB'!M317)</f>
        <v>0</v>
      </c>
      <c r="N317" s="438">
        <f>IF('Master DB'!N317="NULL",0,'Master DB'!N317)</f>
        <v>0</v>
      </c>
      <c r="O317" s="247">
        <f>IF('Master DB'!O317="NULL",0,'Master DB'!O317)</f>
        <v>0</v>
      </c>
      <c r="P317" s="247">
        <f>IF('Master DB'!P317="NULL",0,'Master DB'!P317)</f>
        <v>0</v>
      </c>
      <c r="Q317" s="247">
        <f>IF('Master DB'!Q317="NULL",0,'Master DB'!Q317)</f>
        <v>0</v>
      </c>
      <c r="R317" s="247">
        <f>IF('Master DB'!R317="NULL",0,'Master DB'!R317)</f>
        <v>0</v>
      </c>
      <c r="S317" s="438">
        <f>IF('Master DB'!S317="NULL",0,'Master DB'!S317)</f>
        <v>0</v>
      </c>
      <c r="T317" s="438">
        <f>IF('Master DB'!T317="NULL",0,'Master DB'!T317)</f>
        <v>0.5</v>
      </c>
      <c r="U317" s="438">
        <f>IF('Master DB'!U317="NULL",0,'Master DB'!U317)</f>
        <v>0</v>
      </c>
      <c r="V317" s="438">
        <f>IF('Master DB'!V317="NULL",0,'Master DB'!V317)</f>
        <v>0</v>
      </c>
      <c r="W317" s="438">
        <f>IF('Master DB'!W317="NULL",0,'Master DB'!W317)</f>
        <v>0</v>
      </c>
      <c r="X317" s="438">
        <f>IF('Master DB'!X317="NULL",0,'Master DB'!X317)</f>
        <v>0</v>
      </c>
    </row>
    <row r="318" spans="1:24" ht="15.75" customHeight="1" x14ac:dyDescent="0.2">
      <c r="A318" s="117">
        <f>'Master DB'!A318</f>
        <v>316</v>
      </c>
      <c r="B318" s="119" t="str">
        <f>'Master DB'!B318</f>
        <v>6. Wider benefits</v>
      </c>
      <c r="C318" s="119" t="str">
        <f>'Master DB'!C318</f>
        <v>6.7 % Reduction of Unit Cost . Min</v>
      </c>
      <c r="D318" s="119" t="str">
        <f>'Master DB'!D318</f>
        <v>Item 2</v>
      </c>
      <c r="E318" s="72" t="str">
        <f>'Master DB'!E318</f>
        <v>%</v>
      </c>
      <c r="F318" s="438">
        <f>IF('Master DB'!F318="NULL",0,'Master DB'!F318)</f>
        <v>0</v>
      </c>
      <c r="G318" s="438">
        <f>IF('Master DB'!G318="NULL",0,'Master DB'!G318)</f>
        <v>0</v>
      </c>
      <c r="H318" s="438">
        <f>IF('Master DB'!H318="NULL",0,'Master DB'!H318)</f>
        <v>0</v>
      </c>
      <c r="I318" s="438">
        <f>IF('Master DB'!I318="NULL",0,'Master DB'!I318)</f>
        <v>0</v>
      </c>
      <c r="J318" s="438">
        <f>IF('Master DB'!J318="NULL",0,'Master DB'!J318)</f>
        <v>0</v>
      </c>
      <c r="K318" s="438">
        <f>IF('Master DB'!K318="NULL",0,'Master DB'!K318)</f>
        <v>0</v>
      </c>
      <c r="L318" s="438">
        <f>IF('Master DB'!L318="NULL",0,'Master DB'!L318)</f>
        <v>0</v>
      </c>
      <c r="M318" s="438">
        <f>IF('Master DB'!M318="NULL",0,'Master DB'!M318)</f>
        <v>0</v>
      </c>
      <c r="N318" s="438">
        <f>IF('Master DB'!N318="NULL",0,'Master DB'!N318)</f>
        <v>0</v>
      </c>
      <c r="O318" s="438">
        <f>IF('Master DB'!O318="NULL",0,'Master DB'!O318)</f>
        <v>0</v>
      </c>
      <c r="P318" s="438">
        <f>IF('Master DB'!P318="NULL",0,'Master DB'!P318)</f>
        <v>0</v>
      </c>
      <c r="Q318" s="438">
        <f>IF('Master DB'!Q318="NULL",0,'Master DB'!Q318)</f>
        <v>0</v>
      </c>
      <c r="R318" s="438">
        <f>IF('Master DB'!R318="NULL",0,'Master DB'!R318)</f>
        <v>0</v>
      </c>
      <c r="S318" s="438">
        <f>IF('Master DB'!S318="NULL",0,'Master DB'!S318)</f>
        <v>0</v>
      </c>
      <c r="T318" s="438">
        <f>IF('Master DB'!T318="NULL",0,'Master DB'!T318)</f>
        <v>0</v>
      </c>
      <c r="U318" s="438">
        <f>IF('Master DB'!U318="NULL",0,'Master DB'!U318)</f>
        <v>0</v>
      </c>
      <c r="V318" s="438">
        <f>IF('Master DB'!V318="NULL",0,'Master DB'!V318)</f>
        <v>0</v>
      </c>
      <c r="W318" s="438">
        <f>IF('Master DB'!W318="NULL",0,'Master DB'!W318)</f>
        <v>0</v>
      </c>
      <c r="X318" s="438">
        <f>IF('Master DB'!X318="NULL",0,'Master DB'!X318)</f>
        <v>0</v>
      </c>
    </row>
    <row r="319" spans="1:24" ht="15.75" customHeight="1" x14ac:dyDescent="0.2">
      <c r="A319" s="117">
        <f>'Master DB'!A319</f>
        <v>317</v>
      </c>
      <c r="B319" s="119" t="str">
        <f>'Master DB'!B319</f>
        <v>6. Wider benefits</v>
      </c>
      <c r="C319" s="119" t="str">
        <f>'Master DB'!C319</f>
        <v>6.8 % Reduction of Unit Cost . Max</v>
      </c>
      <c r="D319" s="119" t="str">
        <f>'Master DB'!D319</f>
        <v>Item 2</v>
      </c>
      <c r="E319" s="72" t="str">
        <f>'Master DB'!E319</f>
        <v>%</v>
      </c>
      <c r="F319" s="438">
        <f>IF('Master DB'!F319="NULL",0,'Master DB'!F319)</f>
        <v>0</v>
      </c>
      <c r="G319" s="438">
        <f>IF('Master DB'!G319="NULL",0,'Master DB'!G319)</f>
        <v>0</v>
      </c>
      <c r="H319" s="438">
        <f>IF('Master DB'!H319="NULL",0,'Master DB'!H319)</f>
        <v>0</v>
      </c>
      <c r="I319" s="438">
        <f>IF('Master DB'!I319="NULL",0,'Master DB'!I319)</f>
        <v>0</v>
      </c>
      <c r="J319" s="438">
        <f>IF('Master DB'!J319="NULL",0,'Master DB'!J319)</f>
        <v>0</v>
      </c>
      <c r="K319" s="438">
        <f>IF('Master DB'!K319="NULL",0,'Master DB'!K319)</f>
        <v>0</v>
      </c>
      <c r="L319" s="438">
        <f>IF('Master DB'!L319="NULL",0,'Master DB'!L319)</f>
        <v>0</v>
      </c>
      <c r="M319" s="438">
        <f>IF('Master DB'!M319="NULL",0,'Master DB'!M319)</f>
        <v>0</v>
      </c>
      <c r="N319" s="438">
        <f>IF('Master DB'!N319="NULL",0,'Master DB'!N319)</f>
        <v>0</v>
      </c>
      <c r="O319" s="438">
        <f>IF('Master DB'!O319="NULL",0,'Master DB'!O319)</f>
        <v>0</v>
      </c>
      <c r="P319" s="438">
        <f>IF('Master DB'!P319="NULL",0,'Master DB'!P319)</f>
        <v>0</v>
      </c>
      <c r="Q319" s="438">
        <f>IF('Master DB'!Q319="NULL",0,'Master DB'!Q319)</f>
        <v>0</v>
      </c>
      <c r="R319" s="438">
        <f>IF('Master DB'!R319="NULL",0,'Master DB'!R319)</f>
        <v>0</v>
      </c>
      <c r="S319" s="438">
        <f>IF('Master DB'!S319="NULL",0,'Master DB'!S319)</f>
        <v>0</v>
      </c>
      <c r="T319" s="438">
        <f>IF('Master DB'!T319="NULL",0,'Master DB'!T319)</f>
        <v>0</v>
      </c>
      <c r="U319" s="438">
        <f>IF('Master DB'!U319="NULL",0,'Master DB'!U319)</f>
        <v>0</v>
      </c>
      <c r="V319" s="438">
        <f>IF('Master DB'!V319="NULL",0,'Master DB'!V319)</f>
        <v>0</v>
      </c>
      <c r="W319" s="438">
        <f>IF('Master DB'!W319="NULL",0,'Master DB'!W319)</f>
        <v>0</v>
      </c>
      <c r="X319" s="438">
        <f>IF('Master DB'!X319="NULL",0,'Master DB'!X319)</f>
        <v>0</v>
      </c>
    </row>
    <row r="320" spans="1:24" ht="15.75" customHeight="1" x14ac:dyDescent="0.2">
      <c r="A320" s="117">
        <f>'Master DB'!A320</f>
        <v>318</v>
      </c>
      <c r="B320" s="119" t="str">
        <f>'Master DB'!B320</f>
        <v>6. Wider benefits</v>
      </c>
      <c r="C320" s="119" t="str">
        <f>'Master DB'!C320</f>
        <v>6.9 Source 1</v>
      </c>
      <c r="D320" s="119" t="str">
        <f>'Master DB'!D320</f>
        <v>Item 2</v>
      </c>
      <c r="E320" s="72" t="str">
        <f>'Master DB'!E320</f>
        <v>AlphaNum</v>
      </c>
      <c r="F320" s="438">
        <f>IF('Master DB'!F320="NULL",0,'Master DB'!F320)</f>
        <v>0</v>
      </c>
      <c r="G320" s="438">
        <f>IF('Master DB'!G320="NULL",0,'Master DB'!G320)</f>
        <v>0</v>
      </c>
      <c r="H320" s="438">
        <f>IF('Master DB'!H320="NULL",0,'Master DB'!H320)</f>
        <v>0</v>
      </c>
      <c r="I320" s="438">
        <f>IF('Master DB'!I320="NULL",0,'Master DB'!I320)</f>
        <v>0</v>
      </c>
      <c r="J320" s="438">
        <f>IF('Master DB'!J320="NULL",0,'Master DB'!J320)</f>
        <v>0</v>
      </c>
      <c r="K320" s="438">
        <f>IF('Master DB'!K320="NULL",0,'Master DB'!K320)</f>
        <v>0</v>
      </c>
      <c r="L320" s="438">
        <f>IF('Master DB'!L320="NULL",0,'Master DB'!L320)</f>
        <v>0</v>
      </c>
      <c r="M320" s="438">
        <f>IF('Master DB'!M320="NULL",0,'Master DB'!M320)</f>
        <v>0</v>
      </c>
      <c r="N320" s="438">
        <f>IF('Master DB'!N320="NULL",0,'Master DB'!N320)</f>
        <v>0</v>
      </c>
      <c r="O320" s="438">
        <f>IF('Master DB'!O320="NULL",0,'Master DB'!O320)</f>
        <v>0</v>
      </c>
      <c r="P320" s="438">
        <f>IF('Master DB'!P320="NULL",0,'Master DB'!P320)</f>
        <v>0</v>
      </c>
      <c r="Q320" s="438">
        <f>IF('Master DB'!Q320="NULL",0,'Master DB'!Q320)</f>
        <v>0</v>
      </c>
      <c r="R320" s="238">
        <f>IF('Master DB'!R320="NULL",0,'Master DB'!R320)</f>
        <v>0</v>
      </c>
      <c r="S320" s="438">
        <f>IF('Master DB'!S320="NULL",0,'Master DB'!S320)</f>
        <v>0</v>
      </c>
      <c r="T320" s="434" t="str">
        <f>IF('Master DB'!T320="NULL",0,'Master DB'!T320)</f>
        <v>https://reolink.com/pros-cons-of-surveillance-cameras-in-public-places/</v>
      </c>
      <c r="U320" s="438">
        <f>IF('Master DB'!U320="NULL",0,'Master DB'!U320)</f>
        <v>0</v>
      </c>
      <c r="V320" s="438">
        <f>IF('Master DB'!V320="NULL",0,'Master DB'!V320)</f>
        <v>0</v>
      </c>
      <c r="W320" s="438">
        <f>IF('Master DB'!W320="NULL",0,'Master DB'!W320)</f>
        <v>0</v>
      </c>
      <c r="X320" s="438">
        <f>IF('Master DB'!X320="NULL",0,'Master DB'!X320)</f>
        <v>0</v>
      </c>
    </row>
    <row r="321" spans="1:24" ht="15.75" customHeight="1" x14ac:dyDescent="0.2">
      <c r="A321" s="117">
        <f>'Master DB'!A321</f>
        <v>319</v>
      </c>
      <c r="B321" s="119" t="str">
        <f>'Master DB'!B321</f>
        <v>6. Wider benefits</v>
      </c>
      <c r="C321" s="119" t="str">
        <f>'Master DB'!C321</f>
        <v>6.91 Source 2</v>
      </c>
      <c r="D321" s="119" t="str">
        <f>'Master DB'!D321</f>
        <v>Item 2</v>
      </c>
      <c r="E321" s="72" t="str">
        <f>'Master DB'!E321</f>
        <v>AlphaNum</v>
      </c>
      <c r="F321" s="438">
        <f>IF('Master DB'!F321="NULL",0,'Master DB'!F321)</f>
        <v>0</v>
      </c>
      <c r="G321" s="438">
        <f>IF('Master DB'!G321="NULL",0,'Master DB'!G321)</f>
        <v>0</v>
      </c>
      <c r="H321" s="438">
        <f>IF('Master DB'!H321="NULL",0,'Master DB'!H321)</f>
        <v>0</v>
      </c>
      <c r="I321" s="438">
        <f>IF('Master DB'!I321="NULL",0,'Master DB'!I321)</f>
        <v>0</v>
      </c>
      <c r="J321" s="438">
        <f>IF('Master DB'!J321="NULL",0,'Master DB'!J321)</f>
        <v>0</v>
      </c>
      <c r="K321" s="438">
        <f>IF('Master DB'!K321="NULL",0,'Master DB'!K321)</f>
        <v>0</v>
      </c>
      <c r="L321" s="438">
        <f>IF('Master DB'!L321="NULL",0,'Master DB'!L321)</f>
        <v>0</v>
      </c>
      <c r="M321" s="438">
        <f>IF('Master DB'!M321="NULL",0,'Master DB'!M321)</f>
        <v>0</v>
      </c>
      <c r="N321" s="438">
        <f>IF('Master DB'!N321="NULL",0,'Master DB'!N321)</f>
        <v>0</v>
      </c>
      <c r="O321" s="438">
        <f>IF('Master DB'!O321="NULL",0,'Master DB'!O321)</f>
        <v>0</v>
      </c>
      <c r="P321" s="438">
        <f>IF('Master DB'!P321="NULL",0,'Master DB'!P321)</f>
        <v>0</v>
      </c>
      <c r="Q321" s="438">
        <f>IF('Master DB'!Q321="NULL",0,'Master DB'!Q321)</f>
        <v>0</v>
      </c>
      <c r="R321" s="438">
        <f>IF('Master DB'!R321="NULL",0,'Master DB'!R321)</f>
        <v>0</v>
      </c>
      <c r="S321" s="438">
        <f>IF('Master DB'!S321="NULL",0,'Master DB'!S321)</f>
        <v>0</v>
      </c>
      <c r="T321" s="434" t="str">
        <f>IF('Master DB'!T321="NULL",0,'Master DB'!T321)</f>
        <v>https://project.inria.fr/siliconvalley/files/2011/12/canudas.pdf</v>
      </c>
      <c r="U321" s="438">
        <f>IF('Master DB'!U321="NULL",0,'Master DB'!U321)</f>
        <v>0</v>
      </c>
      <c r="V321" s="438">
        <f>IF('Master DB'!V321="NULL",0,'Master DB'!V321)</f>
        <v>0</v>
      </c>
      <c r="W321" s="438">
        <f>IF('Master DB'!W321="NULL",0,'Master DB'!W321)</f>
        <v>0</v>
      </c>
      <c r="X321" s="438">
        <f>IF('Master DB'!X321="NULL",0,'Master DB'!X321)</f>
        <v>0</v>
      </c>
    </row>
    <row r="322" spans="1:24" ht="15.75" customHeight="1" x14ac:dyDescent="0.2">
      <c r="A322" s="117">
        <f>'Master DB'!A322</f>
        <v>320</v>
      </c>
      <c r="B322" s="119" t="str">
        <f>'Master DB'!B322</f>
        <v>6. Wider benefits</v>
      </c>
      <c r="C322" s="119" t="str">
        <f>'Master DB'!C322</f>
        <v>6.92 Source 3</v>
      </c>
      <c r="D322" s="119" t="str">
        <f>'Master DB'!D322</f>
        <v>Item 2</v>
      </c>
      <c r="E322" s="72" t="str">
        <f>'Master DB'!E322</f>
        <v>AlphaNum</v>
      </c>
      <c r="F322" s="238">
        <f>IF('Master DB'!F322="NULL",0,'Master DB'!F322)</f>
        <v>0</v>
      </c>
      <c r="G322" s="238">
        <f>IF('Master DB'!G322="NULL",0,'Master DB'!G322)</f>
        <v>0</v>
      </c>
      <c r="H322" s="238">
        <f>IF('Master DB'!H322="NULL",0,'Master DB'!H322)</f>
        <v>0</v>
      </c>
      <c r="I322" s="438">
        <f>IF('Master DB'!I322="NULL",0,'Master DB'!I322)</f>
        <v>0</v>
      </c>
      <c r="J322" s="238">
        <f>IF('Master DB'!J322="NULL",0,'Master DB'!J322)</f>
        <v>0</v>
      </c>
      <c r="K322" s="238">
        <f>IF('Master DB'!K322="NULL",0,'Master DB'!K322)</f>
        <v>0</v>
      </c>
      <c r="L322" s="238">
        <f>IF('Master DB'!L322="NULL",0,'Master DB'!L322)</f>
        <v>0</v>
      </c>
      <c r="M322" s="238">
        <f>IF('Master DB'!M322="NULL",0,'Master DB'!M322)</f>
        <v>0</v>
      </c>
      <c r="N322" s="238">
        <f>IF('Master DB'!N322="NULL",0,'Master DB'!N322)</f>
        <v>0</v>
      </c>
      <c r="O322" s="238">
        <f>IF('Master DB'!O322="NULL",0,'Master DB'!O322)</f>
        <v>0</v>
      </c>
      <c r="P322" s="238">
        <f>IF('Master DB'!P322="NULL",0,'Master DB'!P322)</f>
        <v>0</v>
      </c>
      <c r="Q322" s="238">
        <f>IF('Master DB'!Q322="NULL",0,'Master DB'!Q322)</f>
        <v>0</v>
      </c>
      <c r="R322" s="238">
        <f>IF('Master DB'!R322="NULL",0,'Master DB'!R322)</f>
        <v>0</v>
      </c>
      <c r="S322" s="238">
        <f>IF('Master DB'!S322="NULL",0,'Master DB'!S322)</f>
        <v>0</v>
      </c>
      <c r="T322" s="281" t="str">
        <f>IF('Master DB'!T322="NULL",0,'Master DB'!T322)</f>
        <v>http://mentalfloss.com/article/530705/heres-how-much-traffic-congestion-costs-worlds-biggest-cities</v>
      </c>
      <c r="U322" s="238">
        <f>IF('Master DB'!U322="NULL",0,'Master DB'!U322)</f>
        <v>0</v>
      </c>
      <c r="V322" s="238">
        <f>IF('Master DB'!V322="NULL",0,'Master DB'!V322)</f>
        <v>0</v>
      </c>
      <c r="W322" s="238">
        <f>IF('Master DB'!W322="NULL",0,'Master DB'!W322)</f>
        <v>0</v>
      </c>
      <c r="X322" s="238">
        <f>IF('Master DB'!X322="NULL",0,'Master DB'!X322)</f>
        <v>0</v>
      </c>
    </row>
    <row r="323" spans="1:24" ht="15.75" customHeight="1" x14ac:dyDescent="0.2">
      <c r="A323" s="117">
        <f>'Master DB'!A323</f>
        <v>321</v>
      </c>
      <c r="B323" s="119" t="str">
        <f>'Master DB'!B323</f>
        <v>6. Wider benefits</v>
      </c>
      <c r="C323" s="119" t="str">
        <f>'Master DB'!C323</f>
        <v>6.93 Source 1 - Short</v>
      </c>
      <c r="D323" s="119" t="str">
        <f>'Master DB'!D323</f>
        <v>Item 2</v>
      </c>
      <c r="E323" s="72" t="str">
        <f>'Master DB'!E323</f>
        <v>AlphaNum</v>
      </c>
      <c r="F323" s="438">
        <f>IF('Master DB'!F323="NULL",0,'Master DB'!F323)</f>
        <v>0</v>
      </c>
      <c r="G323" s="438">
        <f>IF('Master DB'!G323="NULL",0,'Master DB'!G323)</f>
        <v>0</v>
      </c>
      <c r="H323" s="438">
        <f>IF('Master DB'!H323="NULL",0,'Master DB'!H323)</f>
        <v>0</v>
      </c>
      <c r="I323" s="438">
        <f>IF('Master DB'!I323="NULL",0,'Master DB'!I323)</f>
        <v>0</v>
      </c>
      <c r="J323" s="438">
        <f>IF('Master DB'!J323="NULL",0,'Master DB'!J323)</f>
        <v>0</v>
      </c>
      <c r="K323" s="438">
        <f>IF('Master DB'!K323="NULL",0,'Master DB'!K323)</f>
        <v>0</v>
      </c>
      <c r="L323" s="438">
        <f>IF('Master DB'!L323="NULL",0,'Master DB'!L323)</f>
        <v>0</v>
      </c>
      <c r="M323" s="438">
        <f>IF('Master DB'!M323="NULL",0,'Master DB'!M323)</f>
        <v>0</v>
      </c>
      <c r="N323" s="438">
        <f>IF('Master DB'!N323="NULL",0,'Master DB'!N323)</f>
        <v>0</v>
      </c>
      <c r="O323" s="438">
        <f>IF('Master DB'!O323="NULL",0,'Master DB'!O323)</f>
        <v>0</v>
      </c>
      <c r="P323" s="438">
        <f>IF('Master DB'!P323="NULL",0,'Master DB'!P323)</f>
        <v>0</v>
      </c>
      <c r="Q323" s="438">
        <f>IF('Master DB'!Q323="NULL",0,'Master DB'!Q323)</f>
        <v>0</v>
      </c>
      <c r="R323" s="438">
        <f>IF('Master DB'!R323="NULL",0,'Master DB'!R323)</f>
        <v>0</v>
      </c>
      <c r="S323" s="438">
        <f>IF('Master DB'!S323="NULL",0,'Master DB'!S323)</f>
        <v>0</v>
      </c>
      <c r="T323" s="434" t="str">
        <f>IF('Master DB'!T323="NULL",0,'Master DB'!T323)</f>
        <v>https://reolink.com/</v>
      </c>
      <c r="U323" s="438">
        <f>IF('Master DB'!U323="NULL",0,'Master DB'!U323)</f>
        <v>0</v>
      </c>
      <c r="V323" s="438">
        <f>IF('Master DB'!V323="NULL",0,'Master DB'!V323)</f>
        <v>0</v>
      </c>
      <c r="W323" s="438">
        <f>IF('Master DB'!W323="NULL",0,'Master DB'!W323)</f>
        <v>0</v>
      </c>
      <c r="X323" s="438">
        <f>IF('Master DB'!X323="NULL",0,'Master DB'!X323)</f>
        <v>0</v>
      </c>
    </row>
    <row r="324" spans="1:24" ht="15.75" customHeight="1" x14ac:dyDescent="0.2">
      <c r="A324" s="117">
        <f>'Master DB'!A324</f>
        <v>322</v>
      </c>
      <c r="B324" s="119" t="str">
        <f>'Master DB'!B324</f>
        <v>6. Wider benefits</v>
      </c>
      <c r="C324" s="119" t="str">
        <f>'Master DB'!C324</f>
        <v>6.92 Source 2 - Short</v>
      </c>
      <c r="D324" s="119" t="str">
        <f>'Master DB'!D324</f>
        <v>Item 2</v>
      </c>
      <c r="E324" s="72" t="str">
        <f>'Master DB'!E324</f>
        <v>AlphaNum</v>
      </c>
      <c r="F324" s="438">
        <f>IF('Master DB'!F324="NULL",0,'Master DB'!F324)</f>
        <v>0</v>
      </c>
      <c r="G324" s="438">
        <f>IF('Master DB'!G324="NULL",0,'Master DB'!G324)</f>
        <v>0</v>
      </c>
      <c r="H324" s="438">
        <f>IF('Master DB'!H324="NULL",0,'Master DB'!H324)</f>
        <v>0</v>
      </c>
      <c r="I324" s="438">
        <f>IF('Master DB'!I324="NULL",0,'Master DB'!I324)</f>
        <v>0</v>
      </c>
      <c r="J324" s="438">
        <f>IF('Master DB'!J324="NULL",0,'Master DB'!J324)</f>
        <v>0</v>
      </c>
      <c r="K324" s="438">
        <f>IF('Master DB'!K324="NULL",0,'Master DB'!K324)</f>
        <v>0</v>
      </c>
      <c r="L324" s="438">
        <f>IF('Master DB'!L324="NULL",0,'Master DB'!L324)</f>
        <v>0</v>
      </c>
      <c r="M324" s="438">
        <f>IF('Master DB'!M324="NULL",0,'Master DB'!M324)</f>
        <v>0</v>
      </c>
      <c r="N324" s="438">
        <f>IF('Master DB'!N324="NULL",0,'Master DB'!N324)</f>
        <v>0</v>
      </c>
      <c r="O324" s="438">
        <f>IF('Master DB'!O324="NULL",0,'Master DB'!O324)</f>
        <v>0</v>
      </c>
      <c r="P324" s="438">
        <f>IF('Master DB'!P324="NULL",0,'Master DB'!P324)</f>
        <v>0</v>
      </c>
      <c r="Q324" s="438">
        <f>IF('Master DB'!Q324="NULL",0,'Master DB'!Q324)</f>
        <v>0</v>
      </c>
      <c r="R324" s="438">
        <f>IF('Master DB'!R324="NULL",0,'Master DB'!R324)</f>
        <v>0</v>
      </c>
      <c r="S324" s="438">
        <f>IF('Master DB'!S324="NULL",0,'Master DB'!S324)</f>
        <v>0</v>
      </c>
      <c r="T324" s="434" t="str">
        <f>IF('Master DB'!T324="NULL",0,'Master DB'!T324)</f>
        <v>https://project.inria.fr/</v>
      </c>
      <c r="U324" s="438">
        <f>IF('Master DB'!U324="NULL",0,'Master DB'!U324)</f>
        <v>0</v>
      </c>
      <c r="V324" s="438">
        <f>IF('Master DB'!V324="NULL",0,'Master DB'!V324)</f>
        <v>0</v>
      </c>
      <c r="W324" s="438">
        <f>IF('Master DB'!W324="NULL",0,'Master DB'!W324)</f>
        <v>0</v>
      </c>
      <c r="X324" s="438">
        <f>IF('Master DB'!X324="NULL",0,'Master DB'!X324)</f>
        <v>0</v>
      </c>
    </row>
    <row r="325" spans="1:24" ht="15.75" customHeight="1" x14ac:dyDescent="0.2">
      <c r="A325" s="283">
        <f>'Master DB'!A325</f>
        <v>323</v>
      </c>
      <c r="B325" s="284" t="str">
        <f>'Master DB'!B325</f>
        <v>6. Wider benefits</v>
      </c>
      <c r="C325" s="284" t="str">
        <f>'Master DB'!C325</f>
        <v>6.93 Source 3 - Short</v>
      </c>
      <c r="D325" s="284" t="str">
        <f>'Master DB'!D325</f>
        <v>Item 2</v>
      </c>
      <c r="E325" s="146" t="str">
        <f>'Master DB'!E325</f>
        <v>AlphaNum</v>
      </c>
      <c r="F325" s="441">
        <f>IF('Master DB'!F325="NULL",0,'Master DB'!F325)</f>
        <v>0</v>
      </c>
      <c r="G325" s="441">
        <f>IF('Master DB'!G325="NULL",0,'Master DB'!G325)</f>
        <v>0</v>
      </c>
      <c r="H325" s="441">
        <f>IF('Master DB'!H325="NULL",0,'Master DB'!H325)</f>
        <v>0</v>
      </c>
      <c r="I325" s="441">
        <f>IF('Master DB'!I325="NULL",0,'Master DB'!I325)</f>
        <v>0</v>
      </c>
      <c r="J325" s="441">
        <f>IF('Master DB'!J325="NULL",0,'Master DB'!J325)</f>
        <v>0</v>
      </c>
      <c r="K325" s="441">
        <f>IF('Master DB'!K325="NULL",0,'Master DB'!K325)</f>
        <v>0</v>
      </c>
      <c r="L325" s="441">
        <f>IF('Master DB'!L325="NULL",0,'Master DB'!L325)</f>
        <v>0</v>
      </c>
      <c r="M325" s="441">
        <f>IF('Master DB'!M325="NULL",0,'Master DB'!M325)</f>
        <v>0</v>
      </c>
      <c r="N325" s="441">
        <f>IF('Master DB'!N325="NULL",0,'Master DB'!N325)</f>
        <v>0</v>
      </c>
      <c r="O325" s="441">
        <f>IF('Master DB'!O325="NULL",0,'Master DB'!O325)</f>
        <v>0</v>
      </c>
      <c r="P325" s="441">
        <f>IF('Master DB'!P325="NULL",0,'Master DB'!P325)</f>
        <v>0</v>
      </c>
      <c r="Q325" s="441">
        <f>IF('Master DB'!Q325="NULL",0,'Master DB'!Q325)</f>
        <v>0</v>
      </c>
      <c r="R325" s="441">
        <f>IF('Master DB'!R325="NULL",0,'Master DB'!R325)</f>
        <v>0</v>
      </c>
      <c r="S325" s="441">
        <f>IF('Master DB'!S325="NULL",0,'Master DB'!S325)</f>
        <v>0</v>
      </c>
      <c r="T325" s="442" t="str">
        <f>IF('Master DB'!T325="NULL",0,'Master DB'!T325)</f>
        <v>http://mentalfloss.com/</v>
      </c>
      <c r="U325" s="441">
        <f>IF('Master DB'!U325="NULL",0,'Master DB'!U325)</f>
        <v>0</v>
      </c>
      <c r="V325" s="441">
        <f>IF('Master DB'!V325="NULL",0,'Master DB'!V325)</f>
        <v>0</v>
      </c>
      <c r="W325" s="441">
        <f>IF('Master DB'!W325="NULL",0,'Master DB'!W325)</f>
        <v>0</v>
      </c>
      <c r="X325" s="441">
        <f>IF('Master DB'!X325="NULL",0,'Master DB'!X325)</f>
        <v>0</v>
      </c>
    </row>
    <row r="326" spans="1:24" ht="15.75" customHeight="1" x14ac:dyDescent="0.2">
      <c r="A326" s="64">
        <f>'Master DB'!A326</f>
        <v>324</v>
      </c>
      <c r="B326" s="65" t="str">
        <f>'Master DB'!B326</f>
        <v>6. Wider benefits</v>
      </c>
      <c r="C326" s="65" t="str">
        <f>'Master DB'!C326</f>
        <v>6.1 Name</v>
      </c>
      <c r="D326" s="275" t="str">
        <f>'Master DB'!D326</f>
        <v>Item 3</v>
      </c>
      <c r="E326" s="66" t="str">
        <f>'Master DB'!E326</f>
        <v>AlphaNum</v>
      </c>
      <c r="F326" s="276">
        <f>IF('Master DB'!F326="NULL",0,'Master DB'!F326)</f>
        <v>0</v>
      </c>
      <c r="G326" s="276">
        <f>IF('Master DB'!G326="NULL",0,'Master DB'!G326)</f>
        <v>0</v>
      </c>
      <c r="H326" s="276">
        <f>IF('Master DB'!H326="NULL",0,'Master DB'!H326)</f>
        <v>0</v>
      </c>
      <c r="I326" s="438">
        <f>IF('Master DB'!I326="NULL",0,'Master DB'!I326)</f>
        <v>0</v>
      </c>
      <c r="J326" s="276">
        <f>IF('Master DB'!J326="NULL",0,'Master DB'!J326)</f>
        <v>0</v>
      </c>
      <c r="K326" s="438">
        <f>IF('Master DB'!K326="NULL",0,'Master DB'!K326)</f>
        <v>0</v>
      </c>
      <c r="L326" s="276">
        <f>IF('Master DB'!L326="NULL",0,'Master DB'!L326)</f>
        <v>0</v>
      </c>
      <c r="M326" s="438">
        <f>IF('Master DB'!M326="NULL",0,'Master DB'!M326)</f>
        <v>0</v>
      </c>
      <c r="N326" s="276">
        <f>IF('Master DB'!N326="NULL",0,'Master DB'!N326)</f>
        <v>0</v>
      </c>
      <c r="O326" s="438">
        <f>IF('Master DB'!O326="NULL",0,'Master DB'!O326)</f>
        <v>0</v>
      </c>
      <c r="P326" s="276">
        <f>IF('Master DB'!P326="NULL",0,'Master DB'!P326)</f>
        <v>0</v>
      </c>
      <c r="Q326" s="276">
        <f>IF('Master DB'!Q326="NULL",0,'Master DB'!Q326)</f>
        <v>0</v>
      </c>
      <c r="R326" s="276">
        <f>IF('Master DB'!R326="NULL",0,'Master DB'!R326)</f>
        <v>0</v>
      </c>
      <c r="S326" s="276">
        <f>IF('Master DB'!S326="NULL",0,'Master DB'!S326)</f>
        <v>0</v>
      </c>
      <c r="T326" s="276">
        <f>IF('Master DB'!T326="NULL",0,'Master DB'!T326)</f>
        <v>0</v>
      </c>
      <c r="U326" s="276">
        <f>IF('Master DB'!U326="NULL",0,'Master DB'!U326)</f>
        <v>0</v>
      </c>
      <c r="V326" s="276">
        <f>IF('Master DB'!V326="NULL",0,'Master DB'!V326)</f>
        <v>0</v>
      </c>
      <c r="W326" s="276">
        <f>IF('Master DB'!W326="NULL",0,'Master DB'!W326)</f>
        <v>0</v>
      </c>
      <c r="X326" s="276">
        <f>IF('Master DB'!X326="NULL",0,'Master DB'!X326)</f>
        <v>0</v>
      </c>
    </row>
    <row r="327" spans="1:24" ht="15.75" customHeight="1" x14ac:dyDescent="0.2">
      <c r="A327" s="117">
        <f>'Master DB'!A327</f>
        <v>325</v>
      </c>
      <c r="B327" s="119" t="str">
        <f>'Master DB'!B327</f>
        <v>6. Wider benefits</v>
      </c>
      <c r="C327" s="119" t="str">
        <f>'Master DB'!C327</f>
        <v>6.2 Unit</v>
      </c>
      <c r="D327" s="119" t="str">
        <f>'Master DB'!D327</f>
        <v>Item 3</v>
      </c>
      <c r="E327" s="72" t="str">
        <f>'Master DB'!E327</f>
        <v>AlphaNum</v>
      </c>
      <c r="F327" s="238">
        <f>IF('Master DB'!F327="NULL",0,'Master DB'!F327)</f>
        <v>0</v>
      </c>
      <c r="G327" s="238">
        <f>IF('Master DB'!G327="NULL",0,'Master DB'!G327)</f>
        <v>0</v>
      </c>
      <c r="H327" s="238">
        <f>IF('Master DB'!H327="NULL",0,'Master DB'!H327)</f>
        <v>0</v>
      </c>
      <c r="I327" s="438">
        <f>IF('Master DB'!I327="NULL",0,'Master DB'!I327)</f>
        <v>0</v>
      </c>
      <c r="J327" s="238">
        <f>IF('Master DB'!J327="NULL",0,'Master DB'!J327)</f>
        <v>0</v>
      </c>
      <c r="K327" s="438">
        <f>IF('Master DB'!K327="NULL",0,'Master DB'!K327)</f>
        <v>0</v>
      </c>
      <c r="L327" s="238">
        <f>IF('Master DB'!L327="NULL",0,'Master DB'!L327)</f>
        <v>0</v>
      </c>
      <c r="M327" s="438">
        <f>IF('Master DB'!M327="NULL",0,'Master DB'!M327)</f>
        <v>0</v>
      </c>
      <c r="N327" s="238">
        <f>IF('Master DB'!N327="NULL",0,'Master DB'!N327)</f>
        <v>0</v>
      </c>
      <c r="O327" s="438">
        <f>IF('Master DB'!O327="NULL",0,'Master DB'!O327)</f>
        <v>0</v>
      </c>
      <c r="P327" s="238">
        <f>IF('Master DB'!P327="NULL",0,'Master DB'!P327)</f>
        <v>0</v>
      </c>
      <c r="Q327" s="238">
        <f>IF('Master DB'!Q327="NULL",0,'Master DB'!Q327)</f>
        <v>0</v>
      </c>
      <c r="R327" s="238">
        <f>IF('Master DB'!R327="NULL",0,'Master DB'!R327)</f>
        <v>0</v>
      </c>
      <c r="S327" s="238">
        <f>IF('Master DB'!S327="NULL",0,'Master DB'!S327)</f>
        <v>0</v>
      </c>
      <c r="T327" s="238">
        <f>IF('Master DB'!T327="NULL",0,'Master DB'!T327)</f>
        <v>0</v>
      </c>
      <c r="U327" s="238">
        <f>IF('Master DB'!U327="NULL",0,'Master DB'!U327)</f>
        <v>0</v>
      </c>
      <c r="V327" s="238">
        <f>IF('Master DB'!V327="NULL",0,'Master DB'!V327)</f>
        <v>0</v>
      </c>
      <c r="W327" s="238">
        <f>IF('Master DB'!W327="NULL",0,'Master DB'!W327)</f>
        <v>0</v>
      </c>
      <c r="X327" s="238">
        <f>IF('Master DB'!X327="NULL",0,'Master DB'!X327)</f>
        <v>0</v>
      </c>
    </row>
    <row r="328" spans="1:24" ht="15.75" customHeight="1" x14ac:dyDescent="0.2">
      <c r="A328" s="117">
        <f>'Master DB'!A328</f>
        <v>326</v>
      </c>
      <c r="B328" s="119" t="str">
        <f>'Master DB'!B328</f>
        <v>6. Wider benefits</v>
      </c>
      <c r="C328" s="119" t="str">
        <f>'Master DB'!C328</f>
        <v>6.3 Baseline Ratio # Units / Measure</v>
      </c>
      <c r="D328" s="119" t="str">
        <f>'Master DB'!D328</f>
        <v>Item 3</v>
      </c>
      <c r="E328" s="72" t="str">
        <f>'Master DB'!E328</f>
        <v>Num #</v>
      </c>
      <c r="F328" s="238">
        <f>IF('Master DB'!F328="NULL",0,'Master DB'!F328)</f>
        <v>0</v>
      </c>
      <c r="G328" s="238">
        <f>IF('Master DB'!G328="NULL",0,'Master DB'!G328)</f>
        <v>0</v>
      </c>
      <c r="H328" s="238">
        <f>IF('Master DB'!H328="NULL",0,'Master DB'!H328)</f>
        <v>0</v>
      </c>
      <c r="I328" s="438">
        <f>IF('Master DB'!I328="NULL",0,'Master DB'!I328)</f>
        <v>0</v>
      </c>
      <c r="J328" s="238">
        <f>IF('Master DB'!J328="NULL",0,'Master DB'!J328)</f>
        <v>0</v>
      </c>
      <c r="K328" s="438">
        <f>IF('Master DB'!K328="NULL",0,'Master DB'!K328)</f>
        <v>0</v>
      </c>
      <c r="L328" s="238">
        <f>IF('Master DB'!L328="NULL",0,'Master DB'!L328)</f>
        <v>0</v>
      </c>
      <c r="M328" s="438">
        <f>IF('Master DB'!M328="NULL",0,'Master DB'!M328)</f>
        <v>0</v>
      </c>
      <c r="N328" s="238">
        <f>IF('Master DB'!N328="NULL",0,'Master DB'!N328)</f>
        <v>0</v>
      </c>
      <c r="O328" s="438">
        <f>IF('Master DB'!O328="NULL",0,'Master DB'!O328)</f>
        <v>0</v>
      </c>
      <c r="P328" s="238">
        <f>IF('Master DB'!P328="NULL",0,'Master DB'!P328)</f>
        <v>0</v>
      </c>
      <c r="Q328" s="238">
        <f>IF('Master DB'!Q328="NULL",0,'Master DB'!Q328)</f>
        <v>0</v>
      </c>
      <c r="R328" s="238">
        <f>IF('Master DB'!R328="NULL",0,'Master DB'!R328)</f>
        <v>0</v>
      </c>
      <c r="S328" s="238">
        <f>IF('Master DB'!S328="NULL",0,'Master DB'!S328)</f>
        <v>0</v>
      </c>
      <c r="T328" s="238">
        <f>IF('Master DB'!T328="NULL",0,'Master DB'!T328)</f>
        <v>0</v>
      </c>
      <c r="U328" s="238">
        <f>IF('Master DB'!U328="NULL",0,'Master DB'!U328)</f>
        <v>0</v>
      </c>
      <c r="V328" s="238">
        <f>IF('Master DB'!V328="NULL",0,'Master DB'!V328)</f>
        <v>0</v>
      </c>
      <c r="W328" s="238">
        <f>IF('Master DB'!W328="NULL",0,'Master DB'!W328)</f>
        <v>0</v>
      </c>
      <c r="X328" s="238">
        <f>IF('Master DB'!X328="NULL",0,'Master DB'!X328)</f>
        <v>0</v>
      </c>
    </row>
    <row r="329" spans="1:24" ht="15.75" customHeight="1" x14ac:dyDescent="0.2">
      <c r="A329" s="117">
        <f>'Master DB'!A329</f>
        <v>327</v>
      </c>
      <c r="B329" s="119" t="str">
        <f>'Master DB'!B329</f>
        <v>6. Wider benefits</v>
      </c>
      <c r="C329" s="119" t="str">
        <f>'Master DB'!C329</f>
        <v>6.4 Baseline monthly cost per unit</v>
      </c>
      <c r="D329" s="119" t="str">
        <f>'Master DB'!D329</f>
        <v>Item 3</v>
      </c>
      <c r="E329" s="72" t="str">
        <f>'Master DB'!E329</f>
        <v>£</v>
      </c>
      <c r="F329" s="238">
        <f>IF('Master DB'!F329="NULL",0,'Master DB'!F329)</f>
        <v>0</v>
      </c>
      <c r="G329" s="238">
        <f>IF('Master DB'!G329="NULL",0,'Master DB'!G329)</f>
        <v>0</v>
      </c>
      <c r="H329" s="238">
        <f>IF('Master DB'!H329="NULL",0,'Master DB'!H329)</f>
        <v>0</v>
      </c>
      <c r="I329" s="438">
        <f>IF('Master DB'!I329="NULL",0,'Master DB'!I329)</f>
        <v>0</v>
      </c>
      <c r="J329" s="238">
        <f>IF('Master DB'!J329="NULL",0,'Master DB'!J329)</f>
        <v>0</v>
      </c>
      <c r="K329" s="438">
        <f>IF('Master DB'!K329="NULL",0,'Master DB'!K329)</f>
        <v>0</v>
      </c>
      <c r="L329" s="238">
        <f>IF('Master DB'!L329="NULL",0,'Master DB'!L329)</f>
        <v>0</v>
      </c>
      <c r="M329" s="438">
        <f>IF('Master DB'!M329="NULL",0,'Master DB'!M329)</f>
        <v>0</v>
      </c>
      <c r="N329" s="238">
        <f>IF('Master DB'!N329="NULL",0,'Master DB'!N329)</f>
        <v>0</v>
      </c>
      <c r="O329" s="438">
        <f>IF('Master DB'!O329="NULL",0,'Master DB'!O329)</f>
        <v>0</v>
      </c>
      <c r="P329" s="238">
        <f>IF('Master DB'!P329="NULL",0,'Master DB'!P329)</f>
        <v>0</v>
      </c>
      <c r="Q329" s="238">
        <f>IF('Master DB'!Q329="NULL",0,'Master DB'!Q329)</f>
        <v>0</v>
      </c>
      <c r="R329" s="238">
        <f>IF('Master DB'!R329="NULL",0,'Master DB'!R329)</f>
        <v>0</v>
      </c>
      <c r="S329" s="238">
        <f>IF('Master DB'!S329="NULL",0,'Master DB'!S329)</f>
        <v>0</v>
      </c>
      <c r="T329" s="238">
        <f>IF('Master DB'!T329="NULL",0,'Master DB'!T329)</f>
        <v>0</v>
      </c>
      <c r="U329" s="238">
        <f>IF('Master DB'!U329="NULL",0,'Master DB'!U329)</f>
        <v>0</v>
      </c>
      <c r="V329" s="238">
        <f>IF('Master DB'!V329="NULL",0,'Master DB'!V329)</f>
        <v>0</v>
      </c>
      <c r="W329" s="238">
        <f>IF('Master DB'!W329="NULL",0,'Master DB'!W329)</f>
        <v>0</v>
      </c>
      <c r="X329" s="238">
        <f>IF('Master DB'!X329="NULL",0,'Master DB'!X329)</f>
        <v>0</v>
      </c>
    </row>
    <row r="330" spans="1:24" ht="15.75" customHeight="1" x14ac:dyDescent="0.2">
      <c r="A330" s="117">
        <f>'Master DB'!A330</f>
        <v>328</v>
      </c>
      <c r="B330" s="119" t="str">
        <f>'Master DB'!B330</f>
        <v>6. Wider benefits</v>
      </c>
      <c r="C330" s="119" t="str">
        <f>'Master DB'!C330</f>
        <v>6.5 % Reduction of Number of Unit . Min</v>
      </c>
      <c r="D330" s="119" t="str">
        <f>'Master DB'!D330</f>
        <v>Item 3</v>
      </c>
      <c r="E330" s="72" t="str">
        <f>'Master DB'!E330</f>
        <v>%</v>
      </c>
      <c r="F330" s="438">
        <f>IF('Master DB'!F330="NULL",0,'Master DB'!F330)</f>
        <v>0</v>
      </c>
      <c r="G330" s="438">
        <f>IF('Master DB'!G330="NULL",0,'Master DB'!G330)</f>
        <v>0</v>
      </c>
      <c r="H330" s="438">
        <f>IF('Master DB'!H330="NULL",0,'Master DB'!H330)</f>
        <v>0</v>
      </c>
      <c r="I330" s="438">
        <f>IF('Master DB'!I330="NULL",0,'Master DB'!I330)</f>
        <v>0</v>
      </c>
      <c r="J330" s="438">
        <f>IF('Master DB'!J330="NULL",0,'Master DB'!J330)</f>
        <v>0</v>
      </c>
      <c r="K330" s="438">
        <f>IF('Master DB'!K330="NULL",0,'Master DB'!K330)</f>
        <v>0</v>
      </c>
      <c r="L330" s="438">
        <f>IF('Master DB'!L330="NULL",0,'Master DB'!L330)</f>
        <v>0</v>
      </c>
      <c r="M330" s="438">
        <f>IF('Master DB'!M330="NULL",0,'Master DB'!M330)</f>
        <v>0</v>
      </c>
      <c r="N330" s="438">
        <f>IF('Master DB'!N330="NULL",0,'Master DB'!N330)</f>
        <v>0</v>
      </c>
      <c r="O330" s="438">
        <f>IF('Master DB'!O330="NULL",0,'Master DB'!O330)</f>
        <v>0</v>
      </c>
      <c r="P330" s="438">
        <f>IF('Master DB'!P330="NULL",0,'Master DB'!P330)</f>
        <v>0</v>
      </c>
      <c r="Q330" s="438">
        <f>IF('Master DB'!Q330="NULL",0,'Master DB'!Q330)</f>
        <v>0</v>
      </c>
      <c r="R330" s="438">
        <f>IF('Master DB'!R330="NULL",0,'Master DB'!R330)</f>
        <v>0</v>
      </c>
      <c r="S330" s="438">
        <f>IF('Master DB'!S330="NULL",0,'Master DB'!S330)</f>
        <v>0</v>
      </c>
      <c r="T330" s="438">
        <f>IF('Master DB'!T330="NULL",0,'Master DB'!T330)</f>
        <v>0</v>
      </c>
      <c r="U330" s="438">
        <f>IF('Master DB'!U330="NULL",0,'Master DB'!U330)</f>
        <v>0</v>
      </c>
      <c r="V330" s="438">
        <f>IF('Master DB'!V330="NULL",0,'Master DB'!V330)</f>
        <v>0</v>
      </c>
      <c r="W330" s="438">
        <f>IF('Master DB'!W330="NULL",0,'Master DB'!W330)</f>
        <v>0</v>
      </c>
      <c r="X330" s="438">
        <f>IF('Master DB'!X330="NULL",0,'Master DB'!X330)</f>
        <v>0</v>
      </c>
    </row>
    <row r="331" spans="1:24" ht="15.75" customHeight="1" x14ac:dyDescent="0.2">
      <c r="A331" s="117">
        <f>'Master DB'!A331</f>
        <v>329</v>
      </c>
      <c r="B331" s="119" t="str">
        <f>'Master DB'!B331</f>
        <v>6. Wider benefits</v>
      </c>
      <c r="C331" s="119" t="str">
        <f>'Master DB'!C331</f>
        <v>6.6 % Reduction of Number of Unit . Max</v>
      </c>
      <c r="D331" s="119" t="str">
        <f>'Master DB'!D331</f>
        <v>Item 3</v>
      </c>
      <c r="E331" s="72" t="str">
        <f>'Master DB'!E331</f>
        <v>%</v>
      </c>
      <c r="F331" s="438">
        <f>IF('Master DB'!F331="NULL",0,'Master DB'!F331)</f>
        <v>0</v>
      </c>
      <c r="G331" s="438">
        <f>IF('Master DB'!G331="NULL",0,'Master DB'!G331)</f>
        <v>0</v>
      </c>
      <c r="H331" s="438">
        <f>IF('Master DB'!H331="NULL",0,'Master DB'!H331)</f>
        <v>0</v>
      </c>
      <c r="I331" s="438">
        <f>IF('Master DB'!I331="NULL",0,'Master DB'!I331)</f>
        <v>0</v>
      </c>
      <c r="J331" s="438">
        <f>IF('Master DB'!J331="NULL",0,'Master DB'!J331)</f>
        <v>0</v>
      </c>
      <c r="K331" s="438">
        <f>IF('Master DB'!K331="NULL",0,'Master DB'!K331)</f>
        <v>0</v>
      </c>
      <c r="L331" s="438">
        <f>IF('Master DB'!L331="NULL",0,'Master DB'!L331)</f>
        <v>0</v>
      </c>
      <c r="M331" s="438">
        <f>IF('Master DB'!M331="NULL",0,'Master DB'!M331)</f>
        <v>0</v>
      </c>
      <c r="N331" s="438">
        <f>IF('Master DB'!N331="NULL",0,'Master DB'!N331)</f>
        <v>0</v>
      </c>
      <c r="O331" s="438">
        <f>IF('Master DB'!O331="NULL",0,'Master DB'!O331)</f>
        <v>0</v>
      </c>
      <c r="P331" s="438">
        <f>IF('Master DB'!P331="NULL",0,'Master DB'!P331)</f>
        <v>0</v>
      </c>
      <c r="Q331" s="438">
        <f>IF('Master DB'!Q331="NULL",0,'Master DB'!Q331)</f>
        <v>0</v>
      </c>
      <c r="R331" s="438">
        <f>IF('Master DB'!R331="NULL",0,'Master DB'!R331)</f>
        <v>0</v>
      </c>
      <c r="S331" s="438">
        <f>IF('Master DB'!S331="NULL",0,'Master DB'!S331)</f>
        <v>0</v>
      </c>
      <c r="T331" s="438">
        <f>IF('Master DB'!T331="NULL",0,'Master DB'!T331)</f>
        <v>0</v>
      </c>
      <c r="U331" s="438">
        <f>IF('Master DB'!U331="NULL",0,'Master DB'!U331)</f>
        <v>0</v>
      </c>
      <c r="V331" s="438">
        <f>IF('Master DB'!V331="NULL",0,'Master DB'!V331)</f>
        <v>0</v>
      </c>
      <c r="W331" s="438">
        <f>IF('Master DB'!W331="NULL",0,'Master DB'!W331)</f>
        <v>0</v>
      </c>
      <c r="X331" s="438">
        <f>IF('Master DB'!X331="NULL",0,'Master DB'!X331)</f>
        <v>0</v>
      </c>
    </row>
    <row r="332" spans="1:24" ht="15.75" customHeight="1" x14ac:dyDescent="0.2">
      <c r="A332" s="117">
        <f>'Master DB'!A332</f>
        <v>330</v>
      </c>
      <c r="B332" s="119" t="str">
        <f>'Master DB'!B332</f>
        <v>6. Wider benefits</v>
      </c>
      <c r="C332" s="119" t="str">
        <f>'Master DB'!C332</f>
        <v>6.7 % Reduction of Unit Cost . Min</v>
      </c>
      <c r="D332" s="119" t="str">
        <f>'Master DB'!D332</f>
        <v>Item 3</v>
      </c>
      <c r="E332" s="72" t="str">
        <f>'Master DB'!E332</f>
        <v>%</v>
      </c>
      <c r="F332" s="438">
        <f>IF('Master DB'!F332="NULL",0,'Master DB'!F332)</f>
        <v>0</v>
      </c>
      <c r="G332" s="438">
        <f>IF('Master DB'!G332="NULL",0,'Master DB'!G332)</f>
        <v>0</v>
      </c>
      <c r="H332" s="438">
        <f>IF('Master DB'!H332="NULL",0,'Master DB'!H332)</f>
        <v>0</v>
      </c>
      <c r="I332" s="438">
        <f>IF('Master DB'!I332="NULL",0,'Master DB'!I332)</f>
        <v>0</v>
      </c>
      <c r="J332" s="438">
        <f>IF('Master DB'!J332="NULL",0,'Master DB'!J332)</f>
        <v>0</v>
      </c>
      <c r="K332" s="438">
        <f>IF('Master DB'!K332="NULL",0,'Master DB'!K332)</f>
        <v>0</v>
      </c>
      <c r="L332" s="438">
        <f>IF('Master DB'!L332="NULL",0,'Master DB'!L332)</f>
        <v>0</v>
      </c>
      <c r="M332" s="438">
        <f>IF('Master DB'!M332="NULL",0,'Master DB'!M332)</f>
        <v>0</v>
      </c>
      <c r="N332" s="438">
        <f>IF('Master DB'!N332="NULL",0,'Master DB'!N332)</f>
        <v>0</v>
      </c>
      <c r="O332" s="438">
        <f>IF('Master DB'!O332="NULL",0,'Master DB'!O332)</f>
        <v>0</v>
      </c>
      <c r="P332" s="438">
        <f>IF('Master DB'!P332="NULL",0,'Master DB'!P332)</f>
        <v>0</v>
      </c>
      <c r="Q332" s="438">
        <f>IF('Master DB'!Q332="NULL",0,'Master DB'!Q332)</f>
        <v>0</v>
      </c>
      <c r="R332" s="438">
        <f>IF('Master DB'!R332="NULL",0,'Master DB'!R332)</f>
        <v>0</v>
      </c>
      <c r="S332" s="438">
        <f>IF('Master DB'!S332="NULL",0,'Master DB'!S332)</f>
        <v>0</v>
      </c>
      <c r="T332" s="438">
        <f>IF('Master DB'!T332="NULL",0,'Master DB'!T332)</f>
        <v>0</v>
      </c>
      <c r="U332" s="438">
        <f>IF('Master DB'!U332="NULL",0,'Master DB'!U332)</f>
        <v>0</v>
      </c>
      <c r="V332" s="438">
        <f>IF('Master DB'!V332="NULL",0,'Master DB'!V332)</f>
        <v>0</v>
      </c>
      <c r="W332" s="438">
        <f>IF('Master DB'!W332="NULL",0,'Master DB'!W332)</f>
        <v>0</v>
      </c>
      <c r="X332" s="438">
        <f>IF('Master DB'!X332="NULL",0,'Master DB'!X332)</f>
        <v>0</v>
      </c>
    </row>
    <row r="333" spans="1:24" ht="15.75" customHeight="1" x14ac:dyDescent="0.2">
      <c r="A333" s="117">
        <f>'Master DB'!A333</f>
        <v>331</v>
      </c>
      <c r="B333" s="119" t="str">
        <f>'Master DB'!B333</f>
        <v>6. Wider benefits</v>
      </c>
      <c r="C333" s="119" t="str">
        <f>'Master DB'!C333</f>
        <v>6.8 % Reduction of Unit Cost . Max</v>
      </c>
      <c r="D333" s="119" t="str">
        <f>'Master DB'!D333</f>
        <v>Item 3</v>
      </c>
      <c r="E333" s="72" t="str">
        <f>'Master DB'!E333</f>
        <v>%</v>
      </c>
      <c r="F333" s="438">
        <f>IF('Master DB'!F333="NULL",0,'Master DB'!F333)</f>
        <v>0</v>
      </c>
      <c r="G333" s="438">
        <f>IF('Master DB'!G333="NULL",0,'Master DB'!G333)</f>
        <v>0</v>
      </c>
      <c r="H333" s="438">
        <f>IF('Master DB'!H333="NULL",0,'Master DB'!H333)</f>
        <v>0</v>
      </c>
      <c r="I333" s="438">
        <f>IF('Master DB'!I333="NULL",0,'Master DB'!I333)</f>
        <v>0</v>
      </c>
      <c r="J333" s="438">
        <f>IF('Master DB'!J333="NULL",0,'Master DB'!J333)</f>
        <v>0</v>
      </c>
      <c r="K333" s="438">
        <f>IF('Master DB'!K333="NULL",0,'Master DB'!K333)</f>
        <v>0</v>
      </c>
      <c r="L333" s="438">
        <f>IF('Master DB'!L333="NULL",0,'Master DB'!L333)</f>
        <v>0</v>
      </c>
      <c r="M333" s="438">
        <f>IF('Master DB'!M333="NULL",0,'Master DB'!M333)</f>
        <v>0</v>
      </c>
      <c r="N333" s="438">
        <f>IF('Master DB'!N333="NULL",0,'Master DB'!N333)</f>
        <v>0</v>
      </c>
      <c r="O333" s="438">
        <f>IF('Master DB'!O333="NULL",0,'Master DB'!O333)</f>
        <v>0</v>
      </c>
      <c r="P333" s="438">
        <f>IF('Master DB'!P333="NULL",0,'Master DB'!P333)</f>
        <v>0</v>
      </c>
      <c r="Q333" s="438">
        <f>IF('Master DB'!Q333="NULL",0,'Master DB'!Q333)</f>
        <v>0</v>
      </c>
      <c r="R333" s="438">
        <f>IF('Master DB'!R333="NULL",0,'Master DB'!R333)</f>
        <v>0</v>
      </c>
      <c r="S333" s="438">
        <f>IF('Master DB'!S333="NULL",0,'Master DB'!S333)</f>
        <v>0</v>
      </c>
      <c r="T333" s="438">
        <f>IF('Master DB'!T333="NULL",0,'Master DB'!T333)</f>
        <v>0</v>
      </c>
      <c r="U333" s="438">
        <f>IF('Master DB'!U333="NULL",0,'Master DB'!U333)</f>
        <v>0</v>
      </c>
      <c r="V333" s="438">
        <f>IF('Master DB'!V333="NULL",0,'Master DB'!V333)</f>
        <v>0</v>
      </c>
      <c r="W333" s="438">
        <f>IF('Master DB'!W333="NULL",0,'Master DB'!W333)</f>
        <v>0</v>
      </c>
      <c r="X333" s="438">
        <f>IF('Master DB'!X333="NULL",0,'Master DB'!X333)</f>
        <v>0</v>
      </c>
    </row>
    <row r="334" spans="1:24" ht="15.75" customHeight="1" x14ac:dyDescent="0.2">
      <c r="A334" s="117">
        <f>'Master DB'!A334</f>
        <v>332</v>
      </c>
      <c r="B334" s="119" t="str">
        <f>'Master DB'!B334</f>
        <v>6. Wider benefits</v>
      </c>
      <c r="C334" s="119" t="str">
        <f>'Master DB'!C334</f>
        <v>6.9 Source 1</v>
      </c>
      <c r="D334" s="119" t="str">
        <f>'Master DB'!D334</f>
        <v>Item 3</v>
      </c>
      <c r="E334" s="72" t="str">
        <f>'Master DB'!E334</f>
        <v>AlphaNum</v>
      </c>
      <c r="F334" s="238">
        <f>IF('Master DB'!F334="NULL",0,'Master DB'!F334)</f>
        <v>0</v>
      </c>
      <c r="G334" s="238">
        <f>IF('Master DB'!G334="NULL",0,'Master DB'!G334)</f>
        <v>0</v>
      </c>
      <c r="H334" s="238">
        <f>IF('Master DB'!H334="NULL",0,'Master DB'!H334)</f>
        <v>0</v>
      </c>
      <c r="I334" s="438">
        <f>IF('Master DB'!I334="NULL",0,'Master DB'!I334)</f>
        <v>0</v>
      </c>
      <c r="J334" s="238">
        <f>IF('Master DB'!J334="NULL",0,'Master DB'!J334)</f>
        <v>0</v>
      </c>
      <c r="K334" s="438">
        <f>IF('Master DB'!K334="NULL",0,'Master DB'!K334)</f>
        <v>0</v>
      </c>
      <c r="L334" s="238">
        <f>IF('Master DB'!L334="NULL",0,'Master DB'!L334)</f>
        <v>0</v>
      </c>
      <c r="M334" s="438">
        <f>IF('Master DB'!M334="NULL",0,'Master DB'!M334)</f>
        <v>0</v>
      </c>
      <c r="N334" s="238">
        <f>IF('Master DB'!N334="NULL",0,'Master DB'!N334)</f>
        <v>0</v>
      </c>
      <c r="O334" s="438">
        <f>IF('Master DB'!O334="NULL",0,'Master DB'!O334)</f>
        <v>0</v>
      </c>
      <c r="P334" s="238">
        <f>IF('Master DB'!P334="NULL",0,'Master DB'!P334)</f>
        <v>0</v>
      </c>
      <c r="Q334" s="238">
        <f>IF('Master DB'!Q334="NULL",0,'Master DB'!Q334)</f>
        <v>0</v>
      </c>
      <c r="R334" s="238">
        <f>IF('Master DB'!R334="NULL",0,'Master DB'!R334)</f>
        <v>0</v>
      </c>
      <c r="S334" s="238">
        <f>IF('Master DB'!S334="NULL",0,'Master DB'!S334)</f>
        <v>0</v>
      </c>
      <c r="T334" s="238">
        <f>IF('Master DB'!T334="NULL",0,'Master DB'!T334)</f>
        <v>0</v>
      </c>
      <c r="U334" s="238">
        <f>IF('Master DB'!U334="NULL",0,'Master DB'!U334)</f>
        <v>0</v>
      </c>
      <c r="V334" s="238">
        <f>IF('Master DB'!V334="NULL",0,'Master DB'!V334)</f>
        <v>0</v>
      </c>
      <c r="W334" s="238">
        <f>IF('Master DB'!W334="NULL",0,'Master DB'!W334)</f>
        <v>0</v>
      </c>
      <c r="X334" s="238">
        <f>IF('Master DB'!X334="NULL",0,'Master DB'!X334)</f>
        <v>0</v>
      </c>
    </row>
    <row r="335" spans="1:24" ht="15.75" customHeight="1" x14ac:dyDescent="0.2">
      <c r="A335" s="117">
        <f>'Master DB'!A335</f>
        <v>333</v>
      </c>
      <c r="B335" s="119" t="str">
        <f>'Master DB'!B335</f>
        <v>6. Wider benefits</v>
      </c>
      <c r="C335" s="119" t="str">
        <f>'Master DB'!C335</f>
        <v>6.91 Source 2</v>
      </c>
      <c r="D335" s="119" t="str">
        <f>'Master DB'!D335</f>
        <v>Item 3</v>
      </c>
      <c r="E335" s="72" t="str">
        <f>'Master DB'!E335</f>
        <v>AlphaNum</v>
      </c>
      <c r="F335" s="238">
        <f>IF('Master DB'!F335="NULL",0,'Master DB'!F335)</f>
        <v>0</v>
      </c>
      <c r="G335" s="238">
        <f>IF('Master DB'!G335="NULL",0,'Master DB'!G335)</f>
        <v>0</v>
      </c>
      <c r="H335" s="238">
        <f>IF('Master DB'!H335="NULL",0,'Master DB'!H335)</f>
        <v>0</v>
      </c>
      <c r="I335" s="438">
        <f>IF('Master DB'!I335="NULL",0,'Master DB'!I335)</f>
        <v>0</v>
      </c>
      <c r="J335" s="238">
        <f>IF('Master DB'!J335="NULL",0,'Master DB'!J335)</f>
        <v>0</v>
      </c>
      <c r="K335" s="438">
        <f>IF('Master DB'!K335="NULL",0,'Master DB'!K335)</f>
        <v>0</v>
      </c>
      <c r="L335" s="238">
        <f>IF('Master DB'!L335="NULL",0,'Master DB'!L335)</f>
        <v>0</v>
      </c>
      <c r="M335" s="438">
        <f>IF('Master DB'!M335="NULL",0,'Master DB'!M335)</f>
        <v>0</v>
      </c>
      <c r="N335" s="238">
        <f>IF('Master DB'!N335="NULL",0,'Master DB'!N335)</f>
        <v>0</v>
      </c>
      <c r="O335" s="438">
        <f>IF('Master DB'!O335="NULL",0,'Master DB'!O335)</f>
        <v>0</v>
      </c>
      <c r="P335" s="238">
        <f>IF('Master DB'!P335="NULL",0,'Master DB'!P335)</f>
        <v>0</v>
      </c>
      <c r="Q335" s="438">
        <f>IF('Master DB'!Q335="NULL",0,'Master DB'!Q335)</f>
        <v>0</v>
      </c>
      <c r="R335" s="238">
        <f>IF('Master DB'!R335="NULL",0,'Master DB'!R335)</f>
        <v>0</v>
      </c>
      <c r="S335" s="438">
        <f>IF('Master DB'!S335="NULL",0,'Master DB'!S335)</f>
        <v>0</v>
      </c>
      <c r="T335" s="238">
        <f>IF('Master DB'!T335="NULL",0,'Master DB'!T335)</f>
        <v>0</v>
      </c>
      <c r="U335" s="438">
        <f>IF('Master DB'!U335="NULL",0,'Master DB'!U335)</f>
        <v>0</v>
      </c>
      <c r="V335" s="238">
        <f>IF('Master DB'!V335="NULL",0,'Master DB'!V335)</f>
        <v>0</v>
      </c>
      <c r="W335" s="438">
        <f>IF('Master DB'!W335="NULL",0,'Master DB'!W335)</f>
        <v>0</v>
      </c>
      <c r="X335" s="238">
        <f>IF('Master DB'!X335="NULL",0,'Master DB'!X335)</f>
        <v>0</v>
      </c>
    </row>
    <row r="336" spans="1:24" ht="15.75" customHeight="1" x14ac:dyDescent="0.2">
      <c r="A336" s="117">
        <f>'Master DB'!A336</f>
        <v>334</v>
      </c>
      <c r="B336" s="119" t="str">
        <f>'Master DB'!B336</f>
        <v>6. Wider benefits</v>
      </c>
      <c r="C336" s="119" t="str">
        <f>'Master DB'!C336</f>
        <v>6.92 Source 3</v>
      </c>
      <c r="D336" s="119" t="str">
        <f>'Master DB'!D336</f>
        <v>Item 3</v>
      </c>
      <c r="E336" s="72" t="str">
        <f>'Master DB'!E336</f>
        <v>AlphaNum</v>
      </c>
      <c r="F336" s="238">
        <f>IF('Master DB'!F336="NULL",0,'Master DB'!F336)</f>
        <v>0</v>
      </c>
      <c r="G336" s="238">
        <f>IF('Master DB'!G336="NULL",0,'Master DB'!G336)</f>
        <v>0</v>
      </c>
      <c r="H336" s="238">
        <f>IF('Master DB'!H336="NULL",0,'Master DB'!H336)</f>
        <v>0</v>
      </c>
      <c r="I336" s="438">
        <f>IF('Master DB'!I336="NULL",0,'Master DB'!I336)</f>
        <v>0</v>
      </c>
      <c r="J336" s="238">
        <f>IF('Master DB'!J336="NULL",0,'Master DB'!J336)</f>
        <v>0</v>
      </c>
      <c r="K336" s="438">
        <f>IF('Master DB'!K336="NULL",0,'Master DB'!K336)</f>
        <v>0</v>
      </c>
      <c r="L336" s="238">
        <f>IF('Master DB'!L336="NULL",0,'Master DB'!L336)</f>
        <v>0</v>
      </c>
      <c r="M336" s="438">
        <f>IF('Master DB'!M336="NULL",0,'Master DB'!M336)</f>
        <v>0</v>
      </c>
      <c r="N336" s="238">
        <f>IF('Master DB'!N336="NULL",0,'Master DB'!N336)</f>
        <v>0</v>
      </c>
      <c r="O336" s="438">
        <f>IF('Master DB'!O336="NULL",0,'Master DB'!O336)</f>
        <v>0</v>
      </c>
      <c r="P336" s="238">
        <f>IF('Master DB'!P336="NULL",0,'Master DB'!P336)</f>
        <v>0</v>
      </c>
      <c r="Q336" s="238">
        <f>IF('Master DB'!Q336="NULL",0,'Master DB'!Q336)</f>
        <v>0</v>
      </c>
      <c r="R336" s="238">
        <f>IF('Master DB'!R336="NULL",0,'Master DB'!R336)</f>
        <v>0</v>
      </c>
      <c r="S336" s="238">
        <f>IF('Master DB'!S336="NULL",0,'Master DB'!S336)</f>
        <v>0</v>
      </c>
      <c r="T336" s="238">
        <f>IF('Master DB'!T336="NULL",0,'Master DB'!T336)</f>
        <v>0</v>
      </c>
      <c r="U336" s="238">
        <f>IF('Master DB'!U336="NULL",0,'Master DB'!U336)</f>
        <v>0</v>
      </c>
      <c r="V336" s="238">
        <f>IF('Master DB'!V336="NULL",0,'Master DB'!V336)</f>
        <v>0</v>
      </c>
      <c r="W336" s="238">
        <f>IF('Master DB'!W336="NULL",0,'Master DB'!W336)</f>
        <v>0</v>
      </c>
      <c r="X336" s="238">
        <f>IF('Master DB'!X336="NULL",0,'Master DB'!X336)</f>
        <v>0</v>
      </c>
    </row>
    <row r="337" spans="1:24" ht="15.75" customHeight="1" x14ac:dyDescent="0.2">
      <c r="A337" s="117">
        <f>'Master DB'!A337</f>
        <v>335</v>
      </c>
      <c r="B337" s="119" t="str">
        <f>'Master DB'!B337</f>
        <v>6. Wider benefits</v>
      </c>
      <c r="C337" s="119" t="str">
        <f>'Master DB'!C337</f>
        <v>6.93 Source 1 - Short</v>
      </c>
      <c r="D337" s="119" t="str">
        <f>'Master DB'!D337</f>
        <v>Item 3</v>
      </c>
      <c r="E337" s="72" t="str">
        <f>'Master DB'!E337</f>
        <v>AlphaNum</v>
      </c>
      <c r="F337" s="238">
        <f>IF('Master DB'!F337="NULL",0,'Master DB'!F337)</f>
        <v>0</v>
      </c>
      <c r="G337" s="238">
        <f>IF('Master DB'!G337="NULL",0,'Master DB'!G337)</f>
        <v>0</v>
      </c>
      <c r="H337" s="238">
        <f>IF('Master DB'!H337="NULL",0,'Master DB'!H337)</f>
        <v>0</v>
      </c>
      <c r="I337" s="438">
        <f>IF('Master DB'!I337="NULL",0,'Master DB'!I337)</f>
        <v>0</v>
      </c>
      <c r="J337" s="238">
        <f>IF('Master DB'!J337="NULL",0,'Master DB'!J337)</f>
        <v>0</v>
      </c>
      <c r="K337" s="438">
        <f>IF('Master DB'!K337="NULL",0,'Master DB'!K337)</f>
        <v>0</v>
      </c>
      <c r="L337" s="238">
        <f>IF('Master DB'!L337="NULL",0,'Master DB'!L337)</f>
        <v>0</v>
      </c>
      <c r="M337" s="438">
        <f>IF('Master DB'!M337="NULL",0,'Master DB'!M337)</f>
        <v>0</v>
      </c>
      <c r="N337" s="238">
        <f>IF('Master DB'!N337="NULL",0,'Master DB'!N337)</f>
        <v>0</v>
      </c>
      <c r="O337" s="438">
        <f>IF('Master DB'!O337="NULL",0,'Master DB'!O337)</f>
        <v>0</v>
      </c>
      <c r="P337" s="238">
        <f>IF('Master DB'!P337="NULL",0,'Master DB'!P337)</f>
        <v>0</v>
      </c>
      <c r="Q337" s="438">
        <f>IF('Master DB'!Q337="NULL",0,'Master DB'!Q337)</f>
        <v>0</v>
      </c>
      <c r="R337" s="238">
        <f>IF('Master DB'!R337="NULL",0,'Master DB'!R337)</f>
        <v>0</v>
      </c>
      <c r="S337" s="438">
        <f>IF('Master DB'!S337="NULL",0,'Master DB'!S337)</f>
        <v>0</v>
      </c>
      <c r="T337" s="238">
        <f>IF('Master DB'!T337="NULL",0,'Master DB'!T337)</f>
        <v>0</v>
      </c>
      <c r="U337" s="438">
        <f>IF('Master DB'!U337="NULL",0,'Master DB'!U337)</f>
        <v>0</v>
      </c>
      <c r="V337" s="238">
        <f>IF('Master DB'!V337="NULL",0,'Master DB'!V337)</f>
        <v>0</v>
      </c>
      <c r="W337" s="438">
        <f>IF('Master DB'!W337="NULL",0,'Master DB'!W337)</f>
        <v>0</v>
      </c>
      <c r="X337" s="238">
        <f>IF('Master DB'!X337="NULL",0,'Master DB'!X337)</f>
        <v>0</v>
      </c>
    </row>
    <row r="338" spans="1:24" ht="15.75" customHeight="1" x14ac:dyDescent="0.2">
      <c r="A338" s="117">
        <f>'Master DB'!A338</f>
        <v>336</v>
      </c>
      <c r="B338" s="119" t="str">
        <f>'Master DB'!B338</f>
        <v>6. Wider benefits</v>
      </c>
      <c r="C338" s="119" t="str">
        <f>'Master DB'!C338</f>
        <v>6.92 Source 2 - Short</v>
      </c>
      <c r="D338" s="119" t="str">
        <f>'Master DB'!D338</f>
        <v>Item 3</v>
      </c>
      <c r="E338" s="72" t="str">
        <f>'Master DB'!E338</f>
        <v>AlphaNum</v>
      </c>
      <c r="F338" s="238">
        <f>IF('Master DB'!F338="NULL",0,'Master DB'!F338)</f>
        <v>0</v>
      </c>
      <c r="G338" s="238">
        <f>IF('Master DB'!G338="NULL",0,'Master DB'!G338)</f>
        <v>0</v>
      </c>
      <c r="H338" s="238">
        <f>IF('Master DB'!H338="NULL",0,'Master DB'!H338)</f>
        <v>0</v>
      </c>
      <c r="I338" s="438">
        <f>IF('Master DB'!I338="NULL",0,'Master DB'!I338)</f>
        <v>0</v>
      </c>
      <c r="J338" s="238">
        <f>IF('Master DB'!J338="NULL",0,'Master DB'!J338)</f>
        <v>0</v>
      </c>
      <c r="K338" s="438">
        <f>IF('Master DB'!K338="NULL",0,'Master DB'!K338)</f>
        <v>0</v>
      </c>
      <c r="L338" s="238">
        <f>IF('Master DB'!L338="NULL",0,'Master DB'!L338)</f>
        <v>0</v>
      </c>
      <c r="M338" s="438">
        <f>IF('Master DB'!M338="NULL",0,'Master DB'!M338)</f>
        <v>0</v>
      </c>
      <c r="N338" s="238">
        <f>IF('Master DB'!N338="NULL",0,'Master DB'!N338)</f>
        <v>0</v>
      </c>
      <c r="O338" s="438">
        <f>IF('Master DB'!O338="NULL",0,'Master DB'!O338)</f>
        <v>0</v>
      </c>
      <c r="P338" s="238">
        <f>IF('Master DB'!P338="NULL",0,'Master DB'!P338)</f>
        <v>0</v>
      </c>
      <c r="Q338" s="438">
        <f>IF('Master DB'!Q338="NULL",0,'Master DB'!Q338)</f>
        <v>0</v>
      </c>
      <c r="R338" s="238">
        <f>IF('Master DB'!R338="NULL",0,'Master DB'!R338)</f>
        <v>0</v>
      </c>
      <c r="S338" s="438">
        <f>IF('Master DB'!S338="NULL",0,'Master DB'!S338)</f>
        <v>0</v>
      </c>
      <c r="T338" s="238">
        <f>IF('Master DB'!T338="NULL",0,'Master DB'!T338)</f>
        <v>0</v>
      </c>
      <c r="U338" s="438">
        <f>IF('Master DB'!U338="NULL",0,'Master DB'!U338)</f>
        <v>0</v>
      </c>
      <c r="V338" s="238">
        <f>IF('Master DB'!V338="NULL",0,'Master DB'!V338)</f>
        <v>0</v>
      </c>
      <c r="W338" s="438">
        <f>IF('Master DB'!W338="NULL",0,'Master DB'!W338)</f>
        <v>0</v>
      </c>
      <c r="X338" s="238">
        <f>IF('Master DB'!X338="NULL",0,'Master DB'!X338)</f>
        <v>0</v>
      </c>
    </row>
    <row r="339" spans="1:24" ht="15.75" customHeight="1" x14ac:dyDescent="0.2">
      <c r="A339" s="283">
        <f>'Master DB'!A339</f>
        <v>337</v>
      </c>
      <c r="B339" s="284" t="str">
        <f>'Master DB'!B339</f>
        <v>6. Wider benefits</v>
      </c>
      <c r="C339" s="284" t="str">
        <f>'Master DB'!C339</f>
        <v>6.93 Source 3 - Short</v>
      </c>
      <c r="D339" s="284" t="str">
        <f>'Master DB'!D339</f>
        <v>Item 3</v>
      </c>
      <c r="E339" s="146" t="str">
        <f>'Master DB'!E339</f>
        <v>AlphaNum</v>
      </c>
      <c r="F339" s="238">
        <f>IF('Master DB'!F339="NULL",0,'Master DB'!F339)</f>
        <v>0</v>
      </c>
      <c r="G339" s="238">
        <f>IF('Master DB'!G339="NULL",0,'Master DB'!G339)</f>
        <v>0</v>
      </c>
      <c r="H339" s="238">
        <f>IF('Master DB'!H339="NULL",0,'Master DB'!H339)</f>
        <v>0</v>
      </c>
      <c r="I339" s="285">
        <f>IF('Master DB'!I339="NULL",0,'Master DB'!I339)</f>
        <v>0</v>
      </c>
      <c r="J339" s="238">
        <f>IF('Master DB'!J339="NULL",0,'Master DB'!J339)</f>
        <v>0</v>
      </c>
      <c r="K339" s="438">
        <f>IF('Master DB'!K339="NULL",0,'Master DB'!K339)</f>
        <v>0</v>
      </c>
      <c r="L339" s="238">
        <f>IF('Master DB'!L339="NULL",0,'Master DB'!L339)</f>
        <v>0</v>
      </c>
      <c r="M339" s="285">
        <f>IF('Master DB'!M339="NULL",0,'Master DB'!M339)</f>
        <v>0</v>
      </c>
      <c r="N339" s="285">
        <f>IF('Master DB'!N339="NULL",0,'Master DB'!N339)</f>
        <v>0</v>
      </c>
      <c r="O339" s="285">
        <f>IF('Master DB'!O339="NULL",0,'Master DB'!O339)</f>
        <v>0</v>
      </c>
      <c r="P339" s="285">
        <f>IF('Master DB'!P339="NULL",0,'Master DB'!P339)</f>
        <v>0</v>
      </c>
      <c r="Q339" s="441">
        <f>IF('Master DB'!Q339="NULL",0,'Master DB'!Q339)</f>
        <v>0</v>
      </c>
      <c r="R339" s="238">
        <f>IF('Master DB'!R339="NULL",0,'Master DB'!R339)</f>
        <v>0</v>
      </c>
      <c r="S339" s="441">
        <f>IF('Master DB'!S339="NULL",0,'Master DB'!S339)</f>
        <v>0</v>
      </c>
      <c r="T339" s="285">
        <f>IF('Master DB'!T339="NULL",0,'Master DB'!T339)</f>
        <v>0</v>
      </c>
      <c r="U339" s="441">
        <f>IF('Master DB'!U339="NULL",0,'Master DB'!U339)</f>
        <v>0</v>
      </c>
      <c r="V339" s="238">
        <f>IF('Master DB'!V339="NULL",0,'Master DB'!V339)</f>
        <v>0</v>
      </c>
      <c r="W339" s="441">
        <f>IF('Master DB'!W339="NULL",0,'Master DB'!W339)</f>
        <v>0</v>
      </c>
      <c r="X339" s="238">
        <f>IF('Master DB'!X339="NULL",0,'Master DB'!X339)</f>
        <v>0</v>
      </c>
    </row>
    <row r="340" spans="1:24" ht="15.75" customHeight="1" x14ac:dyDescent="0.2">
      <c r="A340" s="64">
        <f>'Master DB'!A340</f>
        <v>338</v>
      </c>
      <c r="B340" s="65" t="str">
        <f>'Master DB'!B340</f>
        <v>6. Wider benefits</v>
      </c>
      <c r="C340" s="65" t="str">
        <f>'Master DB'!C340</f>
        <v>6.1 Name</v>
      </c>
      <c r="D340" s="275" t="str">
        <f>'Master DB'!D340</f>
        <v>Item 4</v>
      </c>
      <c r="E340" s="66" t="str">
        <f>'Master DB'!E340</f>
        <v>AlphaNum</v>
      </c>
      <c r="F340" s="276">
        <f>IF('Master DB'!F340="NULL",0,'Master DB'!F340)</f>
        <v>0</v>
      </c>
      <c r="G340" s="276">
        <f>IF('Master DB'!G340="NULL",0,'Master DB'!G340)</f>
        <v>0</v>
      </c>
      <c r="H340" s="276">
        <f>IF('Master DB'!H340="NULL",0,'Master DB'!H340)</f>
        <v>0</v>
      </c>
      <c r="I340" s="446">
        <f>IF('Master DB'!I340="NULL",0,'Master DB'!I340)</f>
        <v>0</v>
      </c>
      <c r="J340" s="276">
        <f>IF('Master DB'!J340="NULL",0,'Master DB'!J340)</f>
        <v>0</v>
      </c>
      <c r="K340" s="276">
        <f>IF('Master DB'!K340="NULL",0,'Master DB'!K340)</f>
        <v>0</v>
      </c>
      <c r="L340" s="276">
        <f>IF('Master DB'!L340="NULL",0,'Master DB'!L340)</f>
        <v>0</v>
      </c>
      <c r="M340" s="446">
        <f>IF('Master DB'!M340="NULL",0,'Master DB'!M340)</f>
        <v>0</v>
      </c>
      <c r="N340" s="438">
        <f>IF('Master DB'!N340="NULL",0,'Master DB'!N340)</f>
        <v>0</v>
      </c>
      <c r="O340" s="438">
        <f>IF('Master DB'!O340="NULL",0,'Master DB'!O340)</f>
        <v>0</v>
      </c>
      <c r="P340" s="348">
        <f>IF('Master DB'!P340="NULL",0,'Master DB'!P340)</f>
        <v>0</v>
      </c>
      <c r="Q340" s="276">
        <f>IF('Master DB'!Q340="NULL",0,'Master DB'!Q340)</f>
        <v>0</v>
      </c>
      <c r="R340" s="276">
        <f>IF('Master DB'!R340="NULL",0,'Master DB'!R340)</f>
        <v>0</v>
      </c>
      <c r="S340" s="276">
        <f>IF('Master DB'!S340="NULL",0,'Master DB'!S340)</f>
        <v>0</v>
      </c>
      <c r="T340" s="348">
        <f>IF('Master DB'!T340="NULL",0,'Master DB'!T340)</f>
        <v>0</v>
      </c>
      <c r="U340" s="276">
        <f>IF('Master DB'!U340="NULL",0,'Master DB'!U340)</f>
        <v>0</v>
      </c>
      <c r="V340" s="276">
        <f>IF('Master DB'!V340="NULL",0,'Master DB'!V340)</f>
        <v>0</v>
      </c>
      <c r="W340" s="276">
        <f>IF('Master DB'!W340="NULL",0,'Master DB'!W340)</f>
        <v>0</v>
      </c>
      <c r="X340" s="276">
        <f>IF('Master DB'!X340="NULL",0,'Master DB'!X340)</f>
        <v>0</v>
      </c>
    </row>
    <row r="341" spans="1:24" ht="15.75" customHeight="1" x14ac:dyDescent="0.2">
      <c r="A341" s="117">
        <f>'Master DB'!A341</f>
        <v>339</v>
      </c>
      <c r="B341" s="119" t="str">
        <f>'Master DB'!B341</f>
        <v>6. Wider benefits</v>
      </c>
      <c r="C341" s="119" t="str">
        <f>'Master DB'!C341</f>
        <v>6.2 Unit</v>
      </c>
      <c r="D341" s="119" t="str">
        <f>'Master DB'!D341</f>
        <v>Item 4</v>
      </c>
      <c r="E341" s="72" t="str">
        <f>'Master DB'!E341</f>
        <v>AlphaNum</v>
      </c>
      <c r="F341" s="238">
        <f>IF('Master DB'!F341="NULL",0,'Master DB'!F341)</f>
        <v>0</v>
      </c>
      <c r="G341" s="238">
        <f>IF('Master DB'!G341="NULL",0,'Master DB'!G341)</f>
        <v>0</v>
      </c>
      <c r="H341" s="238">
        <f>IF('Master DB'!H341="NULL",0,'Master DB'!H341)</f>
        <v>0</v>
      </c>
      <c r="I341" s="438">
        <f>IF('Master DB'!I341="NULL",0,'Master DB'!I341)</f>
        <v>0</v>
      </c>
      <c r="J341" s="238">
        <f>IF('Master DB'!J341="NULL",0,'Master DB'!J341)</f>
        <v>0</v>
      </c>
      <c r="K341" s="238">
        <f>IF('Master DB'!K341="NULL",0,'Master DB'!K341)</f>
        <v>0</v>
      </c>
      <c r="L341" s="238">
        <f>IF('Master DB'!L341="NULL",0,'Master DB'!L341)</f>
        <v>0</v>
      </c>
      <c r="M341" s="438">
        <f>IF('Master DB'!M341="NULL",0,'Master DB'!M341)</f>
        <v>0</v>
      </c>
      <c r="N341" s="438">
        <f>IF('Master DB'!N341="NULL",0,'Master DB'!N341)</f>
        <v>0</v>
      </c>
      <c r="O341" s="438">
        <f>IF('Master DB'!O341="NULL",0,'Master DB'!O341)</f>
        <v>0</v>
      </c>
      <c r="P341" s="238">
        <f>IF('Master DB'!P341="NULL",0,'Master DB'!P341)</f>
        <v>0</v>
      </c>
      <c r="Q341" s="238">
        <f>IF('Master DB'!Q341="NULL",0,'Master DB'!Q341)</f>
        <v>0</v>
      </c>
      <c r="R341" s="238">
        <f>IF('Master DB'!R341="NULL",0,'Master DB'!R341)</f>
        <v>0</v>
      </c>
      <c r="S341" s="238">
        <f>IF('Master DB'!S341="NULL",0,'Master DB'!S341)</f>
        <v>0</v>
      </c>
      <c r="T341" s="238">
        <f>IF('Master DB'!T341="NULL",0,'Master DB'!T341)</f>
        <v>0</v>
      </c>
      <c r="U341" s="238">
        <f>IF('Master DB'!U341="NULL",0,'Master DB'!U341)</f>
        <v>0</v>
      </c>
      <c r="V341" s="238">
        <f>IF('Master DB'!V341="NULL",0,'Master DB'!V341)</f>
        <v>0</v>
      </c>
      <c r="W341" s="238">
        <f>IF('Master DB'!W341="NULL",0,'Master DB'!W341)</f>
        <v>0</v>
      </c>
      <c r="X341" s="238">
        <f>IF('Master DB'!X341="NULL",0,'Master DB'!X341)</f>
        <v>0</v>
      </c>
    </row>
    <row r="342" spans="1:24" ht="15.75" customHeight="1" x14ac:dyDescent="0.2">
      <c r="A342" s="117">
        <f>'Master DB'!A342</f>
        <v>340</v>
      </c>
      <c r="B342" s="119" t="str">
        <f>'Master DB'!B342</f>
        <v>6. Wider benefits</v>
      </c>
      <c r="C342" s="119" t="str">
        <f>'Master DB'!C342</f>
        <v>6.3 Baseline Ratio # Units / Measure</v>
      </c>
      <c r="D342" s="119" t="str">
        <f>'Master DB'!D342</f>
        <v>Item 4</v>
      </c>
      <c r="E342" s="72" t="str">
        <f>'Master DB'!E342</f>
        <v>Num #</v>
      </c>
      <c r="F342" s="238">
        <f>IF('Master DB'!F342="NULL",0,'Master DB'!F342)</f>
        <v>0</v>
      </c>
      <c r="G342" s="238">
        <f>IF('Master DB'!G342="NULL",0,'Master DB'!G342)</f>
        <v>0</v>
      </c>
      <c r="H342" s="238">
        <f>IF('Master DB'!H342="NULL",0,'Master DB'!H342)</f>
        <v>0</v>
      </c>
      <c r="I342" s="438">
        <f>IF('Master DB'!I342="NULL",0,'Master DB'!I342)</f>
        <v>0</v>
      </c>
      <c r="J342" s="238">
        <f>IF('Master DB'!J342="NULL",0,'Master DB'!J342)</f>
        <v>0</v>
      </c>
      <c r="K342" s="238">
        <f>IF('Master DB'!K342="NULL",0,'Master DB'!K342)</f>
        <v>0</v>
      </c>
      <c r="L342" s="238">
        <f>IF('Master DB'!L342="NULL",0,'Master DB'!L342)</f>
        <v>0</v>
      </c>
      <c r="M342" s="438">
        <f>IF('Master DB'!M342="NULL",0,'Master DB'!M342)</f>
        <v>0</v>
      </c>
      <c r="N342" s="438">
        <f>IF('Master DB'!N342="NULL",0,'Master DB'!N342)</f>
        <v>0</v>
      </c>
      <c r="O342" s="438">
        <f>IF('Master DB'!O342="NULL",0,'Master DB'!O342)</f>
        <v>0</v>
      </c>
      <c r="P342" s="238">
        <f>IF('Master DB'!P342="NULL",0,'Master DB'!P342)</f>
        <v>0</v>
      </c>
      <c r="Q342" s="238">
        <f>IF('Master DB'!Q342="NULL",0,'Master DB'!Q342)</f>
        <v>0</v>
      </c>
      <c r="R342" s="238">
        <f>IF('Master DB'!R342="NULL",0,'Master DB'!R342)</f>
        <v>0</v>
      </c>
      <c r="S342" s="238">
        <f>IF('Master DB'!S342="NULL",0,'Master DB'!S342)</f>
        <v>0</v>
      </c>
      <c r="T342" s="238">
        <f>IF('Master DB'!T342="NULL",0,'Master DB'!T342)</f>
        <v>0</v>
      </c>
      <c r="U342" s="238">
        <f>IF('Master DB'!U342="NULL",0,'Master DB'!U342)</f>
        <v>0</v>
      </c>
      <c r="V342" s="238">
        <f>IF('Master DB'!V342="NULL",0,'Master DB'!V342)</f>
        <v>0</v>
      </c>
      <c r="W342" s="238">
        <f>IF('Master DB'!W342="NULL",0,'Master DB'!W342)</f>
        <v>0</v>
      </c>
      <c r="X342" s="238">
        <f>IF('Master DB'!X342="NULL",0,'Master DB'!X342)</f>
        <v>0</v>
      </c>
    </row>
    <row r="343" spans="1:24" ht="15.75" customHeight="1" x14ac:dyDescent="0.2">
      <c r="A343" s="117">
        <f>'Master DB'!A343</f>
        <v>341</v>
      </c>
      <c r="B343" s="119" t="str">
        <f>'Master DB'!B343</f>
        <v>6. Wider benefits</v>
      </c>
      <c r="C343" s="119" t="str">
        <f>'Master DB'!C343</f>
        <v>6.4 Baseline monthly cost per unit</v>
      </c>
      <c r="D343" s="119" t="str">
        <f>'Master DB'!D343</f>
        <v>Item 4</v>
      </c>
      <c r="E343" s="72" t="str">
        <f>'Master DB'!E343</f>
        <v>£</v>
      </c>
      <c r="F343" s="238">
        <f>IF('Master DB'!F343="NULL",0,'Master DB'!F343)</f>
        <v>0</v>
      </c>
      <c r="G343" s="238">
        <f>IF('Master DB'!G343="NULL",0,'Master DB'!G343)</f>
        <v>0</v>
      </c>
      <c r="H343" s="238">
        <f>IF('Master DB'!H343="NULL",0,'Master DB'!H343)</f>
        <v>0</v>
      </c>
      <c r="I343" s="438">
        <f>IF('Master DB'!I343="NULL",0,'Master DB'!I343)</f>
        <v>0</v>
      </c>
      <c r="J343" s="238">
        <f>IF('Master DB'!J343="NULL",0,'Master DB'!J343)</f>
        <v>0</v>
      </c>
      <c r="K343" s="238">
        <f>IF('Master DB'!K343="NULL",0,'Master DB'!K343)</f>
        <v>0</v>
      </c>
      <c r="L343" s="238">
        <f>IF('Master DB'!L343="NULL",0,'Master DB'!L343)</f>
        <v>0</v>
      </c>
      <c r="M343" s="438">
        <f>IF('Master DB'!M343="NULL",0,'Master DB'!M343)</f>
        <v>0</v>
      </c>
      <c r="N343" s="438">
        <f>IF('Master DB'!N343="NULL",0,'Master DB'!N343)</f>
        <v>0</v>
      </c>
      <c r="O343" s="438">
        <f>IF('Master DB'!O343="NULL",0,'Master DB'!O343)</f>
        <v>0</v>
      </c>
      <c r="P343" s="238">
        <f>IF('Master DB'!P343="NULL",0,'Master DB'!P343)</f>
        <v>0</v>
      </c>
      <c r="Q343" s="238">
        <f>IF('Master DB'!Q343="NULL",0,'Master DB'!Q343)</f>
        <v>0</v>
      </c>
      <c r="R343" s="238">
        <f>IF('Master DB'!R343="NULL",0,'Master DB'!R343)</f>
        <v>0</v>
      </c>
      <c r="S343" s="238">
        <f>IF('Master DB'!S343="NULL",0,'Master DB'!S343)</f>
        <v>0</v>
      </c>
      <c r="T343" s="238">
        <f>IF('Master DB'!T343="NULL",0,'Master DB'!T343)</f>
        <v>0</v>
      </c>
      <c r="U343" s="238">
        <f>IF('Master DB'!U343="NULL",0,'Master DB'!U343)</f>
        <v>0</v>
      </c>
      <c r="V343" s="238">
        <f>IF('Master DB'!V343="NULL",0,'Master DB'!V343)</f>
        <v>0</v>
      </c>
      <c r="W343" s="238">
        <f>IF('Master DB'!W343="NULL",0,'Master DB'!W343)</f>
        <v>0</v>
      </c>
      <c r="X343" s="238">
        <f>IF('Master DB'!X343="NULL",0,'Master DB'!X343)</f>
        <v>0</v>
      </c>
    </row>
    <row r="344" spans="1:24" ht="15.75" customHeight="1" x14ac:dyDescent="0.2">
      <c r="A344" s="117">
        <f>'Master DB'!A344</f>
        <v>342</v>
      </c>
      <c r="B344" s="119" t="str">
        <f>'Master DB'!B344</f>
        <v>6. Wider benefits</v>
      </c>
      <c r="C344" s="119" t="str">
        <f>'Master DB'!C344</f>
        <v>6.5 % Reduction of Number of Unit . Min</v>
      </c>
      <c r="D344" s="119" t="str">
        <f>'Master DB'!D344</f>
        <v>Item 4</v>
      </c>
      <c r="E344" s="72" t="str">
        <f>'Master DB'!E344</f>
        <v>%</v>
      </c>
      <c r="F344" s="438">
        <f>IF('Master DB'!F344="NULL",0,'Master DB'!F344)</f>
        <v>0</v>
      </c>
      <c r="G344" s="438">
        <f>IF('Master DB'!G344="NULL",0,'Master DB'!G344)</f>
        <v>0</v>
      </c>
      <c r="H344" s="438">
        <f>IF('Master DB'!H344="NULL",0,'Master DB'!H344)</f>
        <v>0</v>
      </c>
      <c r="I344" s="438">
        <f>IF('Master DB'!I344="NULL",0,'Master DB'!I344)</f>
        <v>0</v>
      </c>
      <c r="J344" s="438">
        <f>IF('Master DB'!J344="NULL",0,'Master DB'!J344)</f>
        <v>0</v>
      </c>
      <c r="K344" s="438">
        <f>IF('Master DB'!K344="NULL",0,'Master DB'!K344)</f>
        <v>0</v>
      </c>
      <c r="L344" s="438">
        <f>IF('Master DB'!L344="NULL",0,'Master DB'!L344)</f>
        <v>0</v>
      </c>
      <c r="M344" s="438">
        <f>IF('Master DB'!M344="NULL",0,'Master DB'!M344)</f>
        <v>0</v>
      </c>
      <c r="N344" s="438">
        <f>IF('Master DB'!N344="NULL",0,'Master DB'!N344)</f>
        <v>0</v>
      </c>
      <c r="O344" s="438">
        <f>IF('Master DB'!O344="NULL",0,'Master DB'!O344)</f>
        <v>0</v>
      </c>
      <c r="P344" s="438">
        <f>IF('Master DB'!P344="NULL",0,'Master DB'!P344)</f>
        <v>0</v>
      </c>
      <c r="Q344" s="438">
        <f>IF('Master DB'!Q344="NULL",0,'Master DB'!Q344)</f>
        <v>0</v>
      </c>
      <c r="R344" s="438">
        <f>IF('Master DB'!R344="NULL",0,'Master DB'!R344)</f>
        <v>0</v>
      </c>
      <c r="S344" s="438">
        <f>IF('Master DB'!S344="NULL",0,'Master DB'!S344)</f>
        <v>0</v>
      </c>
      <c r="T344" s="438">
        <f>IF('Master DB'!T344="NULL",0,'Master DB'!T344)</f>
        <v>0</v>
      </c>
      <c r="U344" s="438">
        <f>IF('Master DB'!U344="NULL",0,'Master DB'!U344)</f>
        <v>0</v>
      </c>
      <c r="V344" s="438">
        <f>IF('Master DB'!V344="NULL",0,'Master DB'!V344)</f>
        <v>0</v>
      </c>
      <c r="W344" s="438">
        <f>IF('Master DB'!W344="NULL",0,'Master DB'!W344)</f>
        <v>0</v>
      </c>
      <c r="X344" s="438">
        <f>IF('Master DB'!X344="NULL",0,'Master DB'!X344)</f>
        <v>0</v>
      </c>
    </row>
    <row r="345" spans="1:24" ht="15.75" customHeight="1" x14ac:dyDescent="0.2">
      <c r="A345" s="117">
        <f>'Master DB'!A345</f>
        <v>343</v>
      </c>
      <c r="B345" s="119" t="str">
        <f>'Master DB'!B345</f>
        <v>6. Wider benefits</v>
      </c>
      <c r="C345" s="119" t="str">
        <f>'Master DB'!C345</f>
        <v>6.6 % Reduction of Number of Unit . Max</v>
      </c>
      <c r="D345" s="119" t="str">
        <f>'Master DB'!D345</f>
        <v>Item 4</v>
      </c>
      <c r="E345" s="72" t="str">
        <f>'Master DB'!E345</f>
        <v>%</v>
      </c>
      <c r="F345" s="438">
        <f>IF('Master DB'!F345="NULL",0,'Master DB'!F345)</f>
        <v>0</v>
      </c>
      <c r="G345" s="438">
        <f>IF('Master DB'!G345="NULL",0,'Master DB'!G345)</f>
        <v>0</v>
      </c>
      <c r="H345" s="438">
        <f>IF('Master DB'!H345="NULL",0,'Master DB'!H345)</f>
        <v>0</v>
      </c>
      <c r="I345" s="438">
        <f>IF('Master DB'!I345="NULL",0,'Master DB'!I345)</f>
        <v>0</v>
      </c>
      <c r="J345" s="438">
        <f>IF('Master DB'!J345="NULL",0,'Master DB'!J345)</f>
        <v>0</v>
      </c>
      <c r="K345" s="438">
        <f>IF('Master DB'!K345="NULL",0,'Master DB'!K345)</f>
        <v>0</v>
      </c>
      <c r="L345" s="438">
        <f>IF('Master DB'!L345="NULL",0,'Master DB'!L345)</f>
        <v>0</v>
      </c>
      <c r="M345" s="438">
        <f>IF('Master DB'!M345="NULL",0,'Master DB'!M345)</f>
        <v>0</v>
      </c>
      <c r="N345" s="438">
        <f>IF('Master DB'!N345="NULL",0,'Master DB'!N345)</f>
        <v>0</v>
      </c>
      <c r="O345" s="438">
        <f>IF('Master DB'!O345="NULL",0,'Master DB'!O345)</f>
        <v>0</v>
      </c>
      <c r="P345" s="438">
        <f>IF('Master DB'!P345="NULL",0,'Master DB'!P345)</f>
        <v>0</v>
      </c>
      <c r="Q345" s="438">
        <f>IF('Master DB'!Q345="NULL",0,'Master DB'!Q345)</f>
        <v>0</v>
      </c>
      <c r="R345" s="438">
        <f>IF('Master DB'!R345="NULL",0,'Master DB'!R345)</f>
        <v>0</v>
      </c>
      <c r="S345" s="438">
        <f>IF('Master DB'!S345="NULL",0,'Master DB'!S345)</f>
        <v>0</v>
      </c>
      <c r="T345" s="438">
        <f>IF('Master DB'!T345="NULL",0,'Master DB'!T345)</f>
        <v>0</v>
      </c>
      <c r="U345" s="438">
        <f>IF('Master DB'!U345="NULL",0,'Master DB'!U345)</f>
        <v>0</v>
      </c>
      <c r="V345" s="438">
        <f>IF('Master DB'!V345="NULL",0,'Master DB'!V345)</f>
        <v>0</v>
      </c>
      <c r="W345" s="438">
        <f>IF('Master DB'!W345="NULL",0,'Master DB'!W345)</f>
        <v>0</v>
      </c>
      <c r="X345" s="438">
        <f>IF('Master DB'!X345="NULL",0,'Master DB'!X345)</f>
        <v>0</v>
      </c>
    </row>
    <row r="346" spans="1:24" ht="15.75" customHeight="1" x14ac:dyDescent="0.2">
      <c r="A346" s="117">
        <f>'Master DB'!A346</f>
        <v>344</v>
      </c>
      <c r="B346" s="119" t="str">
        <f>'Master DB'!B346</f>
        <v>6. Wider benefits</v>
      </c>
      <c r="C346" s="119" t="str">
        <f>'Master DB'!C346</f>
        <v>6.7 % Reduction of Unit Cost . Min</v>
      </c>
      <c r="D346" s="119" t="str">
        <f>'Master DB'!D346</f>
        <v>Item 4</v>
      </c>
      <c r="E346" s="72" t="str">
        <f>'Master DB'!E346</f>
        <v>%</v>
      </c>
      <c r="F346" s="438">
        <f>IF('Master DB'!F346="NULL",0,'Master DB'!F346)</f>
        <v>0</v>
      </c>
      <c r="G346" s="438">
        <f>IF('Master DB'!G346="NULL",0,'Master DB'!G346)</f>
        <v>0</v>
      </c>
      <c r="H346" s="438">
        <f>IF('Master DB'!H346="NULL",0,'Master DB'!H346)</f>
        <v>0</v>
      </c>
      <c r="I346" s="438">
        <f>IF('Master DB'!I346="NULL",0,'Master DB'!I346)</f>
        <v>0</v>
      </c>
      <c r="J346" s="438">
        <f>IF('Master DB'!J346="NULL",0,'Master DB'!J346)</f>
        <v>0</v>
      </c>
      <c r="K346" s="438">
        <f>IF('Master DB'!K346="NULL",0,'Master DB'!K346)</f>
        <v>0</v>
      </c>
      <c r="L346" s="438">
        <f>IF('Master DB'!L346="NULL",0,'Master DB'!L346)</f>
        <v>0</v>
      </c>
      <c r="M346" s="438">
        <f>IF('Master DB'!M346="NULL",0,'Master DB'!M346)</f>
        <v>0</v>
      </c>
      <c r="N346" s="438">
        <f>IF('Master DB'!N346="NULL",0,'Master DB'!N346)</f>
        <v>0</v>
      </c>
      <c r="O346" s="438">
        <f>IF('Master DB'!O346="NULL",0,'Master DB'!O346)</f>
        <v>0</v>
      </c>
      <c r="P346" s="438">
        <f>IF('Master DB'!P346="NULL",0,'Master DB'!P346)</f>
        <v>0</v>
      </c>
      <c r="Q346" s="438">
        <f>IF('Master DB'!Q346="NULL",0,'Master DB'!Q346)</f>
        <v>0</v>
      </c>
      <c r="R346" s="438">
        <f>IF('Master DB'!R346="NULL",0,'Master DB'!R346)</f>
        <v>0</v>
      </c>
      <c r="S346" s="438">
        <f>IF('Master DB'!S346="NULL",0,'Master DB'!S346)</f>
        <v>0</v>
      </c>
      <c r="T346" s="438">
        <f>IF('Master DB'!T346="NULL",0,'Master DB'!T346)</f>
        <v>0</v>
      </c>
      <c r="U346" s="438">
        <f>IF('Master DB'!U346="NULL",0,'Master DB'!U346)</f>
        <v>0</v>
      </c>
      <c r="V346" s="438">
        <f>IF('Master DB'!V346="NULL",0,'Master DB'!V346)</f>
        <v>0</v>
      </c>
      <c r="W346" s="438">
        <f>IF('Master DB'!W346="NULL",0,'Master DB'!W346)</f>
        <v>0</v>
      </c>
      <c r="X346" s="438">
        <f>IF('Master DB'!X346="NULL",0,'Master DB'!X346)</f>
        <v>0</v>
      </c>
    </row>
    <row r="347" spans="1:24" ht="15.75" customHeight="1" x14ac:dyDescent="0.2">
      <c r="A347" s="117">
        <f>'Master DB'!A347</f>
        <v>345</v>
      </c>
      <c r="B347" s="119" t="str">
        <f>'Master DB'!B347</f>
        <v>6. Wider benefits</v>
      </c>
      <c r="C347" s="119" t="str">
        <f>'Master DB'!C347</f>
        <v>6.8 % Reduction of Unit Cost . Max</v>
      </c>
      <c r="D347" s="119" t="str">
        <f>'Master DB'!D347</f>
        <v>Item 4</v>
      </c>
      <c r="E347" s="72" t="str">
        <f>'Master DB'!E347</f>
        <v>%</v>
      </c>
      <c r="F347" s="438">
        <f>IF('Master DB'!F347="NULL",0,'Master DB'!F347)</f>
        <v>0</v>
      </c>
      <c r="G347" s="438">
        <f>IF('Master DB'!G347="NULL",0,'Master DB'!G347)</f>
        <v>0</v>
      </c>
      <c r="H347" s="438">
        <f>IF('Master DB'!H347="NULL",0,'Master DB'!H347)</f>
        <v>0</v>
      </c>
      <c r="I347" s="438">
        <f>IF('Master DB'!I347="NULL",0,'Master DB'!I347)</f>
        <v>0</v>
      </c>
      <c r="J347" s="438">
        <f>IF('Master DB'!J347="NULL",0,'Master DB'!J347)</f>
        <v>0</v>
      </c>
      <c r="K347" s="438">
        <f>IF('Master DB'!K347="NULL",0,'Master DB'!K347)</f>
        <v>0</v>
      </c>
      <c r="L347" s="438">
        <f>IF('Master DB'!L347="NULL",0,'Master DB'!L347)</f>
        <v>0</v>
      </c>
      <c r="M347" s="438">
        <f>IF('Master DB'!M347="NULL",0,'Master DB'!M347)</f>
        <v>0</v>
      </c>
      <c r="N347" s="438">
        <f>IF('Master DB'!N347="NULL",0,'Master DB'!N347)</f>
        <v>0</v>
      </c>
      <c r="O347" s="438">
        <f>IF('Master DB'!O347="NULL",0,'Master DB'!O347)</f>
        <v>0</v>
      </c>
      <c r="P347" s="438">
        <f>IF('Master DB'!P347="NULL",0,'Master DB'!P347)</f>
        <v>0</v>
      </c>
      <c r="Q347" s="438">
        <f>IF('Master DB'!Q347="NULL",0,'Master DB'!Q347)</f>
        <v>0</v>
      </c>
      <c r="R347" s="438">
        <f>IF('Master DB'!R347="NULL",0,'Master DB'!R347)</f>
        <v>0</v>
      </c>
      <c r="S347" s="438">
        <f>IF('Master DB'!S347="NULL",0,'Master DB'!S347)</f>
        <v>0</v>
      </c>
      <c r="T347" s="438">
        <f>IF('Master DB'!T347="NULL",0,'Master DB'!T347)</f>
        <v>0</v>
      </c>
      <c r="U347" s="438">
        <f>IF('Master DB'!U347="NULL",0,'Master DB'!U347)</f>
        <v>0</v>
      </c>
      <c r="V347" s="438">
        <f>IF('Master DB'!V347="NULL",0,'Master DB'!V347)</f>
        <v>0</v>
      </c>
      <c r="W347" s="438">
        <f>IF('Master DB'!W347="NULL",0,'Master DB'!W347)</f>
        <v>0</v>
      </c>
      <c r="X347" s="438">
        <f>IF('Master DB'!X347="NULL",0,'Master DB'!X347)</f>
        <v>0</v>
      </c>
    </row>
    <row r="348" spans="1:24" ht="15.75" customHeight="1" x14ac:dyDescent="0.2">
      <c r="A348" s="117">
        <f>'Master DB'!A348</f>
        <v>346</v>
      </c>
      <c r="B348" s="119" t="str">
        <f>'Master DB'!B348</f>
        <v>6. Wider benefits</v>
      </c>
      <c r="C348" s="119" t="str">
        <f>'Master DB'!C348</f>
        <v>6.9 Source 1</v>
      </c>
      <c r="D348" s="119" t="str">
        <f>'Master DB'!D348</f>
        <v>Item 4</v>
      </c>
      <c r="E348" s="72" t="str">
        <f>'Master DB'!E348</f>
        <v>AlphaNum</v>
      </c>
      <c r="F348" s="238">
        <f>IF('Master DB'!F348="NULL",0,'Master DB'!F348)</f>
        <v>0</v>
      </c>
      <c r="G348" s="238">
        <f>IF('Master DB'!G348="NULL",0,'Master DB'!G348)</f>
        <v>0</v>
      </c>
      <c r="H348" s="238">
        <f>IF('Master DB'!H348="NULL",0,'Master DB'!H348)</f>
        <v>0</v>
      </c>
      <c r="I348" s="438">
        <f>IF('Master DB'!I348="NULL",0,'Master DB'!I348)</f>
        <v>0</v>
      </c>
      <c r="J348" s="238">
        <f>IF('Master DB'!J348="NULL",0,'Master DB'!J348)</f>
        <v>0</v>
      </c>
      <c r="K348" s="238">
        <f>IF('Master DB'!K348="NULL",0,'Master DB'!K348)</f>
        <v>0</v>
      </c>
      <c r="L348" s="238">
        <f>IF('Master DB'!L348="NULL",0,'Master DB'!L348)</f>
        <v>0</v>
      </c>
      <c r="M348" s="438">
        <f>IF('Master DB'!M348="NULL",0,'Master DB'!M348)</f>
        <v>0</v>
      </c>
      <c r="N348" s="438">
        <f>IF('Master DB'!N348="NULL",0,'Master DB'!N348)</f>
        <v>0</v>
      </c>
      <c r="O348" s="438">
        <f>IF('Master DB'!O348="NULL",0,'Master DB'!O348)</f>
        <v>0</v>
      </c>
      <c r="P348" s="238">
        <f>IF('Master DB'!P348="NULL",0,'Master DB'!P348)</f>
        <v>0</v>
      </c>
      <c r="Q348" s="238">
        <f>IF('Master DB'!Q348="NULL",0,'Master DB'!Q348)</f>
        <v>0</v>
      </c>
      <c r="R348" s="238">
        <f>IF('Master DB'!R348="NULL",0,'Master DB'!R348)</f>
        <v>0</v>
      </c>
      <c r="S348" s="238">
        <f>IF('Master DB'!S348="NULL",0,'Master DB'!S348)</f>
        <v>0</v>
      </c>
      <c r="T348" s="238">
        <f>IF('Master DB'!T348="NULL",0,'Master DB'!T348)</f>
        <v>0</v>
      </c>
      <c r="U348" s="238">
        <f>IF('Master DB'!U348="NULL",0,'Master DB'!U348)</f>
        <v>0</v>
      </c>
      <c r="V348" s="238">
        <f>IF('Master DB'!V348="NULL",0,'Master DB'!V348)</f>
        <v>0</v>
      </c>
      <c r="W348" s="238">
        <f>IF('Master DB'!W348="NULL",0,'Master DB'!W348)</f>
        <v>0</v>
      </c>
      <c r="X348" s="238">
        <f>IF('Master DB'!X348="NULL",0,'Master DB'!X348)</f>
        <v>0</v>
      </c>
    </row>
    <row r="349" spans="1:24" ht="15.75" customHeight="1" x14ac:dyDescent="0.2">
      <c r="A349" s="117">
        <f>'Master DB'!A349</f>
        <v>347</v>
      </c>
      <c r="B349" s="119" t="str">
        <f>'Master DB'!B349</f>
        <v>6. Wider benefits</v>
      </c>
      <c r="C349" s="119" t="str">
        <f>'Master DB'!C349</f>
        <v>6.91 Source 2</v>
      </c>
      <c r="D349" s="119" t="str">
        <f>'Master DB'!D349</f>
        <v>Item 4</v>
      </c>
      <c r="E349" s="72" t="str">
        <f>'Master DB'!E349</f>
        <v>AlphaNum</v>
      </c>
      <c r="F349" s="238">
        <f>IF('Master DB'!F349="NULL",0,'Master DB'!F349)</f>
        <v>0</v>
      </c>
      <c r="G349" s="238">
        <f>IF('Master DB'!G349="NULL",0,'Master DB'!G349)</f>
        <v>0</v>
      </c>
      <c r="H349" s="238">
        <f>IF('Master DB'!H349="NULL",0,'Master DB'!H349)</f>
        <v>0</v>
      </c>
      <c r="I349" s="438">
        <f>IF('Master DB'!I349="NULL",0,'Master DB'!I349)</f>
        <v>0</v>
      </c>
      <c r="J349" s="238">
        <f>IF('Master DB'!J349="NULL",0,'Master DB'!J349)</f>
        <v>0</v>
      </c>
      <c r="K349" s="238">
        <f>IF('Master DB'!K349="NULL",0,'Master DB'!K349)</f>
        <v>0</v>
      </c>
      <c r="L349" s="238">
        <f>IF('Master DB'!L349="NULL",0,'Master DB'!L349)</f>
        <v>0</v>
      </c>
      <c r="M349" s="438">
        <f>IF('Master DB'!M349="NULL",0,'Master DB'!M349)</f>
        <v>0</v>
      </c>
      <c r="N349" s="438">
        <f>IF('Master DB'!N349="NULL",0,'Master DB'!N349)</f>
        <v>0</v>
      </c>
      <c r="O349" s="438">
        <f>IF('Master DB'!O349="NULL",0,'Master DB'!O349)</f>
        <v>0</v>
      </c>
      <c r="P349" s="238">
        <f>IF('Master DB'!P349="NULL",0,'Master DB'!P349)</f>
        <v>0</v>
      </c>
      <c r="Q349" s="438">
        <f>IF('Master DB'!Q349="NULL",0,'Master DB'!Q349)</f>
        <v>0</v>
      </c>
      <c r="R349" s="238">
        <f>IF('Master DB'!R349="NULL",0,'Master DB'!R349)</f>
        <v>0</v>
      </c>
      <c r="S349" s="438">
        <f>IF('Master DB'!S349="NULL",0,'Master DB'!S349)</f>
        <v>0</v>
      </c>
      <c r="T349" s="238">
        <f>IF('Master DB'!T349="NULL",0,'Master DB'!T349)</f>
        <v>0</v>
      </c>
      <c r="U349" s="438">
        <f>IF('Master DB'!U349="NULL",0,'Master DB'!U349)</f>
        <v>0</v>
      </c>
      <c r="V349" s="238">
        <f>IF('Master DB'!V349="NULL",0,'Master DB'!V349)</f>
        <v>0</v>
      </c>
      <c r="W349" s="438">
        <f>IF('Master DB'!W349="NULL",0,'Master DB'!W349)</f>
        <v>0</v>
      </c>
      <c r="X349" s="238">
        <f>IF('Master DB'!X349="NULL",0,'Master DB'!X349)</f>
        <v>0</v>
      </c>
    </row>
    <row r="350" spans="1:24" ht="15.75" customHeight="1" x14ac:dyDescent="0.2">
      <c r="A350" s="117">
        <f>'Master DB'!A350</f>
        <v>348</v>
      </c>
      <c r="B350" s="119" t="str">
        <f>'Master DB'!B350</f>
        <v>6. Wider benefits</v>
      </c>
      <c r="C350" s="119" t="str">
        <f>'Master DB'!C350</f>
        <v>6.92 Source 3</v>
      </c>
      <c r="D350" s="119" t="str">
        <f>'Master DB'!D350</f>
        <v>Item 4</v>
      </c>
      <c r="E350" s="72" t="str">
        <f>'Master DB'!E350</f>
        <v>AlphaNum</v>
      </c>
      <c r="F350" s="238">
        <f>IF('Master DB'!F350="NULL",0,'Master DB'!F350)</f>
        <v>0</v>
      </c>
      <c r="G350" s="238">
        <f>IF('Master DB'!G350="NULL",0,'Master DB'!G350)</f>
        <v>0</v>
      </c>
      <c r="H350" s="238">
        <f>IF('Master DB'!H350="NULL",0,'Master DB'!H350)</f>
        <v>0</v>
      </c>
      <c r="I350" s="438">
        <f>IF('Master DB'!I350="NULL",0,'Master DB'!I350)</f>
        <v>0</v>
      </c>
      <c r="J350" s="238">
        <f>IF('Master DB'!J350="NULL",0,'Master DB'!J350)</f>
        <v>0</v>
      </c>
      <c r="K350" s="238">
        <f>IF('Master DB'!K350="NULL",0,'Master DB'!K350)</f>
        <v>0</v>
      </c>
      <c r="L350" s="238">
        <f>IF('Master DB'!L350="NULL",0,'Master DB'!L350)</f>
        <v>0</v>
      </c>
      <c r="M350" s="438">
        <f>IF('Master DB'!M350="NULL",0,'Master DB'!M350)</f>
        <v>0</v>
      </c>
      <c r="N350" s="438">
        <f>IF('Master DB'!N350="NULL",0,'Master DB'!N350)</f>
        <v>0</v>
      </c>
      <c r="O350" s="438">
        <f>IF('Master DB'!O350="NULL",0,'Master DB'!O350)</f>
        <v>0</v>
      </c>
      <c r="P350" s="238">
        <f>IF('Master DB'!P350="NULL",0,'Master DB'!P350)</f>
        <v>0</v>
      </c>
      <c r="Q350" s="238">
        <f>IF('Master DB'!Q350="NULL",0,'Master DB'!Q350)</f>
        <v>0</v>
      </c>
      <c r="R350" s="238">
        <f>IF('Master DB'!R350="NULL",0,'Master DB'!R350)</f>
        <v>0</v>
      </c>
      <c r="S350" s="238">
        <f>IF('Master DB'!S350="NULL",0,'Master DB'!S350)</f>
        <v>0</v>
      </c>
      <c r="T350" s="238">
        <f>IF('Master DB'!T350="NULL",0,'Master DB'!T350)</f>
        <v>0</v>
      </c>
      <c r="U350" s="238">
        <f>IF('Master DB'!U350="NULL",0,'Master DB'!U350)</f>
        <v>0</v>
      </c>
      <c r="V350" s="238">
        <f>IF('Master DB'!V350="NULL",0,'Master DB'!V350)</f>
        <v>0</v>
      </c>
      <c r="W350" s="238">
        <f>IF('Master DB'!W350="NULL",0,'Master DB'!W350)</f>
        <v>0</v>
      </c>
      <c r="X350" s="238">
        <f>IF('Master DB'!X350="NULL",0,'Master DB'!X350)</f>
        <v>0</v>
      </c>
    </row>
    <row r="351" spans="1:24" ht="15.75" customHeight="1" x14ac:dyDescent="0.2">
      <c r="A351" s="117">
        <f>'Master DB'!A351</f>
        <v>349</v>
      </c>
      <c r="B351" s="119" t="str">
        <f>'Master DB'!B351</f>
        <v>6. Wider benefits</v>
      </c>
      <c r="C351" s="119" t="str">
        <f>'Master DB'!C351</f>
        <v>6.93 Source 1 - Short</v>
      </c>
      <c r="D351" s="119" t="str">
        <f>'Master DB'!D351</f>
        <v>Item 4</v>
      </c>
      <c r="E351" s="72" t="str">
        <f>'Master DB'!E351</f>
        <v>AlphaNum</v>
      </c>
      <c r="F351" s="238">
        <f>IF('Master DB'!F351="NULL",0,'Master DB'!F351)</f>
        <v>0</v>
      </c>
      <c r="G351" s="238">
        <f>IF('Master DB'!G351="NULL",0,'Master DB'!G351)</f>
        <v>0</v>
      </c>
      <c r="H351" s="238">
        <f>IF('Master DB'!H351="NULL",0,'Master DB'!H351)</f>
        <v>0</v>
      </c>
      <c r="I351" s="438">
        <f>IF('Master DB'!I351="NULL",0,'Master DB'!I351)</f>
        <v>0</v>
      </c>
      <c r="J351" s="238">
        <f>IF('Master DB'!J351="NULL",0,'Master DB'!J351)</f>
        <v>0</v>
      </c>
      <c r="K351" s="238">
        <f>IF('Master DB'!K351="NULL",0,'Master DB'!K351)</f>
        <v>0</v>
      </c>
      <c r="L351" s="238">
        <f>IF('Master DB'!L351="NULL",0,'Master DB'!L351)</f>
        <v>0</v>
      </c>
      <c r="M351" s="438">
        <f>IF('Master DB'!M351="NULL",0,'Master DB'!M351)</f>
        <v>0</v>
      </c>
      <c r="N351" s="438">
        <f>IF('Master DB'!N351="NULL",0,'Master DB'!N351)</f>
        <v>0</v>
      </c>
      <c r="O351" s="438">
        <f>IF('Master DB'!O351="NULL",0,'Master DB'!O351)</f>
        <v>0</v>
      </c>
      <c r="P351" s="238">
        <f>IF('Master DB'!P351="NULL",0,'Master DB'!P351)</f>
        <v>0</v>
      </c>
      <c r="Q351" s="438">
        <f>IF('Master DB'!Q351="NULL",0,'Master DB'!Q351)</f>
        <v>0</v>
      </c>
      <c r="R351" s="238">
        <f>IF('Master DB'!R351="NULL",0,'Master DB'!R351)</f>
        <v>0</v>
      </c>
      <c r="S351" s="438">
        <f>IF('Master DB'!S351="NULL",0,'Master DB'!S351)</f>
        <v>0</v>
      </c>
      <c r="T351" s="238">
        <f>IF('Master DB'!T351="NULL",0,'Master DB'!T351)</f>
        <v>0</v>
      </c>
      <c r="U351" s="438">
        <f>IF('Master DB'!U351="NULL",0,'Master DB'!U351)</f>
        <v>0</v>
      </c>
      <c r="V351" s="238">
        <f>IF('Master DB'!V351="NULL",0,'Master DB'!V351)</f>
        <v>0</v>
      </c>
      <c r="W351" s="438">
        <f>IF('Master DB'!W351="NULL",0,'Master DB'!W351)</f>
        <v>0</v>
      </c>
      <c r="X351" s="238">
        <f>IF('Master DB'!X351="NULL",0,'Master DB'!X351)</f>
        <v>0</v>
      </c>
    </row>
    <row r="352" spans="1:24" ht="15.75" customHeight="1" x14ac:dyDescent="0.2">
      <c r="A352" s="117">
        <f>'Master DB'!A352</f>
        <v>350</v>
      </c>
      <c r="B352" s="119" t="str">
        <f>'Master DB'!B352</f>
        <v>6. Wider benefits</v>
      </c>
      <c r="C352" s="119" t="str">
        <f>'Master DB'!C352</f>
        <v>6.92 Source 2 - Short</v>
      </c>
      <c r="D352" s="119" t="str">
        <f>'Master DB'!D352</f>
        <v>Item 4</v>
      </c>
      <c r="E352" s="72" t="str">
        <f>'Master DB'!E352</f>
        <v>AlphaNum</v>
      </c>
      <c r="F352" s="238">
        <f>IF('Master DB'!F352="NULL",0,'Master DB'!F352)</f>
        <v>0</v>
      </c>
      <c r="G352" s="238">
        <f>IF('Master DB'!G352="NULL",0,'Master DB'!G352)</f>
        <v>0</v>
      </c>
      <c r="H352" s="238">
        <f>IF('Master DB'!H352="NULL",0,'Master DB'!H352)</f>
        <v>0</v>
      </c>
      <c r="I352" s="438">
        <f>IF('Master DB'!I352="NULL",0,'Master DB'!I352)</f>
        <v>0</v>
      </c>
      <c r="J352" s="238">
        <f>IF('Master DB'!J352="NULL",0,'Master DB'!J352)</f>
        <v>0</v>
      </c>
      <c r="K352" s="238">
        <f>IF('Master DB'!K352="NULL",0,'Master DB'!K352)</f>
        <v>0</v>
      </c>
      <c r="L352" s="238">
        <f>IF('Master DB'!L352="NULL",0,'Master DB'!L352)</f>
        <v>0</v>
      </c>
      <c r="M352" s="438">
        <f>IF('Master DB'!M352="NULL",0,'Master DB'!M352)</f>
        <v>0</v>
      </c>
      <c r="N352" s="438">
        <f>IF('Master DB'!N352="NULL",0,'Master DB'!N352)</f>
        <v>0</v>
      </c>
      <c r="O352" s="438">
        <f>IF('Master DB'!O352="NULL",0,'Master DB'!O352)</f>
        <v>0</v>
      </c>
      <c r="P352" s="238">
        <f>IF('Master DB'!P352="NULL",0,'Master DB'!P352)</f>
        <v>0</v>
      </c>
      <c r="Q352" s="438">
        <f>IF('Master DB'!Q352="NULL",0,'Master DB'!Q352)</f>
        <v>0</v>
      </c>
      <c r="R352" s="238">
        <f>IF('Master DB'!R352="NULL",0,'Master DB'!R352)</f>
        <v>0</v>
      </c>
      <c r="S352" s="438">
        <f>IF('Master DB'!S352="NULL",0,'Master DB'!S352)</f>
        <v>0</v>
      </c>
      <c r="T352" s="238">
        <f>IF('Master DB'!T352="NULL",0,'Master DB'!T352)</f>
        <v>0</v>
      </c>
      <c r="U352" s="438">
        <f>IF('Master DB'!U352="NULL",0,'Master DB'!U352)</f>
        <v>0</v>
      </c>
      <c r="V352" s="238">
        <f>IF('Master DB'!V352="NULL",0,'Master DB'!V352)</f>
        <v>0</v>
      </c>
      <c r="W352" s="438">
        <f>IF('Master DB'!W352="NULL",0,'Master DB'!W352)</f>
        <v>0</v>
      </c>
      <c r="X352" s="238">
        <f>IF('Master DB'!X352="NULL",0,'Master DB'!X352)</f>
        <v>0</v>
      </c>
    </row>
    <row r="353" spans="1:24" ht="15.75" customHeight="1" x14ac:dyDescent="0.2">
      <c r="A353" s="283">
        <f>'Master DB'!A353</f>
        <v>351</v>
      </c>
      <c r="B353" s="284" t="str">
        <f>'Master DB'!B353</f>
        <v>6. Wider benefits</v>
      </c>
      <c r="C353" s="284" t="str">
        <f>'Master DB'!C353</f>
        <v>6.93 Source 3 - Short</v>
      </c>
      <c r="D353" s="284" t="str">
        <f>'Master DB'!D353</f>
        <v>Item 4</v>
      </c>
      <c r="E353" s="146" t="str">
        <f>'Master DB'!E353</f>
        <v>AlphaNum</v>
      </c>
      <c r="F353" s="238">
        <f>IF('Master DB'!F353="NULL",0,'Master DB'!F353)</f>
        <v>0</v>
      </c>
      <c r="G353" s="238">
        <f>IF('Master DB'!G353="NULL",0,'Master DB'!G353)</f>
        <v>0</v>
      </c>
      <c r="H353" s="238">
        <f>IF('Master DB'!H353="NULL",0,'Master DB'!H353)</f>
        <v>0</v>
      </c>
      <c r="I353" s="238">
        <f>IF('Master DB'!I353="NULL",0,'Master DB'!I353)</f>
        <v>0</v>
      </c>
      <c r="J353" s="238">
        <f>IF('Master DB'!J353="NULL",0,'Master DB'!J353)</f>
        <v>0</v>
      </c>
      <c r="K353" s="238">
        <f>IF('Master DB'!K353="NULL",0,'Master DB'!K353)</f>
        <v>0</v>
      </c>
      <c r="L353" s="238">
        <f>IF('Master DB'!L353="NULL",0,'Master DB'!L353)</f>
        <v>0</v>
      </c>
      <c r="M353" s="238">
        <f>IF('Master DB'!M353="NULL",0,'Master DB'!M353)</f>
        <v>0</v>
      </c>
      <c r="N353" s="438">
        <f>IF('Master DB'!N353="NULL",0,'Master DB'!N353)</f>
        <v>0</v>
      </c>
      <c r="O353" s="438">
        <f>IF('Master DB'!O353="NULL",0,'Master DB'!O353)</f>
        <v>0</v>
      </c>
      <c r="P353" s="238">
        <f>IF('Master DB'!P353="NULL",0,'Master DB'!P353)</f>
        <v>0</v>
      </c>
      <c r="Q353" s="441">
        <f>IF('Master DB'!Q353="NULL",0,'Master DB'!Q353)</f>
        <v>0</v>
      </c>
      <c r="R353" s="238">
        <f>IF('Master DB'!R353="NULL",0,'Master DB'!R353)</f>
        <v>0</v>
      </c>
      <c r="S353" s="441">
        <f>IF('Master DB'!S353="NULL",0,'Master DB'!S353)</f>
        <v>0</v>
      </c>
      <c r="T353" s="238">
        <f>IF('Master DB'!T353="NULL",0,'Master DB'!T353)</f>
        <v>0</v>
      </c>
      <c r="U353" s="441">
        <f>IF('Master DB'!U353="NULL",0,'Master DB'!U353)</f>
        <v>0</v>
      </c>
      <c r="V353" s="238">
        <f>IF('Master DB'!V353="NULL",0,'Master DB'!V353)</f>
        <v>0</v>
      </c>
      <c r="W353" s="441">
        <f>IF('Master DB'!W353="NULL",0,'Master DB'!W353)</f>
        <v>0</v>
      </c>
      <c r="X353" s="238">
        <f>IF('Master DB'!X353="NULL",0,'Master DB'!X353)</f>
        <v>0</v>
      </c>
    </row>
    <row r="354" spans="1:24" ht="15.75" customHeight="1" x14ac:dyDescent="0.2">
      <c r="A354" s="64">
        <f>'Master DB'!A354</f>
        <v>352</v>
      </c>
      <c r="B354" s="65" t="str">
        <f>'Master DB'!B354</f>
        <v>6. Wider benefits</v>
      </c>
      <c r="C354" s="65" t="str">
        <f>'Master DB'!C354</f>
        <v>6.1 Name</v>
      </c>
      <c r="D354" s="275" t="str">
        <f>'Master DB'!D354</f>
        <v>Item 5</v>
      </c>
      <c r="E354" s="66" t="str">
        <f>'Master DB'!E354</f>
        <v>AlphaNum</v>
      </c>
      <c r="F354" s="276">
        <f>IF('Master DB'!F354="NULL",0,'Master DB'!F354)</f>
        <v>0</v>
      </c>
      <c r="G354" s="276">
        <f>IF('Master DB'!G354="NULL",0,'Master DB'!G354)</f>
        <v>0</v>
      </c>
      <c r="H354" s="276">
        <f>IF('Master DB'!H354="NULL",0,'Master DB'!H354)</f>
        <v>0</v>
      </c>
      <c r="I354" s="276">
        <f>IF('Master DB'!I354="NULL",0,'Master DB'!I354)</f>
        <v>0</v>
      </c>
      <c r="J354" s="276">
        <f>IF('Master DB'!J354="NULL",0,'Master DB'!J354)</f>
        <v>0</v>
      </c>
      <c r="K354" s="276">
        <f>IF('Master DB'!K354="NULL",0,'Master DB'!K354)</f>
        <v>0</v>
      </c>
      <c r="L354" s="276">
        <f>IF('Master DB'!L354="NULL",0,'Master DB'!L354)</f>
        <v>0</v>
      </c>
      <c r="M354" s="276">
        <f>IF('Master DB'!M354="NULL",0,'Master DB'!M354)</f>
        <v>0</v>
      </c>
      <c r="N354" s="276">
        <f>IF('Master DB'!N354="NULL",0,'Master DB'!N354)</f>
        <v>0</v>
      </c>
      <c r="O354" s="276">
        <f>IF('Master DB'!O354="NULL",0,'Master DB'!O354)</f>
        <v>0</v>
      </c>
      <c r="P354" s="276">
        <f>IF('Master DB'!P354="NULL",0,'Master DB'!P354)</f>
        <v>0</v>
      </c>
      <c r="Q354" s="276">
        <f>IF('Master DB'!Q354="NULL",0,'Master DB'!Q354)</f>
        <v>0</v>
      </c>
      <c r="R354" s="276">
        <f>IF('Master DB'!R354="NULL",0,'Master DB'!R354)</f>
        <v>0</v>
      </c>
      <c r="S354" s="276">
        <f>IF('Master DB'!S354="NULL",0,'Master DB'!S354)</f>
        <v>0</v>
      </c>
      <c r="T354" s="276">
        <f>IF('Master DB'!T354="NULL",0,'Master DB'!T354)</f>
        <v>0</v>
      </c>
      <c r="U354" s="276">
        <f>IF('Master DB'!U354="NULL",0,'Master DB'!U354)</f>
        <v>0</v>
      </c>
      <c r="V354" s="276">
        <f>IF('Master DB'!V354="NULL",0,'Master DB'!V354)</f>
        <v>0</v>
      </c>
      <c r="W354" s="276">
        <f>IF('Master DB'!W354="NULL",0,'Master DB'!W354)</f>
        <v>0</v>
      </c>
      <c r="X354" s="276">
        <f>IF('Master DB'!X354="NULL",0,'Master DB'!X354)</f>
        <v>0</v>
      </c>
    </row>
    <row r="355" spans="1:24" ht="15.75" customHeight="1" x14ac:dyDescent="0.2">
      <c r="A355" s="117">
        <f>'Master DB'!A355</f>
        <v>353</v>
      </c>
      <c r="B355" s="119" t="str">
        <f>'Master DB'!B355</f>
        <v>6. Wider benefits</v>
      </c>
      <c r="C355" s="119" t="str">
        <f>'Master DB'!C355</f>
        <v>6.2 Unit</v>
      </c>
      <c r="D355" s="119" t="str">
        <f>'Master DB'!D355</f>
        <v>Item 5</v>
      </c>
      <c r="E355" s="72" t="str">
        <f>'Master DB'!E355</f>
        <v>AlphaNum</v>
      </c>
      <c r="F355" s="238">
        <f>IF('Master DB'!F355="NULL",0,'Master DB'!F355)</f>
        <v>0</v>
      </c>
      <c r="G355" s="238">
        <f>IF('Master DB'!G355="NULL",0,'Master DB'!G355)</f>
        <v>0</v>
      </c>
      <c r="H355" s="238">
        <f>IF('Master DB'!H355="NULL",0,'Master DB'!H355)</f>
        <v>0</v>
      </c>
      <c r="I355" s="438">
        <f>IF('Master DB'!I355="NULL",0,'Master DB'!I355)</f>
        <v>0</v>
      </c>
      <c r="J355" s="238">
        <f>IF('Master DB'!J355="NULL",0,'Master DB'!J355)</f>
        <v>0</v>
      </c>
      <c r="K355" s="438">
        <f>IF('Master DB'!K355="NULL",0,'Master DB'!K355)</f>
        <v>0</v>
      </c>
      <c r="L355" s="238">
        <f>IF('Master DB'!L355="NULL",0,'Master DB'!L355)</f>
        <v>0</v>
      </c>
      <c r="M355" s="438">
        <f>IF('Master DB'!M355="NULL",0,'Master DB'!M355)</f>
        <v>0</v>
      </c>
      <c r="N355" s="238">
        <f>IF('Master DB'!N355="NULL",0,'Master DB'!N355)</f>
        <v>0</v>
      </c>
      <c r="O355" s="438">
        <f>IF('Master DB'!O355="NULL",0,'Master DB'!O355)</f>
        <v>0</v>
      </c>
      <c r="P355" s="238">
        <f>IF('Master DB'!P355="NULL",0,'Master DB'!P355)</f>
        <v>0</v>
      </c>
      <c r="Q355" s="238">
        <f>IF('Master DB'!Q355="NULL",0,'Master DB'!Q355)</f>
        <v>0</v>
      </c>
      <c r="R355" s="238">
        <f>IF('Master DB'!R355="NULL",0,'Master DB'!R355)</f>
        <v>0</v>
      </c>
      <c r="S355" s="238">
        <f>IF('Master DB'!S355="NULL",0,'Master DB'!S355)</f>
        <v>0</v>
      </c>
      <c r="T355" s="238">
        <f>IF('Master DB'!T355="NULL",0,'Master DB'!T355)</f>
        <v>0</v>
      </c>
      <c r="U355" s="238">
        <f>IF('Master DB'!U355="NULL",0,'Master DB'!U355)</f>
        <v>0</v>
      </c>
      <c r="V355" s="238">
        <f>IF('Master DB'!V355="NULL",0,'Master DB'!V355)</f>
        <v>0</v>
      </c>
      <c r="W355" s="238">
        <f>IF('Master DB'!W355="NULL",0,'Master DB'!W355)</f>
        <v>0</v>
      </c>
      <c r="X355" s="238">
        <f>IF('Master DB'!X355="NULL",0,'Master DB'!X355)</f>
        <v>0</v>
      </c>
    </row>
    <row r="356" spans="1:24" ht="15.75" customHeight="1" x14ac:dyDescent="0.2">
      <c r="A356" s="117">
        <f>'Master DB'!A356</f>
        <v>354</v>
      </c>
      <c r="B356" s="119" t="str">
        <f>'Master DB'!B356</f>
        <v>6. Wider benefits</v>
      </c>
      <c r="C356" s="119" t="str">
        <f>'Master DB'!C356</f>
        <v>6.3 Baseline Ratio # Units / Measure</v>
      </c>
      <c r="D356" s="119" t="str">
        <f>'Master DB'!D356</f>
        <v>Item 5</v>
      </c>
      <c r="E356" s="72" t="str">
        <f>'Master DB'!E356</f>
        <v>Num #</v>
      </c>
      <c r="F356" s="238">
        <f>IF('Master DB'!F356="NULL",0,'Master DB'!F356)</f>
        <v>0</v>
      </c>
      <c r="G356" s="238">
        <f>IF('Master DB'!G356="NULL",0,'Master DB'!G356)</f>
        <v>0</v>
      </c>
      <c r="H356" s="238">
        <f>IF('Master DB'!H356="NULL",0,'Master DB'!H356)</f>
        <v>0</v>
      </c>
      <c r="I356" s="438">
        <f>IF('Master DB'!I356="NULL",0,'Master DB'!I356)</f>
        <v>0</v>
      </c>
      <c r="J356" s="238">
        <f>IF('Master DB'!J356="NULL",0,'Master DB'!J356)</f>
        <v>0</v>
      </c>
      <c r="K356" s="438">
        <f>IF('Master DB'!K356="NULL",0,'Master DB'!K356)</f>
        <v>0</v>
      </c>
      <c r="L356" s="238">
        <f>IF('Master DB'!L356="NULL",0,'Master DB'!L356)</f>
        <v>0</v>
      </c>
      <c r="M356" s="438">
        <f>IF('Master DB'!M356="NULL",0,'Master DB'!M356)</f>
        <v>0</v>
      </c>
      <c r="N356" s="238">
        <f>IF('Master DB'!N356="NULL",0,'Master DB'!N356)</f>
        <v>0</v>
      </c>
      <c r="O356" s="438">
        <f>IF('Master DB'!O356="NULL",0,'Master DB'!O356)</f>
        <v>0</v>
      </c>
      <c r="P356" s="238">
        <f>IF('Master DB'!P356="NULL",0,'Master DB'!P356)</f>
        <v>0</v>
      </c>
      <c r="Q356" s="238">
        <f>IF('Master DB'!Q356="NULL",0,'Master DB'!Q356)</f>
        <v>0</v>
      </c>
      <c r="R356" s="238">
        <f>IF('Master DB'!R356="NULL",0,'Master DB'!R356)</f>
        <v>0</v>
      </c>
      <c r="S356" s="238">
        <f>IF('Master DB'!S356="NULL",0,'Master DB'!S356)</f>
        <v>0</v>
      </c>
      <c r="T356" s="238">
        <f>IF('Master DB'!T356="NULL",0,'Master DB'!T356)</f>
        <v>0</v>
      </c>
      <c r="U356" s="238">
        <f>IF('Master DB'!U356="NULL",0,'Master DB'!U356)</f>
        <v>0</v>
      </c>
      <c r="V356" s="238">
        <f>IF('Master DB'!V356="NULL",0,'Master DB'!V356)</f>
        <v>0</v>
      </c>
      <c r="W356" s="238">
        <f>IF('Master DB'!W356="NULL",0,'Master DB'!W356)</f>
        <v>0</v>
      </c>
      <c r="X356" s="238">
        <f>IF('Master DB'!X356="NULL",0,'Master DB'!X356)</f>
        <v>0</v>
      </c>
    </row>
    <row r="357" spans="1:24" ht="15.75" customHeight="1" x14ac:dyDescent="0.2">
      <c r="A357" s="117">
        <f>'Master DB'!A357</f>
        <v>355</v>
      </c>
      <c r="B357" s="119" t="str">
        <f>'Master DB'!B357</f>
        <v>6. Wider benefits</v>
      </c>
      <c r="C357" s="119" t="str">
        <f>'Master DB'!C357</f>
        <v>6.4 Baseline monthly cost per unit</v>
      </c>
      <c r="D357" s="119" t="str">
        <f>'Master DB'!D357</f>
        <v>Item 5</v>
      </c>
      <c r="E357" s="72" t="str">
        <f>'Master DB'!E357</f>
        <v>£</v>
      </c>
      <c r="F357" s="238">
        <f>IF('Master DB'!F357="NULL",0,'Master DB'!F357)</f>
        <v>0</v>
      </c>
      <c r="G357" s="238">
        <f>IF('Master DB'!G357="NULL",0,'Master DB'!G357)</f>
        <v>0</v>
      </c>
      <c r="H357" s="238">
        <f>IF('Master DB'!H357="NULL",0,'Master DB'!H357)</f>
        <v>0</v>
      </c>
      <c r="I357" s="438">
        <f>IF('Master DB'!I357="NULL",0,'Master DB'!I357)</f>
        <v>0</v>
      </c>
      <c r="J357" s="238">
        <f>IF('Master DB'!J357="NULL",0,'Master DB'!J357)</f>
        <v>0</v>
      </c>
      <c r="K357" s="438">
        <f>IF('Master DB'!K357="NULL",0,'Master DB'!K357)</f>
        <v>0</v>
      </c>
      <c r="L357" s="238">
        <f>IF('Master DB'!L357="NULL",0,'Master DB'!L357)</f>
        <v>0</v>
      </c>
      <c r="M357" s="438">
        <f>IF('Master DB'!M357="NULL",0,'Master DB'!M357)</f>
        <v>0</v>
      </c>
      <c r="N357" s="238">
        <f>IF('Master DB'!N357="NULL",0,'Master DB'!N357)</f>
        <v>0</v>
      </c>
      <c r="O357" s="438">
        <f>IF('Master DB'!O357="NULL",0,'Master DB'!O357)</f>
        <v>0</v>
      </c>
      <c r="P357" s="238">
        <f>IF('Master DB'!P357="NULL",0,'Master DB'!P357)</f>
        <v>0</v>
      </c>
      <c r="Q357" s="238">
        <f>IF('Master DB'!Q357="NULL",0,'Master DB'!Q357)</f>
        <v>0</v>
      </c>
      <c r="R357" s="238">
        <f>IF('Master DB'!R357="NULL",0,'Master DB'!R357)</f>
        <v>0</v>
      </c>
      <c r="S357" s="238">
        <f>IF('Master DB'!S357="NULL",0,'Master DB'!S357)</f>
        <v>0</v>
      </c>
      <c r="T357" s="238">
        <f>IF('Master DB'!T357="NULL",0,'Master DB'!T357)</f>
        <v>0</v>
      </c>
      <c r="U357" s="238">
        <f>IF('Master DB'!U357="NULL",0,'Master DB'!U357)</f>
        <v>0</v>
      </c>
      <c r="V357" s="238">
        <f>IF('Master DB'!V357="NULL",0,'Master DB'!V357)</f>
        <v>0</v>
      </c>
      <c r="W357" s="238">
        <f>IF('Master DB'!W357="NULL",0,'Master DB'!W357)</f>
        <v>0</v>
      </c>
      <c r="X357" s="238">
        <f>IF('Master DB'!X357="NULL",0,'Master DB'!X357)</f>
        <v>0</v>
      </c>
    </row>
    <row r="358" spans="1:24" ht="15.75" customHeight="1" x14ac:dyDescent="0.2">
      <c r="A358" s="117">
        <f>'Master DB'!A358</f>
        <v>356</v>
      </c>
      <c r="B358" s="119" t="str">
        <f>'Master DB'!B358</f>
        <v>6. Wider benefits</v>
      </c>
      <c r="C358" s="119" t="str">
        <f>'Master DB'!C358</f>
        <v>6.5 % Reduction of Number of Unit . Min</v>
      </c>
      <c r="D358" s="119" t="str">
        <f>'Master DB'!D358</f>
        <v>Item 5</v>
      </c>
      <c r="E358" s="72" t="str">
        <f>'Master DB'!E358</f>
        <v>%</v>
      </c>
      <c r="F358" s="438">
        <f>IF('Master DB'!F358="NULL",0,'Master DB'!F358)</f>
        <v>0</v>
      </c>
      <c r="G358" s="438">
        <f>IF('Master DB'!G358="NULL",0,'Master DB'!G358)</f>
        <v>0</v>
      </c>
      <c r="H358" s="438">
        <f>IF('Master DB'!H358="NULL",0,'Master DB'!H358)</f>
        <v>0</v>
      </c>
      <c r="I358" s="438">
        <f>IF('Master DB'!I358="NULL",0,'Master DB'!I358)</f>
        <v>0</v>
      </c>
      <c r="J358" s="438">
        <f>IF('Master DB'!J358="NULL",0,'Master DB'!J358)</f>
        <v>0</v>
      </c>
      <c r="K358" s="438">
        <f>IF('Master DB'!K358="NULL",0,'Master DB'!K358)</f>
        <v>0</v>
      </c>
      <c r="L358" s="438">
        <f>IF('Master DB'!L358="NULL",0,'Master DB'!L358)</f>
        <v>0</v>
      </c>
      <c r="M358" s="438">
        <f>IF('Master DB'!M358="NULL",0,'Master DB'!M358)</f>
        <v>0</v>
      </c>
      <c r="N358" s="438">
        <f>IF('Master DB'!N358="NULL",0,'Master DB'!N358)</f>
        <v>0</v>
      </c>
      <c r="O358" s="438">
        <f>IF('Master DB'!O358="NULL",0,'Master DB'!O358)</f>
        <v>0</v>
      </c>
      <c r="P358" s="438">
        <f>IF('Master DB'!P358="NULL",0,'Master DB'!P358)</f>
        <v>0</v>
      </c>
      <c r="Q358" s="438">
        <f>IF('Master DB'!Q358="NULL",0,'Master DB'!Q358)</f>
        <v>0</v>
      </c>
      <c r="R358" s="438">
        <f>IF('Master DB'!R358="NULL",0,'Master DB'!R358)</f>
        <v>0</v>
      </c>
      <c r="S358" s="438">
        <f>IF('Master DB'!S358="NULL",0,'Master DB'!S358)</f>
        <v>0</v>
      </c>
      <c r="T358" s="438">
        <f>IF('Master DB'!T358="NULL",0,'Master DB'!T358)</f>
        <v>0</v>
      </c>
      <c r="U358" s="438">
        <f>IF('Master DB'!U358="NULL",0,'Master DB'!U358)</f>
        <v>0</v>
      </c>
      <c r="V358" s="438">
        <f>IF('Master DB'!V358="NULL",0,'Master DB'!V358)</f>
        <v>0</v>
      </c>
      <c r="W358" s="438">
        <f>IF('Master DB'!W358="NULL",0,'Master DB'!W358)</f>
        <v>0</v>
      </c>
      <c r="X358" s="438">
        <f>IF('Master DB'!X358="NULL",0,'Master DB'!X358)</f>
        <v>0</v>
      </c>
    </row>
    <row r="359" spans="1:24" ht="15.75" customHeight="1" x14ac:dyDescent="0.2">
      <c r="A359" s="117">
        <f>'Master DB'!A359</f>
        <v>357</v>
      </c>
      <c r="B359" s="119" t="str">
        <f>'Master DB'!B359</f>
        <v>6. Wider benefits</v>
      </c>
      <c r="C359" s="119" t="str">
        <f>'Master DB'!C359</f>
        <v>6.6 % Reduction of Number of Unit . Max</v>
      </c>
      <c r="D359" s="119" t="str">
        <f>'Master DB'!D359</f>
        <v>Item 5</v>
      </c>
      <c r="E359" s="72" t="str">
        <f>'Master DB'!E359</f>
        <v>%</v>
      </c>
      <c r="F359" s="438">
        <f>IF('Master DB'!F359="NULL",0,'Master DB'!F359)</f>
        <v>0</v>
      </c>
      <c r="G359" s="438">
        <f>IF('Master DB'!G359="NULL",0,'Master DB'!G359)</f>
        <v>0</v>
      </c>
      <c r="H359" s="438">
        <f>IF('Master DB'!H359="NULL",0,'Master DB'!H359)</f>
        <v>0</v>
      </c>
      <c r="I359" s="438">
        <f>IF('Master DB'!I359="NULL",0,'Master DB'!I359)</f>
        <v>0</v>
      </c>
      <c r="J359" s="438">
        <f>IF('Master DB'!J359="NULL",0,'Master DB'!J359)</f>
        <v>0</v>
      </c>
      <c r="K359" s="438">
        <f>IF('Master DB'!K359="NULL",0,'Master DB'!K359)</f>
        <v>0</v>
      </c>
      <c r="L359" s="438">
        <f>IF('Master DB'!L359="NULL",0,'Master DB'!L359)</f>
        <v>0</v>
      </c>
      <c r="M359" s="438">
        <f>IF('Master DB'!M359="NULL",0,'Master DB'!M359)</f>
        <v>0</v>
      </c>
      <c r="N359" s="438">
        <f>IF('Master DB'!N359="NULL",0,'Master DB'!N359)</f>
        <v>0</v>
      </c>
      <c r="O359" s="438">
        <f>IF('Master DB'!O359="NULL",0,'Master DB'!O359)</f>
        <v>0</v>
      </c>
      <c r="P359" s="438">
        <f>IF('Master DB'!P359="NULL",0,'Master DB'!P359)</f>
        <v>0</v>
      </c>
      <c r="Q359" s="438">
        <f>IF('Master DB'!Q359="NULL",0,'Master DB'!Q359)</f>
        <v>0</v>
      </c>
      <c r="R359" s="438">
        <f>IF('Master DB'!R359="NULL",0,'Master DB'!R359)</f>
        <v>0</v>
      </c>
      <c r="S359" s="438">
        <f>IF('Master DB'!S359="NULL",0,'Master DB'!S359)</f>
        <v>0</v>
      </c>
      <c r="T359" s="438">
        <f>IF('Master DB'!T359="NULL",0,'Master DB'!T359)</f>
        <v>0</v>
      </c>
      <c r="U359" s="438">
        <f>IF('Master DB'!U359="NULL",0,'Master DB'!U359)</f>
        <v>0</v>
      </c>
      <c r="V359" s="438">
        <f>IF('Master DB'!V359="NULL",0,'Master DB'!V359)</f>
        <v>0</v>
      </c>
      <c r="W359" s="438">
        <f>IF('Master DB'!W359="NULL",0,'Master DB'!W359)</f>
        <v>0</v>
      </c>
      <c r="X359" s="438">
        <f>IF('Master DB'!X359="NULL",0,'Master DB'!X359)</f>
        <v>0</v>
      </c>
    </row>
    <row r="360" spans="1:24" ht="15.75" customHeight="1" x14ac:dyDescent="0.2">
      <c r="A360" s="117">
        <f>'Master DB'!A360</f>
        <v>358</v>
      </c>
      <c r="B360" s="119" t="str">
        <f>'Master DB'!B360</f>
        <v>6. Wider benefits</v>
      </c>
      <c r="C360" s="119" t="str">
        <f>'Master DB'!C360</f>
        <v>6.7 % Reduction of Unit Cost . Min</v>
      </c>
      <c r="D360" s="119" t="str">
        <f>'Master DB'!D360</f>
        <v>Item 5</v>
      </c>
      <c r="E360" s="72" t="str">
        <f>'Master DB'!E360</f>
        <v>%</v>
      </c>
      <c r="F360" s="438">
        <f>IF('Master DB'!F360="NULL",0,'Master DB'!F360)</f>
        <v>0</v>
      </c>
      <c r="G360" s="438">
        <f>IF('Master DB'!G360="NULL",0,'Master DB'!G360)</f>
        <v>0</v>
      </c>
      <c r="H360" s="438">
        <f>IF('Master DB'!H360="NULL",0,'Master DB'!H360)</f>
        <v>0</v>
      </c>
      <c r="I360" s="438">
        <f>IF('Master DB'!I360="NULL",0,'Master DB'!I360)</f>
        <v>0</v>
      </c>
      <c r="J360" s="438">
        <f>IF('Master DB'!J360="NULL",0,'Master DB'!J360)</f>
        <v>0</v>
      </c>
      <c r="K360" s="438">
        <f>IF('Master DB'!K360="NULL",0,'Master DB'!K360)</f>
        <v>0</v>
      </c>
      <c r="L360" s="438">
        <f>IF('Master DB'!L360="NULL",0,'Master DB'!L360)</f>
        <v>0</v>
      </c>
      <c r="M360" s="438">
        <f>IF('Master DB'!M360="NULL",0,'Master DB'!M360)</f>
        <v>0</v>
      </c>
      <c r="N360" s="438">
        <f>IF('Master DB'!N360="NULL",0,'Master DB'!N360)</f>
        <v>0</v>
      </c>
      <c r="O360" s="438">
        <f>IF('Master DB'!O360="NULL",0,'Master DB'!O360)</f>
        <v>0</v>
      </c>
      <c r="P360" s="438">
        <f>IF('Master DB'!P360="NULL",0,'Master DB'!P360)</f>
        <v>0</v>
      </c>
      <c r="Q360" s="438">
        <f>IF('Master DB'!Q360="NULL",0,'Master DB'!Q360)</f>
        <v>0</v>
      </c>
      <c r="R360" s="438">
        <f>IF('Master DB'!R360="NULL",0,'Master DB'!R360)</f>
        <v>0</v>
      </c>
      <c r="S360" s="438">
        <f>IF('Master DB'!S360="NULL",0,'Master DB'!S360)</f>
        <v>0</v>
      </c>
      <c r="T360" s="438">
        <f>IF('Master DB'!T360="NULL",0,'Master DB'!T360)</f>
        <v>0</v>
      </c>
      <c r="U360" s="438">
        <f>IF('Master DB'!U360="NULL",0,'Master DB'!U360)</f>
        <v>0</v>
      </c>
      <c r="V360" s="438">
        <f>IF('Master DB'!V360="NULL",0,'Master DB'!V360)</f>
        <v>0</v>
      </c>
      <c r="W360" s="438">
        <f>IF('Master DB'!W360="NULL",0,'Master DB'!W360)</f>
        <v>0</v>
      </c>
      <c r="X360" s="438">
        <f>IF('Master DB'!X360="NULL",0,'Master DB'!X360)</f>
        <v>0</v>
      </c>
    </row>
    <row r="361" spans="1:24" ht="15.75" customHeight="1" x14ac:dyDescent="0.2">
      <c r="A361" s="117">
        <f>'Master DB'!A361</f>
        <v>359</v>
      </c>
      <c r="B361" s="119" t="str">
        <f>'Master DB'!B361</f>
        <v>6. Wider benefits</v>
      </c>
      <c r="C361" s="119" t="str">
        <f>'Master DB'!C361</f>
        <v>6.8 % Reduction of Unit Cost . Max</v>
      </c>
      <c r="D361" s="119" t="str">
        <f>'Master DB'!D361</f>
        <v>Item 5</v>
      </c>
      <c r="E361" s="72" t="str">
        <f>'Master DB'!E361</f>
        <v>%</v>
      </c>
      <c r="F361" s="438">
        <f>IF('Master DB'!F361="NULL",0,'Master DB'!F361)</f>
        <v>0</v>
      </c>
      <c r="G361" s="438">
        <f>IF('Master DB'!G361="NULL",0,'Master DB'!G361)</f>
        <v>0</v>
      </c>
      <c r="H361" s="438">
        <f>IF('Master DB'!H361="NULL",0,'Master DB'!H361)</f>
        <v>0</v>
      </c>
      <c r="I361" s="438">
        <f>IF('Master DB'!I361="NULL",0,'Master DB'!I361)</f>
        <v>0</v>
      </c>
      <c r="J361" s="438">
        <f>IF('Master DB'!J361="NULL",0,'Master DB'!J361)</f>
        <v>0</v>
      </c>
      <c r="K361" s="438">
        <f>IF('Master DB'!K361="NULL",0,'Master DB'!K361)</f>
        <v>0</v>
      </c>
      <c r="L361" s="438">
        <f>IF('Master DB'!L361="NULL",0,'Master DB'!L361)</f>
        <v>0</v>
      </c>
      <c r="M361" s="438">
        <f>IF('Master DB'!M361="NULL",0,'Master DB'!M361)</f>
        <v>0</v>
      </c>
      <c r="N361" s="438">
        <f>IF('Master DB'!N361="NULL",0,'Master DB'!N361)</f>
        <v>0</v>
      </c>
      <c r="O361" s="438">
        <f>IF('Master DB'!O361="NULL",0,'Master DB'!O361)</f>
        <v>0</v>
      </c>
      <c r="P361" s="438">
        <f>IF('Master DB'!P361="NULL",0,'Master DB'!P361)</f>
        <v>0</v>
      </c>
      <c r="Q361" s="438">
        <f>IF('Master DB'!Q361="NULL",0,'Master DB'!Q361)</f>
        <v>0</v>
      </c>
      <c r="R361" s="438">
        <f>IF('Master DB'!R361="NULL",0,'Master DB'!R361)</f>
        <v>0</v>
      </c>
      <c r="S361" s="438">
        <f>IF('Master DB'!S361="NULL",0,'Master DB'!S361)</f>
        <v>0</v>
      </c>
      <c r="T361" s="438">
        <f>IF('Master DB'!T361="NULL",0,'Master DB'!T361)</f>
        <v>0</v>
      </c>
      <c r="U361" s="438">
        <f>IF('Master DB'!U361="NULL",0,'Master DB'!U361)</f>
        <v>0</v>
      </c>
      <c r="V361" s="438">
        <f>IF('Master DB'!V361="NULL",0,'Master DB'!V361)</f>
        <v>0</v>
      </c>
      <c r="W361" s="438">
        <f>IF('Master DB'!W361="NULL",0,'Master DB'!W361)</f>
        <v>0</v>
      </c>
      <c r="X361" s="438">
        <f>IF('Master DB'!X361="NULL",0,'Master DB'!X361)</f>
        <v>0</v>
      </c>
    </row>
    <row r="362" spans="1:24" ht="15.75" customHeight="1" x14ac:dyDescent="0.2">
      <c r="A362" s="117">
        <f>'Master DB'!A362</f>
        <v>360</v>
      </c>
      <c r="B362" s="119" t="str">
        <f>'Master DB'!B362</f>
        <v>6. Wider benefits</v>
      </c>
      <c r="C362" s="119" t="str">
        <f>'Master DB'!C362</f>
        <v>6.9 Source 1</v>
      </c>
      <c r="D362" s="119" t="str">
        <f>'Master DB'!D362</f>
        <v>Item 5</v>
      </c>
      <c r="E362" s="72" t="str">
        <f>'Master DB'!E362</f>
        <v>AlphaNum</v>
      </c>
      <c r="F362" s="238">
        <f>IF('Master DB'!F362="NULL",0,'Master DB'!F362)</f>
        <v>0</v>
      </c>
      <c r="G362" s="238">
        <f>IF('Master DB'!G362="NULL",0,'Master DB'!G362)</f>
        <v>0</v>
      </c>
      <c r="H362" s="238">
        <f>IF('Master DB'!H362="NULL",0,'Master DB'!H362)</f>
        <v>0</v>
      </c>
      <c r="I362" s="438">
        <f>IF('Master DB'!I362="NULL",0,'Master DB'!I362)</f>
        <v>0</v>
      </c>
      <c r="J362" s="238">
        <f>IF('Master DB'!J362="NULL",0,'Master DB'!J362)</f>
        <v>0</v>
      </c>
      <c r="K362" s="438">
        <f>IF('Master DB'!K362="NULL",0,'Master DB'!K362)</f>
        <v>0</v>
      </c>
      <c r="L362" s="238">
        <f>IF('Master DB'!L362="NULL",0,'Master DB'!L362)</f>
        <v>0</v>
      </c>
      <c r="M362" s="438">
        <f>IF('Master DB'!M362="NULL",0,'Master DB'!M362)</f>
        <v>0</v>
      </c>
      <c r="N362" s="238">
        <f>IF('Master DB'!N362="NULL",0,'Master DB'!N362)</f>
        <v>0</v>
      </c>
      <c r="O362" s="438">
        <f>IF('Master DB'!O362="NULL",0,'Master DB'!O362)</f>
        <v>0</v>
      </c>
      <c r="P362" s="238">
        <f>IF('Master DB'!P362="NULL",0,'Master DB'!P362)</f>
        <v>0</v>
      </c>
      <c r="Q362" s="238">
        <f>IF('Master DB'!Q362="NULL",0,'Master DB'!Q362)</f>
        <v>0</v>
      </c>
      <c r="R362" s="238">
        <f>IF('Master DB'!R362="NULL",0,'Master DB'!R362)</f>
        <v>0</v>
      </c>
      <c r="S362" s="238">
        <f>IF('Master DB'!S362="NULL",0,'Master DB'!S362)</f>
        <v>0</v>
      </c>
      <c r="T362" s="238">
        <f>IF('Master DB'!T362="NULL",0,'Master DB'!T362)</f>
        <v>0</v>
      </c>
      <c r="U362" s="238">
        <f>IF('Master DB'!U362="NULL",0,'Master DB'!U362)</f>
        <v>0</v>
      </c>
      <c r="V362" s="238">
        <f>IF('Master DB'!V362="NULL",0,'Master DB'!V362)</f>
        <v>0</v>
      </c>
      <c r="W362" s="238">
        <f>IF('Master DB'!W362="NULL",0,'Master DB'!W362)</f>
        <v>0</v>
      </c>
      <c r="X362" s="238">
        <f>IF('Master DB'!X362="NULL",0,'Master DB'!X362)</f>
        <v>0</v>
      </c>
    </row>
    <row r="363" spans="1:24" ht="15.75" customHeight="1" x14ac:dyDescent="0.2">
      <c r="A363" s="117">
        <f>'Master DB'!A363</f>
        <v>361</v>
      </c>
      <c r="B363" s="119" t="str">
        <f>'Master DB'!B363</f>
        <v>6. Wider benefits</v>
      </c>
      <c r="C363" s="119" t="str">
        <f>'Master DB'!C363</f>
        <v>6.91 Source 2</v>
      </c>
      <c r="D363" s="119" t="str">
        <f>'Master DB'!D363</f>
        <v>Item 5</v>
      </c>
      <c r="E363" s="72" t="str">
        <f>'Master DB'!E363</f>
        <v>AlphaNum</v>
      </c>
      <c r="F363" s="238">
        <f>IF('Master DB'!F363="NULL",0,'Master DB'!F363)</f>
        <v>0</v>
      </c>
      <c r="G363" s="238">
        <f>IF('Master DB'!G363="NULL",0,'Master DB'!G363)</f>
        <v>0</v>
      </c>
      <c r="H363" s="238">
        <f>IF('Master DB'!H363="NULL",0,'Master DB'!H363)</f>
        <v>0</v>
      </c>
      <c r="I363" s="438">
        <f>IF('Master DB'!I363="NULL",0,'Master DB'!I363)</f>
        <v>0</v>
      </c>
      <c r="J363" s="238">
        <f>IF('Master DB'!J363="NULL",0,'Master DB'!J363)</f>
        <v>0</v>
      </c>
      <c r="K363" s="438">
        <f>IF('Master DB'!K363="NULL",0,'Master DB'!K363)</f>
        <v>0</v>
      </c>
      <c r="L363" s="238">
        <f>IF('Master DB'!L363="NULL",0,'Master DB'!L363)</f>
        <v>0</v>
      </c>
      <c r="M363" s="438">
        <f>IF('Master DB'!M363="NULL",0,'Master DB'!M363)</f>
        <v>0</v>
      </c>
      <c r="N363" s="238">
        <f>IF('Master DB'!N363="NULL",0,'Master DB'!N363)</f>
        <v>0</v>
      </c>
      <c r="O363" s="438">
        <f>IF('Master DB'!O363="NULL",0,'Master DB'!O363)</f>
        <v>0</v>
      </c>
      <c r="P363" s="238">
        <f>IF('Master DB'!P363="NULL",0,'Master DB'!P363)</f>
        <v>0</v>
      </c>
      <c r="Q363" s="438">
        <f>IF('Master DB'!Q363="NULL",0,'Master DB'!Q363)</f>
        <v>0</v>
      </c>
      <c r="R363" s="238">
        <f>IF('Master DB'!R363="NULL",0,'Master DB'!R363)</f>
        <v>0</v>
      </c>
      <c r="S363" s="438">
        <f>IF('Master DB'!S363="NULL",0,'Master DB'!S363)</f>
        <v>0</v>
      </c>
      <c r="T363" s="438">
        <f>IF('Master DB'!T363="NULL",0,'Master DB'!T363)</f>
        <v>0</v>
      </c>
      <c r="U363" s="438">
        <f>IF('Master DB'!U363="NULL",0,'Master DB'!U363)</f>
        <v>0</v>
      </c>
      <c r="V363" s="238">
        <f>IF('Master DB'!V363="NULL",0,'Master DB'!V363)</f>
        <v>0</v>
      </c>
      <c r="W363" s="438">
        <f>IF('Master DB'!W363="NULL",0,'Master DB'!W363)</f>
        <v>0</v>
      </c>
      <c r="X363" s="438">
        <f>IF('Master DB'!X363="NULL",0,'Master DB'!X363)</f>
        <v>0</v>
      </c>
    </row>
    <row r="364" spans="1:24" ht="15.75" customHeight="1" x14ac:dyDescent="0.2">
      <c r="A364" s="117">
        <f>'Master DB'!A364</f>
        <v>362</v>
      </c>
      <c r="B364" s="119" t="str">
        <f>'Master DB'!B364</f>
        <v>6. Wider benefits</v>
      </c>
      <c r="C364" s="119" t="str">
        <f>'Master DB'!C364</f>
        <v>6.92 Source 3</v>
      </c>
      <c r="D364" s="119" t="str">
        <f>'Master DB'!D364</f>
        <v>Item 5</v>
      </c>
      <c r="E364" s="72" t="str">
        <f>'Master DB'!E364</f>
        <v>AlphaNum</v>
      </c>
      <c r="F364" s="238">
        <f>IF('Master DB'!F364="NULL",0,'Master DB'!F364)</f>
        <v>0</v>
      </c>
      <c r="G364" s="238">
        <f>IF('Master DB'!G364="NULL",0,'Master DB'!G364)</f>
        <v>0</v>
      </c>
      <c r="H364" s="238">
        <f>IF('Master DB'!H364="NULL",0,'Master DB'!H364)</f>
        <v>0</v>
      </c>
      <c r="I364" s="438">
        <f>IF('Master DB'!I364="NULL",0,'Master DB'!I364)</f>
        <v>0</v>
      </c>
      <c r="J364" s="238">
        <f>IF('Master DB'!J364="NULL",0,'Master DB'!J364)</f>
        <v>0</v>
      </c>
      <c r="K364" s="438">
        <f>IF('Master DB'!K364="NULL",0,'Master DB'!K364)</f>
        <v>0</v>
      </c>
      <c r="L364" s="238">
        <f>IF('Master DB'!L364="NULL",0,'Master DB'!L364)</f>
        <v>0</v>
      </c>
      <c r="M364" s="438">
        <f>IF('Master DB'!M364="NULL",0,'Master DB'!M364)</f>
        <v>0</v>
      </c>
      <c r="N364" s="238">
        <f>IF('Master DB'!N364="NULL",0,'Master DB'!N364)</f>
        <v>0</v>
      </c>
      <c r="O364" s="438">
        <f>IF('Master DB'!O364="NULL",0,'Master DB'!O364)</f>
        <v>0</v>
      </c>
      <c r="P364" s="238">
        <f>IF('Master DB'!P364="NULL",0,'Master DB'!P364)</f>
        <v>0</v>
      </c>
      <c r="Q364" s="238">
        <f>IF('Master DB'!Q364="NULL",0,'Master DB'!Q364)</f>
        <v>0</v>
      </c>
      <c r="R364" s="238">
        <f>IF('Master DB'!R364="NULL",0,'Master DB'!R364)</f>
        <v>0</v>
      </c>
      <c r="S364" s="238">
        <f>IF('Master DB'!S364="NULL",0,'Master DB'!S364)</f>
        <v>0</v>
      </c>
      <c r="T364" s="238">
        <f>IF('Master DB'!T364="NULL",0,'Master DB'!T364)</f>
        <v>0</v>
      </c>
      <c r="U364" s="238">
        <f>IF('Master DB'!U364="NULL",0,'Master DB'!U364)</f>
        <v>0</v>
      </c>
      <c r="V364" s="238">
        <f>IF('Master DB'!V364="NULL",0,'Master DB'!V364)</f>
        <v>0</v>
      </c>
      <c r="W364" s="238">
        <f>IF('Master DB'!W364="NULL",0,'Master DB'!W364)</f>
        <v>0</v>
      </c>
      <c r="X364" s="238">
        <f>IF('Master DB'!X364="NULL",0,'Master DB'!X364)</f>
        <v>0</v>
      </c>
    </row>
    <row r="365" spans="1:24" ht="15.75" customHeight="1" x14ac:dyDescent="0.2">
      <c r="A365" s="117">
        <f>'Master DB'!A365</f>
        <v>363</v>
      </c>
      <c r="B365" s="119" t="str">
        <f>'Master DB'!B365</f>
        <v>6. Wider benefits</v>
      </c>
      <c r="C365" s="119" t="str">
        <f>'Master DB'!C365</f>
        <v>6.93 Source 1 - Short</v>
      </c>
      <c r="D365" s="119" t="str">
        <f>'Master DB'!D365</f>
        <v>Item 5</v>
      </c>
      <c r="E365" s="72" t="str">
        <f>'Master DB'!E365</f>
        <v>AlphaNum</v>
      </c>
      <c r="F365" s="238">
        <f>IF('Master DB'!F365="NULL",0,'Master DB'!F365)</f>
        <v>0</v>
      </c>
      <c r="G365" s="238">
        <f>IF('Master DB'!G365="NULL",0,'Master DB'!G365)</f>
        <v>0</v>
      </c>
      <c r="H365" s="238">
        <f>IF('Master DB'!H365="NULL",0,'Master DB'!H365)</f>
        <v>0</v>
      </c>
      <c r="I365" s="438">
        <f>IF('Master DB'!I365="NULL",0,'Master DB'!I365)</f>
        <v>0</v>
      </c>
      <c r="J365" s="238">
        <f>IF('Master DB'!J365="NULL",0,'Master DB'!J365)</f>
        <v>0</v>
      </c>
      <c r="K365" s="438">
        <f>IF('Master DB'!K365="NULL",0,'Master DB'!K365)</f>
        <v>0</v>
      </c>
      <c r="L365" s="238">
        <f>IF('Master DB'!L365="NULL",0,'Master DB'!L365)</f>
        <v>0</v>
      </c>
      <c r="M365" s="438">
        <f>IF('Master DB'!M365="NULL",0,'Master DB'!M365)</f>
        <v>0</v>
      </c>
      <c r="N365" s="238">
        <f>IF('Master DB'!N365="NULL",0,'Master DB'!N365)</f>
        <v>0</v>
      </c>
      <c r="O365" s="438">
        <f>IF('Master DB'!O365="NULL",0,'Master DB'!O365)</f>
        <v>0</v>
      </c>
      <c r="P365" s="238">
        <f>IF('Master DB'!P365="NULL",0,'Master DB'!P365)</f>
        <v>0</v>
      </c>
      <c r="Q365" s="438">
        <f>IF('Master DB'!Q365="NULL",0,'Master DB'!Q365)</f>
        <v>0</v>
      </c>
      <c r="R365" s="238">
        <f>IF('Master DB'!R365="NULL",0,'Master DB'!R365)</f>
        <v>0</v>
      </c>
      <c r="S365" s="438">
        <f>IF('Master DB'!S365="NULL",0,'Master DB'!S365)</f>
        <v>0</v>
      </c>
      <c r="T365" s="438">
        <f>IF('Master DB'!T365="NULL",0,'Master DB'!T365)</f>
        <v>0</v>
      </c>
      <c r="U365" s="438">
        <f>IF('Master DB'!U365="NULL",0,'Master DB'!U365)</f>
        <v>0</v>
      </c>
      <c r="V365" s="238">
        <f>IF('Master DB'!V365="NULL",0,'Master DB'!V365)</f>
        <v>0</v>
      </c>
      <c r="W365" s="438">
        <f>IF('Master DB'!W365="NULL",0,'Master DB'!W365)</f>
        <v>0</v>
      </c>
      <c r="X365" s="438">
        <f>IF('Master DB'!X365="NULL",0,'Master DB'!X365)</f>
        <v>0</v>
      </c>
    </row>
    <row r="366" spans="1:24" ht="15.75" customHeight="1" x14ac:dyDescent="0.2">
      <c r="A366" s="117">
        <f>'Master DB'!A366</f>
        <v>364</v>
      </c>
      <c r="B366" s="119" t="str">
        <f>'Master DB'!B366</f>
        <v>6. Wider benefits</v>
      </c>
      <c r="C366" s="119" t="str">
        <f>'Master DB'!C366</f>
        <v>6.92 Source 2 - Short</v>
      </c>
      <c r="D366" s="119" t="str">
        <f>'Master DB'!D366</f>
        <v>Item 5</v>
      </c>
      <c r="E366" s="72" t="str">
        <f>'Master DB'!E366</f>
        <v>AlphaNum</v>
      </c>
      <c r="F366" s="238">
        <f>IF('Master DB'!F366="NULL",0,'Master DB'!F366)</f>
        <v>0</v>
      </c>
      <c r="G366" s="238">
        <f>IF('Master DB'!G366="NULL",0,'Master DB'!G366)</f>
        <v>0</v>
      </c>
      <c r="H366" s="238">
        <f>IF('Master DB'!H366="NULL",0,'Master DB'!H366)</f>
        <v>0</v>
      </c>
      <c r="I366" s="438">
        <f>IF('Master DB'!I366="NULL",0,'Master DB'!I366)</f>
        <v>0</v>
      </c>
      <c r="J366" s="238">
        <f>IF('Master DB'!J366="NULL",0,'Master DB'!J366)</f>
        <v>0</v>
      </c>
      <c r="K366" s="438">
        <f>IF('Master DB'!K366="NULL",0,'Master DB'!K366)</f>
        <v>0</v>
      </c>
      <c r="L366" s="238">
        <f>IF('Master DB'!L366="NULL",0,'Master DB'!L366)</f>
        <v>0</v>
      </c>
      <c r="M366" s="438">
        <f>IF('Master DB'!M366="NULL",0,'Master DB'!M366)</f>
        <v>0</v>
      </c>
      <c r="N366" s="238">
        <f>IF('Master DB'!N366="NULL",0,'Master DB'!N366)</f>
        <v>0</v>
      </c>
      <c r="O366" s="438">
        <f>IF('Master DB'!O366="NULL",0,'Master DB'!O366)</f>
        <v>0</v>
      </c>
      <c r="P366" s="238">
        <f>IF('Master DB'!P366="NULL",0,'Master DB'!P366)</f>
        <v>0</v>
      </c>
      <c r="Q366" s="438">
        <f>IF('Master DB'!Q366="NULL",0,'Master DB'!Q366)</f>
        <v>0</v>
      </c>
      <c r="R366" s="238">
        <f>IF('Master DB'!R366="NULL",0,'Master DB'!R366)</f>
        <v>0</v>
      </c>
      <c r="S366" s="438">
        <f>IF('Master DB'!S366="NULL",0,'Master DB'!S366)</f>
        <v>0</v>
      </c>
      <c r="T366" s="438">
        <f>IF('Master DB'!T366="NULL",0,'Master DB'!T366)</f>
        <v>0</v>
      </c>
      <c r="U366" s="438">
        <f>IF('Master DB'!U366="NULL",0,'Master DB'!U366)</f>
        <v>0</v>
      </c>
      <c r="V366" s="238">
        <f>IF('Master DB'!V366="NULL",0,'Master DB'!V366)</f>
        <v>0</v>
      </c>
      <c r="W366" s="438">
        <f>IF('Master DB'!W366="NULL",0,'Master DB'!W366)</f>
        <v>0</v>
      </c>
      <c r="X366" s="438">
        <f>IF('Master DB'!X366="NULL",0,'Master DB'!X366)</f>
        <v>0</v>
      </c>
    </row>
    <row r="367" spans="1:24" ht="15.75" customHeight="1" x14ac:dyDescent="0.2">
      <c r="A367" s="283">
        <f>'Master DB'!A367</f>
        <v>365</v>
      </c>
      <c r="B367" s="284" t="str">
        <f>'Master DB'!B367</f>
        <v>6. Wider benefits</v>
      </c>
      <c r="C367" s="284" t="str">
        <f>'Master DB'!C367</f>
        <v>6.93 Source 3 - Short</v>
      </c>
      <c r="D367" s="284" t="str">
        <f>'Master DB'!D367</f>
        <v>Item 5</v>
      </c>
      <c r="E367" s="146" t="str">
        <f>'Master DB'!E367</f>
        <v>AlphaNum</v>
      </c>
      <c r="F367" s="238">
        <f>IF('Master DB'!F367="NULL",0,'Master DB'!F367)</f>
        <v>0</v>
      </c>
      <c r="G367" s="238">
        <f>IF('Master DB'!G367="NULL",0,'Master DB'!G367)</f>
        <v>0</v>
      </c>
      <c r="H367" s="238">
        <f>IF('Master DB'!H367="NULL",0,'Master DB'!H367)</f>
        <v>0</v>
      </c>
      <c r="I367" s="438">
        <f>IF('Master DB'!I367="NULL",0,'Master DB'!I367)</f>
        <v>0</v>
      </c>
      <c r="J367" s="238">
        <f>IF('Master DB'!J367="NULL",0,'Master DB'!J367)</f>
        <v>0</v>
      </c>
      <c r="K367" s="438">
        <f>IF('Master DB'!K367="NULL",0,'Master DB'!K367)</f>
        <v>0</v>
      </c>
      <c r="L367" s="238">
        <f>IF('Master DB'!L367="NULL",0,'Master DB'!L367)</f>
        <v>0</v>
      </c>
      <c r="M367" s="438">
        <f>IF('Master DB'!M367="NULL",0,'Master DB'!M367)</f>
        <v>0</v>
      </c>
      <c r="N367" s="238">
        <f>IF('Master DB'!N367="NULL",0,'Master DB'!N367)</f>
        <v>0</v>
      </c>
      <c r="O367" s="438">
        <f>IF('Master DB'!O367="NULL",0,'Master DB'!O367)</f>
        <v>0</v>
      </c>
      <c r="P367" s="238">
        <f>IF('Master DB'!P367="NULL",0,'Master DB'!P367)</f>
        <v>0</v>
      </c>
      <c r="Q367" s="441">
        <f>IF('Master DB'!Q367="NULL",0,'Master DB'!Q367)</f>
        <v>0</v>
      </c>
      <c r="R367" s="238">
        <f>IF('Master DB'!R367="NULL",0,'Master DB'!R367)</f>
        <v>0</v>
      </c>
      <c r="S367" s="441">
        <f>IF('Master DB'!S367="NULL",0,'Master DB'!S367)</f>
        <v>0</v>
      </c>
      <c r="T367" s="441">
        <f>IF('Master DB'!T367="NULL",0,'Master DB'!T367)</f>
        <v>0</v>
      </c>
      <c r="U367" s="441">
        <f>IF('Master DB'!U367="NULL",0,'Master DB'!U367)</f>
        <v>0</v>
      </c>
      <c r="V367" s="238">
        <f>IF('Master DB'!V367="NULL",0,'Master DB'!V367)</f>
        <v>0</v>
      </c>
      <c r="W367" s="441">
        <f>IF('Master DB'!W367="NULL",0,'Master DB'!W367)</f>
        <v>0</v>
      </c>
      <c r="X367" s="441">
        <f>IF('Master DB'!X367="NULL",0,'Master DB'!X367)</f>
        <v>0</v>
      </c>
    </row>
    <row r="368" spans="1:24" ht="15.75" customHeight="1" x14ac:dyDescent="0.2">
      <c r="A368" s="64">
        <f>'Master DB'!A368</f>
        <v>366</v>
      </c>
      <c r="B368" s="65" t="str">
        <f>'Master DB'!B368</f>
        <v>7. Other Benefits</v>
      </c>
      <c r="C368" s="65" t="str">
        <f>'Master DB'!C368</f>
        <v>7.1 Name</v>
      </c>
      <c r="D368" s="65" t="str">
        <f>'Master DB'!D368</f>
        <v>Item 1</v>
      </c>
      <c r="E368" s="66" t="str">
        <f>'Master DB'!E368</f>
        <v>AlphaNum</v>
      </c>
      <c r="F368" s="276">
        <f>IF('Master DB'!F368="NULL",0,'Master DB'!F368)</f>
        <v>0</v>
      </c>
      <c r="G368" s="276">
        <f>IF('Master DB'!G368="NULL",0,'Master DB'!G368)</f>
        <v>0</v>
      </c>
      <c r="H368" s="276" t="str">
        <f>IF('Master DB'!H368="NULL",0,'Master DB'!H368)</f>
        <v>Longer lifespan</v>
      </c>
      <c r="I368" s="276" t="str">
        <f>IF('Master DB'!I368="NULL",0,'Master DB'!I368)</f>
        <v>Allows deployment of other applications</v>
      </c>
      <c r="J368" s="276" t="str">
        <f>IF('Master DB'!J368="NULL",0,'Master DB'!J368)</f>
        <v>Green City Image</v>
      </c>
      <c r="K368" s="276" t="str">
        <f>IF('Master DB'!K368="NULL",0,'Master DB'!K368)</f>
        <v>Green City Image</v>
      </c>
      <c r="L368" s="276" t="str">
        <f>IF('Master DB'!L368="NULL",0,'Master DB'!L368)</f>
        <v>Power outages responsiveness</v>
      </c>
      <c r="M368" s="276" t="str">
        <f>IF('Master DB'!M368="NULL",0,'Master DB'!M368)</f>
        <v xml:space="preserve">Community safety and wellbeing </v>
      </c>
      <c r="N368" s="276" t="str">
        <f>IF('Master DB'!N368="NULL",0,'Master DB'!N368)</f>
        <v>Reduction in deploying other applications</v>
      </c>
      <c r="O368" s="276" t="str">
        <f>IF('Master DB'!O368="NULL",0,'Master DB'!O368)</f>
        <v xml:space="preserve">Public safety </v>
      </c>
      <c r="P368" s="276" t="str">
        <f>IF('Master DB'!P368="NULL",0,'Master DB'!P368)</f>
        <v>Positive impact on health</v>
      </c>
      <c r="Q368" s="276" t="str">
        <f>IF('Master DB'!Q368="NULL",0,'Master DB'!Q368)</f>
        <v>Ability to listen specific frequencies</v>
      </c>
      <c r="R368" s="276" t="str">
        <f>IF('Master DB'!R368="NULL",0,'Master DB'!R368)</f>
        <v>Ability to prevent risk &amp; Increase in Safety &amp; Increase in reliability</v>
      </c>
      <c r="S368" s="276" t="str">
        <f>IF('Master DB'!S368="NULL",0,'Master DB'!S368)</f>
        <v>Increases lighting ability</v>
      </c>
      <c r="T368" s="276" t="str">
        <f>IF('Master DB'!T368="NULL",0,'Master DB'!T368)</f>
        <v xml:space="preserve">Data services for Traffic Management </v>
      </c>
      <c r="U368" s="276" t="str">
        <f>IF('Master DB'!U368="NULL",0,'Master DB'!U368)</f>
        <v>Reduce drivers' stress</v>
      </c>
      <c r="V368" s="276" t="str">
        <f>IF('Master DB'!V368="NULL",0,'Master DB'!V368)</f>
        <v>Promote city image</v>
      </c>
      <c r="W368" s="276" t="str">
        <f>IF('Master DB'!W368="NULL",0,'Master DB'!W368)</f>
        <v>Greater mobility and connectivity</v>
      </c>
      <c r="X368" s="276" t="str">
        <f>IF('Master DB'!X368="NULL",0,'Master DB'!X368)</f>
        <v>User friendly platform</v>
      </c>
    </row>
    <row r="369" spans="1:24" ht="15.75" customHeight="1" x14ac:dyDescent="0.2">
      <c r="A369" s="117">
        <f>'Master DB'!A369</f>
        <v>367</v>
      </c>
      <c r="B369" s="119" t="str">
        <f>'Master DB'!B369</f>
        <v>7. Other Benefits</v>
      </c>
      <c r="C369" s="119" t="str">
        <f>'Master DB'!C369</f>
        <v>7.2 source 1</v>
      </c>
      <c r="D369" s="119" t="str">
        <f>'Master DB'!D369</f>
        <v>Item 1</v>
      </c>
      <c r="E369" s="72" t="str">
        <f>'Master DB'!E369</f>
        <v>AlphaNum</v>
      </c>
      <c r="F369" s="238">
        <f>IF('Master DB'!F369="NULL",0,'Master DB'!F369)</f>
        <v>0</v>
      </c>
      <c r="G369" s="238">
        <f>IF('Master DB'!G369="NULL",0,'Master DB'!G369)</f>
        <v>0</v>
      </c>
      <c r="H369" s="281" t="str">
        <f>IF('Master DB'!H369="NULL",0,'Master DB'!H369)</f>
        <v>http://mallatite.co.uk/street-lighting/retrofit-led-street-lamps/</v>
      </c>
      <c r="I369" s="281" t="str">
        <f>IF('Master DB'!I369="NULL",0,'Master DB'!I369)</f>
        <v>http://www.selc.ie/technology/softwaregui/</v>
      </c>
      <c r="J369" s="281" t="str">
        <f>IF('Master DB'!J369="NULL",0,'Master DB'!J369)</f>
        <v xml:space="preserve">https://www.smallbizdaily.com/4-ways-ev-charging-stations-can-benefit-business/
</v>
      </c>
      <c r="K369" s="281" t="str">
        <f>IF('Master DB'!K369="NULL",0,'Master DB'!K369)</f>
        <v>http://www.energybc.ca/cache/solarpv/www.cetonline.org/Renewables/PV_pro_con.html</v>
      </c>
      <c r="L369" s="281" t="str">
        <f>IF('Master DB'!L369="NULL",0,'Master DB'!L369)</f>
        <v>https://www.greenmatch.co.uk/blog/2015/06/advantages-and-disadvantages-of-solar-cells</v>
      </c>
      <c r="M369" s="281" t="str">
        <f>IF('Master DB'!M369="NULL",0,'Master DB'!M369)</f>
        <v>https://www.excelerate-group.com/sherpa-automatic-lamp-post-climbing-cctv-delivery-system-supporting-safety-wellbeing-communities-across-northumberland/</v>
      </c>
      <c r="N369" s="281" t="str">
        <f>IF('Master DB'!N369="NULL",0,'Master DB'!N369)</f>
        <v>https://www.motorolasolutions.com/content/dam/msi/docs/products/voice-applications/wave/wave-work-group-communications-british-airways-case-study.pdf</v>
      </c>
      <c r="O369" s="281" t="str">
        <f>IF('Master DB'!O369="NULL",0,'Master DB'!O369)</f>
        <v xml:space="preserve">https://www.abc.net.au/news/2017-12-11/terror-alert-speakers-cctv-rolled-out-across-melbourne-cbd/9245106 </v>
      </c>
      <c r="P369" s="281" t="str">
        <f>IF('Master DB'!P369="NULL",0,'Master DB'!P369)</f>
        <v xml:space="preserve">https://www.niwa.co.nz/atmosphere/research-projects/innovative-technologies-for-air-quality
</v>
      </c>
      <c r="Q369" s="281" t="str">
        <f>IF('Master DB'!Q369="NULL",0,'Master DB'!Q369)</f>
        <v>http://www.iotsens.com/sensors/sound-sensor/</v>
      </c>
      <c r="R369" s="281" t="str">
        <f>IF('Master DB'!R369="NULL",0,'Master DB'!R369)</f>
        <v>https://www.bosai-jp.org/en/solution/detail/49/search</v>
      </c>
      <c r="S369" s="281" t="str">
        <f>IF('Master DB'!S369="NULL",0,'Master DB'!S369)</f>
        <v>https://www.ala.co.ke/our-services/outdoor-advertising-lamppost-advertising/</v>
      </c>
      <c r="T369" s="281" t="str">
        <f>IF('Master DB'!T369="NULL",0,'Master DB'!T369)</f>
        <v>https://www.techradar.com/news/world-of-tech/futuristic-lamp-posts-to-manage-uk-traffic-jams-618091</v>
      </c>
      <c r="U369" s="281" t="str">
        <f>IF('Master DB'!U369="NULL",0,'Master DB'!U369)</f>
        <v>https://smart-city-forum.com/images/Download/Fachgespaeche/Bad_Hersfeld_2017-06/Download/pdf_Bad%20Hersfeld_SCF2017/01-03Cleverciti%20Bad%20Hersfeld%20June%202017.pdf</v>
      </c>
      <c r="V369" s="281" t="str">
        <f>IF('Master DB'!V369="NULL",0,'Master DB'!V369)</f>
        <v>https://www.citintelly.com/intelligent-street-lighting-products/streetlight-wifi-hotspot/</v>
      </c>
      <c r="W369" s="281" t="str">
        <f>IF('Master DB'!W369="NULL",0,'Master DB'!W369)</f>
        <v>https://www.electronicshub.org/wireless-communication-introduction-types-applications/</v>
      </c>
      <c r="X369" s="281" t="str">
        <f>IF('Master DB'!X369="NULL",0,'Master DB'!X369)</f>
        <v>https://www.standard.co.uk/news/london/minimasts-to-be-installed-on-lampposts-across-capital-to-boost-mobile-coverage-a3747381.html</v>
      </c>
    </row>
    <row r="370" spans="1:24" ht="15.75" customHeight="1" x14ac:dyDescent="0.2">
      <c r="A370" s="117">
        <f>'Master DB'!A370</f>
        <v>368</v>
      </c>
      <c r="B370" s="119" t="str">
        <f>'Master DB'!B370</f>
        <v>7. Other Benefits</v>
      </c>
      <c r="C370" s="119" t="str">
        <f>'Master DB'!C370</f>
        <v>7.3 source 2</v>
      </c>
      <c r="D370" s="119" t="str">
        <f>'Master DB'!D370</f>
        <v>Item 1</v>
      </c>
      <c r="E370" s="72" t="str">
        <f>'Master DB'!E370</f>
        <v>AlphaNum</v>
      </c>
      <c r="F370" s="281">
        <f>IF('Master DB'!F370="NULL",0,'Master DB'!F370)</f>
        <v>0</v>
      </c>
      <c r="G370" s="281">
        <f>IF('Master DB'!G370="NULL",0,'Master DB'!G370)</f>
        <v>0</v>
      </c>
      <c r="H370" s="281" t="str">
        <f>IF('Master DB'!H370="NULL",0,'Master DB'!H370)</f>
        <v>https://www.sepco-solarlighting.com/blog/bid/145611/the-advantages-of-led-lights-for-the-environment</v>
      </c>
      <c r="I370" s="281" t="str">
        <f>IF('Master DB'!I370="NULL",0,'Master DB'!I370)</f>
        <v xml:space="preserve"> https://www.osram.com/ds/knowledge/street-light-control-by-osram-innovative-light-management-system-for-outdoor-areas/index.jsp
</v>
      </c>
      <c r="J370" s="281" t="str">
        <f>IF('Master DB'!J370="NULL",0,'Master DB'!J370)</f>
        <v>https://www.eea.europa.eu/articles/the-electric-car-2014-a-green-transport-revolution-in-the-making</v>
      </c>
      <c r="K370" s="281" t="str">
        <f>IF('Master DB'!K370="NULL",0,'Master DB'!K370)</f>
        <v>http://www.environmentandsociety.org/perspectives/2018/1/article/branding-green-city</v>
      </c>
      <c r="L370" s="281" t="str">
        <f>IF('Master DB'!L370="NULL",0,'Master DB'!L370)</f>
        <v>https://www.cornwallhomeshow.co.uk/benefits-battery-storage/</v>
      </c>
      <c r="M370" s="281" t="str">
        <f>IF('Master DB'!M370="NULL",0,'Master DB'!M370)</f>
        <v>https://www.kickstarter.com/projects/1287286080/the-l-eye-t-post-a-solar-cctv-lamp-posts-with-wifi</v>
      </c>
      <c r="N370" s="281" t="str">
        <f>IF('Master DB'!N370="NULL",0,'Master DB'!N370)</f>
        <v>https://www.peakptt.com</v>
      </c>
      <c r="O370" s="281" t="str">
        <f>IF('Master DB'!O370="NULL",0,'Master DB'!O370)</f>
        <v>https://www.theage.com.au/national/victoria/terrorwarning-loudspeakers-rolled-out-across-melbournes-cbd-20171211-h027ly.html</v>
      </c>
      <c r="P370" s="281" t="str">
        <f>IF('Master DB'!P370="NULL",0,'Master DB'!P370)</f>
        <v xml:space="preserve">https://www.theage.com.au/national/victoria/street-lamps-light-the-way-for-air-pollution-monitoring-and-smoke-detection-20161205-gt4du1.html
</v>
      </c>
      <c r="Q370" s="281" t="str">
        <f>IF('Master DB'!Q370="NULL",0,'Master DB'!Q370)</f>
        <v>https://www.ge.com/reports/smart-streets-are-made-of-these-san-diego-deploys-americas-first-intelligent-lighting-system/</v>
      </c>
      <c r="R370" s="281" t="str">
        <f>IF('Master DB'!R370="NULL",0,'Master DB'!R370)</f>
        <v>https://www.oase-livingwater.com/fr_FR/fountains-lakes/products/f/water-level-sensors.1000588894.html</v>
      </c>
      <c r="S370" s="281" t="str">
        <f>IF('Master DB'!S370="NULL",0,'Master DB'!S370)</f>
        <v>https://fr.slideshare.net/aysharameez/reasons-why-lamp-post-advertising-is-the-best-in-dubai</v>
      </c>
      <c r="T370" s="281" t="str">
        <f>IF('Master DB'!T370="NULL",0,'Master DB'!T370)</f>
        <v>https://archpaper.com/2018/11/cityiq-envisions-sensors-future-san-diego/</v>
      </c>
      <c r="U370" s="281" t="str">
        <f>IF('Master DB'!U370="NULL",0,'Master DB'!U370)</f>
        <v>https://www.nwave.io/?gclid=EAIaIQobChMI7deY3rHZ4AIVCJ3VCh0n6goGEAAYAiAAEgKJTPD_BwE</v>
      </c>
      <c r="V370" s="281">
        <f>IF('Master DB'!V370="NULL",0,'Master DB'!V370)</f>
        <v>0</v>
      </c>
      <c r="W370" s="281">
        <f>IF('Master DB'!W370="NULL",0,'Master DB'!W370)</f>
        <v>0</v>
      </c>
      <c r="X370" s="281">
        <f>IF('Master DB'!X370="NULL",0,'Master DB'!X370)</f>
        <v>0</v>
      </c>
    </row>
    <row r="371" spans="1:24" ht="15.75" customHeight="1" x14ac:dyDescent="0.2">
      <c r="A371" s="117">
        <f>'Master DB'!A371</f>
        <v>369</v>
      </c>
      <c r="B371" s="119" t="str">
        <f>'Master DB'!B371</f>
        <v>7. Other Benefits</v>
      </c>
      <c r="C371" s="119" t="str">
        <f>'Master DB'!C371</f>
        <v>7.4 source 3</v>
      </c>
      <c r="D371" s="119" t="str">
        <f>'Master DB'!D371</f>
        <v>Item 1</v>
      </c>
      <c r="E371" s="72" t="str">
        <f>'Master DB'!E371</f>
        <v>AlphaNum</v>
      </c>
      <c r="F371" s="238">
        <f>IF('Master DB'!F371="NULL",0,'Master DB'!F371)</f>
        <v>0</v>
      </c>
      <c r="G371" s="238">
        <f>IF('Master DB'!G371="NULL",0,'Master DB'!G371)</f>
        <v>0</v>
      </c>
      <c r="H371" s="238">
        <f>IF('Master DB'!H371="NULL",0,'Master DB'!H371)</f>
        <v>0</v>
      </c>
      <c r="I371" s="281" t="str">
        <f>IF('Master DB'!I371="NULL",0,'Master DB'!I371)</f>
        <v xml:space="preserve"> https://www.citintelly.com/intelligent-street-lighting-products/street-lighting-control-system/
</v>
      </c>
      <c r="J371" s="238">
        <f>IF('Master DB'!J371="NULL",0,'Master DB'!J371)</f>
        <v>0</v>
      </c>
      <c r="K371" s="281" t="str">
        <f>IF('Master DB'!K371="NULL",0,'Master DB'!K371)</f>
        <v xml:space="preserve">https://www.renewableenergyworld.com/ugc/articles/2012/12/advantages-and-disadvantages-of-solar-photovoltaic--quick-pros-and-cons-of-solar-pv.html
</v>
      </c>
      <c r="L371" s="238">
        <f>IF('Master DB'!L371="NULL",0,'Master DB'!L371)</f>
        <v>0</v>
      </c>
      <c r="M371" s="238">
        <f>IF('Master DB'!M371="NULL",0,'Master DB'!M371)</f>
        <v>0</v>
      </c>
      <c r="N371" s="238">
        <f>IF('Master DB'!N371="NULL",0,'Master DB'!N371)</f>
        <v>0</v>
      </c>
      <c r="O371" s="238">
        <f>IF('Master DB'!O371="NULL",0,'Master DB'!O371)</f>
        <v>0</v>
      </c>
      <c r="P371" s="281" t="str">
        <f>IF('Master DB'!P371="NULL",0,'Master DB'!P371)</f>
        <v>http://www.hapinz.org.nz</v>
      </c>
      <c r="Q371" s="238">
        <f>IF('Master DB'!Q371="NULL",0,'Master DB'!Q371)</f>
        <v>0</v>
      </c>
      <c r="R371" s="238">
        <f>IF('Master DB'!R371="NULL",0,'Master DB'!R371)</f>
        <v>0</v>
      </c>
      <c r="S371" s="238">
        <f>IF('Master DB'!S371="NULL",0,'Master DB'!S371)</f>
        <v>0</v>
      </c>
      <c r="T371" s="238">
        <f>IF('Master DB'!T371="NULL",0,'Master DB'!T371)</f>
        <v>0</v>
      </c>
      <c r="U371" s="238">
        <f>IF('Master DB'!U371="NULL",0,'Master DB'!U371)</f>
        <v>0</v>
      </c>
      <c r="V371" s="238">
        <f>IF('Master DB'!V371="NULL",0,'Master DB'!V371)</f>
        <v>0</v>
      </c>
      <c r="W371" s="238">
        <f>IF('Master DB'!W371="NULL",0,'Master DB'!W371)</f>
        <v>0</v>
      </c>
      <c r="X371" s="238">
        <f>IF('Master DB'!X371="NULL",0,'Master DB'!X371)</f>
        <v>0</v>
      </c>
    </row>
    <row r="372" spans="1:24" ht="15.75" customHeight="1" x14ac:dyDescent="0.2">
      <c r="A372" s="117">
        <f>'Master DB'!A372</f>
        <v>370</v>
      </c>
      <c r="B372" s="119" t="str">
        <f>'Master DB'!B372</f>
        <v>7. Other Benefits</v>
      </c>
      <c r="C372" s="119" t="str">
        <f>'Master DB'!C372</f>
        <v>7.5 Source 1 - Short</v>
      </c>
      <c r="D372" s="119" t="str">
        <f>'Master DB'!D372</f>
        <v>Item 1</v>
      </c>
      <c r="E372" s="72" t="str">
        <f>'Master DB'!E372</f>
        <v>AlphaNum</v>
      </c>
      <c r="F372" s="359">
        <f>IF('Master DB'!F372="NULL",0,'Master DB'!F372)</f>
        <v>0</v>
      </c>
      <c r="G372" s="359">
        <f>IF('Master DB'!G372="NULL",0,'Master DB'!G372)</f>
        <v>0</v>
      </c>
      <c r="H372" s="360" t="str">
        <f>IF('Master DB'!H372="NULL",0,'Master DB'!H372)</f>
        <v>http://mallatite.co.uk/</v>
      </c>
      <c r="I372" s="360" t="str">
        <f>IF('Master DB'!I372="NULL",0,'Master DB'!I372)</f>
        <v>http://www.selc.ie/</v>
      </c>
      <c r="J372" s="360" t="str">
        <f>IF('Master DB'!J372="NULL",0,'Master DB'!J372)</f>
        <v>https://www.smallbizdaily.com/</v>
      </c>
      <c r="K372" s="360" t="str">
        <f>IF('Master DB'!K372="NULL",0,'Master DB'!K372)</f>
        <v>http://www.energybc.ca/</v>
      </c>
      <c r="L372" s="360" t="str">
        <f>IF('Master DB'!L372="NULL",0,'Master DB'!L372)</f>
        <v>https://www.greenmatch.co.uk/</v>
      </c>
      <c r="M372" s="360" t="str">
        <f>IF('Master DB'!M372="NULL",0,'Master DB'!M372)</f>
        <v>https://www.excelerate-group.com/</v>
      </c>
      <c r="N372" s="360" t="str">
        <f>IF('Master DB'!N372="NULL",0,'Master DB'!N372)</f>
        <v>https://www.motorolasolutions.com/</v>
      </c>
      <c r="O372" s="360" t="str">
        <f>IF('Master DB'!O372="NULL",0,'Master DB'!O372)</f>
        <v>https://www.abc.net.au/</v>
      </c>
      <c r="P372" s="360" t="str">
        <f>IF('Master DB'!P372="NULL",0,'Master DB'!P372)</f>
        <v>https://www.niwa.co.nz/</v>
      </c>
      <c r="Q372" s="360" t="str">
        <f>IF('Master DB'!Q372="NULL",0,'Master DB'!Q372)</f>
        <v>http://www.iotsens.com/</v>
      </c>
      <c r="R372" s="360" t="str">
        <f>IF('Master DB'!R372="NULL",0,'Master DB'!R372)</f>
        <v>https://www.bosai-jp.org</v>
      </c>
      <c r="S372" s="360" t="str">
        <f>IF('Master DB'!S372="NULL",0,'Master DB'!S372)</f>
        <v>https://www.ala.co.ke/</v>
      </c>
      <c r="T372" s="360" t="str">
        <f>IF('Master DB'!T372="NULL",0,'Master DB'!T372)</f>
        <v>https://www.techradar.com/</v>
      </c>
      <c r="U372" s="360" t="str">
        <f>IF('Master DB'!U372="NULL",0,'Master DB'!U372)</f>
        <v>https://smart-city-forum.com/</v>
      </c>
      <c r="V372" s="360" t="str">
        <f>IF('Master DB'!V372="NULL",0,'Master DB'!V372)</f>
        <v>https://www.citintelly.com/</v>
      </c>
      <c r="W372" s="360" t="str">
        <f>IF('Master DB'!W372="NULL",0,'Master DB'!W372)</f>
        <v>https://www.electronicshub.org/</v>
      </c>
      <c r="X372" s="360" t="str">
        <f>IF('Master DB'!X372="NULL",0,'Master DB'!X372)</f>
        <v>https://www.standard.co.uk/</v>
      </c>
    </row>
    <row r="373" spans="1:24" ht="15.75" customHeight="1" x14ac:dyDescent="0.2">
      <c r="A373" s="117">
        <f>'Master DB'!A373</f>
        <v>371</v>
      </c>
      <c r="B373" s="119" t="str">
        <f>'Master DB'!B373</f>
        <v>7. Other Benefits</v>
      </c>
      <c r="C373" s="119" t="str">
        <f>'Master DB'!C373</f>
        <v>7.6 Source 2 - Short</v>
      </c>
      <c r="D373" s="119" t="str">
        <f>'Master DB'!D373</f>
        <v>Item 1</v>
      </c>
      <c r="E373" s="72" t="str">
        <f>'Master DB'!E373</f>
        <v>AlphaNum</v>
      </c>
      <c r="F373" s="361">
        <f>IF('Master DB'!F373="NULL",0,'Master DB'!F373)</f>
        <v>0</v>
      </c>
      <c r="G373" s="361">
        <f>IF('Master DB'!G373="NULL",0,'Master DB'!G373)</f>
        <v>0</v>
      </c>
      <c r="H373" s="362" t="str">
        <f>IF('Master DB'!H373="NULL",0,'Master DB'!H373)</f>
        <v>https://www.sepco-solarlighting.com/</v>
      </c>
      <c r="I373" s="362" t="str">
        <f>IF('Master DB'!I373="NULL",0,'Master DB'!I373)</f>
        <v>https://www.osram.com/</v>
      </c>
      <c r="J373" s="362" t="str">
        <f>IF('Master DB'!J373="NULL",0,'Master DB'!J373)</f>
        <v>https://www.eea.europa.eu/</v>
      </c>
      <c r="K373" s="362" t="str">
        <f>IF('Master DB'!K373="NULL",0,'Master DB'!K373)</f>
        <v>http://www.environmentandsociety.org/</v>
      </c>
      <c r="L373" s="362" t="str">
        <f>IF('Master DB'!L373="NULL",0,'Master DB'!L373)</f>
        <v>https://www.cornwallhomeshow.co.uk/</v>
      </c>
      <c r="M373" s="362" t="str">
        <f>IF('Master DB'!M373="NULL",0,'Master DB'!M373)</f>
        <v>https://www.kickstarter.com/</v>
      </c>
      <c r="N373" s="362" t="str">
        <f>IF('Master DB'!N373="NULL",0,'Master DB'!N373)</f>
        <v>https://www.peakptt.com</v>
      </c>
      <c r="O373" s="362" t="str">
        <f>IF('Master DB'!O373="NULL",0,'Master DB'!O373)</f>
        <v>https://www.theage.com.au/</v>
      </c>
      <c r="P373" s="362" t="str">
        <f>IF('Master DB'!P373="NULL",0,'Master DB'!P373)</f>
        <v>https://www.theage.com.au/</v>
      </c>
      <c r="Q373" s="362" t="str">
        <f>IF('Master DB'!Q373="NULL",0,'Master DB'!Q373)</f>
        <v>https://www.ge.com/</v>
      </c>
      <c r="R373" s="362" t="str">
        <f>IF('Master DB'!R373="NULL",0,'Master DB'!R373)</f>
        <v>https://www.oase-livingwater.com/</v>
      </c>
      <c r="S373" s="362" t="str">
        <f>IF('Master DB'!S373="NULL",0,'Master DB'!S373)</f>
        <v>https://fr.slideshare.net/</v>
      </c>
      <c r="T373" s="362" t="str">
        <f>IF('Master DB'!T373="NULL",0,'Master DB'!T373)</f>
        <v>https://archpaper.com/</v>
      </c>
      <c r="U373" s="362" t="str">
        <f>IF('Master DB'!U373="NULL",0,'Master DB'!U373)</f>
        <v>https://www.nwave.io/</v>
      </c>
      <c r="V373" s="361">
        <f>IF('Master DB'!V373="NULL",0,'Master DB'!V373)</f>
        <v>0</v>
      </c>
      <c r="W373" s="361">
        <f>IF('Master DB'!W373="NULL",0,'Master DB'!W373)</f>
        <v>0</v>
      </c>
      <c r="X373" s="361">
        <f>IF('Master DB'!X373="NULL",0,'Master DB'!X373)</f>
        <v>0</v>
      </c>
    </row>
    <row r="374" spans="1:24" ht="15.75" customHeight="1" x14ac:dyDescent="0.2">
      <c r="A374" s="283">
        <f>'Master DB'!A374</f>
        <v>372</v>
      </c>
      <c r="B374" s="119" t="str">
        <f>'Master DB'!B374</f>
        <v>7. Other Benefits</v>
      </c>
      <c r="C374" s="284" t="str">
        <f>'Master DB'!C374</f>
        <v>7.7 Source 3 - Short</v>
      </c>
      <c r="D374" s="284" t="str">
        <f>'Master DB'!D374</f>
        <v>Item 1</v>
      </c>
      <c r="E374" s="146" t="str">
        <f>'Master DB'!E374</f>
        <v>AlphaNum</v>
      </c>
      <c r="F374" s="285">
        <f>IF('Master DB'!F374="NULL",0,'Master DB'!F374)</f>
        <v>0</v>
      </c>
      <c r="G374" s="285">
        <f>IF('Master DB'!G374="NULL",0,'Master DB'!G374)</f>
        <v>0</v>
      </c>
      <c r="H374" s="285">
        <f>IF('Master DB'!H374="NULL",0,'Master DB'!H374)</f>
        <v>0</v>
      </c>
      <c r="I374" s="286" t="str">
        <f>IF('Master DB'!I374="NULL",0,'Master DB'!I374)</f>
        <v>https://www.citintelly.com/</v>
      </c>
      <c r="J374" s="285">
        <f>IF('Master DB'!J374="NULL",0,'Master DB'!J374)</f>
        <v>0</v>
      </c>
      <c r="K374" s="286" t="str">
        <f>IF('Master DB'!K374="NULL",0,'Master DB'!K374)</f>
        <v>https://www.renewableenergyworld.com/</v>
      </c>
      <c r="L374" s="285">
        <f>IF('Master DB'!L374="NULL",0,'Master DB'!L374)</f>
        <v>0</v>
      </c>
      <c r="M374" s="285">
        <f>IF('Master DB'!M374="NULL",0,'Master DB'!M374)</f>
        <v>0</v>
      </c>
      <c r="N374" s="285">
        <f>IF('Master DB'!N374="NULL",0,'Master DB'!N374)</f>
        <v>0</v>
      </c>
      <c r="O374" s="285">
        <f>IF('Master DB'!O374="NULL",0,'Master DB'!O374)</f>
        <v>0</v>
      </c>
      <c r="P374" s="286" t="str">
        <f>IF('Master DB'!P374="NULL",0,'Master DB'!P374)</f>
        <v>http://www.hapinz.org.nz</v>
      </c>
      <c r="Q374" s="285">
        <f>IF('Master DB'!Q374="NULL",0,'Master DB'!Q374)</f>
        <v>0</v>
      </c>
      <c r="R374" s="285">
        <f>IF('Master DB'!R374="NULL",0,'Master DB'!R374)</f>
        <v>0</v>
      </c>
      <c r="S374" s="285">
        <f>IF('Master DB'!S374="NULL",0,'Master DB'!S374)</f>
        <v>0</v>
      </c>
      <c r="T374" s="285">
        <f>IF('Master DB'!T374="NULL",0,'Master DB'!T374)</f>
        <v>0</v>
      </c>
      <c r="U374" s="285">
        <f>IF('Master DB'!U374="NULL",0,'Master DB'!U374)</f>
        <v>0</v>
      </c>
      <c r="V374" s="285">
        <f>IF('Master DB'!V374="NULL",0,'Master DB'!V374)</f>
        <v>0</v>
      </c>
      <c r="W374" s="285">
        <f>IF('Master DB'!W374="NULL",0,'Master DB'!W374)</f>
        <v>0</v>
      </c>
      <c r="X374" s="285">
        <f>IF('Master DB'!X374="NULL",0,'Master DB'!X374)</f>
        <v>0</v>
      </c>
    </row>
    <row r="375" spans="1:24" ht="15.75" customHeight="1" x14ac:dyDescent="0.2">
      <c r="A375" s="64">
        <f>'Master DB'!A375</f>
        <v>373</v>
      </c>
      <c r="B375" s="65" t="str">
        <f>'Master DB'!B375</f>
        <v>7. Other Benefits</v>
      </c>
      <c r="C375" s="65" t="str">
        <f>'Master DB'!C375</f>
        <v>7.1 Name</v>
      </c>
      <c r="D375" s="65" t="str">
        <f>'Master DB'!D375</f>
        <v>Item 2</v>
      </c>
      <c r="E375" s="66" t="str">
        <f>'Master DB'!E375</f>
        <v>AlphaNum</v>
      </c>
      <c r="F375" s="276">
        <f>IF('Master DB'!F375="NULL",0,'Master DB'!F375)</f>
        <v>0</v>
      </c>
      <c r="G375" s="276">
        <f>IF('Master DB'!G375="NULL",0,'Master DB'!G375)</f>
        <v>0</v>
      </c>
      <c r="H375" s="276" t="str">
        <f>IF('Master DB'!H375="NULL",0,'Master DB'!H375)</f>
        <v>Better color rendering</v>
      </c>
      <c r="I375" s="276" t="str">
        <f>IF('Master DB'!I375="NULL",0,'Master DB'!I375)</f>
        <v>User-friendly web-platform for street light management</v>
      </c>
      <c r="J375" s="276" t="str">
        <f>IF('Master DB'!J375="NULL",0,'Master DB'!J375)</f>
        <v>Increase in housing prices and district attractiveness</v>
      </c>
      <c r="K375" s="276">
        <f>IF('Master DB'!K375="NULL",0,'Master DB'!K375)</f>
        <v>0</v>
      </c>
      <c r="L375" s="276">
        <f>IF('Master DB'!L375="NULL",0,'Master DB'!L375)</f>
        <v>0</v>
      </c>
      <c r="M375" s="276" t="str">
        <f>IF('Master DB'!M375="NULL",0,'Master DB'!M375)</f>
        <v>Environmental protection</v>
      </c>
      <c r="N375" s="276" t="str">
        <f>IF('Master DB'!N375="NULL",0,'Master DB'!N375)</f>
        <v>Optimizes medical intervention</v>
      </c>
      <c r="O375" s="276" t="str">
        <f>IF('Master DB'!O375="NULL",0,'Master DB'!O375)</f>
        <v xml:space="preserve">Public satisfaction </v>
      </c>
      <c r="P375" s="276">
        <f>IF('Master DB'!P375="NULL",0,'Master DB'!P375)</f>
        <v>0</v>
      </c>
      <c r="Q375" s="276" t="str">
        <f>IF('Master DB'!Q375="NULL",0,'Master DB'!Q375)</f>
        <v>Improves Public Safety</v>
      </c>
      <c r="R375" s="276" t="str">
        <f>IF('Master DB'!R375="NULL",0,'Master DB'!R375)</f>
        <v>Environment protection</v>
      </c>
      <c r="S375" s="276" t="str">
        <f>IF('Master DB'!S375="NULL",0,'Master DB'!S375)</f>
        <v>Public information to citizens</v>
      </c>
      <c r="T375" s="276" t="str">
        <f>IF('Master DB'!T375="NULL",0,'Master DB'!T375)</f>
        <v>Carbon savings</v>
      </c>
      <c r="U375" s="276" t="str">
        <f>IF('Master DB'!U375="NULL",0,'Master DB'!U375)</f>
        <v>Urban planning - ability to develop smart parking platform</v>
      </c>
      <c r="V375" s="276" t="str">
        <f>IF('Master DB'!V375="NULL",0,'Master DB'!V375)</f>
        <v>Greater mobility and connectivity</v>
      </c>
      <c r="W375" s="276" t="str">
        <f>IF('Master DB'!W375="NULL",0,'Master DB'!W375)</f>
        <v>Ability to deploy new Data intensive applications</v>
      </c>
      <c r="X375" s="276" t="str">
        <f>IF('Master DB'!X375="NULL",0,'Master DB'!X375)</f>
        <v xml:space="preserve">Higher Data Transmission rate </v>
      </c>
    </row>
    <row r="376" spans="1:24" ht="15.75" customHeight="1" x14ac:dyDescent="0.2">
      <c r="A376" s="117">
        <f>'Master DB'!A376</f>
        <v>374</v>
      </c>
      <c r="B376" s="119" t="str">
        <f>'Master DB'!B376</f>
        <v>7. Other Benefits</v>
      </c>
      <c r="C376" s="119" t="str">
        <f>'Master DB'!C376</f>
        <v>7.2 source 1</v>
      </c>
      <c r="D376" s="119" t="str">
        <f>'Master DB'!D376</f>
        <v>Item 2</v>
      </c>
      <c r="E376" s="72" t="str">
        <f>'Master DB'!E376</f>
        <v>AlphaNum</v>
      </c>
      <c r="F376" s="238">
        <f>IF('Master DB'!F376="NULL",0,'Master DB'!F376)</f>
        <v>0</v>
      </c>
      <c r="G376" s="238">
        <f>IF('Master DB'!G376="NULL",0,'Master DB'!G376)</f>
        <v>0</v>
      </c>
      <c r="H376" s="281" t="str">
        <f>IF('Master DB'!H376="NULL",0,'Master DB'!H376)</f>
        <v>https://www.stouchlighting.com/blog/top-15-advantages-of-led-lighting</v>
      </c>
      <c r="I376" s="281" t="str">
        <f>IF('Master DB'!I376="NULL",0,'Master DB'!I376)</f>
        <v xml:space="preserve">https://www.efacec.pt/en/products/elumen-street-light-central-management-system/
</v>
      </c>
      <c r="J376" s="238" t="str">
        <f>IF('Master DB'!J376="NULL",0,'Master DB'!J376)</f>
        <v>Internal research</v>
      </c>
      <c r="K376" s="238">
        <f>IF('Master DB'!K376="NULL",0,'Master DB'!K376)</f>
        <v>0</v>
      </c>
      <c r="L376" s="238">
        <f>IF('Master DB'!L376="NULL",0,'Master DB'!L376)</f>
        <v>0</v>
      </c>
      <c r="M376" s="281" t="str">
        <f>IF('Master DB'!M376="NULL",0,'Master DB'!M376)</f>
        <v>https://www.excelerate-group.com/sherpa-automatic-lamp-post-climbing-cctv-delivery-system-supporting-safety-wellbeing-communities-across-northumberland/</v>
      </c>
      <c r="N376" s="281" t="str">
        <f>IF('Master DB'!N376="NULL",0,'Master DB'!N376)</f>
        <v>https://www.peakptt.com</v>
      </c>
      <c r="O376" s="238" t="str">
        <f>IF('Master DB'!O376="NULL",0,'Master DB'!O376)</f>
        <v>Alerts, Music, Event announcement..,etc</v>
      </c>
      <c r="P376" s="238">
        <f>IF('Master DB'!P376="NULL",0,'Master DB'!P376)</f>
        <v>0</v>
      </c>
      <c r="Q376" s="281" t="str">
        <f>IF('Master DB'!Q376="NULL",0,'Master DB'!Q376)</f>
        <v>https://arxiv.org/pdf/1710.01581.pdf</v>
      </c>
      <c r="R376" s="281" t="str">
        <f>IF('Master DB'!R376="NULL",0,'Master DB'!R376)</f>
        <v>http://www.libelium.com/smart_water_wsn_flood_detection/</v>
      </c>
      <c r="S376" s="281" t="str">
        <f>IF('Master DB'!S376="NULL",0,'Master DB'!S376)</f>
        <v>https://democracy.leeds.gov.uk/documents/s3419/lamp%20post%20advertising%202%20nov.pdf</v>
      </c>
      <c r="T376" s="281" t="str">
        <f>IF('Master DB'!T376="NULL",0,'Master DB'!T376)</f>
        <v>http://www.libelium.com/vehicle_traffic_monitoring_bluetooth_sensors_over_zigbee/</v>
      </c>
      <c r="U376" s="281" t="str">
        <f>IF('Master DB'!U376="NULL",0,'Master DB'!U376)</f>
        <v>http://www.libelium.com/smart_parking/</v>
      </c>
      <c r="V376" s="281" t="str">
        <f>IF('Master DB'!V376="NULL",0,'Master DB'!V376)</f>
        <v>https://www.citintelly.com/intelligent-street-lighting-products/streetlight-wifi-hotspot/</v>
      </c>
      <c r="W376" s="281" t="str">
        <f>IF('Master DB'!W376="NULL",0,'Master DB'!W376)</f>
        <v>https://techcentral.co.za/joburg-lampposts-to-become-broadband-towers/50394/</v>
      </c>
      <c r="X376" s="281" t="str">
        <f>IF('Master DB'!X376="NULL",0,'Master DB'!X376)</f>
        <v>https://www.ispreview.co.uk/broadband_mobile.php</v>
      </c>
    </row>
    <row r="377" spans="1:24" ht="15.75" customHeight="1" x14ac:dyDescent="0.2">
      <c r="A377" s="117">
        <f>'Master DB'!A377</f>
        <v>375</v>
      </c>
      <c r="B377" s="119" t="str">
        <f>'Master DB'!B377</f>
        <v>7. Other Benefits</v>
      </c>
      <c r="C377" s="119" t="str">
        <f>'Master DB'!C377</f>
        <v>7.3 source 2</v>
      </c>
      <c r="D377" s="119" t="str">
        <f>'Master DB'!D377</f>
        <v>Item 2</v>
      </c>
      <c r="E377" s="72" t="str">
        <f>'Master DB'!E377</f>
        <v>AlphaNum</v>
      </c>
      <c r="F377" s="281">
        <f>IF('Master DB'!F377="NULL",0,'Master DB'!F377)</f>
        <v>0</v>
      </c>
      <c r="G377" s="281">
        <f>IF('Master DB'!G377="NULL",0,'Master DB'!G377)</f>
        <v>0</v>
      </c>
      <c r="H377" s="281" t="str">
        <f>IF('Master DB'!H377="NULL",0,'Master DB'!H377)</f>
        <v xml:space="preserve">http://www.lighting.philips.co.in/systems/themes/metronomis-LED
</v>
      </c>
      <c r="I377" s="281" t="str">
        <f>IF('Master DB'!I377="NULL",0,'Master DB'!I377)</f>
        <v xml:space="preserve">https://financesonline.com/content-management-software-analysis-features-benefits-pricing/
</v>
      </c>
      <c r="J377" s="281">
        <f>IF('Master DB'!J377="NULL",0,'Master DB'!J377)</f>
        <v>0</v>
      </c>
      <c r="K377" s="281">
        <f>IF('Master DB'!K377="NULL",0,'Master DB'!K377)</f>
        <v>0</v>
      </c>
      <c r="L377" s="281">
        <f>IF('Master DB'!L377="NULL",0,'Master DB'!L377)</f>
        <v>0</v>
      </c>
      <c r="M377" s="281">
        <f>IF('Master DB'!M377="NULL",0,'Master DB'!M377)</f>
        <v>0</v>
      </c>
      <c r="N377" s="281" t="str">
        <f>IF('Master DB'!N377="NULL",0,'Master DB'!N377)</f>
        <v>https://www.cisco.com/c/dam/en_us/about/ciscoitatwork/downloads/ciscoitatwork/pdf/Case_Study_LMR-over-IP_update.pdf</v>
      </c>
      <c r="O377" s="281" t="str">
        <f>IF('Master DB'!O377="NULL",0,'Master DB'!O377)</f>
        <v>https://www.themorningbulletin.com.au/news/smart-lights-plans-enhancing-rocky-cbd-security/2768776/</v>
      </c>
      <c r="P377" s="281">
        <f>IF('Master DB'!P377="NULL",0,'Master DB'!P377)</f>
        <v>0</v>
      </c>
      <c r="Q377" s="281" t="str">
        <f>IF('Master DB'!Q377="NULL",0,'Master DB'!Q377)</f>
        <v>https://www.upthereeverywhere.com/blog/coming-to-a-city-near-you-very-soon.-smart-lamp-posts</v>
      </c>
      <c r="R377" s="281" t="str">
        <f>IF('Master DB'!R377="NULL",0,'Master DB'!R377)</f>
        <v>https://www.researchgate.net/publication/300411474_Water_level_sensing_State_of_the_art_review_and_performance_evaluation_of_a_low-cost_measurement_system</v>
      </c>
      <c r="S377" s="281" t="str">
        <f>IF('Master DB'!S377="NULL",0,'Master DB'!S377)</f>
        <v>http://www.austintexas.gov/page/street-banners</v>
      </c>
      <c r="T377" s="281" t="str">
        <f>IF('Master DB'!T377="NULL",0,'Master DB'!T377)</f>
        <v>https://www.retailsensing.com/people-counting/smart-cities-pedestrian-counting/</v>
      </c>
      <c r="U377" s="281" t="str">
        <f>IF('Master DB'!U377="NULL",0,'Master DB'!U377)</f>
        <v>https://www.nwave.io/?gclid=EAIaIQobChMI7deY3rHZ4AIVCJ3VCh0n6goGEAAYAiAAEgKJTPD_BwE</v>
      </c>
      <c r="V377" s="281">
        <f>IF('Master DB'!V377="NULL",0,'Master DB'!V377)</f>
        <v>0</v>
      </c>
      <c r="W377" s="281" t="str">
        <f>IF('Master DB'!W377="NULL",0,'Master DB'!W377)</f>
        <v>https://www.electronicshub.org/wireless-communication-introduction-types-applications/</v>
      </c>
      <c r="X377" s="281" t="str">
        <f>IF('Master DB'!X377="NULL",0,'Master DB'!X377)</f>
        <v>https://technical.ly/brooklyn/2018/03/20/new-york-city-use-streetlights-wifi-hotspots/</v>
      </c>
    </row>
    <row r="378" spans="1:24" ht="15.75" customHeight="1" x14ac:dyDescent="0.2">
      <c r="A378" s="117">
        <f>'Master DB'!A378</f>
        <v>376</v>
      </c>
      <c r="B378" s="119" t="str">
        <f>'Master DB'!B378</f>
        <v>7. Other Benefits</v>
      </c>
      <c r="C378" s="119" t="str">
        <f>'Master DB'!C378</f>
        <v>7.4 source 3</v>
      </c>
      <c r="D378" s="119" t="str">
        <f>'Master DB'!D378</f>
        <v>Item 2</v>
      </c>
      <c r="E378" s="72" t="str">
        <f>'Master DB'!E378</f>
        <v>AlphaNum</v>
      </c>
      <c r="F378" s="238">
        <f>IF('Master DB'!F378="NULL",0,'Master DB'!F378)</f>
        <v>0</v>
      </c>
      <c r="G378" s="238">
        <f>IF('Master DB'!G378="NULL",0,'Master DB'!G378)</f>
        <v>0</v>
      </c>
      <c r="H378" s="238">
        <f>IF('Master DB'!H378="NULL",0,'Master DB'!H378)</f>
        <v>0</v>
      </c>
      <c r="I378" s="238">
        <f>IF('Master DB'!I378="NULL",0,'Master DB'!I378)</f>
        <v>0</v>
      </c>
      <c r="J378" s="238">
        <f>IF('Master DB'!J378="NULL",0,'Master DB'!J378)</f>
        <v>0</v>
      </c>
      <c r="K378" s="238">
        <f>IF('Master DB'!K378="NULL",0,'Master DB'!K378)</f>
        <v>0</v>
      </c>
      <c r="L378" s="238">
        <f>IF('Master DB'!L378="NULL",0,'Master DB'!L378)</f>
        <v>0</v>
      </c>
      <c r="M378" s="238">
        <f>IF('Master DB'!M378="NULL",0,'Master DB'!M378)</f>
        <v>0</v>
      </c>
      <c r="N378" s="238">
        <f>IF('Master DB'!N378="NULL",0,'Master DB'!N378)</f>
        <v>0</v>
      </c>
      <c r="O378" s="238">
        <f>IF('Master DB'!O378="NULL",0,'Master DB'!O378)</f>
        <v>0</v>
      </c>
      <c r="P378" s="238">
        <f>IF('Master DB'!P378="NULL",0,'Master DB'!P378)</f>
        <v>0</v>
      </c>
      <c r="Q378" s="281" t="str">
        <f>IF('Master DB'!Q378="NULL",0,'Master DB'!Q378)</f>
        <v>https://www.channelnewsasia.com/news/singapore/smart-lampposts-singapore-wont-shine-light-peoples-lives-10229804</v>
      </c>
      <c r="R378" s="238">
        <f>IF('Master DB'!R378="NULL",0,'Master DB'!R378)</f>
        <v>0</v>
      </c>
      <c r="S378" s="238">
        <f>IF('Master DB'!S378="NULL",0,'Master DB'!S378)</f>
        <v>0</v>
      </c>
      <c r="T378" s="238">
        <f>IF('Master DB'!T378="NULL",0,'Master DB'!T378)</f>
        <v>0</v>
      </c>
      <c r="U378" s="238">
        <f>IF('Master DB'!U378="NULL",0,'Master DB'!U378)</f>
        <v>0</v>
      </c>
      <c r="V378" s="238">
        <f>IF('Master DB'!V378="NULL",0,'Master DB'!V378)</f>
        <v>0</v>
      </c>
      <c r="W378" s="238">
        <f>IF('Master DB'!W378="NULL",0,'Master DB'!W378)</f>
        <v>0</v>
      </c>
      <c r="X378" s="238">
        <f>IF('Master DB'!X378="NULL",0,'Master DB'!X378)</f>
        <v>0</v>
      </c>
    </row>
    <row r="379" spans="1:24" ht="15.75" customHeight="1" x14ac:dyDescent="0.2">
      <c r="A379" s="117">
        <f>'Master DB'!A379</f>
        <v>377</v>
      </c>
      <c r="B379" s="119" t="str">
        <f>'Master DB'!B379</f>
        <v>7. Other Benefits</v>
      </c>
      <c r="C379" s="119" t="str">
        <f>'Master DB'!C379</f>
        <v>7.5 Source 1 - Short</v>
      </c>
      <c r="D379" s="119" t="str">
        <f>'Master DB'!D379</f>
        <v>Item 2</v>
      </c>
      <c r="E379" s="72" t="str">
        <f>'Master DB'!E379</f>
        <v>AlphaNum</v>
      </c>
      <c r="F379" s="359">
        <f>IF('Master DB'!F379="NULL",0,'Master DB'!F379)</f>
        <v>0</v>
      </c>
      <c r="G379" s="359">
        <f>IF('Master DB'!G379="NULL",0,'Master DB'!G379)</f>
        <v>0</v>
      </c>
      <c r="H379" s="360" t="str">
        <f>IF('Master DB'!H379="NULL",0,'Master DB'!H379)</f>
        <v>https://www.stouchlighting.com/</v>
      </c>
      <c r="I379" s="360" t="str">
        <f>IF('Master DB'!I379="NULL",0,'Master DB'!I379)</f>
        <v>https://www.efacec.pt/</v>
      </c>
      <c r="J379" s="238" t="str">
        <f>IF('Master DB'!J379="NULL",0,'Master DB'!J379)</f>
        <v>Internal research</v>
      </c>
      <c r="K379" s="359">
        <f>IF('Master DB'!K379="NULL",0,'Master DB'!K379)</f>
        <v>0</v>
      </c>
      <c r="L379" s="359">
        <f>IF('Master DB'!L379="NULL",0,'Master DB'!L379)</f>
        <v>0</v>
      </c>
      <c r="M379" s="360" t="str">
        <f>IF('Master DB'!M379="NULL",0,'Master DB'!M379)</f>
        <v>https://www.excelerate-group.com/</v>
      </c>
      <c r="N379" s="360" t="str">
        <f>IF('Master DB'!N379="NULL",0,'Master DB'!N379)</f>
        <v>https://www.peakptt.com</v>
      </c>
      <c r="O379" s="360" t="str">
        <f>IF('Master DB'!O379="NULL",0,'Master DB'!O379)</f>
        <v>https://www.themorningbulletin.com.au/</v>
      </c>
      <c r="P379" s="359">
        <f>IF('Master DB'!P379="NULL",0,'Master DB'!P379)</f>
        <v>0</v>
      </c>
      <c r="Q379" s="360" t="str">
        <f>IF('Master DB'!Q379="NULL",0,'Master DB'!Q379)</f>
        <v>https://arxiv.org/</v>
      </c>
      <c r="R379" s="360" t="str">
        <f>IF('Master DB'!R379="NULL",0,'Master DB'!R379)</f>
        <v>http://www.libelium.com/</v>
      </c>
      <c r="S379" s="360" t="str">
        <f>IF('Master DB'!S379="NULL",0,'Master DB'!S379)</f>
        <v>https://democracy.leeds.gov.uk/</v>
      </c>
      <c r="T379" s="360" t="str">
        <f>IF('Master DB'!T379="NULL",0,'Master DB'!T379)</f>
        <v>http://www.libelium.com/</v>
      </c>
      <c r="U379" s="360" t="str">
        <f>IF('Master DB'!U379="NULL",0,'Master DB'!U379)</f>
        <v>http://www.libelium.com/</v>
      </c>
      <c r="V379" s="360" t="str">
        <f>IF('Master DB'!V379="NULL",0,'Master DB'!V379)</f>
        <v>https://www.citintelly.com/</v>
      </c>
      <c r="W379" s="360" t="str">
        <f>IF('Master DB'!W379="NULL",0,'Master DB'!W379)</f>
        <v>https://techcentral.co.za/</v>
      </c>
      <c r="X379" s="360" t="str">
        <f>IF('Master DB'!X379="NULL",0,'Master DB'!X379)</f>
        <v>https://www.ispreview.co.uk/</v>
      </c>
    </row>
    <row r="380" spans="1:24" ht="15.75" customHeight="1" x14ac:dyDescent="0.2">
      <c r="A380" s="117">
        <f>'Master DB'!A380</f>
        <v>378</v>
      </c>
      <c r="B380" s="119" t="str">
        <f>'Master DB'!B380</f>
        <v>7. Other Benefits</v>
      </c>
      <c r="C380" s="119" t="str">
        <f>'Master DB'!C380</f>
        <v>7.6 Source 2 - Short</v>
      </c>
      <c r="D380" s="119" t="str">
        <f>'Master DB'!D380</f>
        <v>Item 2</v>
      </c>
      <c r="E380" s="72" t="str">
        <f>'Master DB'!E380</f>
        <v>AlphaNum</v>
      </c>
      <c r="F380" s="361">
        <f>IF('Master DB'!F380="NULL",0,'Master DB'!F380)</f>
        <v>0</v>
      </c>
      <c r="G380" s="361">
        <f>IF('Master DB'!G380="NULL",0,'Master DB'!G380)</f>
        <v>0</v>
      </c>
      <c r="H380" s="362" t="str">
        <f>IF('Master DB'!H380="NULL",0,'Master DB'!H380)</f>
        <v>http://www.lighting.philips.co.in/</v>
      </c>
      <c r="I380" s="362" t="str">
        <f>IF('Master DB'!I380="NULL",0,'Master DB'!I380)</f>
        <v>https://financesonline.com/</v>
      </c>
      <c r="J380" s="361">
        <f>IF('Master DB'!J380="NULL",0,'Master DB'!J380)</f>
        <v>0</v>
      </c>
      <c r="K380" s="361">
        <f>IF('Master DB'!K380="NULL",0,'Master DB'!K380)</f>
        <v>0</v>
      </c>
      <c r="L380" s="361">
        <f>IF('Master DB'!L380="NULL",0,'Master DB'!L380)</f>
        <v>0</v>
      </c>
      <c r="M380" s="361">
        <f>IF('Master DB'!M380="NULL",0,'Master DB'!M380)</f>
        <v>0</v>
      </c>
      <c r="N380" s="362" t="str">
        <f>IF('Master DB'!N380="NULL",0,'Master DB'!N380)</f>
        <v>https://www.cisco.com/</v>
      </c>
      <c r="O380" s="361">
        <f>IF('Master DB'!O380="NULL",0,'Master DB'!O380)</f>
        <v>0</v>
      </c>
      <c r="P380" s="361">
        <f>IF('Master DB'!P380="NULL",0,'Master DB'!P380)</f>
        <v>0</v>
      </c>
      <c r="Q380" s="362" t="str">
        <f>IF('Master DB'!Q380="NULL",0,'Master DB'!Q380)</f>
        <v>https://www.upthereeverywhere.com/</v>
      </c>
      <c r="R380" s="362" t="str">
        <f>IF('Master DB'!R380="NULL",0,'Master DB'!R380)</f>
        <v>https://www.researchgate.net/</v>
      </c>
      <c r="S380" s="362" t="str">
        <f>IF('Master DB'!S380="NULL",0,'Master DB'!S380)</f>
        <v>http://www.austintexas.gov/</v>
      </c>
      <c r="T380" s="362" t="str">
        <f>IF('Master DB'!T380="NULL",0,'Master DB'!T380)</f>
        <v>https://www.retailsensing.com/</v>
      </c>
      <c r="U380" s="362" t="str">
        <f>IF('Master DB'!U380="NULL",0,'Master DB'!U380)</f>
        <v>https://www.nwave.io/</v>
      </c>
      <c r="V380" s="361">
        <f>IF('Master DB'!V380="NULL",0,'Master DB'!V380)</f>
        <v>0</v>
      </c>
      <c r="W380" s="362" t="str">
        <f>IF('Master DB'!W380="NULL",0,'Master DB'!W380)</f>
        <v>https://www.electronicshub.org/</v>
      </c>
      <c r="X380" s="362" t="str">
        <f>IF('Master DB'!X380="NULL",0,'Master DB'!X380)</f>
        <v>https://technical.ly/</v>
      </c>
    </row>
    <row r="381" spans="1:24" ht="15.75" customHeight="1" x14ac:dyDescent="0.2">
      <c r="A381" s="283">
        <f>'Master DB'!A381</f>
        <v>379</v>
      </c>
      <c r="B381" s="119" t="str">
        <f>'Master DB'!B381</f>
        <v>7. Other Benefits</v>
      </c>
      <c r="C381" s="284" t="str">
        <f>'Master DB'!C381</f>
        <v>7.7 Source 3 - Short</v>
      </c>
      <c r="D381" s="284" t="str">
        <f>'Master DB'!D381</f>
        <v>Item 2</v>
      </c>
      <c r="E381" s="146" t="str">
        <f>'Master DB'!E381</f>
        <v>AlphaNum</v>
      </c>
      <c r="F381" s="285">
        <f>IF('Master DB'!F381="NULL",0,'Master DB'!F381)</f>
        <v>0</v>
      </c>
      <c r="G381" s="285">
        <f>IF('Master DB'!G381="NULL",0,'Master DB'!G381)</f>
        <v>0</v>
      </c>
      <c r="H381" s="285">
        <f>IF('Master DB'!H381="NULL",0,'Master DB'!H381)</f>
        <v>0</v>
      </c>
      <c r="I381" s="285">
        <f>IF('Master DB'!I381="NULL",0,'Master DB'!I381)</f>
        <v>0</v>
      </c>
      <c r="J381" s="285">
        <f>IF('Master DB'!J381="NULL",0,'Master DB'!J381)</f>
        <v>0</v>
      </c>
      <c r="K381" s="285">
        <f>IF('Master DB'!K381="NULL",0,'Master DB'!K381)</f>
        <v>0</v>
      </c>
      <c r="L381" s="285">
        <f>IF('Master DB'!L381="NULL",0,'Master DB'!L381)</f>
        <v>0</v>
      </c>
      <c r="M381" s="285">
        <f>IF('Master DB'!M381="NULL",0,'Master DB'!M381)</f>
        <v>0</v>
      </c>
      <c r="N381" s="285">
        <f>IF('Master DB'!N381="NULL",0,'Master DB'!N381)</f>
        <v>0</v>
      </c>
      <c r="O381" s="285">
        <f>IF('Master DB'!O381="NULL",0,'Master DB'!O381)</f>
        <v>0</v>
      </c>
      <c r="P381" s="285">
        <f>IF('Master DB'!P381="NULL",0,'Master DB'!P381)</f>
        <v>0</v>
      </c>
      <c r="Q381" s="286" t="str">
        <f>IF('Master DB'!Q381="NULL",0,'Master DB'!Q381)</f>
        <v>https://www.channelnewsasia.com</v>
      </c>
      <c r="R381" s="285">
        <f>IF('Master DB'!R381="NULL",0,'Master DB'!R381)</f>
        <v>0</v>
      </c>
      <c r="S381" s="285">
        <f>IF('Master DB'!S381="NULL",0,'Master DB'!S381)</f>
        <v>0</v>
      </c>
      <c r="T381" s="285">
        <f>IF('Master DB'!T381="NULL",0,'Master DB'!T381)</f>
        <v>0</v>
      </c>
      <c r="U381" s="285">
        <f>IF('Master DB'!U381="NULL",0,'Master DB'!U381)</f>
        <v>0</v>
      </c>
      <c r="V381" s="285">
        <f>IF('Master DB'!V381="NULL",0,'Master DB'!V381)</f>
        <v>0</v>
      </c>
      <c r="W381" s="285">
        <f>IF('Master DB'!W381="NULL",0,'Master DB'!W381)</f>
        <v>0</v>
      </c>
      <c r="X381" s="285">
        <f>IF('Master DB'!X381="NULL",0,'Master DB'!X381)</f>
        <v>0</v>
      </c>
    </row>
    <row r="382" spans="1:24" ht="15.75" customHeight="1" x14ac:dyDescent="0.2">
      <c r="A382" s="64">
        <f>'Master DB'!A382</f>
        <v>380</v>
      </c>
      <c r="B382" s="65" t="str">
        <f>'Master DB'!B382</f>
        <v>7. Other Benefits</v>
      </c>
      <c r="C382" s="65" t="str">
        <f>'Master DB'!C382</f>
        <v>7.1 Name</v>
      </c>
      <c r="D382" s="65" t="str">
        <f>'Master DB'!D382</f>
        <v>Item 3</v>
      </c>
      <c r="E382" s="66" t="str">
        <f>'Master DB'!E382</f>
        <v>AlphaNum</v>
      </c>
      <c r="F382" s="276">
        <f>IF('Master DB'!F382="NULL",0,'Master DB'!F382)</f>
        <v>0</v>
      </c>
      <c r="G382" s="276">
        <f>IF('Master DB'!G382="NULL",0,'Master DB'!G382)</f>
        <v>0</v>
      </c>
      <c r="H382" s="276" t="str">
        <f>IF('Master DB'!H382="NULL",0,'Master DB'!H382)</f>
        <v>Improved safety and visibility</v>
      </c>
      <c r="I382" s="276" t="str">
        <f>IF('Master DB'!I382="NULL",0,'Master DB'!I382)</f>
        <v>Data collection</v>
      </c>
      <c r="J382" s="276">
        <f>IF('Master DB'!J382="NULL",0,'Master DB'!J382)</f>
        <v>0</v>
      </c>
      <c r="K382" s="276">
        <f>IF('Master DB'!K382="NULL",0,'Master DB'!K382)</f>
        <v>0</v>
      </c>
      <c r="L382" s="276">
        <f>IF('Master DB'!L382="NULL",0,'Master DB'!L382)</f>
        <v>0</v>
      </c>
      <c r="M382" s="276">
        <f>IF('Master DB'!M382="NULL",0,'Master DB'!M382)</f>
        <v>0</v>
      </c>
      <c r="N382" s="276" t="str">
        <f>IF('Master DB'!N382="NULL",0,'Master DB'!N382)</f>
        <v>Public Safety &amp; Increased Security</v>
      </c>
      <c r="O382" s="276">
        <f>IF('Master DB'!O382="NULL",0,'Master DB'!O382)</f>
        <v>0</v>
      </c>
      <c r="P382" s="276">
        <f>IF('Master DB'!P382="NULL",0,'Master DB'!P382)</f>
        <v>0</v>
      </c>
      <c r="Q382" s="276" t="str">
        <f>IF('Master DB'!Q382="NULL",0,'Master DB'!Q382)</f>
        <v>Increase in housing prices and district attractiveness</v>
      </c>
      <c r="R382" s="276" t="str">
        <f>IF('Master DB'!R382="NULL",0,'Master DB'!R382)</f>
        <v>Economic losses</v>
      </c>
      <c r="S382" s="276">
        <f>IF('Master DB'!S382="NULL",0,'Master DB'!S382)</f>
        <v>0</v>
      </c>
      <c r="T382" s="276" t="str">
        <f>IF('Master DB'!T382="NULL",0,'Master DB'!T382)</f>
        <v>Development of Traffic App</v>
      </c>
      <c r="U382" s="276" t="str">
        <f>IF('Master DB'!U382="NULL",0,'Master DB'!U382)</f>
        <v>Development of smart Parking App</v>
      </c>
      <c r="V382" s="276" t="str">
        <f>IF('Master DB'!V382="NULL",0,'Master DB'!V382)</f>
        <v>Providing access to Wifi Data (WiFi, 4G, 5G)</v>
      </c>
      <c r="W382" s="276" t="str">
        <f>IF('Master DB'!W382="NULL",0,'Master DB'!W382)</f>
        <v>Subscription fees to wireless communication</v>
      </c>
      <c r="X382" s="276" t="str">
        <f>IF('Master DB'!X382="NULL",0,'Master DB'!X382)</f>
        <v>Data collection on users (5G)</v>
      </c>
    </row>
    <row r="383" spans="1:24" ht="15.75" customHeight="1" x14ac:dyDescent="0.2">
      <c r="A383" s="117">
        <f>'Master DB'!A383</f>
        <v>381</v>
      </c>
      <c r="B383" s="119" t="str">
        <f>'Master DB'!B383</f>
        <v>7. Other Benefits</v>
      </c>
      <c r="C383" s="119" t="str">
        <f>'Master DB'!C383</f>
        <v>7.2 source 1</v>
      </c>
      <c r="D383" s="119" t="str">
        <f>'Master DB'!D383</f>
        <v>Item 3</v>
      </c>
      <c r="E383" s="72" t="str">
        <f>'Master DB'!E383</f>
        <v>AlphaNum</v>
      </c>
      <c r="F383" s="238">
        <f>IF('Master DB'!F383="NULL",0,'Master DB'!F383)</f>
        <v>0</v>
      </c>
      <c r="G383" s="238">
        <f>IF('Master DB'!G383="NULL",0,'Master DB'!G383)</f>
        <v>0</v>
      </c>
      <c r="H383" s="281" t="str">
        <f>IF('Master DB'!H383="NULL",0,'Master DB'!H383)</f>
        <v>https://www.stouchlighting.com/blog/top-15-advantages-of-led-lighting</v>
      </c>
      <c r="I383" s="281" t="str">
        <f>IF('Master DB'!I383="NULL",0,'Master DB'!I383)</f>
        <v xml:space="preserve">https://www.citintelly.com/intelligent-street-lighting-products/street-lighting-control-system/
</v>
      </c>
      <c r="J383" s="238">
        <f>IF('Master DB'!J383="NULL",0,'Master DB'!J383)</f>
        <v>0</v>
      </c>
      <c r="K383" s="238">
        <f>IF('Master DB'!K383="NULL",0,'Master DB'!K383)</f>
        <v>0</v>
      </c>
      <c r="L383" s="238">
        <f>IF('Master DB'!L383="NULL",0,'Master DB'!L383)</f>
        <v>0</v>
      </c>
      <c r="M383" s="238">
        <f>IF('Master DB'!M383="NULL",0,'Master DB'!M383)</f>
        <v>0</v>
      </c>
      <c r="N383" s="281" t="str">
        <f>IF('Master DB'!N383="NULL",0,'Master DB'!N383)</f>
        <v>https://www.connectingbristol.org/what-is-the-humble-lamppost/</v>
      </c>
      <c r="O383" s="238">
        <f>IF('Master DB'!O383="NULL",0,'Master DB'!O383)</f>
        <v>0</v>
      </c>
      <c r="P383" s="238">
        <f>IF('Master DB'!P383="NULL",0,'Master DB'!P383)</f>
        <v>0</v>
      </c>
      <c r="Q383" s="238" t="str">
        <f>IF('Master DB'!Q383="NULL",0,'Master DB'!Q383)</f>
        <v>Internal research</v>
      </c>
      <c r="R383" s="281" t="str">
        <f>IF('Master DB'!R383="NULL",0,'Master DB'!R383)</f>
        <v>http://www.libelium.com/smart_water_wsn_flood_detection/</v>
      </c>
      <c r="S383" s="238">
        <f>IF('Master DB'!S383="NULL",0,'Master DB'!S383)</f>
        <v>0</v>
      </c>
      <c r="T383" s="281" t="str">
        <f>IF('Master DB'!T383="NULL",0,'Master DB'!T383)</f>
        <v>https://nextcity.org/daily/entry/counting-bikes-pedestrians-numina-startup</v>
      </c>
      <c r="U383" s="281" t="str">
        <f>IF('Master DB'!U383="NULL",0,'Master DB'!U383)</f>
        <v>https://ercapi.lightfair.com/convdata/lightfair/brochures/lia/CurrentByGE_CityIQ_specification.pdf</v>
      </c>
      <c r="V383" s="281" t="str">
        <f>IF('Master DB'!V383="NULL",0,'Master DB'!V383)</f>
        <v>https://www.techrepublic.com/article/new-led-smart-streetlight-pole-from-philips-lighting-could-be-your-next-wi-fi-hotspot/</v>
      </c>
      <c r="W383" s="281" t="str">
        <f>IF('Master DB'!W383="NULL",0,'Master DB'!W383)</f>
        <v>https://www.techrepublic.com/article/new-led-smart-streetlight-pole-from-philips-lighting-could-be-your-next-wi-fi-hotspot/</v>
      </c>
      <c r="X383" s="281" t="str">
        <f>IF('Master DB'!X383="NULL",0,'Master DB'!X383)</f>
        <v>https://www.linkedin.com/pulse/how-much-5g-coverage-you-really-get-from-lampposts-sameer/</v>
      </c>
    </row>
    <row r="384" spans="1:24" ht="15.75" customHeight="1" x14ac:dyDescent="0.2">
      <c r="A384" s="117">
        <f>'Master DB'!A384</f>
        <v>382</v>
      </c>
      <c r="B384" s="119" t="str">
        <f>'Master DB'!B384</f>
        <v>7. Other Benefits</v>
      </c>
      <c r="C384" s="119" t="str">
        <f>'Master DB'!C384</f>
        <v>7.3 source 2</v>
      </c>
      <c r="D384" s="119" t="str">
        <f>'Master DB'!D384</f>
        <v>Item 3</v>
      </c>
      <c r="E384" s="72" t="str">
        <f>'Master DB'!E384</f>
        <v>AlphaNum</v>
      </c>
      <c r="F384" s="281">
        <f>IF('Master DB'!F384="NULL",0,'Master DB'!F384)</f>
        <v>0</v>
      </c>
      <c r="G384" s="281">
        <f>IF('Master DB'!G384="NULL",0,'Master DB'!G384)</f>
        <v>0</v>
      </c>
      <c r="H384" s="281" t="str">
        <f>IF('Master DB'!H384="NULL",0,'Master DB'!H384)</f>
        <v>https://www.bracknell-forest.gov.uk/street-lights-led-upgrade/about-upgrade-and-its-benefits</v>
      </c>
      <c r="I384" s="281" t="str">
        <f>IF('Master DB'!I384="NULL",0,'Master DB'!I384)</f>
        <v xml:space="preserve">https://www.lumenia.com/solutions/lumenia-cms-lum-central-management-system
</v>
      </c>
      <c r="J384" s="281">
        <f>IF('Master DB'!J384="NULL",0,'Master DB'!J384)</f>
        <v>0</v>
      </c>
      <c r="K384" s="281">
        <f>IF('Master DB'!K384="NULL",0,'Master DB'!K384)</f>
        <v>0</v>
      </c>
      <c r="L384" s="281">
        <f>IF('Master DB'!L384="NULL",0,'Master DB'!L384)</f>
        <v>0</v>
      </c>
      <c r="M384" s="281">
        <f>IF('Master DB'!M384="NULL",0,'Master DB'!M384)</f>
        <v>0</v>
      </c>
      <c r="N384" s="281" t="str">
        <f>IF('Master DB'!N384="NULL",0,'Master DB'!N384)</f>
        <v>https://www.themorningbulletin.com.au/news/smart-lights-plans-enhancing-rocky-cbd-security/2768776/</v>
      </c>
      <c r="O384" s="281">
        <f>IF('Master DB'!O384="NULL",0,'Master DB'!O384)</f>
        <v>0</v>
      </c>
      <c r="P384" s="281">
        <f>IF('Master DB'!P384="NULL",0,'Master DB'!P384)</f>
        <v>0</v>
      </c>
      <c r="Q384" s="281">
        <f>IF('Master DB'!Q384="NULL",0,'Master DB'!Q384)</f>
        <v>0</v>
      </c>
      <c r="R384" s="281" t="str">
        <f>IF('Master DB'!R384="NULL",0,'Master DB'!R384)</f>
        <v>https://www.weather.gov/aprfc/terminology</v>
      </c>
      <c r="S384" s="281">
        <f>IF('Master DB'!S384="NULL",0,'Master DB'!S384)</f>
        <v>0</v>
      </c>
      <c r="T384" s="281" t="str">
        <f>IF('Master DB'!T384="NULL",0,'Master DB'!T384)</f>
        <v>https://archpaper.com/2018/11/cityiq-envisions-sensors-future-san-diego/</v>
      </c>
      <c r="U384" s="281" t="str">
        <f>IF('Master DB'!U384="NULL",0,'Master DB'!U384)</f>
        <v>http://www.parking-net.com/parking-news/cleverciti-systems-gmbh/sensors-integrated-street-lighting</v>
      </c>
      <c r="V384" s="281" t="str">
        <f>IF('Master DB'!V384="NULL",0,'Master DB'!V384)</f>
        <v>https://nypost.com/2018/03/17/nyc-wants-to-turn-streetlights-into-high-speed-wi-fi-hotspots/</v>
      </c>
      <c r="W384" s="281" t="str">
        <f>IF('Master DB'!W384="NULL",0,'Master DB'!W384)</f>
        <v>https://nypost.com/2018/03/17/nyc-wants-to-turn-streetlights-into-high-speed-wi-fi-hotspots/</v>
      </c>
      <c r="X384" s="281">
        <f>IF('Master DB'!X384="NULL",0,'Master DB'!X384)</f>
        <v>0</v>
      </c>
    </row>
    <row r="385" spans="1:24" ht="15.75" customHeight="1" x14ac:dyDescent="0.2">
      <c r="A385" s="117">
        <f>'Master DB'!A385</f>
        <v>383</v>
      </c>
      <c r="B385" s="119" t="str">
        <f>'Master DB'!B385</f>
        <v>7. Other Benefits</v>
      </c>
      <c r="C385" s="119" t="str">
        <f>'Master DB'!C385</f>
        <v>7.4 source 3</v>
      </c>
      <c r="D385" s="119" t="str">
        <f>'Master DB'!D385</f>
        <v>Item 3</v>
      </c>
      <c r="E385" s="72" t="str">
        <f>'Master DB'!E385</f>
        <v>AlphaNum</v>
      </c>
      <c r="F385" s="238">
        <f>IF('Master DB'!F385="NULL",0,'Master DB'!F385)</f>
        <v>0</v>
      </c>
      <c r="G385" s="238">
        <f>IF('Master DB'!G385="NULL",0,'Master DB'!G385)</f>
        <v>0</v>
      </c>
      <c r="H385" s="238">
        <f>IF('Master DB'!H385="NULL",0,'Master DB'!H385)</f>
        <v>0</v>
      </c>
      <c r="I385" s="238">
        <f>IF('Master DB'!I385="NULL",0,'Master DB'!I385)</f>
        <v>0</v>
      </c>
      <c r="J385" s="238">
        <f>IF('Master DB'!J385="NULL",0,'Master DB'!J385)</f>
        <v>0</v>
      </c>
      <c r="K385" s="238">
        <f>IF('Master DB'!K385="NULL",0,'Master DB'!K385)</f>
        <v>0</v>
      </c>
      <c r="L385" s="238">
        <f>IF('Master DB'!L385="NULL",0,'Master DB'!L385)</f>
        <v>0</v>
      </c>
      <c r="M385" s="238">
        <f>IF('Master DB'!M385="NULL",0,'Master DB'!M385)</f>
        <v>0</v>
      </c>
      <c r="N385" s="281" t="str">
        <f>IF('Master DB'!N385="NULL",0,'Master DB'!N385)</f>
        <v>https://www.hkt.com/staticfiles/PCCWCorpsite/Press%20Release/2018/Nov/20181123ppt%20HKT%20presentation%20at%20SCJL%20Press%20Event%20FINAL.pdf</v>
      </c>
      <c r="O385" s="238">
        <f>IF('Master DB'!O385="NULL",0,'Master DB'!O385)</f>
        <v>0</v>
      </c>
      <c r="P385" s="238">
        <f>IF('Master DB'!P385="NULL",0,'Master DB'!P385)</f>
        <v>0</v>
      </c>
      <c r="Q385" s="238">
        <f>IF('Master DB'!Q385="NULL",0,'Master DB'!Q385)</f>
        <v>0</v>
      </c>
      <c r="R385" s="238">
        <f>IF('Master DB'!R385="NULL",0,'Master DB'!R385)</f>
        <v>0</v>
      </c>
      <c r="S385" s="238">
        <f>IF('Master DB'!S385="NULL",0,'Master DB'!S385)</f>
        <v>0</v>
      </c>
      <c r="T385" s="281" t="str">
        <f>IF('Master DB'!T385="NULL",0,'Master DB'!T385)</f>
        <v>https://ercapi.lightfair.com/convdata/lightfair/brochures/lia/CurrentByGE_CityIQ_specification.pdf</v>
      </c>
      <c r="U385" s="281" t="str">
        <f>IF('Master DB'!U385="NULL",0,'Master DB'!U385)</f>
        <v>http://www.germany-australia.com.au/wp-content/uploads/2017/10/Cleverciti_Presentation_Australia.pptx-Website.pdf</v>
      </c>
      <c r="V385" s="238">
        <f>IF('Master DB'!V385="NULL",0,'Master DB'!V385)</f>
        <v>0</v>
      </c>
      <c r="W385" s="238">
        <f>IF('Master DB'!W385="NULL",0,'Master DB'!W385)</f>
        <v>0</v>
      </c>
      <c r="X385" s="238">
        <f>IF('Master DB'!X385="NULL",0,'Master DB'!X385)</f>
        <v>0</v>
      </c>
    </row>
    <row r="386" spans="1:24" ht="15.75" customHeight="1" x14ac:dyDescent="0.2">
      <c r="A386" s="117">
        <f>'Master DB'!A386</f>
        <v>384</v>
      </c>
      <c r="B386" s="119" t="str">
        <f>'Master DB'!B386</f>
        <v>7. Other Benefits</v>
      </c>
      <c r="C386" s="119" t="str">
        <f>'Master DB'!C386</f>
        <v>7.5 Source 1 - Short</v>
      </c>
      <c r="D386" s="119" t="str">
        <f>'Master DB'!D386</f>
        <v>Item 3</v>
      </c>
      <c r="E386" s="72" t="str">
        <f>'Master DB'!E386</f>
        <v>AlphaNum</v>
      </c>
      <c r="F386" s="359">
        <f>IF('Master DB'!F386="NULL",0,'Master DB'!F386)</f>
        <v>0</v>
      </c>
      <c r="G386" s="359">
        <f>IF('Master DB'!G386="NULL",0,'Master DB'!G386)</f>
        <v>0</v>
      </c>
      <c r="H386" s="360" t="str">
        <f>IF('Master DB'!H386="NULL",0,'Master DB'!H386)</f>
        <v>https://www.stouchlighting.com/</v>
      </c>
      <c r="I386" s="360" t="str">
        <f>IF('Master DB'!I386="NULL",0,'Master DB'!I386)</f>
        <v>https://www.citintelly.com/</v>
      </c>
      <c r="J386" s="359">
        <f>IF('Master DB'!J386="NULL",0,'Master DB'!J386)</f>
        <v>0</v>
      </c>
      <c r="K386" s="359">
        <f>IF('Master DB'!K386="NULL",0,'Master DB'!K386)</f>
        <v>0</v>
      </c>
      <c r="L386" s="359">
        <f>IF('Master DB'!L386="NULL",0,'Master DB'!L386)</f>
        <v>0</v>
      </c>
      <c r="M386" s="359">
        <f>IF('Master DB'!M386="NULL",0,'Master DB'!M386)</f>
        <v>0</v>
      </c>
      <c r="N386" s="360" t="str">
        <f>IF('Master DB'!N386="NULL",0,'Master DB'!N386)</f>
        <v>https://www.connectingbristol.org/</v>
      </c>
      <c r="O386" s="359">
        <f>IF('Master DB'!O386="NULL",0,'Master DB'!O386)</f>
        <v>0</v>
      </c>
      <c r="P386" s="359">
        <f>IF('Master DB'!P386="NULL",0,'Master DB'!P386)</f>
        <v>0</v>
      </c>
      <c r="Q386" s="238" t="str">
        <f>IF('Master DB'!Q386="NULL",0,'Master DB'!Q386)</f>
        <v>Internal research</v>
      </c>
      <c r="R386" s="360" t="str">
        <f>IF('Master DB'!R386="NULL",0,'Master DB'!R386)</f>
        <v>http://www.libelium.com/</v>
      </c>
      <c r="S386" s="359">
        <f>IF('Master DB'!S386="NULL",0,'Master DB'!S386)</f>
        <v>0</v>
      </c>
      <c r="T386" s="360" t="str">
        <f>IF('Master DB'!T386="NULL",0,'Master DB'!T386)</f>
        <v>https://nextcity.org/</v>
      </c>
      <c r="U386" s="360" t="str">
        <f>IF('Master DB'!U386="NULL",0,'Master DB'!U386)</f>
        <v>https://ercapi.lightfair.com/</v>
      </c>
      <c r="V386" s="360" t="str">
        <f>IF('Master DB'!V386="NULL",0,'Master DB'!V386)</f>
        <v>https://www.techrepublic.com/</v>
      </c>
      <c r="W386" s="360" t="str">
        <f>IF('Master DB'!W386="NULL",0,'Master DB'!W386)</f>
        <v>https://www.techrepublic.com/</v>
      </c>
      <c r="X386" s="360" t="str">
        <f>IF('Master DB'!X386="NULL",0,'Master DB'!X386)</f>
        <v>https://www.linkedin.com/</v>
      </c>
    </row>
    <row r="387" spans="1:24" ht="15.75" customHeight="1" x14ac:dyDescent="0.2">
      <c r="A387" s="117">
        <f>'Master DB'!A387</f>
        <v>385</v>
      </c>
      <c r="B387" s="119" t="str">
        <f>'Master DB'!B387</f>
        <v>7. Other Benefits</v>
      </c>
      <c r="C387" s="119" t="str">
        <f>'Master DB'!C387</f>
        <v>7.6 Source 2 - Short</v>
      </c>
      <c r="D387" s="119" t="str">
        <f>'Master DB'!D387</f>
        <v>Item 3</v>
      </c>
      <c r="E387" s="72" t="str">
        <f>'Master DB'!E387</f>
        <v>AlphaNum</v>
      </c>
      <c r="F387" s="361">
        <f>IF('Master DB'!F387="NULL",0,'Master DB'!F387)</f>
        <v>0</v>
      </c>
      <c r="G387" s="361">
        <f>IF('Master DB'!G387="NULL",0,'Master DB'!G387)</f>
        <v>0</v>
      </c>
      <c r="H387" s="362" t="str">
        <f>IF('Master DB'!H387="NULL",0,'Master DB'!H387)</f>
        <v>https://www.bracknell-forest.gov.uk/</v>
      </c>
      <c r="I387" s="362" t="str">
        <f>IF('Master DB'!I387="NULL",0,'Master DB'!I387)</f>
        <v>https://www.lumenia.com/</v>
      </c>
      <c r="J387" s="361">
        <f>IF('Master DB'!J387="NULL",0,'Master DB'!J387)</f>
        <v>0</v>
      </c>
      <c r="K387" s="361">
        <f>IF('Master DB'!K387="NULL",0,'Master DB'!K387)</f>
        <v>0</v>
      </c>
      <c r="L387" s="361">
        <f>IF('Master DB'!L387="NULL",0,'Master DB'!L387)</f>
        <v>0</v>
      </c>
      <c r="M387" s="361">
        <f>IF('Master DB'!M387="NULL",0,'Master DB'!M387)</f>
        <v>0</v>
      </c>
      <c r="N387" s="362" t="str">
        <f>IF('Master DB'!N387="NULL",0,'Master DB'!N387)</f>
        <v>https://www.themorningbulletin.com.au/</v>
      </c>
      <c r="O387" s="361">
        <f>IF('Master DB'!O387="NULL",0,'Master DB'!O387)</f>
        <v>0</v>
      </c>
      <c r="P387" s="361">
        <f>IF('Master DB'!P387="NULL",0,'Master DB'!P387)</f>
        <v>0</v>
      </c>
      <c r="Q387" s="361">
        <f>IF('Master DB'!Q387="NULL",0,'Master DB'!Q387)</f>
        <v>0</v>
      </c>
      <c r="R387" s="362" t="str">
        <f>IF('Master DB'!R387="NULL",0,'Master DB'!R387)</f>
        <v>https://www.weather.gov/</v>
      </c>
      <c r="S387" s="361">
        <f>IF('Master DB'!S387="NULL",0,'Master DB'!S387)</f>
        <v>0</v>
      </c>
      <c r="T387" s="362" t="str">
        <f>IF('Master DB'!T387="NULL",0,'Master DB'!T387)</f>
        <v>https://archpaper.com/</v>
      </c>
      <c r="U387" s="362" t="str">
        <f>IF('Master DB'!U387="NULL",0,'Master DB'!U387)</f>
        <v>http://www.parking-net.com/</v>
      </c>
      <c r="V387" s="362" t="str">
        <f>IF('Master DB'!V387="NULL",0,'Master DB'!V387)</f>
        <v>https://nypost.com/</v>
      </c>
      <c r="W387" s="362" t="str">
        <f>IF('Master DB'!W387="NULL",0,'Master DB'!W387)</f>
        <v>https://nypost.com/</v>
      </c>
      <c r="X387" s="361">
        <f>IF('Master DB'!X387="NULL",0,'Master DB'!X387)</f>
        <v>0</v>
      </c>
    </row>
    <row r="388" spans="1:24" ht="15.75" customHeight="1" x14ac:dyDescent="0.2">
      <c r="A388" s="283">
        <f>'Master DB'!A388</f>
        <v>386</v>
      </c>
      <c r="B388" s="119" t="str">
        <f>'Master DB'!B388</f>
        <v>7. Other Benefits</v>
      </c>
      <c r="C388" s="284" t="str">
        <f>'Master DB'!C388</f>
        <v>7.7 Source 3 - Short</v>
      </c>
      <c r="D388" s="284" t="str">
        <f>'Master DB'!D388</f>
        <v>Item 3</v>
      </c>
      <c r="E388" s="146" t="str">
        <f>'Master DB'!E388</f>
        <v>AlphaNum</v>
      </c>
      <c r="F388" s="285">
        <f>IF('Master DB'!F388="NULL",0,'Master DB'!F388)</f>
        <v>0</v>
      </c>
      <c r="G388" s="285">
        <f>IF('Master DB'!G388="NULL",0,'Master DB'!G388)</f>
        <v>0</v>
      </c>
      <c r="H388" s="285">
        <f>IF('Master DB'!H388="NULL",0,'Master DB'!H388)</f>
        <v>0</v>
      </c>
      <c r="I388" s="285">
        <f>IF('Master DB'!I388="NULL",0,'Master DB'!I388)</f>
        <v>0</v>
      </c>
      <c r="J388" s="285">
        <f>IF('Master DB'!J388="NULL",0,'Master DB'!J388)</f>
        <v>0</v>
      </c>
      <c r="K388" s="285">
        <f>IF('Master DB'!K388="NULL",0,'Master DB'!K388)</f>
        <v>0</v>
      </c>
      <c r="L388" s="285">
        <f>IF('Master DB'!L388="NULL",0,'Master DB'!L388)</f>
        <v>0</v>
      </c>
      <c r="M388" s="285">
        <f>IF('Master DB'!M388="NULL",0,'Master DB'!M388)</f>
        <v>0</v>
      </c>
      <c r="N388" s="286" t="str">
        <f>IF('Master DB'!N388="NULL",0,'Master DB'!N388)</f>
        <v>https://www.hkt.com/</v>
      </c>
      <c r="O388" s="285">
        <f>IF('Master DB'!O388="NULL",0,'Master DB'!O388)</f>
        <v>0</v>
      </c>
      <c r="P388" s="285">
        <f>IF('Master DB'!P388="NULL",0,'Master DB'!P388)</f>
        <v>0</v>
      </c>
      <c r="Q388" s="285">
        <f>IF('Master DB'!Q388="NULL",0,'Master DB'!Q388)</f>
        <v>0</v>
      </c>
      <c r="R388" s="285">
        <f>IF('Master DB'!R388="NULL",0,'Master DB'!R388)</f>
        <v>0</v>
      </c>
      <c r="S388" s="285">
        <f>IF('Master DB'!S388="NULL",0,'Master DB'!S388)</f>
        <v>0</v>
      </c>
      <c r="T388" s="286" t="str">
        <f>IF('Master DB'!T388="NULL",0,'Master DB'!T388)</f>
        <v>https://ercapi.lightfair.com/</v>
      </c>
      <c r="U388" s="286" t="str">
        <f>IF('Master DB'!U388="NULL",0,'Master DB'!U388)</f>
        <v>http://www.germany-australia.com.au/</v>
      </c>
      <c r="V388" s="285">
        <f>IF('Master DB'!V388="NULL",0,'Master DB'!V388)</f>
        <v>0</v>
      </c>
      <c r="W388" s="285">
        <f>IF('Master DB'!W388="NULL",0,'Master DB'!W388)</f>
        <v>0</v>
      </c>
      <c r="X388" s="285">
        <f>IF('Master DB'!X388="NULL",0,'Master DB'!X388)</f>
        <v>0</v>
      </c>
    </row>
    <row r="389" spans="1:24" ht="15.75" customHeight="1" x14ac:dyDescent="0.2">
      <c r="A389" s="64">
        <f>'Master DB'!A389</f>
        <v>387</v>
      </c>
      <c r="B389" s="65" t="str">
        <f>'Master DB'!B389</f>
        <v>7. Other Benefits</v>
      </c>
      <c r="C389" s="65" t="str">
        <f>'Master DB'!C389</f>
        <v>7.1 Name</v>
      </c>
      <c r="D389" s="65" t="str">
        <f>'Master DB'!D389</f>
        <v>Item 4</v>
      </c>
      <c r="E389" s="66" t="str">
        <f>'Master DB'!E389</f>
        <v>AlphaNum</v>
      </c>
      <c r="F389" s="276">
        <f>IF('Master DB'!F389="NULL",0,'Master DB'!F389)</f>
        <v>0</v>
      </c>
      <c r="G389" s="276">
        <f>IF('Master DB'!G389="NULL",0,'Master DB'!G389)</f>
        <v>0</v>
      </c>
      <c r="H389" s="276">
        <f>IF('Master DB'!H389="NULL",0,'Master DB'!H389)</f>
        <v>0</v>
      </c>
      <c r="I389" s="276" t="str">
        <f>IF('Master DB'!I389="NULL",0,'Master DB'!I389)</f>
        <v>Carbon savings</v>
      </c>
      <c r="J389" s="276">
        <f>IF('Master DB'!J389="NULL",0,'Master DB'!J389)</f>
        <v>0</v>
      </c>
      <c r="K389" s="276">
        <f>IF('Master DB'!K389="NULL",0,'Master DB'!K389)</f>
        <v>0</v>
      </c>
      <c r="L389" s="276">
        <f>IF('Master DB'!L389="NULL",0,'Master DB'!L389)</f>
        <v>0</v>
      </c>
      <c r="M389" s="276">
        <f>IF('Master DB'!M389="NULL",0,'Master DB'!M389)</f>
        <v>0</v>
      </c>
      <c r="N389" s="276">
        <f>IF('Master DB'!N389="NULL",0,'Master DB'!N389)</f>
        <v>0</v>
      </c>
      <c r="O389" s="276">
        <f>IF('Master DB'!O389="NULL",0,'Master DB'!O389)</f>
        <v>0</v>
      </c>
      <c r="P389" s="276">
        <f>IF('Master DB'!P389="NULL",0,'Master DB'!P389)</f>
        <v>0</v>
      </c>
      <c r="Q389" s="276">
        <f>IF('Master DB'!Q389="NULL",0,'Master DB'!Q389)</f>
        <v>0</v>
      </c>
      <c r="R389" s="276" t="str">
        <f>IF('Master DB'!R389="NULL",0,'Master DB'!R389)</f>
        <v xml:space="preserve">Reduction of damages to farmland  </v>
      </c>
      <c r="S389" s="276">
        <f>IF('Master DB'!S389="NULL",0,'Master DB'!S389)</f>
        <v>0</v>
      </c>
      <c r="T389" s="276" t="str">
        <f>IF('Master DB'!T389="NULL",0,'Master DB'!T389)</f>
        <v>Ability to collect Data (demographic Data)</v>
      </c>
      <c r="U389" s="276" t="str">
        <f>IF('Master DB'!U389="NULL",0,'Master DB'!U389)</f>
        <v xml:space="preserve">Development of Urban planning </v>
      </c>
      <c r="V389" s="276" t="str">
        <f>IF('Master DB'!V389="NULL",0,'Master DB'!V389)</f>
        <v>Modernising the infrastructure</v>
      </c>
      <c r="W389" s="276" t="str">
        <f>IF('Master DB'!W389="NULL",0,'Master DB'!W389)</f>
        <v>Increase in housing prices and district attractiveness</v>
      </c>
      <c r="X389" s="276" t="str">
        <f>IF('Master DB'!X389="NULL",0,'Master DB'!X389)</f>
        <v>Possibility of exploitation for revenues</v>
      </c>
    </row>
    <row r="390" spans="1:24" ht="15.75" customHeight="1" x14ac:dyDescent="0.2">
      <c r="A390" s="117">
        <f>'Master DB'!A390</f>
        <v>388</v>
      </c>
      <c r="B390" s="119" t="str">
        <f>'Master DB'!B390</f>
        <v>7. Other Benefits</v>
      </c>
      <c r="C390" s="119" t="str">
        <f>'Master DB'!C390</f>
        <v>7.2 source 1</v>
      </c>
      <c r="D390" s="119" t="str">
        <f>'Master DB'!D390</f>
        <v>Item 4</v>
      </c>
      <c r="E390" s="72" t="str">
        <f>'Master DB'!E390</f>
        <v>AlphaNum</v>
      </c>
      <c r="F390" s="238">
        <f>IF('Master DB'!F390="NULL",0,'Master DB'!F390)</f>
        <v>0</v>
      </c>
      <c r="G390" s="238">
        <f>IF('Master DB'!G390="NULL",0,'Master DB'!G390)</f>
        <v>0</v>
      </c>
      <c r="H390" s="238">
        <f>IF('Master DB'!H390="NULL",0,'Master DB'!H390)</f>
        <v>0</v>
      </c>
      <c r="I390" s="281" t="str">
        <f>IF('Master DB'!I390="NULL",0,'Master DB'!I390)</f>
        <v xml:space="preserve">https://www.lumenia.com/solutions/lumenia-cms-lum-central-management-system
</v>
      </c>
      <c r="J390" s="238">
        <f>IF('Master DB'!J390="NULL",0,'Master DB'!J390)</f>
        <v>0</v>
      </c>
      <c r="K390" s="238">
        <f>IF('Master DB'!K390="NULL",0,'Master DB'!K390)</f>
        <v>0</v>
      </c>
      <c r="L390" s="238">
        <f>IF('Master DB'!L390="NULL",0,'Master DB'!L390)</f>
        <v>0</v>
      </c>
      <c r="M390" s="238">
        <f>IF('Master DB'!M390="NULL",0,'Master DB'!M390)</f>
        <v>0</v>
      </c>
      <c r="N390" s="238">
        <f>IF('Master DB'!N390="NULL",0,'Master DB'!N390)</f>
        <v>0</v>
      </c>
      <c r="O390" s="238">
        <f>IF('Master DB'!O390="NULL",0,'Master DB'!O390)</f>
        <v>0</v>
      </c>
      <c r="P390" s="238">
        <f>IF('Master DB'!P390="NULL",0,'Master DB'!P390)</f>
        <v>0</v>
      </c>
      <c r="Q390" s="238">
        <f>IF('Master DB'!Q390="NULL",0,'Master DB'!Q390)</f>
        <v>0</v>
      </c>
      <c r="R390" s="281" t="str">
        <f>IF('Master DB'!R390="NULL",0,'Master DB'!R390)</f>
        <v>http://www.libelium.com/smart_water_wsn_flood_detection/</v>
      </c>
      <c r="S390" s="238">
        <f>IF('Master DB'!S390="NULL",0,'Master DB'!S390)</f>
        <v>0</v>
      </c>
      <c r="T390" s="281" t="str">
        <f>IF('Master DB'!T390="NULL",0,'Master DB'!T390)</f>
        <v>https://www.straitstimes.com/tech/smart-lamp-posts-to-transmit-data</v>
      </c>
      <c r="U390" s="281" t="str">
        <f>IF('Master DB'!U390="NULL",0,'Master DB'!U390)</f>
        <v>https://www.cdmsmith.com/en-ME/Client-Solutions/Insights/Smart-Solutions-for-Pedestrians-in-Smart-Cities</v>
      </c>
      <c r="V390" s="281" t="str">
        <f>IF('Master DB'!V390="NULL",0,'Master DB'!V390)</f>
        <v>https://apolitical.co/solution_article/new-york-city-profit-500m-providing-free-public-wi-fi/</v>
      </c>
      <c r="W390" s="238" t="str">
        <f>IF('Master DB'!W390="NULL",0,'Master DB'!W390)</f>
        <v>Internal research</v>
      </c>
      <c r="X390" s="281" t="str">
        <f>IF('Master DB'!X390="NULL",0,'Master DB'!X390)</f>
        <v>https://www.theverge.com/2018/9/7/17829270/5g-phone-cell-mobile-network-hardware</v>
      </c>
    </row>
    <row r="391" spans="1:24" ht="15.75" customHeight="1" x14ac:dyDescent="0.2">
      <c r="A391" s="117">
        <f>'Master DB'!A391</f>
        <v>389</v>
      </c>
      <c r="B391" s="119" t="str">
        <f>'Master DB'!B391</f>
        <v>7. Other Benefits</v>
      </c>
      <c r="C391" s="119" t="str">
        <f>'Master DB'!C391</f>
        <v>7.3 source 2</v>
      </c>
      <c r="D391" s="119" t="str">
        <f>'Master DB'!D391</f>
        <v>Item 4</v>
      </c>
      <c r="E391" s="72" t="str">
        <f>'Master DB'!E391</f>
        <v>AlphaNum</v>
      </c>
      <c r="F391" s="281">
        <f>IF('Master DB'!F391="NULL",0,'Master DB'!F391)</f>
        <v>0</v>
      </c>
      <c r="G391" s="281">
        <f>IF('Master DB'!G391="NULL",0,'Master DB'!G391)</f>
        <v>0</v>
      </c>
      <c r="H391" s="281">
        <f>IF('Master DB'!H391="NULL",0,'Master DB'!H391)</f>
        <v>0</v>
      </c>
      <c r="I391" s="281" t="str">
        <f>IF('Master DB'!I391="NULL",0,'Master DB'!I391)</f>
        <v xml:space="preserve">https://www.telensa.com/news/telensa-supplies-cms-system-for-leicester-citys-led-street-lighting-energy-reduction-project
</v>
      </c>
      <c r="J391" s="281">
        <f>IF('Master DB'!J391="NULL",0,'Master DB'!J391)</f>
        <v>0</v>
      </c>
      <c r="K391" s="281">
        <f>IF('Master DB'!K391="NULL",0,'Master DB'!K391)</f>
        <v>0</v>
      </c>
      <c r="L391" s="281">
        <f>IF('Master DB'!L391="NULL",0,'Master DB'!L391)</f>
        <v>0</v>
      </c>
      <c r="M391" s="281">
        <f>IF('Master DB'!M391="NULL",0,'Master DB'!M391)</f>
        <v>0</v>
      </c>
      <c r="N391" s="281">
        <f>IF('Master DB'!N391="NULL",0,'Master DB'!N391)</f>
        <v>0</v>
      </c>
      <c r="O391" s="281">
        <f>IF('Master DB'!O391="NULL",0,'Master DB'!O391)</f>
        <v>0</v>
      </c>
      <c r="P391" s="281">
        <f>IF('Master DB'!P391="NULL",0,'Master DB'!P391)</f>
        <v>0</v>
      </c>
      <c r="Q391" s="281">
        <f>IF('Master DB'!Q391="NULL",0,'Master DB'!Q391)</f>
        <v>0</v>
      </c>
      <c r="R391" s="281" t="str">
        <f>IF('Master DB'!R391="NULL",0,'Master DB'!R391)</f>
        <v>https://www.weather.gov/aprfc/terminology</v>
      </c>
      <c r="S391" s="281">
        <f>IF('Master DB'!S391="NULL",0,'Master DB'!S391)</f>
        <v>0</v>
      </c>
      <c r="T391" s="281" t="str">
        <f>IF('Master DB'!T391="NULL",0,'Master DB'!T391)</f>
        <v>http://www.libelium.com/vehicle_traffic_monitoring_bluetooth_sensors_over_zigbee/</v>
      </c>
      <c r="U391" s="281" t="str">
        <f>IF('Master DB'!U391="NULL",0,'Master DB'!U391)</f>
        <v>https://www.sandiego.gov/sustainability/energy-and-water-efficiency/programs-projects/smart-city</v>
      </c>
      <c r="V391" s="281">
        <f>IF('Master DB'!V391="NULL",0,'Master DB'!V391)</f>
        <v>0</v>
      </c>
      <c r="W391" s="281">
        <f>IF('Master DB'!W391="NULL",0,'Master DB'!W391)</f>
        <v>0</v>
      </c>
      <c r="X391" s="281">
        <f>IF('Master DB'!X391="NULL",0,'Master DB'!X391)</f>
        <v>0</v>
      </c>
    </row>
    <row r="392" spans="1:24" ht="15.75" customHeight="1" x14ac:dyDescent="0.2">
      <c r="A392" s="117">
        <f>'Master DB'!A392</f>
        <v>390</v>
      </c>
      <c r="B392" s="119" t="str">
        <f>'Master DB'!B392</f>
        <v>7. Other Benefits</v>
      </c>
      <c r="C392" s="119" t="str">
        <f>'Master DB'!C392</f>
        <v>7.4 source 3</v>
      </c>
      <c r="D392" s="119" t="str">
        <f>'Master DB'!D392</f>
        <v>Item 4</v>
      </c>
      <c r="E392" s="72" t="str">
        <f>'Master DB'!E392</f>
        <v>AlphaNum</v>
      </c>
      <c r="F392" s="238">
        <f>IF('Master DB'!F392="NULL",0,'Master DB'!F392)</f>
        <v>0</v>
      </c>
      <c r="G392" s="238">
        <f>IF('Master DB'!G392="NULL",0,'Master DB'!G392)</f>
        <v>0</v>
      </c>
      <c r="H392" s="238">
        <f>IF('Master DB'!H392="NULL",0,'Master DB'!H392)</f>
        <v>0</v>
      </c>
      <c r="I392" s="281" t="str">
        <f>IF('Master DB'!I392="NULL",0,'Master DB'!I392)</f>
        <v xml:space="preserve"> https://www.osram.com/ds/knowledge/street-light-control-by-osram-innovative-light-management-system-for-outdoor-areas/index.jsp
</v>
      </c>
      <c r="J392" s="238">
        <f>IF('Master DB'!J392="NULL",0,'Master DB'!J392)</f>
        <v>0</v>
      </c>
      <c r="K392" s="238">
        <f>IF('Master DB'!K392="NULL",0,'Master DB'!K392)</f>
        <v>0</v>
      </c>
      <c r="L392" s="238">
        <f>IF('Master DB'!L392="NULL",0,'Master DB'!L392)</f>
        <v>0</v>
      </c>
      <c r="M392" s="238">
        <f>IF('Master DB'!M392="NULL",0,'Master DB'!M392)</f>
        <v>0</v>
      </c>
      <c r="N392" s="238">
        <f>IF('Master DB'!N392="NULL",0,'Master DB'!N392)</f>
        <v>0</v>
      </c>
      <c r="O392" s="238">
        <f>IF('Master DB'!O392="NULL",0,'Master DB'!O392)</f>
        <v>0</v>
      </c>
      <c r="P392" s="238">
        <f>IF('Master DB'!P392="NULL",0,'Master DB'!P392)</f>
        <v>0</v>
      </c>
      <c r="Q392" s="238">
        <f>IF('Master DB'!Q392="NULL",0,'Master DB'!Q392)</f>
        <v>0</v>
      </c>
      <c r="R392" s="238">
        <f>IF('Master DB'!R392="NULL",0,'Master DB'!R392)</f>
        <v>0</v>
      </c>
      <c r="S392" s="238">
        <f>IF('Master DB'!S392="NULL",0,'Master DB'!S392)</f>
        <v>0</v>
      </c>
      <c r="T392" s="281" t="str">
        <f>IF('Master DB'!T392="NULL",0,'Master DB'!T392)</f>
        <v>https://internet-of-things-innovation.com/insights/the-blog/iot-applications-smart-cities/#.XG5koS3MygQ</v>
      </c>
      <c r="U392" s="281" t="str">
        <f>IF('Master DB'!U392="NULL",0,'Master DB'!U392)</f>
        <v>https://nextcity.org/daily/entry/counting-bikes-pedestrians-numina-startup</v>
      </c>
      <c r="V392" s="238">
        <f>IF('Master DB'!V392="NULL",0,'Master DB'!V392)</f>
        <v>0</v>
      </c>
      <c r="W392" s="238">
        <f>IF('Master DB'!W392="NULL",0,'Master DB'!W392)</f>
        <v>0</v>
      </c>
      <c r="X392" s="281" t="str">
        <f>IF('Master DB'!X392="NULL",0,'Master DB'!X392)</f>
        <v>https://www.theverge.com/</v>
      </c>
    </row>
    <row r="393" spans="1:24" ht="15.75" customHeight="1" x14ac:dyDescent="0.2">
      <c r="A393" s="117">
        <f>'Master DB'!A393</f>
        <v>391</v>
      </c>
      <c r="B393" s="119" t="str">
        <f>'Master DB'!B393</f>
        <v>7. Other Benefits</v>
      </c>
      <c r="C393" s="119" t="str">
        <f>'Master DB'!C393</f>
        <v>7.5 Source 1 - Short</v>
      </c>
      <c r="D393" s="119" t="str">
        <f>'Master DB'!D393</f>
        <v>Item 4</v>
      </c>
      <c r="E393" s="72" t="str">
        <f>'Master DB'!E393</f>
        <v>AlphaNum</v>
      </c>
      <c r="F393" s="359">
        <f>IF('Master DB'!F393="NULL",0,'Master DB'!F393)</f>
        <v>0</v>
      </c>
      <c r="G393" s="359">
        <f>IF('Master DB'!G393="NULL",0,'Master DB'!G393)</f>
        <v>0</v>
      </c>
      <c r="H393" s="359">
        <f>IF('Master DB'!H393="NULL",0,'Master DB'!H393)</f>
        <v>0</v>
      </c>
      <c r="I393" s="360" t="str">
        <f>IF('Master DB'!I393="NULL",0,'Master DB'!I393)</f>
        <v>https://www.lumenia.com/</v>
      </c>
      <c r="J393" s="359">
        <f>IF('Master DB'!J393="NULL",0,'Master DB'!J393)</f>
        <v>0</v>
      </c>
      <c r="K393" s="359">
        <f>IF('Master DB'!K393="NULL",0,'Master DB'!K393)</f>
        <v>0</v>
      </c>
      <c r="L393" s="359">
        <f>IF('Master DB'!L393="NULL",0,'Master DB'!L393)</f>
        <v>0</v>
      </c>
      <c r="M393" s="359">
        <f>IF('Master DB'!M393="NULL",0,'Master DB'!M393)</f>
        <v>0</v>
      </c>
      <c r="N393" s="359">
        <f>IF('Master DB'!N393="NULL",0,'Master DB'!N393)</f>
        <v>0</v>
      </c>
      <c r="O393" s="359">
        <f>IF('Master DB'!O393="NULL",0,'Master DB'!O393)</f>
        <v>0</v>
      </c>
      <c r="P393" s="359">
        <f>IF('Master DB'!P393="NULL",0,'Master DB'!P393)</f>
        <v>0</v>
      </c>
      <c r="Q393" s="359">
        <f>IF('Master DB'!Q393="NULL",0,'Master DB'!Q393)</f>
        <v>0</v>
      </c>
      <c r="R393" s="360" t="str">
        <f>IF('Master DB'!R393="NULL",0,'Master DB'!R393)</f>
        <v>http://www.libelium.com/</v>
      </c>
      <c r="S393" s="359">
        <f>IF('Master DB'!S393="NULL",0,'Master DB'!S393)</f>
        <v>0</v>
      </c>
      <c r="T393" s="360" t="str">
        <f>IF('Master DB'!T393="NULL",0,'Master DB'!T393)</f>
        <v>https://www.straitstimes.com/</v>
      </c>
      <c r="U393" s="360" t="str">
        <f>IF('Master DB'!U393="NULL",0,'Master DB'!U393)</f>
        <v>https://www.cdmsmith.com/</v>
      </c>
      <c r="V393" s="360" t="str">
        <f>IF('Master DB'!V393="NULL",0,'Master DB'!V393)</f>
        <v>https://apolitical.co/</v>
      </c>
      <c r="W393" s="238" t="str">
        <f>IF('Master DB'!W393="NULL",0,'Master DB'!W393)</f>
        <v>Internal research</v>
      </c>
      <c r="X393" s="359">
        <f>IF('Master DB'!X393="NULL",0,'Master DB'!X393)</f>
        <v>0</v>
      </c>
    </row>
    <row r="394" spans="1:24" ht="15.75" customHeight="1" x14ac:dyDescent="0.2">
      <c r="A394" s="117">
        <f>'Master DB'!A394</f>
        <v>392</v>
      </c>
      <c r="B394" s="119" t="str">
        <f>'Master DB'!B394</f>
        <v>7. Other Benefits</v>
      </c>
      <c r="C394" s="119" t="str">
        <f>'Master DB'!C394</f>
        <v>7.6 Source 2 - Short</v>
      </c>
      <c r="D394" s="119" t="str">
        <f>'Master DB'!D394</f>
        <v>Item 4</v>
      </c>
      <c r="E394" s="72" t="str">
        <f>'Master DB'!E394</f>
        <v>AlphaNum</v>
      </c>
      <c r="F394" s="361">
        <f>IF('Master DB'!F394="NULL",0,'Master DB'!F394)</f>
        <v>0</v>
      </c>
      <c r="G394" s="361">
        <f>IF('Master DB'!G394="NULL",0,'Master DB'!G394)</f>
        <v>0</v>
      </c>
      <c r="H394" s="361">
        <f>IF('Master DB'!H394="NULL",0,'Master DB'!H394)</f>
        <v>0</v>
      </c>
      <c r="I394" s="362" t="str">
        <f>IF('Master DB'!I394="NULL",0,'Master DB'!I394)</f>
        <v>https://www.telensa.com/</v>
      </c>
      <c r="J394" s="361">
        <f>IF('Master DB'!J394="NULL",0,'Master DB'!J394)</f>
        <v>0</v>
      </c>
      <c r="K394" s="361">
        <f>IF('Master DB'!K394="NULL",0,'Master DB'!K394)</f>
        <v>0</v>
      </c>
      <c r="L394" s="361">
        <f>IF('Master DB'!L394="NULL",0,'Master DB'!L394)</f>
        <v>0</v>
      </c>
      <c r="M394" s="361">
        <f>IF('Master DB'!M394="NULL",0,'Master DB'!M394)</f>
        <v>0</v>
      </c>
      <c r="N394" s="361">
        <f>IF('Master DB'!N394="NULL",0,'Master DB'!N394)</f>
        <v>0</v>
      </c>
      <c r="O394" s="361">
        <f>IF('Master DB'!O394="NULL",0,'Master DB'!O394)</f>
        <v>0</v>
      </c>
      <c r="P394" s="361">
        <f>IF('Master DB'!P394="NULL",0,'Master DB'!P394)</f>
        <v>0</v>
      </c>
      <c r="Q394" s="361">
        <f>IF('Master DB'!Q394="NULL",0,'Master DB'!Q394)</f>
        <v>0</v>
      </c>
      <c r="R394" s="362" t="str">
        <f>IF('Master DB'!R394="NULL",0,'Master DB'!R394)</f>
        <v>https://www.weather.gov/</v>
      </c>
      <c r="S394" s="361">
        <f>IF('Master DB'!S394="NULL",0,'Master DB'!S394)</f>
        <v>0</v>
      </c>
      <c r="T394" s="362" t="str">
        <f>IF('Master DB'!T394="NULL",0,'Master DB'!T394)</f>
        <v>http://www.libelium.com/</v>
      </c>
      <c r="U394" s="362" t="str">
        <f>IF('Master DB'!U394="NULL",0,'Master DB'!U394)</f>
        <v>https://www.sandiego.gov/</v>
      </c>
      <c r="V394" s="361">
        <f>IF('Master DB'!V394="NULL",0,'Master DB'!V394)</f>
        <v>0</v>
      </c>
      <c r="W394" s="361">
        <f>IF('Master DB'!W394="NULL",0,'Master DB'!W394)</f>
        <v>0</v>
      </c>
      <c r="X394" s="361">
        <f>IF('Master DB'!X394="NULL",0,'Master DB'!X394)</f>
        <v>0</v>
      </c>
    </row>
    <row r="395" spans="1:24" ht="15.75" customHeight="1" x14ac:dyDescent="0.2">
      <c r="A395" s="283">
        <f>'Master DB'!A395</f>
        <v>393</v>
      </c>
      <c r="B395" s="119" t="str">
        <f>'Master DB'!B395</f>
        <v>7. Other Benefits</v>
      </c>
      <c r="C395" s="284" t="str">
        <f>'Master DB'!C395</f>
        <v>7.7 Source 3 - Short</v>
      </c>
      <c r="D395" s="284" t="str">
        <f>'Master DB'!D395</f>
        <v>Item 4</v>
      </c>
      <c r="E395" s="146" t="str">
        <f>'Master DB'!E395</f>
        <v>AlphaNum</v>
      </c>
      <c r="F395" s="285">
        <f>IF('Master DB'!F395="NULL",0,'Master DB'!F395)</f>
        <v>0</v>
      </c>
      <c r="G395" s="285">
        <f>IF('Master DB'!G395="NULL",0,'Master DB'!G395)</f>
        <v>0</v>
      </c>
      <c r="H395" s="285">
        <f>IF('Master DB'!H395="NULL",0,'Master DB'!H395)</f>
        <v>0</v>
      </c>
      <c r="I395" s="286" t="str">
        <f>IF('Master DB'!I395="NULL",0,'Master DB'!I395)</f>
        <v>https://www.osram.com/</v>
      </c>
      <c r="J395" s="285">
        <f>IF('Master DB'!J395="NULL",0,'Master DB'!J395)</f>
        <v>0</v>
      </c>
      <c r="K395" s="285">
        <f>IF('Master DB'!K395="NULL",0,'Master DB'!K395)</f>
        <v>0</v>
      </c>
      <c r="L395" s="285">
        <f>IF('Master DB'!L395="NULL",0,'Master DB'!L395)</f>
        <v>0</v>
      </c>
      <c r="M395" s="285">
        <f>IF('Master DB'!M395="NULL",0,'Master DB'!M395)</f>
        <v>0</v>
      </c>
      <c r="N395" s="285">
        <f>IF('Master DB'!N395="NULL",0,'Master DB'!N395)</f>
        <v>0</v>
      </c>
      <c r="O395" s="285">
        <f>IF('Master DB'!O395="NULL",0,'Master DB'!O395)</f>
        <v>0</v>
      </c>
      <c r="P395" s="285">
        <f>IF('Master DB'!P395="NULL",0,'Master DB'!P395)</f>
        <v>0</v>
      </c>
      <c r="Q395" s="285">
        <f>IF('Master DB'!Q395="NULL",0,'Master DB'!Q395)</f>
        <v>0</v>
      </c>
      <c r="R395" s="285">
        <f>IF('Master DB'!R395="NULL",0,'Master DB'!R395)</f>
        <v>0</v>
      </c>
      <c r="S395" s="285">
        <f>IF('Master DB'!S395="NULL",0,'Master DB'!S395)</f>
        <v>0</v>
      </c>
      <c r="T395" s="286" t="str">
        <f>IF('Master DB'!T395="NULL",0,'Master DB'!T395)</f>
        <v>https://internet-of-things-innovation.com/</v>
      </c>
      <c r="U395" s="286" t="str">
        <f>IF('Master DB'!U395="NULL",0,'Master DB'!U395)</f>
        <v>https://nextcity.org</v>
      </c>
      <c r="V395" s="285">
        <f>IF('Master DB'!V395="NULL",0,'Master DB'!V395)</f>
        <v>0</v>
      </c>
      <c r="W395" s="285">
        <f>IF('Master DB'!W395="NULL",0,'Master DB'!W395)</f>
        <v>0</v>
      </c>
      <c r="X395" s="285">
        <f>IF('Master DB'!X395="NULL",0,'Master DB'!X395)</f>
        <v>0</v>
      </c>
    </row>
    <row r="396" spans="1:24" ht="15.75" customHeight="1" x14ac:dyDescent="0.2">
      <c r="A396" s="64">
        <f>'Master DB'!A396</f>
        <v>394</v>
      </c>
      <c r="B396" s="65" t="str">
        <f>'Master DB'!B396</f>
        <v>7. Other Benefits</v>
      </c>
      <c r="C396" s="65" t="str">
        <f>'Master DB'!C396</f>
        <v>7.1 Name</v>
      </c>
      <c r="D396" s="65" t="str">
        <f>'Master DB'!D396</f>
        <v>Item 5</v>
      </c>
      <c r="E396" s="66" t="str">
        <f>'Master DB'!E396</f>
        <v>AlphaNum</v>
      </c>
      <c r="F396" s="276">
        <f>IF('Master DB'!F396="NULL",0,'Master DB'!F396)</f>
        <v>0</v>
      </c>
      <c r="G396" s="276">
        <f>IF('Master DB'!G396="NULL",0,'Master DB'!G396)</f>
        <v>0</v>
      </c>
      <c r="H396" s="276">
        <f>IF('Master DB'!H396="NULL",0,'Master DB'!H396)</f>
        <v>0</v>
      </c>
      <c r="I396" s="276">
        <f>IF('Master DB'!I396="NULL",0,'Master DB'!I396)</f>
        <v>0</v>
      </c>
      <c r="J396" s="276">
        <f>IF('Master DB'!J396="NULL",0,'Master DB'!J396)</f>
        <v>0</v>
      </c>
      <c r="K396" s="276">
        <f>IF('Master DB'!K396="NULL",0,'Master DB'!K396)</f>
        <v>0</v>
      </c>
      <c r="L396" s="276">
        <f>IF('Master DB'!L396="NULL",0,'Master DB'!L396)</f>
        <v>0</v>
      </c>
      <c r="M396" s="276">
        <f>IF('Master DB'!M396="NULL",0,'Master DB'!M396)</f>
        <v>0</v>
      </c>
      <c r="N396" s="276">
        <f>IF('Master DB'!N396="NULL",0,'Master DB'!N396)</f>
        <v>0</v>
      </c>
      <c r="O396" s="276">
        <f>IF('Master DB'!O396="NULL",0,'Master DB'!O396)</f>
        <v>0</v>
      </c>
      <c r="P396" s="276">
        <f>IF('Master DB'!P396="NULL",0,'Master DB'!P396)</f>
        <v>0</v>
      </c>
      <c r="Q396" s="276">
        <f>IF('Master DB'!Q396="NULL",0,'Master DB'!Q396)</f>
        <v>0</v>
      </c>
      <c r="R396" s="276">
        <f>IF('Master DB'!R396="NULL",0,'Master DB'!R396)</f>
        <v>0</v>
      </c>
      <c r="S396" s="276">
        <f>IF('Master DB'!S396="NULL",0,'Master DB'!S396)</f>
        <v>0</v>
      </c>
      <c r="T396" s="276" t="str">
        <f>IF('Master DB'!T396="NULL",0,'Master DB'!T396)</f>
        <v xml:space="preserve">Development of Urban planning </v>
      </c>
      <c r="U396" s="276" t="str">
        <f>IF('Master DB'!U396="NULL",0,'Master DB'!U396)</f>
        <v xml:space="preserve">Reduction of control to parking usage </v>
      </c>
      <c r="V396" s="276" t="str">
        <f>IF('Master DB'!V396="NULL",0,'Master DB'!V396)</f>
        <v>WiFi access point</v>
      </c>
      <c r="W396" s="276">
        <f>IF('Master DB'!W396="NULL",0,'Master DB'!W396)</f>
        <v>0</v>
      </c>
      <c r="X396" s="276" t="str">
        <f>IF('Master DB'!X396="NULL",0,'Master DB'!X396)</f>
        <v>Increase in housing prices and district attractiveness</v>
      </c>
    </row>
    <row r="397" spans="1:24" ht="15.75" customHeight="1" x14ac:dyDescent="0.2">
      <c r="A397" s="117">
        <f>'Master DB'!A397</f>
        <v>395</v>
      </c>
      <c r="B397" s="119" t="str">
        <f>'Master DB'!B397</f>
        <v>7. Other Benefits</v>
      </c>
      <c r="C397" s="119" t="str">
        <f>'Master DB'!C397</f>
        <v>7.2 source 1</v>
      </c>
      <c r="D397" s="119" t="str">
        <f>'Master DB'!D397</f>
        <v>Item 5</v>
      </c>
      <c r="E397" s="72" t="str">
        <f>'Master DB'!E397</f>
        <v>AlphaNum</v>
      </c>
      <c r="F397" s="238">
        <f>IF('Master DB'!F397="NULL",0,'Master DB'!F397)</f>
        <v>0</v>
      </c>
      <c r="G397" s="238">
        <f>IF('Master DB'!G397="NULL",0,'Master DB'!G397)</f>
        <v>0</v>
      </c>
      <c r="H397" s="238">
        <f>IF('Master DB'!H397="NULL",0,'Master DB'!H397)</f>
        <v>0</v>
      </c>
      <c r="I397" s="238">
        <f>IF('Master DB'!I397="NULL",0,'Master DB'!I397)</f>
        <v>0</v>
      </c>
      <c r="J397" s="238">
        <f>IF('Master DB'!J397="NULL",0,'Master DB'!J397)</f>
        <v>0</v>
      </c>
      <c r="K397" s="238">
        <f>IF('Master DB'!K397="NULL",0,'Master DB'!K397)</f>
        <v>0</v>
      </c>
      <c r="L397" s="238">
        <f>IF('Master DB'!L397="NULL",0,'Master DB'!L397)</f>
        <v>0</v>
      </c>
      <c r="M397" s="238">
        <f>IF('Master DB'!M397="NULL",0,'Master DB'!M397)</f>
        <v>0</v>
      </c>
      <c r="N397" s="238">
        <f>IF('Master DB'!N397="NULL",0,'Master DB'!N397)</f>
        <v>0</v>
      </c>
      <c r="O397" s="238">
        <f>IF('Master DB'!O397="NULL",0,'Master DB'!O397)</f>
        <v>0</v>
      </c>
      <c r="P397" s="238">
        <f>IF('Master DB'!P397="NULL",0,'Master DB'!P397)</f>
        <v>0</v>
      </c>
      <c r="Q397" s="238">
        <f>IF('Master DB'!Q397="NULL",0,'Master DB'!Q397)</f>
        <v>0</v>
      </c>
      <c r="R397" s="238">
        <f>IF('Master DB'!R397="NULL",0,'Master DB'!R397)</f>
        <v>0</v>
      </c>
      <c r="S397" s="238">
        <f>IF('Master DB'!S397="NULL",0,'Master DB'!S397)</f>
        <v>0</v>
      </c>
      <c r="T397" s="281" t="str">
        <f>IF('Master DB'!T397="NULL",0,'Master DB'!T397)</f>
        <v>https://www.cdmsmith.com/en-ME/Client-Solutions/Insights/Smart-Solutions-for-Pedestrians-in-Smart-Cities</v>
      </c>
      <c r="U397" s="281" t="str">
        <f>IF('Master DB'!U397="NULL",0,'Master DB'!U397)</f>
        <v>https://www.intel.com/content/dam/www/public/us/en/documents/solution-briefs/smart-street-lights-for-brighter-savings-solutionbrief.pdf</v>
      </c>
      <c r="V397" s="281" t="str">
        <f>IF('Master DB'!V397="NULL",0,'Master DB'!V397)</f>
        <v>https://www.techrepublic.com/article/new-led-smart-streetlight-pole-from-philips-lighting-could-be-your-next-wi-fi-hotspot/</v>
      </c>
      <c r="W397" s="238">
        <f>IF('Master DB'!W397="NULL",0,'Master DB'!W397)</f>
        <v>0</v>
      </c>
      <c r="X397" s="238" t="str">
        <f>IF('Master DB'!X397="NULL",0,'Master DB'!X397)</f>
        <v>Internal research</v>
      </c>
    </row>
    <row r="398" spans="1:24" ht="15.75" customHeight="1" x14ac:dyDescent="0.2">
      <c r="A398" s="117">
        <f>'Master DB'!A398</f>
        <v>396</v>
      </c>
      <c r="B398" s="119" t="str">
        <f>'Master DB'!B398</f>
        <v>7. Other Benefits</v>
      </c>
      <c r="C398" s="119" t="str">
        <f>'Master DB'!C398</f>
        <v>7.3 source 2</v>
      </c>
      <c r="D398" s="119" t="str">
        <f>'Master DB'!D398</f>
        <v>Item 5</v>
      </c>
      <c r="E398" s="72" t="str">
        <f>'Master DB'!E398</f>
        <v>AlphaNum</v>
      </c>
      <c r="F398" s="281">
        <f>IF('Master DB'!F398="NULL",0,'Master DB'!F398)</f>
        <v>0</v>
      </c>
      <c r="G398" s="281">
        <f>IF('Master DB'!G398="NULL",0,'Master DB'!G398)</f>
        <v>0</v>
      </c>
      <c r="H398" s="281">
        <f>IF('Master DB'!H398="NULL",0,'Master DB'!H398)</f>
        <v>0</v>
      </c>
      <c r="I398" s="281">
        <f>IF('Master DB'!I398="NULL",0,'Master DB'!I398)</f>
        <v>0</v>
      </c>
      <c r="J398" s="281">
        <f>IF('Master DB'!J398="NULL",0,'Master DB'!J398)</f>
        <v>0</v>
      </c>
      <c r="K398" s="281">
        <f>IF('Master DB'!K398="NULL",0,'Master DB'!K398)</f>
        <v>0</v>
      </c>
      <c r="L398" s="281">
        <f>IF('Master DB'!L398="NULL",0,'Master DB'!L398)</f>
        <v>0</v>
      </c>
      <c r="M398" s="281">
        <f>IF('Master DB'!M398="NULL",0,'Master DB'!M398)</f>
        <v>0</v>
      </c>
      <c r="N398" s="281">
        <f>IF('Master DB'!N398="NULL",0,'Master DB'!N398)</f>
        <v>0</v>
      </c>
      <c r="O398" s="281">
        <f>IF('Master DB'!O398="NULL",0,'Master DB'!O398)</f>
        <v>0</v>
      </c>
      <c r="P398" s="281">
        <f>IF('Master DB'!P398="NULL",0,'Master DB'!P398)</f>
        <v>0</v>
      </c>
      <c r="Q398" s="281">
        <f>IF('Master DB'!Q398="NULL",0,'Master DB'!Q398)</f>
        <v>0</v>
      </c>
      <c r="R398" s="281">
        <f>IF('Master DB'!R398="NULL",0,'Master DB'!R398)</f>
        <v>0</v>
      </c>
      <c r="S398" s="281">
        <f>IF('Master DB'!S398="NULL",0,'Master DB'!S398)</f>
        <v>0</v>
      </c>
      <c r="T398" s="281" t="str">
        <f>IF('Master DB'!T398="NULL",0,'Master DB'!T398)</f>
        <v>https://www.sandiego.gov/sustainability/energy-and-water-efficiency/programs-projects/smart-city</v>
      </c>
      <c r="U398" s="281">
        <f>IF('Master DB'!U398="NULL",0,'Master DB'!U398)</f>
        <v>0</v>
      </c>
      <c r="V398" s="281" t="str">
        <f>IF('Master DB'!V398="NULL",0,'Master DB'!V398)</f>
        <v>https://nypost.com/2018/03/17/nyc-wants-to-turn-streetlights-into-high-speed-wi-fi-hotspots/</v>
      </c>
      <c r="W398" s="281">
        <f>IF('Master DB'!W398="NULL",0,'Master DB'!W398)</f>
        <v>0</v>
      </c>
      <c r="X398" s="281">
        <f>IF('Master DB'!X398="NULL",0,'Master DB'!X398)</f>
        <v>0</v>
      </c>
    </row>
    <row r="399" spans="1:24" ht="15.75" customHeight="1" x14ac:dyDescent="0.2">
      <c r="A399" s="117">
        <f>'Master DB'!A399</f>
        <v>397</v>
      </c>
      <c r="B399" s="119" t="str">
        <f>'Master DB'!B399</f>
        <v>7. Other Benefits</v>
      </c>
      <c r="C399" s="119" t="str">
        <f>'Master DB'!C399</f>
        <v>7.4 source 3</v>
      </c>
      <c r="D399" s="119" t="str">
        <f>'Master DB'!D399</f>
        <v>Item 5</v>
      </c>
      <c r="E399" s="72" t="str">
        <f>'Master DB'!E399</f>
        <v>AlphaNum</v>
      </c>
      <c r="F399" s="238">
        <f>IF('Master DB'!F399="NULL",0,'Master DB'!F399)</f>
        <v>0</v>
      </c>
      <c r="G399" s="238">
        <f>IF('Master DB'!G399="NULL",0,'Master DB'!G399)</f>
        <v>0</v>
      </c>
      <c r="H399" s="238">
        <f>IF('Master DB'!H399="NULL",0,'Master DB'!H399)</f>
        <v>0</v>
      </c>
      <c r="I399" s="238">
        <f>IF('Master DB'!I399="NULL",0,'Master DB'!I399)</f>
        <v>0</v>
      </c>
      <c r="J399" s="238">
        <f>IF('Master DB'!J399="NULL",0,'Master DB'!J399)</f>
        <v>0</v>
      </c>
      <c r="K399" s="238">
        <f>IF('Master DB'!K399="NULL",0,'Master DB'!K399)</f>
        <v>0</v>
      </c>
      <c r="L399" s="238">
        <f>IF('Master DB'!L399="NULL",0,'Master DB'!L399)</f>
        <v>0</v>
      </c>
      <c r="M399" s="238">
        <f>IF('Master DB'!M399="NULL",0,'Master DB'!M399)</f>
        <v>0</v>
      </c>
      <c r="N399" s="238">
        <f>IF('Master DB'!N399="NULL",0,'Master DB'!N399)</f>
        <v>0</v>
      </c>
      <c r="O399" s="238">
        <f>IF('Master DB'!O399="NULL",0,'Master DB'!O399)</f>
        <v>0</v>
      </c>
      <c r="P399" s="238">
        <f>IF('Master DB'!P399="NULL",0,'Master DB'!P399)</f>
        <v>0</v>
      </c>
      <c r="Q399" s="238">
        <f>IF('Master DB'!Q399="NULL",0,'Master DB'!Q399)</f>
        <v>0</v>
      </c>
      <c r="R399" s="238">
        <f>IF('Master DB'!R399="NULL",0,'Master DB'!R399)</f>
        <v>0</v>
      </c>
      <c r="S399" s="238">
        <f>IF('Master DB'!S399="NULL",0,'Master DB'!S399)</f>
        <v>0</v>
      </c>
      <c r="T399" s="281" t="str">
        <f>IF('Master DB'!T399="NULL",0,'Master DB'!T399)</f>
        <v>https://nextcity.org/daily/entry/counting-bikes-pedestrians-numina-startup</v>
      </c>
      <c r="U399" s="238">
        <f>IF('Master DB'!U399="NULL",0,'Master DB'!U399)</f>
        <v>0</v>
      </c>
      <c r="V399" s="281" t="str">
        <f>IF('Master DB'!V399="NULL",0,'Master DB'!V399)</f>
        <v>https://data.smgov.net/Public-Services/City-Wi-Fi-Access-Points/j485-ymdf</v>
      </c>
      <c r="W399" s="238">
        <f>IF('Master DB'!W399="NULL",0,'Master DB'!W399)</f>
        <v>0</v>
      </c>
      <c r="X399" s="238">
        <f>IF('Master DB'!X399="NULL",0,'Master DB'!X399)</f>
        <v>0</v>
      </c>
    </row>
    <row r="400" spans="1:24" ht="15.75" customHeight="1" x14ac:dyDescent="0.2">
      <c r="A400" s="117">
        <f>'Master DB'!A400</f>
        <v>398</v>
      </c>
      <c r="B400" s="119" t="str">
        <f>'Master DB'!B400</f>
        <v>7. Other Benefits</v>
      </c>
      <c r="C400" s="119" t="str">
        <f>'Master DB'!C400</f>
        <v>7.5 Source 1 - Short</v>
      </c>
      <c r="D400" s="119" t="str">
        <f>'Master DB'!D400</f>
        <v>Item 5</v>
      </c>
      <c r="E400" s="72" t="str">
        <f>'Master DB'!E400</f>
        <v>AlphaNum</v>
      </c>
      <c r="F400" s="359">
        <f>IF('Master DB'!F400="NULL",0,'Master DB'!F400)</f>
        <v>0</v>
      </c>
      <c r="G400" s="359">
        <f>IF('Master DB'!G400="NULL",0,'Master DB'!G400)</f>
        <v>0</v>
      </c>
      <c r="H400" s="359">
        <f>IF('Master DB'!H400="NULL",0,'Master DB'!H400)</f>
        <v>0</v>
      </c>
      <c r="I400" s="359">
        <f>IF('Master DB'!I400="NULL",0,'Master DB'!I400)</f>
        <v>0</v>
      </c>
      <c r="J400" s="359">
        <f>IF('Master DB'!J400="NULL",0,'Master DB'!J400)</f>
        <v>0</v>
      </c>
      <c r="K400" s="359">
        <f>IF('Master DB'!K400="NULL",0,'Master DB'!K400)</f>
        <v>0</v>
      </c>
      <c r="L400" s="359">
        <f>IF('Master DB'!L400="NULL",0,'Master DB'!L400)</f>
        <v>0</v>
      </c>
      <c r="M400" s="359">
        <f>IF('Master DB'!M400="NULL",0,'Master DB'!M400)</f>
        <v>0</v>
      </c>
      <c r="N400" s="359">
        <f>IF('Master DB'!N400="NULL",0,'Master DB'!N400)</f>
        <v>0</v>
      </c>
      <c r="O400" s="359">
        <f>IF('Master DB'!O400="NULL",0,'Master DB'!O400)</f>
        <v>0</v>
      </c>
      <c r="P400" s="359">
        <f>IF('Master DB'!P400="NULL",0,'Master DB'!P400)</f>
        <v>0</v>
      </c>
      <c r="Q400" s="359">
        <f>IF('Master DB'!Q400="NULL",0,'Master DB'!Q400)</f>
        <v>0</v>
      </c>
      <c r="R400" s="359">
        <f>IF('Master DB'!R400="NULL",0,'Master DB'!R400)</f>
        <v>0</v>
      </c>
      <c r="S400" s="359">
        <f>IF('Master DB'!S400="NULL",0,'Master DB'!S400)</f>
        <v>0</v>
      </c>
      <c r="T400" s="360" t="str">
        <f>IF('Master DB'!T400="NULL",0,'Master DB'!T400)</f>
        <v>https://www.cdmsmith.com</v>
      </c>
      <c r="U400" s="360" t="str">
        <f>IF('Master DB'!U400="NULL",0,'Master DB'!U400)</f>
        <v>https://www.intel.com/</v>
      </c>
      <c r="V400" s="360" t="str">
        <f>IF('Master DB'!V400="NULL",0,'Master DB'!V400)</f>
        <v>https://www.techrepublic.com/</v>
      </c>
      <c r="W400" s="359">
        <f>IF('Master DB'!W400="NULL",0,'Master DB'!W400)</f>
        <v>0</v>
      </c>
      <c r="X400" s="238" t="str">
        <f>IF('Master DB'!X400="NULL",0,'Master DB'!X400)</f>
        <v>Internal research</v>
      </c>
    </row>
    <row r="401" spans="1:24" ht="15.75" customHeight="1" x14ac:dyDescent="0.2">
      <c r="A401" s="117">
        <f>'Master DB'!A401</f>
        <v>399</v>
      </c>
      <c r="B401" s="119" t="str">
        <f>'Master DB'!B401</f>
        <v>7. Other Benefits</v>
      </c>
      <c r="C401" s="119" t="str">
        <f>'Master DB'!C401</f>
        <v>7.6 Source 2 - Short</v>
      </c>
      <c r="D401" s="119" t="str">
        <f>'Master DB'!D401</f>
        <v>Item 5</v>
      </c>
      <c r="E401" s="72" t="str">
        <f>'Master DB'!E401</f>
        <v>AlphaNum</v>
      </c>
      <c r="F401" s="361">
        <f>IF('Master DB'!F401="NULL",0,'Master DB'!F401)</f>
        <v>0</v>
      </c>
      <c r="G401" s="361">
        <f>IF('Master DB'!G401="NULL",0,'Master DB'!G401)</f>
        <v>0</v>
      </c>
      <c r="H401" s="361">
        <f>IF('Master DB'!H401="NULL",0,'Master DB'!H401)</f>
        <v>0</v>
      </c>
      <c r="I401" s="361">
        <f>IF('Master DB'!I401="NULL",0,'Master DB'!I401)</f>
        <v>0</v>
      </c>
      <c r="J401" s="361">
        <f>IF('Master DB'!J401="NULL",0,'Master DB'!J401)</f>
        <v>0</v>
      </c>
      <c r="K401" s="361">
        <f>IF('Master DB'!K401="NULL",0,'Master DB'!K401)</f>
        <v>0</v>
      </c>
      <c r="L401" s="361">
        <f>IF('Master DB'!L401="NULL",0,'Master DB'!L401)</f>
        <v>0</v>
      </c>
      <c r="M401" s="361">
        <f>IF('Master DB'!M401="NULL",0,'Master DB'!M401)</f>
        <v>0</v>
      </c>
      <c r="N401" s="361">
        <f>IF('Master DB'!N401="NULL",0,'Master DB'!N401)</f>
        <v>0</v>
      </c>
      <c r="O401" s="361">
        <f>IF('Master DB'!O401="NULL",0,'Master DB'!O401)</f>
        <v>0</v>
      </c>
      <c r="P401" s="361">
        <f>IF('Master DB'!P401="NULL",0,'Master DB'!P401)</f>
        <v>0</v>
      </c>
      <c r="Q401" s="361">
        <f>IF('Master DB'!Q401="NULL",0,'Master DB'!Q401)</f>
        <v>0</v>
      </c>
      <c r="R401" s="361">
        <f>IF('Master DB'!R401="NULL",0,'Master DB'!R401)</f>
        <v>0</v>
      </c>
      <c r="S401" s="361">
        <f>IF('Master DB'!S401="NULL",0,'Master DB'!S401)</f>
        <v>0</v>
      </c>
      <c r="T401" s="362" t="str">
        <f>IF('Master DB'!T401="NULL",0,'Master DB'!T401)</f>
        <v>https://www.sandiego.gov/</v>
      </c>
      <c r="U401" s="361">
        <f>IF('Master DB'!U401="NULL",0,'Master DB'!U401)</f>
        <v>0</v>
      </c>
      <c r="V401" s="362" t="str">
        <f>IF('Master DB'!V401="NULL",0,'Master DB'!V401)</f>
        <v>https://nypost.com/</v>
      </c>
      <c r="W401" s="361">
        <f>IF('Master DB'!W401="NULL",0,'Master DB'!W401)</f>
        <v>0</v>
      </c>
      <c r="X401" s="361">
        <f>IF('Master DB'!X401="NULL",0,'Master DB'!X401)</f>
        <v>0</v>
      </c>
    </row>
    <row r="402" spans="1:24" ht="15.75" customHeight="1" x14ac:dyDescent="0.2">
      <c r="A402" s="283">
        <f>'Master DB'!A402</f>
        <v>400</v>
      </c>
      <c r="B402" s="119" t="str">
        <f>'Master DB'!B402</f>
        <v>7. Other Benefits</v>
      </c>
      <c r="C402" s="284" t="str">
        <f>'Master DB'!C402</f>
        <v>7.7 Source 3 - Short</v>
      </c>
      <c r="D402" s="284" t="str">
        <f>'Master DB'!D402</f>
        <v>Item 5</v>
      </c>
      <c r="E402" s="146" t="str">
        <f>'Master DB'!E402</f>
        <v>AlphaNum</v>
      </c>
      <c r="F402" s="285">
        <f>IF('Master DB'!F402="NULL",0,'Master DB'!F402)</f>
        <v>0</v>
      </c>
      <c r="G402" s="285">
        <f>IF('Master DB'!G402="NULL",0,'Master DB'!G402)</f>
        <v>0</v>
      </c>
      <c r="H402" s="285">
        <f>IF('Master DB'!H402="NULL",0,'Master DB'!H402)</f>
        <v>0</v>
      </c>
      <c r="I402" s="285">
        <f>IF('Master DB'!I402="NULL",0,'Master DB'!I402)</f>
        <v>0</v>
      </c>
      <c r="J402" s="285">
        <f>IF('Master DB'!J402="NULL",0,'Master DB'!J402)</f>
        <v>0</v>
      </c>
      <c r="K402" s="285">
        <f>IF('Master DB'!K402="NULL",0,'Master DB'!K402)</f>
        <v>0</v>
      </c>
      <c r="L402" s="285">
        <f>IF('Master DB'!L402="NULL",0,'Master DB'!L402)</f>
        <v>0</v>
      </c>
      <c r="M402" s="285">
        <f>IF('Master DB'!M402="NULL",0,'Master DB'!M402)</f>
        <v>0</v>
      </c>
      <c r="N402" s="285">
        <f>IF('Master DB'!N402="NULL",0,'Master DB'!N402)</f>
        <v>0</v>
      </c>
      <c r="O402" s="285">
        <f>IF('Master DB'!O402="NULL",0,'Master DB'!O402)</f>
        <v>0</v>
      </c>
      <c r="P402" s="285">
        <f>IF('Master DB'!P402="NULL",0,'Master DB'!P402)</f>
        <v>0</v>
      </c>
      <c r="Q402" s="285">
        <f>IF('Master DB'!Q402="NULL",0,'Master DB'!Q402)</f>
        <v>0</v>
      </c>
      <c r="R402" s="285">
        <f>IF('Master DB'!R402="NULL",0,'Master DB'!R402)</f>
        <v>0</v>
      </c>
      <c r="S402" s="285">
        <f>IF('Master DB'!S402="NULL",0,'Master DB'!S402)</f>
        <v>0</v>
      </c>
      <c r="T402" s="286" t="str">
        <f>IF('Master DB'!T402="NULL",0,'Master DB'!T402)</f>
        <v>https://nextcity.org/</v>
      </c>
      <c r="U402" s="285">
        <f>IF('Master DB'!U402="NULL",0,'Master DB'!U402)</f>
        <v>0</v>
      </c>
      <c r="V402" s="286" t="str">
        <f>IF('Master DB'!V402="NULL",0,'Master DB'!V402)</f>
        <v>https://data.smgov.net/</v>
      </c>
      <c r="W402" s="285">
        <f>IF('Master DB'!W402="NULL",0,'Master DB'!W402)</f>
        <v>0</v>
      </c>
      <c r="X402" s="285">
        <f>IF('Master DB'!X402="NULL",0,'Master DB'!X402)</f>
        <v>0</v>
      </c>
    </row>
    <row r="403" spans="1:24" ht="15.75" customHeight="1" x14ac:dyDescent="0.2">
      <c r="A403" s="64">
        <f>'Master DB'!A403</f>
        <v>401</v>
      </c>
      <c r="B403" s="65" t="str">
        <f>'Master DB'!B403</f>
        <v>8. Risks</v>
      </c>
      <c r="C403" s="65" t="str">
        <f>'Master DB'!C403</f>
        <v>8.1 Name</v>
      </c>
      <c r="D403" s="65" t="str">
        <f>'Master DB'!D403</f>
        <v>Item 1</v>
      </c>
      <c r="E403" s="66" t="str">
        <f>'Master DB'!E403</f>
        <v>AlphaNum</v>
      </c>
      <c r="F403" s="276">
        <f>IF('Master DB'!F403="NULL",0,'Master DB'!F403)</f>
        <v>0</v>
      </c>
      <c r="G403" s="276">
        <f>IF('Master DB'!G403="NULL",0,'Master DB'!G403)</f>
        <v>0</v>
      </c>
      <c r="H403" s="276" t="str">
        <f>IF('Master DB'!H403="NULL",0,'Master DB'!H403)</f>
        <v>Potential Negative impact on health</v>
      </c>
      <c r="I403" s="276" t="str">
        <f>IF('Master DB'!I403="NULL",0,'Master DB'!I403)</f>
        <v>Network Hacking</v>
      </c>
      <c r="J403" s="276" t="str">
        <f>IF('Master DB'!J403="NULL",0,'Master DB'!J403)</f>
        <v>Grid reliability (instability and disruptions)</v>
      </c>
      <c r="K403" s="276" t="str">
        <f>IF('Master DB'!K403="NULL",0,'Master DB'!K403)</f>
        <v>Vandalism</v>
      </c>
      <c r="L403" s="276" t="str">
        <f>IF('Master DB'!L403="NULL",0,'Master DB'!L403)</f>
        <v>Safety risks</v>
      </c>
      <c r="M403" s="276" t="str">
        <f>IF('Master DB'!M403="NULL",0,'Master DB'!M403)</f>
        <v>Cyber attack</v>
      </c>
      <c r="N403" s="276" t="str">
        <f>IF('Master DB'!N403="NULL",0,'Master DB'!N403)</f>
        <v>Network and coverage Issues</v>
      </c>
      <c r="O403" s="276" t="str">
        <f>IF('Master DB'!O403="NULL",0,'Master DB'!O403)</f>
        <v>Lack of public acceptance</v>
      </c>
      <c r="P403" s="276" t="str">
        <f>IF('Master DB'!P403="NULL",0,'Master DB'!P403)</f>
        <v>Lack of scalability - coverage</v>
      </c>
      <c r="Q403" s="276" t="str">
        <f>IF('Master DB'!Q403="NULL",0,'Master DB'!Q403)</f>
        <v>Lack of public acceptance</v>
      </c>
      <c r="R403" s="276" t="str">
        <f>IF('Master DB'!R403="NULL",0,'Master DB'!R403)</f>
        <v>Lack of scalability - coverage</v>
      </c>
      <c r="S403" s="276" t="str">
        <f>IF('Master DB'!S403="NULL",0,'Master DB'!S403)</f>
        <v>Limited visibility due to the height of advertisement</v>
      </c>
      <c r="T403" s="276" t="str">
        <f>IF('Master DB'!T403="NULL",0,'Master DB'!T403)</f>
        <v>Data hacking</v>
      </c>
      <c r="U403" s="276" t="str">
        <f>IF('Master DB'!U403="NULL",0,'Master DB'!U403)</f>
        <v>Cyber attacks</v>
      </c>
      <c r="V403" s="276" t="str">
        <f>IF('Master DB'!V403="NULL",0,'Master DB'!V403)</f>
        <v>Cyber attacks</v>
      </c>
      <c r="W403" s="276" t="str">
        <f>IF('Master DB'!W403="NULL",0,'Master DB'!W403)</f>
        <v>Cyber attacks</v>
      </c>
      <c r="X403" s="276" t="str">
        <f>IF('Master DB'!X403="NULL",0,'Master DB'!X403)</f>
        <v>Potential Negative impact on health</v>
      </c>
    </row>
    <row r="404" spans="1:24" ht="15.75" customHeight="1" x14ac:dyDescent="0.2">
      <c r="A404" s="117">
        <f>'Master DB'!A404</f>
        <v>402</v>
      </c>
      <c r="B404" s="119" t="str">
        <f>'Master DB'!B404</f>
        <v>8. Risks</v>
      </c>
      <c r="C404" s="119" t="str">
        <f>'Master DB'!C404</f>
        <v>8.2 source 1</v>
      </c>
      <c r="D404" s="119" t="str">
        <f>'Master DB'!D404</f>
        <v>Item 1</v>
      </c>
      <c r="E404" s="72" t="str">
        <f>'Master DB'!E404</f>
        <v>AlphaNum</v>
      </c>
      <c r="F404" s="238">
        <f>IF('Master DB'!F404="NULL",0,'Master DB'!F404)</f>
        <v>0</v>
      </c>
      <c r="G404" s="238">
        <f>IF('Master DB'!G404="NULL",0,'Master DB'!G404)</f>
        <v>0</v>
      </c>
      <c r="H404" s="281" t="str">
        <f>IF('Master DB'!H404="NULL",0,'Master DB'!H404)</f>
        <v>https://www.scientificamerican.com/article/led-lightbulb-concerns/</v>
      </c>
      <c r="I404" s="281" t="str">
        <f>IF('Master DB'!I404="NULL",0,'Master DB'!I404)</f>
        <v xml:space="preserve">https://www.lumenia.com/solutions/lumenia-cms-lum-central-management-system
</v>
      </c>
      <c r="J404" s="281" t="str">
        <f>IF('Master DB'!J404="NULL",0,'Master DB'!J404)</f>
        <v>https://www3.nd.edu/~vgupta2/research/publications/lhgsg16.pdf</v>
      </c>
      <c r="K404" s="281" t="str">
        <f>IF('Master DB'!K404="NULL",0,'Master DB'!K404)</f>
        <v>http://www.altenergy.org/renewables/solar/DIY/solar-safety.html</v>
      </c>
      <c r="L404" s="281" t="str">
        <f>IF('Master DB'!L404="NULL",0,'Master DB'!L404)</f>
        <v xml:space="preserve">https://news.energysage.com/how-safe-are-solar-batteries-for-your-home/
</v>
      </c>
      <c r="M404" s="281" t="str">
        <f>IF('Master DB'!M404="NULL",0,'Master DB'!M404)</f>
        <v>https://reolink.com/pros-cons-of-surveillance-cameras-in-public-places/</v>
      </c>
      <c r="N404" s="281" t="str">
        <f>IF('Master DB'!N404="NULL",0,'Master DB'!N404)</f>
        <v>http://www.telosystems.com/telo-ptt-solutions.php</v>
      </c>
      <c r="O404" s="281" t="str">
        <f>IF('Master DB'!O404="NULL",0,'Master DB'!O404)</f>
        <v>https://www.ncbi.nlm.nih.gov/pmc/articles/PMC1253729/</v>
      </c>
      <c r="P404" s="281" t="str">
        <f>IF('Master DB'!P404="NULL",0,'Master DB'!P404)</f>
        <v>https://www.cbc.ca/news/technology/san-diego-smart-city-parking-1.4498964</v>
      </c>
      <c r="Q404" s="281" t="str">
        <f>IF('Master DB'!Q404="NULL",0,'Master DB'!Q404)</f>
        <v>https://www.channelnewsasia.com/news/singapore/smart-lampposts-singapore-wont-shine-light-peoples-lives-10229804</v>
      </c>
      <c r="R404" s="238" t="str">
        <f>IF('Master DB'!R404="NULL",0,'Master DB'!R404)</f>
        <v>Internal research</v>
      </c>
      <c r="S404" s="281" t="str">
        <f>IF('Master DB'!S404="NULL",0,'Master DB'!S404)</f>
        <v>https://www.showcaseoutdoor.co.uk/lamp-post-advertising-vs-billboards/</v>
      </c>
      <c r="T404" s="281" t="str">
        <f>IF('Master DB'!T404="NULL",0,'Master DB'!T404)</f>
        <v>https://ercapi.lightfair.com/convdata/lightfair/brochures/lia/CurrentByGE_CityIQ_specification.pdf</v>
      </c>
      <c r="U404" s="281" t="str">
        <f>IF('Master DB'!U404="NULL",0,'Master DB'!U404)</f>
        <v>https://ercapi.lightfair.com/convdata/lightfair/brochures/lia/CurrentByGE_CityIQ_specification.pdf</v>
      </c>
      <c r="V404" s="281" t="str">
        <f>IF('Master DB'!V404="NULL",0,'Master DB'!V404)</f>
        <v>https://www.staysmartonline.gov.au/protect-yourself/doing-things-safely/using-public-wireless-or-wifi-networks</v>
      </c>
      <c r="W404" s="281" t="str">
        <f>IF('Master DB'!W404="NULL",0,'Master DB'!W404)</f>
        <v>https://www.electronicshub.org/wireless-communication-introduction-types-applications/</v>
      </c>
      <c r="X404" s="281" t="str">
        <f>IF('Master DB'!X404="NULL",0,'Master DB'!X404)</f>
        <v>https://www.chroniclelive.co.uk/news/north-east-news/man-scaled-lamppost-remove-5g-14672752</v>
      </c>
    </row>
    <row r="405" spans="1:24" ht="15.75" customHeight="1" x14ac:dyDescent="0.2">
      <c r="A405" s="117">
        <f>'Master DB'!A405</f>
        <v>403</v>
      </c>
      <c r="B405" s="119" t="str">
        <f>'Master DB'!B405</f>
        <v>8. Risks</v>
      </c>
      <c r="C405" s="119" t="str">
        <f>'Master DB'!C405</f>
        <v>8.3 source 2</v>
      </c>
      <c r="D405" s="119" t="str">
        <f>'Master DB'!D405</f>
        <v>Item 1</v>
      </c>
      <c r="E405" s="72" t="str">
        <f>'Master DB'!E405</f>
        <v>AlphaNum</v>
      </c>
      <c r="F405" s="281">
        <f>IF('Master DB'!F405="NULL",0,'Master DB'!F405)</f>
        <v>0</v>
      </c>
      <c r="G405" s="281">
        <f>IF('Master DB'!G405="NULL",0,'Master DB'!G405)</f>
        <v>0</v>
      </c>
      <c r="H405" s="281" t="str">
        <f>IF('Master DB'!H405="NULL",0,'Master DB'!H405)</f>
        <v>https://gunnar.com/do-environmentally-friendly-led-lights-cause-blindness/</v>
      </c>
      <c r="I405" s="281" t="str">
        <f>IF('Master DB'!I405="NULL",0,'Master DB'!I405)</f>
        <v>https://northwoodswebdesigns.com/secure/index.php?rp=/knowledgebase/1/Hacking-and-Content-Management-Systems-CMS-domains.html</v>
      </c>
      <c r="J405" s="281" t="str">
        <f>IF('Master DB'!J405="NULL",0,'Master DB'!J405)</f>
        <v xml:space="preserve"> https://www.chargepoint.com/files/Ratepayer_Benefits_2017.pdf
</v>
      </c>
      <c r="K405" s="281" t="str">
        <f>IF('Master DB'!K405="NULL",0,'Master DB'!K405)</f>
        <v>http://www.solarselections.co.uk/blog/security-systems-prevent-solar-panel-theft-solar-farms-uk</v>
      </c>
      <c r="L405" s="281" t="str">
        <f>IF('Master DB'!L405="NULL",0,'Master DB'!L405)</f>
        <v>https://qz.com/1133123/batteries-cant-solve-the-worlds-biggest-energy-storage-problem-one-startup-has-a-solution/</v>
      </c>
      <c r="M405" s="281">
        <f>IF('Master DB'!M405="NULL",0,'Master DB'!M405)</f>
        <v>0</v>
      </c>
      <c r="N405" s="281">
        <f>IF('Master DB'!N405="NULL",0,'Master DB'!N405)</f>
        <v>0</v>
      </c>
      <c r="O405" s="281">
        <f>IF('Master DB'!O405="NULL",0,'Master DB'!O405)</f>
        <v>0</v>
      </c>
      <c r="P405" s="281" t="str">
        <f>IF('Master DB'!P405="NULL",0,'Master DB'!P405)</f>
        <v>https://media.consensys.net/how-can-blockchain-technology-help-fight-air-pollution-3bdcb1e1045f</v>
      </c>
      <c r="Q405" s="281" t="str">
        <f>IF('Master DB'!Q405="NULL",0,'Master DB'!Q405)</f>
        <v>https://eandt.theiet.org/content/articles/2018/04/privacy-concerns-over-singapore-s-sensor-packed-smart-lampposts/</v>
      </c>
      <c r="R405" s="281">
        <f>IF('Master DB'!R405="NULL",0,'Master DB'!R405)</f>
        <v>0</v>
      </c>
      <c r="S405" s="281">
        <f>IF('Master DB'!S405="NULL",0,'Master DB'!S405)</f>
        <v>0</v>
      </c>
      <c r="T405" s="281">
        <f>IF('Master DB'!T405="NULL",0,'Master DB'!T405)</f>
        <v>0</v>
      </c>
      <c r="U405" s="281">
        <f>IF('Master DB'!U405="NULL",0,'Master DB'!U405)</f>
        <v>0</v>
      </c>
      <c r="V405" s="281">
        <f>IF('Master DB'!V405="NULL",0,'Master DB'!V405)</f>
        <v>0</v>
      </c>
      <c r="W405" s="281">
        <f>IF('Master DB'!W405="NULL",0,'Master DB'!W405)</f>
        <v>0</v>
      </c>
      <c r="X405" s="281" t="str">
        <f>IF('Master DB'!X405="NULL",0,'Master DB'!X405)</f>
        <v>https://www.jrseco.com/radiation-5g-antennas-restricted-uncertainty-about-danger-to-public-Negative impact on health/</v>
      </c>
    </row>
    <row r="406" spans="1:24" ht="15.75" customHeight="1" x14ac:dyDescent="0.2">
      <c r="A406" s="117">
        <f>'Master DB'!A406</f>
        <v>404</v>
      </c>
      <c r="B406" s="119" t="str">
        <f>'Master DB'!B406</f>
        <v>8. Risks</v>
      </c>
      <c r="C406" s="119" t="str">
        <f>'Master DB'!C406</f>
        <v>8.4 source 3</v>
      </c>
      <c r="D406" s="119" t="str">
        <f>'Master DB'!D406</f>
        <v>Item 1</v>
      </c>
      <c r="E406" s="72" t="str">
        <f>'Master DB'!E406</f>
        <v>AlphaNum</v>
      </c>
      <c r="F406" s="238">
        <f>IF('Master DB'!F406="NULL",0,'Master DB'!F406)</f>
        <v>0</v>
      </c>
      <c r="G406" s="238">
        <f>IF('Master DB'!G406="NULL",0,'Master DB'!G406)</f>
        <v>0</v>
      </c>
      <c r="H406" s="238">
        <f>IF('Master DB'!H406="NULL",0,'Master DB'!H406)</f>
        <v>0</v>
      </c>
      <c r="I406" s="238">
        <f>IF('Master DB'!I406="NULL",0,'Master DB'!I406)</f>
        <v>0</v>
      </c>
      <c r="J406" s="238">
        <f>IF('Master DB'!J406="NULL",0,'Master DB'!J406)</f>
        <v>0</v>
      </c>
      <c r="K406" s="238">
        <f>IF('Master DB'!K406="NULL",0,'Master DB'!K406)</f>
        <v>0</v>
      </c>
      <c r="L406" s="238">
        <f>IF('Master DB'!L406="NULL",0,'Master DB'!L406)</f>
        <v>0</v>
      </c>
      <c r="M406" s="238">
        <f>IF('Master DB'!M406="NULL",0,'Master DB'!M406)</f>
        <v>0</v>
      </c>
      <c r="N406" s="238">
        <f>IF('Master DB'!N406="NULL",0,'Master DB'!N406)</f>
        <v>0</v>
      </c>
      <c r="O406" s="238">
        <f>IF('Master DB'!O406="NULL",0,'Master DB'!O406)</f>
        <v>0</v>
      </c>
      <c r="P406" s="238">
        <f>IF('Master DB'!P406="NULL",0,'Master DB'!P406)</f>
        <v>0</v>
      </c>
      <c r="Q406" s="281" t="str">
        <f>IF('Master DB'!Q406="NULL",0,'Master DB'!Q406)</f>
        <v xml:space="preserve"> https://arxiv.org/pdf/1710.01581.pdf</v>
      </c>
      <c r="R406" s="238">
        <f>IF('Master DB'!R406="NULL",0,'Master DB'!R406)</f>
        <v>0</v>
      </c>
      <c r="S406" s="238">
        <f>IF('Master DB'!S406="NULL",0,'Master DB'!S406)</f>
        <v>0</v>
      </c>
      <c r="T406" s="238">
        <f>IF('Master DB'!T406="NULL",0,'Master DB'!T406)</f>
        <v>0</v>
      </c>
      <c r="U406" s="238">
        <f>IF('Master DB'!U406="NULL",0,'Master DB'!U406)</f>
        <v>0</v>
      </c>
      <c r="V406" s="238">
        <f>IF('Master DB'!V406="NULL",0,'Master DB'!V406)</f>
        <v>0</v>
      </c>
      <c r="W406" s="238">
        <f>IF('Master DB'!W406="NULL",0,'Master DB'!W406)</f>
        <v>0</v>
      </c>
      <c r="X406" s="238">
        <f>IF('Master DB'!X406="NULL",0,'Master DB'!X406)</f>
        <v>0</v>
      </c>
    </row>
    <row r="407" spans="1:24" ht="15.75" customHeight="1" x14ac:dyDescent="0.2">
      <c r="A407" s="117">
        <f>'Master DB'!A407</f>
        <v>405</v>
      </c>
      <c r="B407" s="119" t="str">
        <f>'Master DB'!B407</f>
        <v>8. Risks</v>
      </c>
      <c r="C407" s="119" t="str">
        <f>'Master DB'!C407</f>
        <v>8.5 Source 1 - Short</v>
      </c>
      <c r="D407" s="119" t="str">
        <f>'Master DB'!D407</f>
        <v>Item 1</v>
      </c>
      <c r="E407" s="72" t="str">
        <f>'Master DB'!E407</f>
        <v>AlphaNum</v>
      </c>
      <c r="F407" s="359">
        <f>IF('Master DB'!F407="NULL",0,'Master DB'!F407)</f>
        <v>0</v>
      </c>
      <c r="G407" s="359">
        <f>IF('Master DB'!G407="NULL",0,'Master DB'!G407)</f>
        <v>0</v>
      </c>
      <c r="H407" s="360" t="str">
        <f>IF('Master DB'!H407="NULL",0,'Master DB'!H407)</f>
        <v>https://www.scientificamerican.com/</v>
      </c>
      <c r="I407" s="360" t="str">
        <f>IF('Master DB'!I407="NULL",0,'Master DB'!I407)</f>
        <v>https://www.lumenia.com/</v>
      </c>
      <c r="J407" s="360" t="str">
        <f>IF('Master DB'!J407="NULL",0,'Master DB'!J407)</f>
        <v>https://www3.nd.edu/</v>
      </c>
      <c r="K407" s="360" t="str">
        <f>IF('Master DB'!K407="NULL",0,'Master DB'!K407)</f>
        <v>http://www.altenergy.org/</v>
      </c>
      <c r="L407" s="360" t="str">
        <f>IF('Master DB'!L407="NULL",0,'Master DB'!L407)</f>
        <v>https://news.energysage.com/</v>
      </c>
      <c r="M407" s="360" t="str">
        <f>IF('Master DB'!M407="NULL",0,'Master DB'!M407)</f>
        <v>https://reolink.com/</v>
      </c>
      <c r="N407" s="360" t="str">
        <f>IF('Master DB'!N407="NULL",0,'Master DB'!N407)</f>
        <v>http://www.telosystems.com/</v>
      </c>
      <c r="O407" s="360" t="str">
        <f>IF('Master DB'!O407="NULL",0,'Master DB'!O407)</f>
        <v>https://www.ncbi.nlm.nih.gov/</v>
      </c>
      <c r="P407" s="360" t="str">
        <f>IF('Master DB'!P407="NULL",0,'Master DB'!P407)</f>
        <v>https://www.cbc.ca/</v>
      </c>
      <c r="Q407" s="360" t="str">
        <f>IF('Master DB'!Q407="NULL",0,'Master DB'!Q407)</f>
        <v>https://www.channelnewsasia.com/</v>
      </c>
      <c r="R407" s="359" t="str">
        <f>IF('Master DB'!R407="NULL",0,'Master DB'!R407)</f>
        <v>Internal research</v>
      </c>
      <c r="S407" s="360" t="str">
        <f>IF('Master DB'!S407="NULL",0,'Master DB'!S407)</f>
        <v>https://www.showcaseoutdoor.co.uk/</v>
      </c>
      <c r="T407" s="360" t="str">
        <f>IF('Master DB'!T407="NULL",0,'Master DB'!T407)</f>
        <v>https://ercapi.lightfair.com/</v>
      </c>
      <c r="U407" s="360" t="str">
        <f>IF('Master DB'!U407="NULL",0,'Master DB'!U407)</f>
        <v>https://ercapi.lightfair.com/</v>
      </c>
      <c r="V407" s="360" t="str">
        <f>IF('Master DB'!V407="NULL",0,'Master DB'!V407)</f>
        <v>https://www.staysmartonline.gov.au/</v>
      </c>
      <c r="W407" s="360" t="str">
        <f>IF('Master DB'!W407="NULL",0,'Master DB'!W407)</f>
        <v>https://www.electronicshub.org/</v>
      </c>
      <c r="X407" s="360" t="str">
        <f>IF('Master DB'!X407="NULL",0,'Master DB'!X407)</f>
        <v>https://www.chroniclelive.co.uk/</v>
      </c>
    </row>
    <row r="408" spans="1:24" ht="15.75" customHeight="1" x14ac:dyDescent="0.2">
      <c r="A408" s="117">
        <f>'Master DB'!A408</f>
        <v>406</v>
      </c>
      <c r="B408" s="119" t="str">
        <f>'Master DB'!B408</f>
        <v>8. Risks</v>
      </c>
      <c r="C408" s="119" t="str">
        <f>'Master DB'!C408</f>
        <v>8.6 Source 2 - Short</v>
      </c>
      <c r="D408" s="119" t="str">
        <f>'Master DB'!D408</f>
        <v>Item 1</v>
      </c>
      <c r="E408" s="72" t="str">
        <f>'Master DB'!E408</f>
        <v>AlphaNum</v>
      </c>
      <c r="F408" s="361">
        <f>IF('Master DB'!F408="NULL",0,'Master DB'!F408)</f>
        <v>0</v>
      </c>
      <c r="G408" s="361">
        <f>IF('Master DB'!G408="NULL",0,'Master DB'!G408)</f>
        <v>0</v>
      </c>
      <c r="H408" s="362" t="str">
        <f>IF('Master DB'!H408="NULL",0,'Master DB'!H408)</f>
        <v>https://gunnar.com/</v>
      </c>
      <c r="I408" s="362" t="str">
        <f>IF('Master DB'!I408="NULL",0,'Master DB'!I408)</f>
        <v>https://northwoodswebdesigns.com/</v>
      </c>
      <c r="J408" s="362" t="str">
        <f>IF('Master DB'!J408="NULL",0,'Master DB'!J408)</f>
        <v>https://www.chargepoint.com/</v>
      </c>
      <c r="K408" s="362" t="str">
        <f>IF('Master DB'!K408="NULL",0,'Master DB'!K408)</f>
        <v>http://www.solarselections.co.uk/</v>
      </c>
      <c r="L408" s="362" t="str">
        <f>IF('Master DB'!L408="NULL",0,'Master DB'!L408)</f>
        <v>https://qz.com/</v>
      </c>
      <c r="M408" s="361">
        <f>IF('Master DB'!M408="NULL",0,'Master DB'!M408)</f>
        <v>0</v>
      </c>
      <c r="N408" s="361">
        <f>IF('Master DB'!N408="NULL",0,'Master DB'!N408)</f>
        <v>0</v>
      </c>
      <c r="O408" s="361">
        <f>IF('Master DB'!O408="NULL",0,'Master DB'!O408)</f>
        <v>0</v>
      </c>
      <c r="P408" s="362" t="str">
        <f>IF('Master DB'!P408="NULL",0,'Master DB'!P408)</f>
        <v>https://media.consensys.net/</v>
      </c>
      <c r="Q408" s="362" t="str">
        <f>IF('Master DB'!Q408="NULL",0,'Master DB'!Q408)</f>
        <v>https://eandt.theiet.org/</v>
      </c>
      <c r="R408" s="361">
        <f>IF('Master DB'!R408="NULL",0,'Master DB'!R408)</f>
        <v>0</v>
      </c>
      <c r="S408" s="361">
        <f>IF('Master DB'!S408="NULL",0,'Master DB'!S408)</f>
        <v>0</v>
      </c>
      <c r="T408" s="361">
        <f>IF('Master DB'!T408="NULL",0,'Master DB'!T408)</f>
        <v>0</v>
      </c>
      <c r="U408" s="361">
        <f>IF('Master DB'!U408="NULL",0,'Master DB'!U408)</f>
        <v>0</v>
      </c>
      <c r="V408" s="361">
        <f>IF('Master DB'!V408="NULL",0,'Master DB'!V408)</f>
        <v>0</v>
      </c>
      <c r="W408" s="361">
        <f>IF('Master DB'!W408="NULL",0,'Master DB'!W408)</f>
        <v>0</v>
      </c>
      <c r="X408" s="362" t="str">
        <f>IF('Master DB'!X408="NULL",0,'Master DB'!X408)</f>
        <v>https://www.jrseco.com/</v>
      </c>
    </row>
    <row r="409" spans="1:24" ht="15.75" customHeight="1" x14ac:dyDescent="0.2">
      <c r="A409" s="283">
        <f>'Master DB'!A409</f>
        <v>407</v>
      </c>
      <c r="B409" s="284" t="str">
        <f>'Master DB'!B409</f>
        <v>8. Risks</v>
      </c>
      <c r="C409" s="284" t="str">
        <f>'Master DB'!C409</f>
        <v>8.7 Source 3 - Short</v>
      </c>
      <c r="D409" s="284" t="str">
        <f>'Master DB'!D409</f>
        <v>Item 1</v>
      </c>
      <c r="E409" s="146" t="str">
        <f>'Master DB'!E409</f>
        <v>AlphaNum</v>
      </c>
      <c r="F409" s="285">
        <f>IF('Master DB'!F409="NULL",0,'Master DB'!F409)</f>
        <v>0</v>
      </c>
      <c r="G409" s="285">
        <f>IF('Master DB'!G409="NULL",0,'Master DB'!G409)</f>
        <v>0</v>
      </c>
      <c r="H409" s="285">
        <f>IF('Master DB'!H409="NULL",0,'Master DB'!H409)</f>
        <v>0</v>
      </c>
      <c r="I409" s="285">
        <f>IF('Master DB'!I409="NULL",0,'Master DB'!I409)</f>
        <v>0</v>
      </c>
      <c r="J409" s="285">
        <f>IF('Master DB'!J409="NULL",0,'Master DB'!J409)</f>
        <v>0</v>
      </c>
      <c r="K409" s="285">
        <f>IF('Master DB'!K409="NULL",0,'Master DB'!K409)</f>
        <v>0</v>
      </c>
      <c r="L409" s="285">
        <f>IF('Master DB'!L409="NULL",0,'Master DB'!L409)</f>
        <v>0</v>
      </c>
      <c r="M409" s="285">
        <f>IF('Master DB'!M409="NULL",0,'Master DB'!M409)</f>
        <v>0</v>
      </c>
      <c r="N409" s="285">
        <f>IF('Master DB'!N409="NULL",0,'Master DB'!N409)</f>
        <v>0</v>
      </c>
      <c r="O409" s="285">
        <f>IF('Master DB'!O409="NULL",0,'Master DB'!O409)</f>
        <v>0</v>
      </c>
      <c r="P409" s="285">
        <f>IF('Master DB'!P409="NULL",0,'Master DB'!P409)</f>
        <v>0</v>
      </c>
      <c r="Q409" s="286" t="str">
        <f>IF('Master DB'!Q409="NULL",0,'Master DB'!Q409)</f>
        <v>https://arxiv.org/</v>
      </c>
      <c r="R409" s="285">
        <f>IF('Master DB'!R409="NULL",0,'Master DB'!R409)</f>
        <v>0</v>
      </c>
      <c r="S409" s="285">
        <f>IF('Master DB'!S409="NULL",0,'Master DB'!S409)</f>
        <v>0</v>
      </c>
      <c r="T409" s="285">
        <f>IF('Master DB'!T409="NULL",0,'Master DB'!T409)</f>
        <v>0</v>
      </c>
      <c r="U409" s="285">
        <f>IF('Master DB'!U409="NULL",0,'Master DB'!U409)</f>
        <v>0</v>
      </c>
      <c r="V409" s="285">
        <f>IF('Master DB'!V409="NULL",0,'Master DB'!V409)</f>
        <v>0</v>
      </c>
      <c r="W409" s="285">
        <f>IF('Master DB'!W409="NULL",0,'Master DB'!W409)</f>
        <v>0</v>
      </c>
      <c r="X409" s="285">
        <f>IF('Master DB'!X409="NULL",0,'Master DB'!X409)</f>
        <v>0</v>
      </c>
    </row>
    <row r="410" spans="1:24" ht="15.75" customHeight="1" x14ac:dyDescent="0.2">
      <c r="A410" s="64">
        <f>'Master DB'!A410</f>
        <v>408</v>
      </c>
      <c r="B410" s="65" t="str">
        <f>'Master DB'!B410</f>
        <v>8. Risks</v>
      </c>
      <c r="C410" s="65" t="str">
        <f>'Master DB'!C410</f>
        <v>8.1 Name</v>
      </c>
      <c r="D410" s="65" t="str">
        <f>'Master DB'!D410</f>
        <v>Item 2</v>
      </c>
      <c r="E410" s="66" t="str">
        <f>'Master DB'!E410</f>
        <v>AlphaNum</v>
      </c>
      <c r="F410" s="276">
        <f>IF('Master DB'!F410="NULL",0,'Master DB'!F410)</f>
        <v>0</v>
      </c>
      <c r="G410" s="276">
        <f>IF('Master DB'!G410="NULL",0,'Master DB'!G410)</f>
        <v>0</v>
      </c>
      <c r="H410" s="276" t="str">
        <f>IF('Master DB'!H410="NULL",0,'Master DB'!H410)</f>
        <v>Harm to animals</v>
      </c>
      <c r="I410" s="276" t="str">
        <f>IF('Master DB'!I410="NULL",0,'Master DB'!I410)</f>
        <v>Network crash</v>
      </c>
      <c r="J410" s="276" t="str">
        <f>IF('Master DB'!J410="NULL",0,'Master DB'!J410)</f>
        <v>Security and safety risks (extreme weather, collisions, vandalism).</v>
      </c>
      <c r="K410" s="276" t="str">
        <f>IF('Master DB'!K410="NULL",0,'Master DB'!K410)</f>
        <v>Bad weather (sunlight)</v>
      </c>
      <c r="L410" s="276" t="str">
        <f>IF('Master DB'!L410="NULL",0,'Master DB'!L410)</f>
        <v>Vandalism</v>
      </c>
      <c r="M410" s="276" t="str">
        <f>IF('Master DB'!M410="NULL",0,'Master DB'!M410)</f>
        <v>Vandalism</v>
      </c>
      <c r="N410" s="276" t="str">
        <f>IF('Master DB'!N410="NULL",0,'Master DB'!N410)</f>
        <v>Vandalism</v>
      </c>
      <c r="O410" s="276" t="str">
        <f>IF('Master DB'!O410="NULL",0,'Master DB'!O410)</f>
        <v>Sound coverage</v>
      </c>
      <c r="P410" s="276">
        <f>IF('Master DB'!P410="NULL",0,'Master DB'!P410)</f>
        <v>0</v>
      </c>
      <c r="Q410" s="276" t="str">
        <f>IF('Master DB'!Q410="NULL",0,'Master DB'!Q410)</f>
        <v>Cyber attacks(Hacking and Data leaks)</v>
      </c>
      <c r="R410" s="276">
        <f>IF('Master DB'!R410="NULL",0,'Master DB'!R410)</f>
        <v>0</v>
      </c>
      <c r="S410" s="276">
        <f>IF('Master DB'!S410="NULL",0,'Master DB'!S410)</f>
        <v>0</v>
      </c>
      <c r="T410" s="276">
        <f>IF('Master DB'!T410="NULL",0,'Master DB'!T410)</f>
        <v>0</v>
      </c>
      <c r="U410" s="276" t="str">
        <f>IF('Master DB'!U410="NULL",0,'Master DB'!U410)</f>
        <v>Public acceptance</v>
      </c>
      <c r="V410" s="276" t="str">
        <f>IF('Master DB'!V410="NULL",0,'Master DB'!V410)</f>
        <v>Connectivity</v>
      </c>
      <c r="W410" s="276" t="str">
        <f>IF('Master DB'!W410="NULL",0,'Master DB'!W410)</f>
        <v>Network interference</v>
      </c>
      <c r="X410" s="276" t="str">
        <f>IF('Master DB'!X410="NULL",0,'Master DB'!X410)</f>
        <v>Environmental risks</v>
      </c>
    </row>
    <row r="411" spans="1:24" ht="15.75" customHeight="1" x14ac:dyDescent="0.2">
      <c r="A411" s="117">
        <f>'Master DB'!A411</f>
        <v>409</v>
      </c>
      <c r="B411" s="119" t="str">
        <f>'Master DB'!B411</f>
        <v>8. Risks</v>
      </c>
      <c r="C411" s="119" t="str">
        <f>'Master DB'!C411</f>
        <v>8.2 source 1</v>
      </c>
      <c r="D411" s="119" t="str">
        <f>'Master DB'!D411</f>
        <v>Item 2</v>
      </c>
      <c r="E411" s="72" t="str">
        <f>'Master DB'!E411</f>
        <v>AlphaNum</v>
      </c>
      <c r="F411" s="238">
        <f>IF('Master DB'!F411="NULL",0,'Master DB'!F411)</f>
        <v>0</v>
      </c>
      <c r="G411" s="238">
        <f>IF('Master DB'!G411="NULL",0,'Master DB'!G411)</f>
        <v>0</v>
      </c>
      <c r="H411" s="281" t="str">
        <f>IF('Master DB'!H411="NULL",0,'Master DB'!H411)</f>
        <v xml:space="preserve">https://spectrum.ieee.org/green-tech/conservation/led-streetlights-are-giving-neighborhoods-the-blues
</v>
      </c>
      <c r="I411" s="281" t="str">
        <f>IF('Master DB'!I411="NULL",0,'Master DB'!I411)</f>
        <v xml:space="preserve">https://www.lumenia.com/solutions/lumenia-cms-lum-central-management-system
</v>
      </c>
      <c r="J411" s="281" t="str">
        <f>IF('Master DB'!J411="NULL",0,'Master DB'!J411)</f>
        <v xml:space="preserve"> https://www.globalindustrial.com/site/images/ideal-shield/ev-charging-station.pdf
</v>
      </c>
      <c r="K411" s="281" t="str">
        <f>IF('Master DB'!K411="NULL",0,'Master DB'!K411)</f>
        <v>https://reneweconomy.com.au/solar-photovoltaics-and-wind-energy-the-climate-change-solution-69448/</v>
      </c>
      <c r="L411" s="281" t="str">
        <f>IF('Master DB'!L411="NULL",0,'Master DB'!L411)</f>
        <v xml:space="preserve">http://www.altenergy.org/renewables/solar/DIY/solar-safety.html
</v>
      </c>
      <c r="M411" s="281" t="str">
        <f>IF('Master DB'!M411="NULL",0,'Master DB'!M411)</f>
        <v>https://www.kickstarter.com/projects/1287286080/the-l-eye-t-post-a-solar-cctv-lamp-posts-with-wifi</v>
      </c>
      <c r="N411" s="281" t="str">
        <f>IF('Master DB'!N411="NULL",0,'Master DB'!N411)</f>
        <v>https://www.interphone-video.com/kit-controle-d-acces-fermax-contact-a-cle-ptt-platine-anti-vandalisme-472xbc1060-3608.html</v>
      </c>
      <c r="O411" s="281" t="str">
        <f>IF('Master DB'!O411="NULL",0,'Master DB'!O411)</f>
        <v>http://streetsoundswireless.airnetix.com/FAQs.htm</v>
      </c>
      <c r="P411" s="238">
        <f>IF('Master DB'!P411="NULL",0,'Master DB'!P411)</f>
        <v>0</v>
      </c>
      <c r="Q411" s="281" t="str">
        <f>IF('Master DB'!Q411="NULL",0,'Master DB'!Q411)</f>
        <v>https://www.channelnewsasia.com/news/singapore/smart-lampposts-singapore-wont-shine-light-peoples-lives-10229804</v>
      </c>
      <c r="R411" s="238">
        <f>IF('Master DB'!R411="NULL",0,'Master DB'!R411)</f>
        <v>0</v>
      </c>
      <c r="S411" s="238">
        <f>IF('Master DB'!S411="NULL",0,'Master DB'!S411)</f>
        <v>0</v>
      </c>
      <c r="T411" s="238">
        <f>IF('Master DB'!T411="NULL",0,'Master DB'!T411)</f>
        <v>0</v>
      </c>
      <c r="U411" s="281" t="str">
        <f>IF('Master DB'!U411="NULL",0,'Master DB'!U411)</f>
        <v>https://www.europeanparking.eu/media/1279/12122014_push_pull_a4_en.pdf</v>
      </c>
      <c r="V411" s="281" t="str">
        <f>IF('Master DB'!V411="NULL",0,'Master DB'!V411)</f>
        <v>http://wjbq.com/portlands-new-led-street-lights-with-public-wi-fi-are-showing-up/</v>
      </c>
      <c r="W411" s="281" t="str">
        <f>IF('Master DB'!W411="NULL",0,'Master DB'!W411)</f>
        <v>https://www.electronicshub.org/wireless-communication-introduction-types-applications/</v>
      </c>
      <c r="X411" s="281" t="str">
        <f>IF('Master DB'!X411="NULL",0,'Master DB'!X411)</f>
        <v>http://emfsafetynetwork.org/how-to-oppose-small-cell-5g-towers/</v>
      </c>
    </row>
    <row r="412" spans="1:24" ht="15.75" customHeight="1" x14ac:dyDescent="0.2">
      <c r="A412" s="117">
        <f>'Master DB'!A412</f>
        <v>410</v>
      </c>
      <c r="B412" s="119" t="str">
        <f>'Master DB'!B412</f>
        <v>8. Risks</v>
      </c>
      <c r="C412" s="119" t="str">
        <f>'Master DB'!C412</f>
        <v>8.3 source 2</v>
      </c>
      <c r="D412" s="119" t="str">
        <f>'Master DB'!D412</f>
        <v>Item 2</v>
      </c>
      <c r="E412" s="72" t="str">
        <f>'Master DB'!E412</f>
        <v>AlphaNum</v>
      </c>
      <c r="F412" s="281">
        <f>IF('Master DB'!F412="NULL",0,'Master DB'!F412)</f>
        <v>0</v>
      </c>
      <c r="G412" s="281">
        <f>IF('Master DB'!G412="NULL",0,'Master DB'!G412)</f>
        <v>0</v>
      </c>
      <c r="H412" s="281" t="str">
        <f>IF('Master DB'!H412="NULL",0,'Master DB'!H412)</f>
        <v>https://www.sciencedaily.com/releases/2018/06/180612090618.htm</v>
      </c>
      <c r="I412" s="281" t="str">
        <f>IF('Master DB'!I412="NULL",0,'Master DB'!I412)</f>
        <v>https://www.smart-energy.com/regional-news/europe-uk/street-lighting-problems-and-solutions/</v>
      </c>
      <c r="J412" s="281" t="str">
        <f>IF('Master DB'!J412="NULL",0,'Master DB'!J412)</f>
        <v>http://mtmcongress.com/proceedngs/2017/Winter/2/25.RISKS%20AND%20SAFETY%20ISSUES%20RELATED%20TO%20USE%20OF%20ELECTRIC%20AND%20HYBRID%20VEHICLES.pdf</v>
      </c>
      <c r="K412" s="281" t="str">
        <f>IF('Master DB'!K412="NULL",0,'Master DB'!K412)</f>
        <v>https://www.offsetsolar.com/blogs/offset-solar-blog/how-bad-weather-affects-solar</v>
      </c>
      <c r="L412" s="281" t="str">
        <f>IF('Master DB'!L412="NULL",0,'Master DB'!L412)</f>
        <v>https://books.google.fr/books?id=uw_NBQAAQBAJ&amp;pg=PA273&amp;lpg=PA273&amp;dq=vandilism+energy+storage+battery&amp;source=bl&amp;ots=wo6DEFFH7P&amp;sig=ACfU3U3c878AWJ_WIazWyIi8VWJrMsKoAA&amp;hl=fr&amp;sa=X&amp;ved=2ahUKEwj6t-GvuZ_gAhWHyoUKHZqpCSEQ6AEwC3oECAEQAQ#v=onepage&amp;q=vandilism%20energy%20storage%20battery&amp;f=false</v>
      </c>
      <c r="M412" s="281" t="str">
        <f>IF('Master DB'!M412="NULL",0,'Master DB'!M412)</f>
        <v>https://en.wikipedia.org/wiki/Closed-circuit_television</v>
      </c>
      <c r="N412" s="281">
        <f>IF('Master DB'!N412="NULL",0,'Master DB'!N412)</f>
        <v>0</v>
      </c>
      <c r="O412" s="281">
        <f>IF('Master DB'!O412="NULL",0,'Master DB'!O412)</f>
        <v>0</v>
      </c>
      <c r="P412" s="281">
        <f>IF('Master DB'!P412="NULL",0,'Master DB'!P412)</f>
        <v>0</v>
      </c>
      <c r="Q412" s="281" t="str">
        <f>IF('Master DB'!Q412="NULL",0,'Master DB'!Q412)</f>
        <v>https://arxiv.org/pdf/1710.01581.pdf</v>
      </c>
      <c r="R412" s="281">
        <f>IF('Master DB'!R412="NULL",0,'Master DB'!R412)</f>
        <v>0</v>
      </c>
      <c r="S412" s="281">
        <f>IF('Master DB'!S412="NULL",0,'Master DB'!S412)</f>
        <v>0</v>
      </c>
      <c r="T412" s="281">
        <f>IF('Master DB'!T412="NULL",0,'Master DB'!T412)</f>
        <v>0</v>
      </c>
      <c r="U412" s="281">
        <f>IF('Master DB'!U412="NULL",0,'Master DB'!U412)</f>
        <v>0</v>
      </c>
      <c r="V412" s="281" t="str">
        <f>IF('Master DB'!V412="NULL",0,'Master DB'!V412)</f>
        <v>https://muftwifi.com/how-to-start-a-public-wifi-zone-business/</v>
      </c>
      <c r="W412" s="281">
        <f>IF('Master DB'!W412="NULL",0,'Master DB'!W412)</f>
        <v>0</v>
      </c>
      <c r="X412" s="281">
        <f>IF('Master DB'!X412="NULL",0,'Master DB'!X412)</f>
        <v>0</v>
      </c>
    </row>
    <row r="413" spans="1:24" ht="15.75" customHeight="1" x14ac:dyDescent="0.2">
      <c r="A413" s="117">
        <f>'Master DB'!A413</f>
        <v>411</v>
      </c>
      <c r="B413" s="119" t="str">
        <f>'Master DB'!B413</f>
        <v>8. Risks</v>
      </c>
      <c r="C413" s="119" t="str">
        <f>'Master DB'!C413</f>
        <v>8.4 source 3</v>
      </c>
      <c r="D413" s="119" t="str">
        <f>'Master DB'!D413</f>
        <v>Item 2</v>
      </c>
      <c r="E413" s="72" t="str">
        <f>'Master DB'!E413</f>
        <v>AlphaNum</v>
      </c>
      <c r="F413" s="238">
        <f>IF('Master DB'!F413="NULL",0,'Master DB'!F413)</f>
        <v>0</v>
      </c>
      <c r="G413" s="238">
        <f>IF('Master DB'!G413="NULL",0,'Master DB'!G413)</f>
        <v>0</v>
      </c>
      <c r="H413" s="238">
        <f>IF('Master DB'!H413="NULL",0,'Master DB'!H413)</f>
        <v>0</v>
      </c>
      <c r="I413" s="238">
        <f>IF('Master DB'!I413="NULL",0,'Master DB'!I413)</f>
        <v>0</v>
      </c>
      <c r="J413" s="238">
        <f>IF('Master DB'!J413="NULL",0,'Master DB'!J413)</f>
        <v>0</v>
      </c>
      <c r="K413" s="238">
        <f>IF('Master DB'!K413="NULL",0,'Master DB'!K413)</f>
        <v>0</v>
      </c>
      <c r="L413" s="238">
        <f>IF('Master DB'!L413="NULL",0,'Master DB'!L413)</f>
        <v>0</v>
      </c>
      <c r="M413" s="238">
        <f>IF('Master DB'!M413="NULL",0,'Master DB'!M413)</f>
        <v>0</v>
      </c>
      <c r="N413" s="238">
        <f>IF('Master DB'!N413="NULL",0,'Master DB'!N413)</f>
        <v>0</v>
      </c>
      <c r="O413" s="238">
        <f>IF('Master DB'!O413="NULL",0,'Master DB'!O413)</f>
        <v>0</v>
      </c>
      <c r="P413" s="238">
        <f>IF('Master DB'!P413="NULL",0,'Master DB'!P413)</f>
        <v>0</v>
      </c>
      <c r="Q413" s="238">
        <f>IF('Master DB'!Q413="NULL",0,'Master DB'!Q413)</f>
        <v>0</v>
      </c>
      <c r="R413" s="238">
        <f>IF('Master DB'!R413="NULL",0,'Master DB'!R413)</f>
        <v>0</v>
      </c>
      <c r="S413" s="238">
        <f>IF('Master DB'!S413="NULL",0,'Master DB'!S413)</f>
        <v>0</v>
      </c>
      <c r="T413" s="238">
        <f>IF('Master DB'!T413="NULL",0,'Master DB'!T413)</f>
        <v>0</v>
      </c>
      <c r="U413" s="238">
        <f>IF('Master DB'!U413="NULL",0,'Master DB'!U413)</f>
        <v>0</v>
      </c>
      <c r="V413" s="238">
        <f>IF('Master DB'!V413="NULL",0,'Master DB'!V413)</f>
        <v>0</v>
      </c>
      <c r="W413" s="238">
        <f>IF('Master DB'!W413="NULL",0,'Master DB'!W413)</f>
        <v>0</v>
      </c>
      <c r="X413" s="238">
        <f>IF('Master DB'!X413="NULL",0,'Master DB'!X413)</f>
        <v>0</v>
      </c>
    </row>
    <row r="414" spans="1:24" ht="15.75" customHeight="1" x14ac:dyDescent="0.2">
      <c r="A414" s="117">
        <f>'Master DB'!A414</f>
        <v>412</v>
      </c>
      <c r="B414" s="119" t="str">
        <f>'Master DB'!B414</f>
        <v>8. Risks</v>
      </c>
      <c r="C414" s="119" t="str">
        <f>'Master DB'!C414</f>
        <v>8.5 Source 1 - Short</v>
      </c>
      <c r="D414" s="119" t="str">
        <f>'Master DB'!D414</f>
        <v>Item 2</v>
      </c>
      <c r="E414" s="72" t="str">
        <f>'Master DB'!E414</f>
        <v>AlphaNum</v>
      </c>
      <c r="F414" s="359">
        <f>IF('Master DB'!F414="NULL",0,'Master DB'!F414)</f>
        <v>0</v>
      </c>
      <c r="G414" s="359">
        <f>IF('Master DB'!G414="NULL",0,'Master DB'!G414)</f>
        <v>0</v>
      </c>
      <c r="H414" s="360" t="str">
        <f>IF('Master DB'!H414="NULL",0,'Master DB'!H414)</f>
        <v>https://spectrum.ieee.org</v>
      </c>
      <c r="I414" s="360" t="str">
        <f>IF('Master DB'!I414="NULL",0,'Master DB'!I414)</f>
        <v>https://www.lumenia.com/</v>
      </c>
      <c r="J414" s="360" t="str">
        <f>IF('Master DB'!J414="NULL",0,'Master DB'!J414)</f>
        <v>https://www.globalindustrial.com/</v>
      </c>
      <c r="K414" s="360" t="str">
        <f>IF('Master DB'!K414="NULL",0,'Master DB'!K414)</f>
        <v>https://reneweconomy.com.au/</v>
      </c>
      <c r="L414" s="360" t="str">
        <f>IF('Master DB'!L414="NULL",0,'Master DB'!L414)</f>
        <v>http://www.altenergy.org/</v>
      </c>
      <c r="M414" s="360" t="str">
        <f>IF('Master DB'!M414="NULL",0,'Master DB'!M414)</f>
        <v>https://www.kickstarter.com/</v>
      </c>
      <c r="N414" s="360" t="str">
        <f>IF('Master DB'!N414="NULL",0,'Master DB'!N414)</f>
        <v>http://www.telosystems.com/</v>
      </c>
      <c r="O414" s="360" t="str">
        <f>IF('Master DB'!O414="NULL",0,'Master DB'!O414)</f>
        <v>http://streetsoundswireless.airnetix.com/</v>
      </c>
      <c r="P414" s="359">
        <f>IF('Master DB'!P414="NULL",0,'Master DB'!P414)</f>
        <v>0</v>
      </c>
      <c r="Q414" s="360" t="str">
        <f>IF('Master DB'!Q414="NULL",0,'Master DB'!Q414)</f>
        <v>https://www.channelnewsasia.com/</v>
      </c>
      <c r="R414" s="359">
        <f>IF('Master DB'!R414="NULL",0,'Master DB'!R414)</f>
        <v>0</v>
      </c>
      <c r="S414" s="359">
        <f>IF('Master DB'!S414="NULL",0,'Master DB'!S414)</f>
        <v>0</v>
      </c>
      <c r="T414" s="359">
        <f>IF('Master DB'!T414="NULL",0,'Master DB'!T414)</f>
        <v>0</v>
      </c>
      <c r="U414" s="360" t="str">
        <f>IF('Master DB'!U414="NULL",0,'Master DB'!U414)</f>
        <v>https://www.europeanparking.eu/</v>
      </c>
      <c r="V414" s="360" t="str">
        <f>IF('Master DB'!V414="NULL",0,'Master DB'!V414)</f>
        <v>http://wjbq.com/</v>
      </c>
      <c r="W414" s="360" t="str">
        <f>IF('Master DB'!W414="NULL",0,'Master DB'!W414)</f>
        <v>https://www.electronicshub.org/</v>
      </c>
      <c r="X414" s="360" t="str">
        <f>IF('Master DB'!X414="NULL",0,'Master DB'!X414)</f>
        <v>http://emfsafetynetwork.org/</v>
      </c>
    </row>
    <row r="415" spans="1:24" ht="15.75" customHeight="1" x14ac:dyDescent="0.2">
      <c r="A415" s="117">
        <f>'Master DB'!A415</f>
        <v>413</v>
      </c>
      <c r="B415" s="119" t="str">
        <f>'Master DB'!B415</f>
        <v>8. Risks</v>
      </c>
      <c r="C415" s="119" t="str">
        <f>'Master DB'!C415</f>
        <v>8.6 Source 2 - Short</v>
      </c>
      <c r="D415" s="119" t="str">
        <f>'Master DB'!D415</f>
        <v>Item 2</v>
      </c>
      <c r="E415" s="72" t="str">
        <f>'Master DB'!E415</f>
        <v>AlphaNum</v>
      </c>
      <c r="F415" s="361">
        <f>IF('Master DB'!F415="NULL",0,'Master DB'!F415)</f>
        <v>0</v>
      </c>
      <c r="G415" s="361">
        <f>IF('Master DB'!G415="NULL",0,'Master DB'!G415)</f>
        <v>0</v>
      </c>
      <c r="H415" s="362" t="str">
        <f>IF('Master DB'!H415="NULL",0,'Master DB'!H415)</f>
        <v>https://www.sciencedaily.com/</v>
      </c>
      <c r="I415" s="362" t="str">
        <f>IF('Master DB'!I415="NULL",0,'Master DB'!I415)</f>
        <v>https://www.smart-energy.com/</v>
      </c>
      <c r="J415" s="362" t="str">
        <f>IF('Master DB'!J415="NULL",0,'Master DB'!J415)</f>
        <v>http://mtmcongress.com/</v>
      </c>
      <c r="K415" s="362" t="str">
        <f>IF('Master DB'!K415="NULL",0,'Master DB'!K415)</f>
        <v>https://www.offsetsolar.com/</v>
      </c>
      <c r="L415" s="362" t="str">
        <f>IF('Master DB'!L415="NULL",0,'Master DB'!L415)</f>
        <v>https://books.google.fr/</v>
      </c>
      <c r="M415" s="362" t="str">
        <f>IF('Master DB'!M415="NULL",0,'Master DB'!M415)</f>
        <v>https://en.wikipedia.org/</v>
      </c>
      <c r="N415" s="361">
        <f>IF('Master DB'!N415="NULL",0,'Master DB'!N415)</f>
        <v>0</v>
      </c>
      <c r="O415" s="361">
        <f>IF('Master DB'!O415="NULL",0,'Master DB'!O415)</f>
        <v>0</v>
      </c>
      <c r="P415" s="361">
        <f>IF('Master DB'!P415="NULL",0,'Master DB'!P415)</f>
        <v>0</v>
      </c>
      <c r="Q415" s="362" t="str">
        <f>IF('Master DB'!Q415="NULL",0,'Master DB'!Q415)</f>
        <v>https://arxiv.org/</v>
      </c>
      <c r="R415" s="361">
        <f>IF('Master DB'!R415="NULL",0,'Master DB'!R415)</f>
        <v>0</v>
      </c>
      <c r="S415" s="361">
        <f>IF('Master DB'!S415="NULL",0,'Master DB'!S415)</f>
        <v>0</v>
      </c>
      <c r="T415" s="361">
        <f>IF('Master DB'!T415="NULL",0,'Master DB'!T415)</f>
        <v>0</v>
      </c>
      <c r="U415" s="361">
        <f>IF('Master DB'!U415="NULL",0,'Master DB'!U415)</f>
        <v>0</v>
      </c>
      <c r="V415" s="362" t="str">
        <f>IF('Master DB'!V415="NULL",0,'Master DB'!V415)</f>
        <v>https://muftwifi.com/</v>
      </c>
      <c r="W415" s="361">
        <f>IF('Master DB'!W415="NULL",0,'Master DB'!W415)</f>
        <v>0</v>
      </c>
      <c r="X415" s="361">
        <f>IF('Master DB'!X415="NULL",0,'Master DB'!X415)</f>
        <v>0</v>
      </c>
    </row>
    <row r="416" spans="1:24" ht="15.75" customHeight="1" x14ac:dyDescent="0.2">
      <c r="A416" s="283">
        <f>'Master DB'!A416</f>
        <v>414</v>
      </c>
      <c r="B416" s="284" t="str">
        <f>'Master DB'!B416</f>
        <v>8. Risks</v>
      </c>
      <c r="C416" s="284" t="str">
        <f>'Master DB'!C416</f>
        <v>8.7 Source 3 - Short</v>
      </c>
      <c r="D416" s="284" t="str">
        <f>'Master DB'!D416</f>
        <v>Item 2</v>
      </c>
      <c r="E416" s="146" t="str">
        <f>'Master DB'!E416</f>
        <v>AlphaNum</v>
      </c>
      <c r="F416" s="285">
        <f>IF('Master DB'!F416="NULL",0,'Master DB'!F416)</f>
        <v>0</v>
      </c>
      <c r="G416" s="285">
        <f>IF('Master DB'!G416="NULL",0,'Master DB'!G416)</f>
        <v>0</v>
      </c>
      <c r="H416" s="285">
        <f>IF('Master DB'!H416="NULL",0,'Master DB'!H416)</f>
        <v>0</v>
      </c>
      <c r="I416" s="285">
        <f>IF('Master DB'!I416="NULL",0,'Master DB'!I416)</f>
        <v>0</v>
      </c>
      <c r="J416" s="285">
        <f>IF('Master DB'!J416="NULL",0,'Master DB'!J416)</f>
        <v>0</v>
      </c>
      <c r="K416" s="285">
        <f>IF('Master DB'!K416="NULL",0,'Master DB'!K416)</f>
        <v>0</v>
      </c>
      <c r="L416" s="285">
        <f>IF('Master DB'!L416="NULL",0,'Master DB'!L416)</f>
        <v>0</v>
      </c>
      <c r="M416" s="285">
        <f>IF('Master DB'!M416="NULL",0,'Master DB'!M416)</f>
        <v>0</v>
      </c>
      <c r="N416" s="285">
        <f>IF('Master DB'!N416="NULL",0,'Master DB'!N416)</f>
        <v>0</v>
      </c>
      <c r="O416" s="285">
        <f>IF('Master DB'!O416="NULL",0,'Master DB'!O416)</f>
        <v>0</v>
      </c>
      <c r="P416" s="285">
        <f>IF('Master DB'!P416="NULL",0,'Master DB'!P416)</f>
        <v>0</v>
      </c>
      <c r="Q416" s="285">
        <f>IF('Master DB'!Q416="NULL",0,'Master DB'!Q416)</f>
        <v>0</v>
      </c>
      <c r="R416" s="285">
        <f>IF('Master DB'!R416="NULL",0,'Master DB'!R416)</f>
        <v>0</v>
      </c>
      <c r="S416" s="285">
        <f>IF('Master DB'!S416="NULL",0,'Master DB'!S416)</f>
        <v>0</v>
      </c>
      <c r="T416" s="285">
        <f>IF('Master DB'!T416="NULL",0,'Master DB'!T416)</f>
        <v>0</v>
      </c>
      <c r="U416" s="285">
        <f>IF('Master DB'!U416="NULL",0,'Master DB'!U416)</f>
        <v>0</v>
      </c>
      <c r="V416" s="285">
        <f>IF('Master DB'!V416="NULL",0,'Master DB'!V416)</f>
        <v>0</v>
      </c>
      <c r="W416" s="285">
        <f>IF('Master DB'!W416="NULL",0,'Master DB'!W416)</f>
        <v>0</v>
      </c>
      <c r="X416" s="285">
        <f>IF('Master DB'!X416="NULL",0,'Master DB'!X416)</f>
        <v>0</v>
      </c>
    </row>
    <row r="417" spans="1:24" ht="15.75" customHeight="1" x14ac:dyDescent="0.2">
      <c r="A417" s="64">
        <f>'Master DB'!A417</f>
        <v>415</v>
      </c>
      <c r="B417" s="65" t="str">
        <f>'Master DB'!B417</f>
        <v>8. Risks</v>
      </c>
      <c r="C417" s="65" t="str">
        <f>'Master DB'!C417</f>
        <v>8.1 Name</v>
      </c>
      <c r="D417" s="65" t="str">
        <f>'Master DB'!D417</f>
        <v>Item 3</v>
      </c>
      <c r="E417" s="66" t="str">
        <f>'Master DB'!E417</f>
        <v>AlphaNum</v>
      </c>
      <c r="F417" s="276">
        <f>IF('Master DB'!F417="NULL",0,'Master DB'!F417)</f>
        <v>0</v>
      </c>
      <c r="G417" s="276">
        <f>IF('Master DB'!G417="NULL",0,'Master DB'!G417)</f>
        <v>0</v>
      </c>
      <c r="H417" s="276" t="str">
        <f>IF('Master DB'!H417="NULL",0,'Master DB'!H417)</f>
        <v>Lack of public acceptance</v>
      </c>
      <c r="I417" s="276">
        <f>IF('Master DB'!I417="NULL",0,'Master DB'!I417)</f>
        <v>0</v>
      </c>
      <c r="J417" s="276">
        <f>IF('Master DB'!J417="NULL",0,'Master DB'!J417)</f>
        <v>0</v>
      </c>
      <c r="K417" s="276">
        <f>IF('Master DB'!K417="NULL",0,'Master DB'!K417)</f>
        <v>0</v>
      </c>
      <c r="L417" s="276">
        <f>IF('Master DB'!L417="NULL",0,'Master DB'!L417)</f>
        <v>0</v>
      </c>
      <c r="M417" s="276" t="str">
        <f>IF('Master DB'!M417="NULL",0,'Master DB'!M417)</f>
        <v>Lack of public acceptance</v>
      </c>
      <c r="N417" s="276">
        <f>IF('Master DB'!N417="NULL",0,'Master DB'!N417)</f>
        <v>0</v>
      </c>
      <c r="O417" s="276">
        <f>IF('Master DB'!O417="NULL",0,'Master DB'!O417)</f>
        <v>0</v>
      </c>
      <c r="P417" s="276">
        <f>IF('Master DB'!P417="NULL",0,'Master DB'!P417)</f>
        <v>0</v>
      </c>
      <c r="Q417" s="276" t="str">
        <f>IF('Master DB'!Q417="NULL",0,'Master DB'!Q417)</f>
        <v>Lack of scalability - coverage</v>
      </c>
      <c r="R417" s="276">
        <f>IF('Master DB'!R417="NULL",0,'Master DB'!R417)</f>
        <v>0</v>
      </c>
      <c r="S417" s="276">
        <f>IF('Master DB'!S417="NULL",0,'Master DB'!S417)</f>
        <v>0</v>
      </c>
      <c r="T417" s="276">
        <f>IF('Master DB'!T417="NULL",0,'Master DB'!T417)</f>
        <v>0</v>
      </c>
      <c r="U417" s="276">
        <f>IF('Master DB'!U417="NULL",0,'Master DB'!U417)</f>
        <v>0</v>
      </c>
      <c r="V417" s="276">
        <f>IF('Master DB'!V417="NULL",0,'Master DB'!V417)</f>
        <v>0</v>
      </c>
      <c r="W417" s="276" t="str">
        <f>IF('Master DB'!W417="NULL",0,'Master DB'!W417)</f>
        <v>Potential Negative impact on health</v>
      </c>
      <c r="X417" s="276">
        <f>IF('Master DB'!X417="NULL",0,'Master DB'!X417)</f>
        <v>0</v>
      </c>
    </row>
    <row r="418" spans="1:24" ht="15.75" customHeight="1" x14ac:dyDescent="0.2">
      <c r="A418" s="117">
        <f>'Master DB'!A418</f>
        <v>416</v>
      </c>
      <c r="B418" s="119" t="str">
        <f>'Master DB'!B418</f>
        <v>8. Risks</v>
      </c>
      <c r="C418" s="119" t="str">
        <f>'Master DB'!C418</f>
        <v>8.2 source 1</v>
      </c>
      <c r="D418" s="119" t="str">
        <f>'Master DB'!D418</f>
        <v>Item 3</v>
      </c>
      <c r="E418" s="72" t="str">
        <f>'Master DB'!E418</f>
        <v>AlphaNum</v>
      </c>
      <c r="F418" s="238">
        <f>IF('Master DB'!F418="NULL",0,'Master DB'!F418)</f>
        <v>0</v>
      </c>
      <c r="G418" s="238">
        <f>IF('Master DB'!G418="NULL",0,'Master DB'!G418)</f>
        <v>0</v>
      </c>
      <c r="H418" s="281" t="str">
        <f>IF('Master DB'!H418="NULL",0,'Master DB'!H418)</f>
        <v xml:space="preserve">https://spectrum.ieee.org/green-tech/conservation/led-streetlights-are-giving-neighborhoods-the-blues
</v>
      </c>
      <c r="I418" s="238">
        <f>IF('Master DB'!I418="NULL",0,'Master DB'!I418)</f>
        <v>0</v>
      </c>
      <c r="J418" s="238">
        <f>IF('Master DB'!J418="NULL",0,'Master DB'!J418)</f>
        <v>0</v>
      </c>
      <c r="K418" s="238">
        <f>IF('Master DB'!K418="NULL",0,'Master DB'!K418)</f>
        <v>0</v>
      </c>
      <c r="L418" s="238">
        <f>IF('Master DB'!L418="NULL",0,'Master DB'!L418)</f>
        <v>0</v>
      </c>
      <c r="M418" s="281" t="str">
        <f>IF('Master DB'!M418="NULL",0,'Master DB'!M418)</f>
        <v>https://reolink.com/pros-cons-of-surveillance-cameras-in-public-places/</v>
      </c>
      <c r="N418" s="238">
        <f>IF('Master DB'!N418="NULL",0,'Master DB'!N418)</f>
        <v>0</v>
      </c>
      <c r="O418" s="238">
        <f>IF('Master DB'!O418="NULL",0,'Master DB'!O418)</f>
        <v>0</v>
      </c>
      <c r="P418" s="238">
        <f>IF('Master DB'!P418="NULL",0,'Master DB'!P418)</f>
        <v>0</v>
      </c>
      <c r="Q418" s="281" t="str">
        <f>IF('Master DB'!Q418="NULL",0,'Master DB'!Q418)</f>
        <v xml:space="preserve"> https://arxiv.org/pdf/1710.01581.pdf</v>
      </c>
      <c r="R418" s="238">
        <f>IF('Master DB'!R418="NULL",0,'Master DB'!R418)</f>
        <v>0</v>
      </c>
      <c r="S418" s="238">
        <f>IF('Master DB'!S418="NULL",0,'Master DB'!S418)</f>
        <v>0</v>
      </c>
      <c r="T418" s="238">
        <f>IF('Master DB'!T418="NULL",0,'Master DB'!T418)</f>
        <v>0</v>
      </c>
      <c r="U418" s="238">
        <f>IF('Master DB'!U418="NULL",0,'Master DB'!U418)</f>
        <v>0</v>
      </c>
      <c r="V418" s="238">
        <f>IF('Master DB'!V418="NULL",0,'Master DB'!V418)</f>
        <v>0</v>
      </c>
      <c r="W418" s="281" t="str">
        <f>IF('Master DB'!W418="NULL",0,'Master DB'!W418)</f>
        <v>https://www.electronicshub.org/wireless-communication-introduction-types-applications/</v>
      </c>
      <c r="X418" s="238">
        <f>IF('Master DB'!X418="NULL",0,'Master DB'!X418)</f>
        <v>0</v>
      </c>
    </row>
    <row r="419" spans="1:24" ht="15.75" customHeight="1" x14ac:dyDescent="0.2">
      <c r="A419" s="117">
        <f>'Master DB'!A419</f>
        <v>417</v>
      </c>
      <c r="B419" s="119" t="str">
        <f>'Master DB'!B419</f>
        <v>8. Risks</v>
      </c>
      <c r="C419" s="119" t="str">
        <f>'Master DB'!C419</f>
        <v>8.3 source 2</v>
      </c>
      <c r="D419" s="119" t="str">
        <f>'Master DB'!D419</f>
        <v>Item 3</v>
      </c>
      <c r="E419" s="72" t="str">
        <f>'Master DB'!E419</f>
        <v>AlphaNum</v>
      </c>
      <c r="F419" s="281">
        <f>IF('Master DB'!F419="NULL",0,'Master DB'!F419)</f>
        <v>0</v>
      </c>
      <c r="G419" s="281">
        <f>IF('Master DB'!G419="NULL",0,'Master DB'!G419)</f>
        <v>0</v>
      </c>
      <c r="H419" s="281" t="str">
        <f>IF('Master DB'!H419="NULL",0,'Master DB'!H419)</f>
        <v>https://www.researchgate.net/publication/303547833_A_study_of_Acceptance_of_LED_Bulbs</v>
      </c>
      <c r="I419" s="281">
        <f>IF('Master DB'!I419="NULL",0,'Master DB'!I419)</f>
        <v>0</v>
      </c>
      <c r="J419" s="281">
        <f>IF('Master DB'!J419="NULL",0,'Master DB'!J419)</f>
        <v>0</v>
      </c>
      <c r="K419" s="281">
        <f>IF('Master DB'!K419="NULL",0,'Master DB'!K419)</f>
        <v>0</v>
      </c>
      <c r="L419" s="281">
        <f>IF('Master DB'!L419="NULL",0,'Master DB'!L419)</f>
        <v>0</v>
      </c>
      <c r="M419" s="281">
        <f>IF('Master DB'!M419="NULL",0,'Master DB'!M419)</f>
        <v>0</v>
      </c>
      <c r="N419" s="281">
        <f>IF('Master DB'!N419="NULL",0,'Master DB'!N419)</f>
        <v>0</v>
      </c>
      <c r="O419" s="281">
        <f>IF('Master DB'!O419="NULL",0,'Master DB'!O419)</f>
        <v>0</v>
      </c>
      <c r="P419" s="281">
        <f>IF('Master DB'!P419="NULL",0,'Master DB'!P419)</f>
        <v>0</v>
      </c>
      <c r="Q419" s="281" t="str">
        <f>IF('Master DB'!Q419="NULL",0,'Master DB'!Q419)</f>
        <v>https://www.cbc.ca/news/technology/san-diego-smart-city-parking-1.4498964</v>
      </c>
      <c r="R419" s="281">
        <f>IF('Master DB'!R419="NULL",0,'Master DB'!R419)</f>
        <v>0</v>
      </c>
      <c r="S419" s="281">
        <f>IF('Master DB'!S419="NULL",0,'Master DB'!S419)</f>
        <v>0</v>
      </c>
      <c r="T419" s="281">
        <f>IF('Master DB'!T419="NULL",0,'Master DB'!T419)</f>
        <v>0</v>
      </c>
      <c r="U419" s="281">
        <f>IF('Master DB'!U419="NULL",0,'Master DB'!U419)</f>
        <v>0</v>
      </c>
      <c r="V419" s="281">
        <f>IF('Master DB'!V419="NULL",0,'Master DB'!V419)</f>
        <v>0</v>
      </c>
      <c r="W419" s="281">
        <f>IF('Master DB'!W419="NULL",0,'Master DB'!W419)</f>
        <v>0</v>
      </c>
      <c r="X419" s="281">
        <f>IF('Master DB'!X419="NULL",0,'Master DB'!X419)</f>
        <v>0</v>
      </c>
    </row>
    <row r="420" spans="1:24" ht="15.75" customHeight="1" x14ac:dyDescent="0.2">
      <c r="A420" s="117">
        <f>'Master DB'!A420</f>
        <v>418</v>
      </c>
      <c r="B420" s="119" t="str">
        <f>'Master DB'!B420</f>
        <v>8. Risks</v>
      </c>
      <c r="C420" s="119" t="str">
        <f>'Master DB'!C420</f>
        <v>8.4 source 3</v>
      </c>
      <c r="D420" s="119" t="str">
        <f>'Master DB'!D420</f>
        <v>Item 3</v>
      </c>
      <c r="E420" s="72" t="str">
        <f>'Master DB'!E420</f>
        <v>AlphaNum</v>
      </c>
      <c r="F420" s="238">
        <f>IF('Master DB'!F420="NULL",0,'Master DB'!F420)</f>
        <v>0</v>
      </c>
      <c r="G420" s="238">
        <f>IF('Master DB'!G420="NULL",0,'Master DB'!G420)</f>
        <v>0</v>
      </c>
      <c r="H420" s="238">
        <f>IF('Master DB'!H420="NULL",0,'Master DB'!H420)</f>
        <v>0</v>
      </c>
      <c r="I420" s="238">
        <f>IF('Master DB'!I420="NULL",0,'Master DB'!I420)</f>
        <v>0</v>
      </c>
      <c r="J420" s="238">
        <f>IF('Master DB'!J420="NULL",0,'Master DB'!J420)</f>
        <v>0</v>
      </c>
      <c r="K420" s="238">
        <f>IF('Master DB'!K420="NULL",0,'Master DB'!K420)</f>
        <v>0</v>
      </c>
      <c r="L420" s="238">
        <f>IF('Master DB'!L420="NULL",0,'Master DB'!L420)</f>
        <v>0</v>
      </c>
      <c r="M420" s="238">
        <f>IF('Master DB'!M420="NULL",0,'Master DB'!M420)</f>
        <v>0</v>
      </c>
      <c r="N420" s="238">
        <f>IF('Master DB'!N420="NULL",0,'Master DB'!N420)</f>
        <v>0</v>
      </c>
      <c r="O420" s="238">
        <f>IF('Master DB'!O420="NULL",0,'Master DB'!O420)</f>
        <v>0</v>
      </c>
      <c r="P420" s="238">
        <f>IF('Master DB'!P420="NULL",0,'Master DB'!P420)</f>
        <v>0</v>
      </c>
      <c r="Q420" s="238">
        <f>IF('Master DB'!Q420="NULL",0,'Master DB'!Q420)</f>
        <v>0</v>
      </c>
      <c r="R420" s="238">
        <f>IF('Master DB'!R420="NULL",0,'Master DB'!R420)</f>
        <v>0</v>
      </c>
      <c r="S420" s="238">
        <f>IF('Master DB'!S420="NULL",0,'Master DB'!S420)</f>
        <v>0</v>
      </c>
      <c r="T420" s="238">
        <f>IF('Master DB'!T420="NULL",0,'Master DB'!T420)</f>
        <v>0</v>
      </c>
      <c r="U420" s="238">
        <f>IF('Master DB'!U420="NULL",0,'Master DB'!U420)</f>
        <v>0</v>
      </c>
      <c r="V420" s="238">
        <f>IF('Master DB'!V420="NULL",0,'Master DB'!V420)</f>
        <v>0</v>
      </c>
      <c r="W420" s="238">
        <f>IF('Master DB'!W420="NULL",0,'Master DB'!W420)</f>
        <v>0</v>
      </c>
      <c r="X420" s="238">
        <f>IF('Master DB'!X420="NULL",0,'Master DB'!X420)</f>
        <v>0</v>
      </c>
    </row>
    <row r="421" spans="1:24" ht="15.75" customHeight="1" x14ac:dyDescent="0.2">
      <c r="A421" s="117">
        <f>'Master DB'!A421</f>
        <v>419</v>
      </c>
      <c r="B421" s="119" t="str">
        <f>'Master DB'!B421</f>
        <v>8. Risks</v>
      </c>
      <c r="C421" s="119" t="str">
        <f>'Master DB'!C421</f>
        <v>8.5 Source 1 - Short</v>
      </c>
      <c r="D421" s="119" t="str">
        <f>'Master DB'!D421</f>
        <v>Item 3</v>
      </c>
      <c r="E421" s="72" t="str">
        <f>'Master DB'!E421</f>
        <v>AlphaNum</v>
      </c>
      <c r="F421" s="359">
        <f>IF('Master DB'!F421="NULL",0,'Master DB'!F421)</f>
        <v>0</v>
      </c>
      <c r="G421" s="359">
        <f>IF('Master DB'!G421="NULL",0,'Master DB'!G421)</f>
        <v>0</v>
      </c>
      <c r="H421" s="360" t="str">
        <f>IF('Master DB'!H421="NULL",0,'Master DB'!H421)</f>
        <v>https://spectrum.ieee.org</v>
      </c>
      <c r="I421" s="359">
        <f>IF('Master DB'!I421="NULL",0,'Master DB'!I421)</f>
        <v>0</v>
      </c>
      <c r="J421" s="359">
        <f>IF('Master DB'!J421="NULL",0,'Master DB'!J421)</f>
        <v>0</v>
      </c>
      <c r="K421" s="359">
        <f>IF('Master DB'!K421="NULL",0,'Master DB'!K421)</f>
        <v>0</v>
      </c>
      <c r="L421" s="359">
        <f>IF('Master DB'!L421="NULL",0,'Master DB'!L421)</f>
        <v>0</v>
      </c>
      <c r="M421" s="360" t="str">
        <f>IF('Master DB'!M421="NULL",0,'Master DB'!M421)</f>
        <v>https://reolink.com/</v>
      </c>
      <c r="N421" s="359">
        <f>IF('Master DB'!N421="NULL",0,'Master DB'!N421)</f>
        <v>0</v>
      </c>
      <c r="O421" s="359">
        <f>IF('Master DB'!O421="NULL",0,'Master DB'!O421)</f>
        <v>0</v>
      </c>
      <c r="P421" s="359">
        <f>IF('Master DB'!P421="NULL",0,'Master DB'!P421)</f>
        <v>0</v>
      </c>
      <c r="Q421" s="360" t="str">
        <f>IF('Master DB'!Q421="NULL",0,'Master DB'!Q421)</f>
        <v>https://arxiv.org/</v>
      </c>
      <c r="R421" s="359">
        <f>IF('Master DB'!R421="NULL",0,'Master DB'!R421)</f>
        <v>0</v>
      </c>
      <c r="S421" s="359">
        <f>IF('Master DB'!S421="NULL",0,'Master DB'!S421)</f>
        <v>0</v>
      </c>
      <c r="T421" s="359">
        <f>IF('Master DB'!T421="NULL",0,'Master DB'!T421)</f>
        <v>0</v>
      </c>
      <c r="U421" s="359">
        <f>IF('Master DB'!U421="NULL",0,'Master DB'!U421)</f>
        <v>0</v>
      </c>
      <c r="V421" s="359">
        <f>IF('Master DB'!V421="NULL",0,'Master DB'!V421)</f>
        <v>0</v>
      </c>
      <c r="W421" s="360" t="str">
        <f>IF('Master DB'!W421="NULL",0,'Master DB'!W421)</f>
        <v>https://www.electronicshub.org/</v>
      </c>
      <c r="X421" s="359">
        <f>IF('Master DB'!X421="NULL",0,'Master DB'!X421)</f>
        <v>0</v>
      </c>
    </row>
    <row r="422" spans="1:24" ht="15.75" customHeight="1" x14ac:dyDescent="0.2">
      <c r="A422" s="117">
        <f>'Master DB'!A422</f>
        <v>420</v>
      </c>
      <c r="B422" s="119" t="str">
        <f>'Master DB'!B422</f>
        <v>8. Risks</v>
      </c>
      <c r="C422" s="119" t="str">
        <f>'Master DB'!C422</f>
        <v>8.6 Source 2 - Short</v>
      </c>
      <c r="D422" s="119" t="str">
        <f>'Master DB'!D422</f>
        <v>Item 3</v>
      </c>
      <c r="E422" s="72" t="str">
        <f>'Master DB'!E422</f>
        <v>AlphaNum</v>
      </c>
      <c r="F422" s="361">
        <f>IF('Master DB'!F422="NULL",0,'Master DB'!F422)</f>
        <v>0</v>
      </c>
      <c r="G422" s="361">
        <f>IF('Master DB'!G422="NULL",0,'Master DB'!G422)</f>
        <v>0</v>
      </c>
      <c r="H422" s="362" t="str">
        <f>IF('Master DB'!H422="NULL",0,'Master DB'!H422)</f>
        <v>https://www.researchgate.net/</v>
      </c>
      <c r="I422" s="361">
        <f>IF('Master DB'!I422="NULL",0,'Master DB'!I422)</f>
        <v>0</v>
      </c>
      <c r="J422" s="361">
        <f>IF('Master DB'!J422="NULL",0,'Master DB'!J422)</f>
        <v>0</v>
      </c>
      <c r="K422" s="361">
        <f>IF('Master DB'!K422="NULL",0,'Master DB'!K422)</f>
        <v>0</v>
      </c>
      <c r="L422" s="361">
        <f>IF('Master DB'!L422="NULL",0,'Master DB'!L422)</f>
        <v>0</v>
      </c>
      <c r="M422" s="361">
        <f>IF('Master DB'!M422="NULL",0,'Master DB'!M422)</f>
        <v>0</v>
      </c>
      <c r="N422" s="361">
        <f>IF('Master DB'!N422="NULL",0,'Master DB'!N422)</f>
        <v>0</v>
      </c>
      <c r="O422" s="361">
        <f>IF('Master DB'!O422="NULL",0,'Master DB'!O422)</f>
        <v>0</v>
      </c>
      <c r="P422" s="361">
        <f>IF('Master DB'!P422="NULL",0,'Master DB'!P422)</f>
        <v>0</v>
      </c>
      <c r="Q422" s="362" t="str">
        <f>IF('Master DB'!Q422="NULL",0,'Master DB'!Q422)</f>
        <v>https://www.cbc.ca/</v>
      </c>
      <c r="R422" s="361">
        <f>IF('Master DB'!R422="NULL",0,'Master DB'!R422)</f>
        <v>0</v>
      </c>
      <c r="S422" s="361">
        <f>IF('Master DB'!S422="NULL",0,'Master DB'!S422)</f>
        <v>0</v>
      </c>
      <c r="T422" s="361">
        <f>IF('Master DB'!T422="NULL",0,'Master DB'!T422)</f>
        <v>0</v>
      </c>
      <c r="U422" s="361">
        <f>IF('Master DB'!U422="NULL",0,'Master DB'!U422)</f>
        <v>0</v>
      </c>
      <c r="V422" s="361">
        <f>IF('Master DB'!V422="NULL",0,'Master DB'!V422)</f>
        <v>0</v>
      </c>
      <c r="W422" s="361">
        <f>IF('Master DB'!W422="NULL",0,'Master DB'!W422)</f>
        <v>0</v>
      </c>
      <c r="X422" s="361">
        <f>IF('Master DB'!X422="NULL",0,'Master DB'!X422)</f>
        <v>0</v>
      </c>
    </row>
    <row r="423" spans="1:24" ht="15.75" customHeight="1" x14ac:dyDescent="0.2">
      <c r="A423" s="283">
        <f>'Master DB'!A423</f>
        <v>421</v>
      </c>
      <c r="B423" s="284" t="str">
        <f>'Master DB'!B423</f>
        <v>8. Risks</v>
      </c>
      <c r="C423" s="284" t="str">
        <f>'Master DB'!C423</f>
        <v>8.7 Source 3 - Short</v>
      </c>
      <c r="D423" s="284" t="str">
        <f>'Master DB'!D423</f>
        <v>Item 3</v>
      </c>
      <c r="E423" s="146" t="str">
        <f>'Master DB'!E423</f>
        <v>AlphaNum</v>
      </c>
      <c r="F423" s="285">
        <f>IF('Master DB'!F423="NULL",0,'Master DB'!F423)</f>
        <v>0</v>
      </c>
      <c r="G423" s="285">
        <f>IF('Master DB'!G423="NULL",0,'Master DB'!G423)</f>
        <v>0</v>
      </c>
      <c r="H423" s="285">
        <f>IF('Master DB'!H423="NULL",0,'Master DB'!H423)</f>
        <v>0</v>
      </c>
      <c r="I423" s="285">
        <f>IF('Master DB'!I423="NULL",0,'Master DB'!I423)</f>
        <v>0</v>
      </c>
      <c r="J423" s="285">
        <f>IF('Master DB'!J423="NULL",0,'Master DB'!J423)</f>
        <v>0</v>
      </c>
      <c r="K423" s="285">
        <f>IF('Master DB'!K423="NULL",0,'Master DB'!K423)</f>
        <v>0</v>
      </c>
      <c r="L423" s="285">
        <f>IF('Master DB'!L423="NULL",0,'Master DB'!L423)</f>
        <v>0</v>
      </c>
      <c r="M423" s="285">
        <f>IF('Master DB'!M423="NULL",0,'Master DB'!M423)</f>
        <v>0</v>
      </c>
      <c r="N423" s="285">
        <f>IF('Master DB'!N423="NULL",0,'Master DB'!N423)</f>
        <v>0</v>
      </c>
      <c r="O423" s="285">
        <f>IF('Master DB'!O423="NULL",0,'Master DB'!O423)</f>
        <v>0</v>
      </c>
      <c r="P423" s="285">
        <f>IF('Master DB'!P423="NULL",0,'Master DB'!P423)</f>
        <v>0</v>
      </c>
      <c r="Q423" s="285">
        <f>IF('Master DB'!Q423="NULL",0,'Master DB'!Q423)</f>
        <v>0</v>
      </c>
      <c r="R423" s="285">
        <f>IF('Master DB'!R423="NULL",0,'Master DB'!R423)</f>
        <v>0</v>
      </c>
      <c r="S423" s="285">
        <f>IF('Master DB'!S423="NULL",0,'Master DB'!S423)</f>
        <v>0</v>
      </c>
      <c r="T423" s="285">
        <f>IF('Master DB'!T423="NULL",0,'Master DB'!T423)</f>
        <v>0</v>
      </c>
      <c r="U423" s="285">
        <f>IF('Master DB'!U423="NULL",0,'Master DB'!U423)</f>
        <v>0</v>
      </c>
      <c r="V423" s="285">
        <f>IF('Master DB'!V423="NULL",0,'Master DB'!V423)</f>
        <v>0</v>
      </c>
      <c r="W423" s="285">
        <f>IF('Master DB'!W423="NULL",0,'Master DB'!W423)</f>
        <v>0</v>
      </c>
      <c r="X423" s="285">
        <f>IF('Master DB'!X423="NULL",0,'Master DB'!X423)</f>
        <v>0</v>
      </c>
    </row>
    <row r="424" spans="1:24" ht="15.75" customHeight="1" x14ac:dyDescent="0.2">
      <c r="A424" s="64">
        <f>'Master DB'!A424</f>
        <v>422</v>
      </c>
      <c r="B424" s="65" t="str">
        <f>'Master DB'!B424</f>
        <v>8. Risks</v>
      </c>
      <c r="C424" s="65" t="str">
        <f>'Master DB'!C424</f>
        <v>8.1 Name</v>
      </c>
      <c r="D424" s="65" t="str">
        <f>'Master DB'!D424</f>
        <v>Item 4</v>
      </c>
      <c r="E424" s="66" t="str">
        <f>'Master DB'!E424</f>
        <v>AlphaNum</v>
      </c>
      <c r="F424" s="276">
        <f>IF('Master DB'!F424="NULL",0,'Master DB'!F424)</f>
        <v>0</v>
      </c>
      <c r="G424" s="276">
        <f>IF('Master DB'!G424="NULL",0,'Master DB'!G424)</f>
        <v>0</v>
      </c>
      <c r="H424" s="276">
        <f>IF('Master DB'!H424="NULL",0,'Master DB'!H424)</f>
        <v>0</v>
      </c>
      <c r="I424" s="276">
        <f>IF('Master DB'!I424="NULL",0,'Master DB'!I424)</f>
        <v>0</v>
      </c>
      <c r="J424" s="276">
        <f>IF('Master DB'!J424="NULL",0,'Master DB'!J424)</f>
        <v>0</v>
      </c>
      <c r="K424" s="276">
        <f>IF('Master DB'!K424="NULL",0,'Master DB'!K424)</f>
        <v>0</v>
      </c>
      <c r="L424" s="276">
        <f>IF('Master DB'!L424="NULL",0,'Master DB'!L424)</f>
        <v>0</v>
      </c>
      <c r="M424" s="276">
        <f>IF('Master DB'!M424="NULL",0,'Master DB'!M424)</f>
        <v>0</v>
      </c>
      <c r="N424" s="276">
        <f>IF('Master DB'!N424="NULL",0,'Master DB'!N424)</f>
        <v>0</v>
      </c>
      <c r="O424" s="276">
        <f>IF('Master DB'!O424="NULL",0,'Master DB'!O424)</f>
        <v>0</v>
      </c>
      <c r="P424" s="276">
        <f>IF('Master DB'!P424="NULL",0,'Master DB'!P424)</f>
        <v>0</v>
      </c>
      <c r="Q424" s="276" t="str">
        <f>IF('Master DB'!Q424="NULL",0,'Master DB'!Q424)</f>
        <v>Sensitivity to high temperature</v>
      </c>
      <c r="R424" s="276">
        <f>IF('Master DB'!R424="NULL",0,'Master DB'!R424)</f>
        <v>0</v>
      </c>
      <c r="S424" s="276">
        <f>IF('Master DB'!S424="NULL",0,'Master DB'!S424)</f>
        <v>0</v>
      </c>
      <c r="T424" s="276">
        <f>IF('Master DB'!T424="NULL",0,'Master DB'!T424)</f>
        <v>0</v>
      </c>
      <c r="U424" s="276">
        <f>IF('Master DB'!U424="NULL",0,'Master DB'!U424)</f>
        <v>0</v>
      </c>
      <c r="V424" s="276">
        <f>IF('Master DB'!V424="NULL",0,'Master DB'!V424)</f>
        <v>0</v>
      </c>
      <c r="W424" s="276">
        <f>IF('Master DB'!W424="NULL",0,'Master DB'!W424)</f>
        <v>0</v>
      </c>
      <c r="X424" s="276">
        <f>IF('Master DB'!X424="NULL",0,'Master DB'!X424)</f>
        <v>0</v>
      </c>
    </row>
    <row r="425" spans="1:24" ht="15.75" customHeight="1" x14ac:dyDescent="0.2">
      <c r="A425" s="117">
        <f>'Master DB'!A425</f>
        <v>423</v>
      </c>
      <c r="B425" s="119" t="str">
        <f>'Master DB'!B425</f>
        <v>8. Risks</v>
      </c>
      <c r="C425" s="119" t="str">
        <f>'Master DB'!C425</f>
        <v>8.2 source 1</v>
      </c>
      <c r="D425" s="119" t="str">
        <f>'Master DB'!D425</f>
        <v>Item 4</v>
      </c>
      <c r="E425" s="72" t="str">
        <f>'Master DB'!E425</f>
        <v>AlphaNum</v>
      </c>
      <c r="F425" s="238">
        <f>IF('Master DB'!F425="NULL",0,'Master DB'!F425)</f>
        <v>0</v>
      </c>
      <c r="G425" s="238">
        <f>IF('Master DB'!G425="NULL",0,'Master DB'!G425)</f>
        <v>0</v>
      </c>
      <c r="H425" s="238">
        <f>IF('Master DB'!H425="NULL",0,'Master DB'!H425)</f>
        <v>0</v>
      </c>
      <c r="I425" s="238">
        <f>IF('Master DB'!I425="NULL",0,'Master DB'!I425)</f>
        <v>0</v>
      </c>
      <c r="J425" s="238">
        <f>IF('Master DB'!J425="NULL",0,'Master DB'!J425)</f>
        <v>0</v>
      </c>
      <c r="K425" s="238">
        <f>IF('Master DB'!K425="NULL",0,'Master DB'!K425)</f>
        <v>0</v>
      </c>
      <c r="L425" s="238">
        <f>IF('Master DB'!L425="NULL",0,'Master DB'!L425)</f>
        <v>0</v>
      </c>
      <c r="M425" s="238">
        <f>IF('Master DB'!M425="NULL",0,'Master DB'!M425)</f>
        <v>0</v>
      </c>
      <c r="N425" s="238">
        <f>IF('Master DB'!N425="NULL",0,'Master DB'!N425)</f>
        <v>0</v>
      </c>
      <c r="O425" s="238">
        <f>IF('Master DB'!O425="NULL",0,'Master DB'!O425)</f>
        <v>0</v>
      </c>
      <c r="P425" s="238">
        <f>IF('Master DB'!P425="NULL",0,'Master DB'!P425)</f>
        <v>0</v>
      </c>
      <c r="Q425" s="281" t="str">
        <f>IF('Master DB'!Q425="NULL",0,'Master DB'!Q425)</f>
        <v>https://arxiv.org/pdf/1710.01581.pdf</v>
      </c>
      <c r="R425" s="238">
        <f>IF('Master DB'!R425="NULL",0,'Master DB'!R425)</f>
        <v>0</v>
      </c>
      <c r="S425" s="238">
        <f>IF('Master DB'!S425="NULL",0,'Master DB'!S425)</f>
        <v>0</v>
      </c>
      <c r="T425" s="238">
        <f>IF('Master DB'!T425="NULL",0,'Master DB'!T425)</f>
        <v>0</v>
      </c>
      <c r="U425" s="238">
        <f>IF('Master DB'!U425="NULL",0,'Master DB'!U425)</f>
        <v>0</v>
      </c>
      <c r="V425" s="238">
        <f>IF('Master DB'!V425="NULL",0,'Master DB'!V425)</f>
        <v>0</v>
      </c>
      <c r="W425" s="238">
        <f>IF('Master DB'!W425="NULL",0,'Master DB'!W425)</f>
        <v>0</v>
      </c>
      <c r="X425" s="238">
        <f>IF('Master DB'!X425="NULL",0,'Master DB'!X425)</f>
        <v>0</v>
      </c>
    </row>
    <row r="426" spans="1:24" ht="15.75" customHeight="1" x14ac:dyDescent="0.2">
      <c r="A426" s="117">
        <f>'Master DB'!A426</f>
        <v>424</v>
      </c>
      <c r="B426" s="119" t="str">
        <f>'Master DB'!B426</f>
        <v>8. Risks</v>
      </c>
      <c r="C426" s="119" t="str">
        <f>'Master DB'!C426</f>
        <v>8.3 source 2</v>
      </c>
      <c r="D426" s="119" t="str">
        <f>'Master DB'!D426</f>
        <v>Item 4</v>
      </c>
      <c r="E426" s="72" t="str">
        <f>'Master DB'!E426</f>
        <v>AlphaNum</v>
      </c>
      <c r="F426" s="281">
        <f>IF('Master DB'!F426="NULL",0,'Master DB'!F426)</f>
        <v>0</v>
      </c>
      <c r="G426" s="281">
        <f>IF('Master DB'!G426="NULL",0,'Master DB'!G426)</f>
        <v>0</v>
      </c>
      <c r="H426" s="281">
        <f>IF('Master DB'!H426="NULL",0,'Master DB'!H426)</f>
        <v>0</v>
      </c>
      <c r="I426" s="281">
        <f>IF('Master DB'!I426="NULL",0,'Master DB'!I426)</f>
        <v>0</v>
      </c>
      <c r="J426" s="281">
        <f>IF('Master DB'!J426="NULL",0,'Master DB'!J426)</f>
        <v>0</v>
      </c>
      <c r="K426" s="281">
        <f>IF('Master DB'!K426="NULL",0,'Master DB'!K426)</f>
        <v>0</v>
      </c>
      <c r="L426" s="281">
        <f>IF('Master DB'!L426="NULL",0,'Master DB'!L426)</f>
        <v>0</v>
      </c>
      <c r="M426" s="281">
        <f>IF('Master DB'!M426="NULL",0,'Master DB'!M426)</f>
        <v>0</v>
      </c>
      <c r="N426" s="281">
        <f>IF('Master DB'!N426="NULL",0,'Master DB'!N426)</f>
        <v>0</v>
      </c>
      <c r="O426" s="281">
        <f>IF('Master DB'!O426="NULL",0,'Master DB'!O426)</f>
        <v>0</v>
      </c>
      <c r="P426" s="281">
        <f>IF('Master DB'!P426="NULL",0,'Master DB'!P426)</f>
        <v>0</v>
      </c>
      <c r="Q426" s="281" t="str">
        <f>IF('Master DB'!Q426="NULL",0,'Master DB'!Q426)</f>
        <v>http://www.ijesi.org/papers/Vol(2)3%20(Version-3)/J236069.pdf</v>
      </c>
      <c r="R426" s="281">
        <f>IF('Master DB'!R426="NULL",0,'Master DB'!R426)</f>
        <v>0</v>
      </c>
      <c r="S426" s="281">
        <f>IF('Master DB'!S426="NULL",0,'Master DB'!S426)</f>
        <v>0</v>
      </c>
      <c r="T426" s="281">
        <f>IF('Master DB'!T426="NULL",0,'Master DB'!T426)</f>
        <v>0</v>
      </c>
      <c r="U426" s="281">
        <f>IF('Master DB'!U426="NULL",0,'Master DB'!U426)</f>
        <v>0</v>
      </c>
      <c r="V426" s="281">
        <f>IF('Master DB'!V426="NULL",0,'Master DB'!V426)</f>
        <v>0</v>
      </c>
      <c r="W426" s="281">
        <f>IF('Master DB'!W426="NULL",0,'Master DB'!W426)</f>
        <v>0</v>
      </c>
      <c r="X426" s="281">
        <f>IF('Master DB'!X426="NULL",0,'Master DB'!X426)</f>
        <v>0</v>
      </c>
    </row>
    <row r="427" spans="1:24" ht="15.75" customHeight="1" x14ac:dyDescent="0.2">
      <c r="A427" s="117">
        <f>'Master DB'!A427</f>
        <v>425</v>
      </c>
      <c r="B427" s="119" t="str">
        <f>'Master DB'!B427</f>
        <v>8. Risks</v>
      </c>
      <c r="C427" s="119" t="str">
        <f>'Master DB'!C427</f>
        <v>8.4 source 3</v>
      </c>
      <c r="D427" s="119" t="str">
        <f>'Master DB'!D427</f>
        <v>Item 4</v>
      </c>
      <c r="E427" s="72" t="str">
        <f>'Master DB'!E427</f>
        <v>AlphaNum</v>
      </c>
      <c r="F427" s="238">
        <f>IF('Master DB'!F427="NULL",0,'Master DB'!F427)</f>
        <v>0</v>
      </c>
      <c r="G427" s="238">
        <f>IF('Master DB'!G427="NULL",0,'Master DB'!G427)</f>
        <v>0</v>
      </c>
      <c r="H427" s="238">
        <f>IF('Master DB'!H427="NULL",0,'Master DB'!H427)</f>
        <v>0</v>
      </c>
      <c r="I427" s="238">
        <f>IF('Master DB'!I427="NULL",0,'Master DB'!I427)</f>
        <v>0</v>
      </c>
      <c r="J427" s="238">
        <f>IF('Master DB'!J427="NULL",0,'Master DB'!J427)</f>
        <v>0</v>
      </c>
      <c r="K427" s="238">
        <f>IF('Master DB'!K427="NULL",0,'Master DB'!K427)</f>
        <v>0</v>
      </c>
      <c r="L427" s="238">
        <f>IF('Master DB'!L427="NULL",0,'Master DB'!L427)</f>
        <v>0</v>
      </c>
      <c r="M427" s="238">
        <f>IF('Master DB'!M427="NULL",0,'Master DB'!M427)</f>
        <v>0</v>
      </c>
      <c r="N427" s="238">
        <f>IF('Master DB'!N427="NULL",0,'Master DB'!N427)</f>
        <v>0</v>
      </c>
      <c r="O427" s="238">
        <f>IF('Master DB'!O427="NULL",0,'Master DB'!O427)</f>
        <v>0</v>
      </c>
      <c r="P427" s="238">
        <f>IF('Master DB'!P427="NULL",0,'Master DB'!P427)</f>
        <v>0</v>
      </c>
      <c r="Q427" s="238">
        <f>IF('Master DB'!Q427="NULL",0,'Master DB'!Q427)</f>
        <v>0</v>
      </c>
      <c r="R427" s="238">
        <f>IF('Master DB'!R427="NULL",0,'Master DB'!R427)</f>
        <v>0</v>
      </c>
      <c r="S427" s="238">
        <f>IF('Master DB'!S427="NULL",0,'Master DB'!S427)</f>
        <v>0</v>
      </c>
      <c r="T427" s="238">
        <f>IF('Master DB'!T427="NULL",0,'Master DB'!T427)</f>
        <v>0</v>
      </c>
      <c r="U427" s="238">
        <f>IF('Master DB'!U427="NULL",0,'Master DB'!U427)</f>
        <v>0</v>
      </c>
      <c r="V427" s="238">
        <f>IF('Master DB'!V427="NULL",0,'Master DB'!V427)</f>
        <v>0</v>
      </c>
      <c r="W427" s="238">
        <f>IF('Master DB'!W427="NULL",0,'Master DB'!W427)</f>
        <v>0</v>
      </c>
      <c r="X427" s="238">
        <f>IF('Master DB'!X427="NULL",0,'Master DB'!X427)</f>
        <v>0</v>
      </c>
    </row>
    <row r="428" spans="1:24" ht="15.75" customHeight="1" x14ac:dyDescent="0.2">
      <c r="A428" s="117">
        <f>'Master DB'!A428</f>
        <v>426</v>
      </c>
      <c r="B428" s="119" t="str">
        <f>'Master DB'!B428</f>
        <v>8. Risks</v>
      </c>
      <c r="C428" s="119" t="str">
        <f>'Master DB'!C428</f>
        <v>8.5 Source 1 - Short</v>
      </c>
      <c r="D428" s="119" t="str">
        <f>'Master DB'!D428</f>
        <v>Item 4</v>
      </c>
      <c r="E428" s="72" t="str">
        <f>'Master DB'!E428</f>
        <v>AlphaNum</v>
      </c>
      <c r="F428" s="359">
        <f>IF('Master DB'!F428="NULL",0,'Master DB'!F428)</f>
        <v>0</v>
      </c>
      <c r="G428" s="359">
        <f>IF('Master DB'!G428="NULL",0,'Master DB'!G428)</f>
        <v>0</v>
      </c>
      <c r="H428" s="359">
        <f>IF('Master DB'!H428="NULL",0,'Master DB'!H428)</f>
        <v>0</v>
      </c>
      <c r="I428" s="359">
        <f>IF('Master DB'!I428="NULL",0,'Master DB'!I428)</f>
        <v>0</v>
      </c>
      <c r="J428" s="359">
        <f>IF('Master DB'!J428="NULL",0,'Master DB'!J428)</f>
        <v>0</v>
      </c>
      <c r="K428" s="359">
        <f>IF('Master DB'!K428="NULL",0,'Master DB'!K428)</f>
        <v>0</v>
      </c>
      <c r="L428" s="359">
        <f>IF('Master DB'!L428="NULL",0,'Master DB'!L428)</f>
        <v>0</v>
      </c>
      <c r="M428" s="359">
        <f>IF('Master DB'!M428="NULL",0,'Master DB'!M428)</f>
        <v>0</v>
      </c>
      <c r="N428" s="359">
        <f>IF('Master DB'!N428="NULL",0,'Master DB'!N428)</f>
        <v>0</v>
      </c>
      <c r="O428" s="359">
        <f>IF('Master DB'!O428="NULL",0,'Master DB'!O428)</f>
        <v>0</v>
      </c>
      <c r="P428" s="359">
        <f>IF('Master DB'!P428="NULL",0,'Master DB'!P428)</f>
        <v>0</v>
      </c>
      <c r="Q428" s="359">
        <f>IF('Master DB'!Q428="NULL",0,'Master DB'!Q428)</f>
        <v>0</v>
      </c>
      <c r="R428" s="359">
        <f>IF('Master DB'!R428="NULL",0,'Master DB'!R428)</f>
        <v>0</v>
      </c>
      <c r="S428" s="359">
        <f>IF('Master DB'!S428="NULL",0,'Master DB'!S428)</f>
        <v>0</v>
      </c>
      <c r="T428" s="359">
        <f>IF('Master DB'!T428="NULL",0,'Master DB'!T428)</f>
        <v>0</v>
      </c>
      <c r="U428" s="359">
        <f>IF('Master DB'!U428="NULL",0,'Master DB'!U428)</f>
        <v>0</v>
      </c>
      <c r="V428" s="359">
        <f>IF('Master DB'!V428="NULL",0,'Master DB'!V428)</f>
        <v>0</v>
      </c>
      <c r="W428" s="359">
        <f>IF('Master DB'!W428="NULL",0,'Master DB'!W428)</f>
        <v>0</v>
      </c>
      <c r="X428" s="359">
        <f>IF('Master DB'!X428="NULL",0,'Master DB'!X428)</f>
        <v>0</v>
      </c>
    </row>
    <row r="429" spans="1:24" ht="15.75" customHeight="1" x14ac:dyDescent="0.2">
      <c r="A429" s="117">
        <f>'Master DB'!A429</f>
        <v>427</v>
      </c>
      <c r="B429" s="119" t="str">
        <f>'Master DB'!B429</f>
        <v>8. Risks</v>
      </c>
      <c r="C429" s="119" t="str">
        <f>'Master DB'!C429</f>
        <v>8.6 Source 2 - Short</v>
      </c>
      <c r="D429" s="119" t="str">
        <f>'Master DB'!D429</f>
        <v>Item 4</v>
      </c>
      <c r="E429" s="72" t="str">
        <f>'Master DB'!E429</f>
        <v>AlphaNum</v>
      </c>
      <c r="F429" s="361">
        <f>IF('Master DB'!F429="NULL",0,'Master DB'!F429)</f>
        <v>0</v>
      </c>
      <c r="G429" s="361">
        <f>IF('Master DB'!G429="NULL",0,'Master DB'!G429)</f>
        <v>0</v>
      </c>
      <c r="H429" s="361">
        <f>IF('Master DB'!H429="NULL",0,'Master DB'!H429)</f>
        <v>0</v>
      </c>
      <c r="I429" s="361">
        <f>IF('Master DB'!I429="NULL",0,'Master DB'!I429)</f>
        <v>0</v>
      </c>
      <c r="J429" s="361">
        <f>IF('Master DB'!J429="NULL",0,'Master DB'!J429)</f>
        <v>0</v>
      </c>
      <c r="K429" s="361">
        <f>IF('Master DB'!K429="NULL",0,'Master DB'!K429)</f>
        <v>0</v>
      </c>
      <c r="L429" s="361">
        <f>IF('Master DB'!L429="NULL",0,'Master DB'!L429)</f>
        <v>0</v>
      </c>
      <c r="M429" s="361">
        <f>IF('Master DB'!M429="NULL",0,'Master DB'!M429)</f>
        <v>0</v>
      </c>
      <c r="N429" s="361">
        <f>IF('Master DB'!N429="NULL",0,'Master DB'!N429)</f>
        <v>0</v>
      </c>
      <c r="O429" s="361">
        <f>IF('Master DB'!O429="NULL",0,'Master DB'!O429)</f>
        <v>0</v>
      </c>
      <c r="P429" s="361">
        <f>IF('Master DB'!P429="NULL",0,'Master DB'!P429)</f>
        <v>0</v>
      </c>
      <c r="Q429" s="361">
        <f>IF('Master DB'!Q429="NULL",0,'Master DB'!Q429)</f>
        <v>0</v>
      </c>
      <c r="R429" s="361">
        <f>IF('Master DB'!R429="NULL",0,'Master DB'!R429)</f>
        <v>0</v>
      </c>
      <c r="S429" s="361">
        <f>IF('Master DB'!S429="NULL",0,'Master DB'!S429)</f>
        <v>0</v>
      </c>
      <c r="T429" s="361">
        <f>IF('Master DB'!T429="NULL",0,'Master DB'!T429)</f>
        <v>0</v>
      </c>
      <c r="U429" s="361">
        <f>IF('Master DB'!U429="NULL",0,'Master DB'!U429)</f>
        <v>0</v>
      </c>
      <c r="V429" s="361">
        <f>IF('Master DB'!V429="NULL",0,'Master DB'!V429)</f>
        <v>0</v>
      </c>
      <c r="W429" s="361">
        <f>IF('Master DB'!W429="NULL",0,'Master DB'!W429)</f>
        <v>0</v>
      </c>
      <c r="X429" s="361">
        <f>IF('Master DB'!X429="NULL",0,'Master DB'!X429)</f>
        <v>0</v>
      </c>
    </row>
    <row r="430" spans="1:24" ht="15.75" customHeight="1" x14ac:dyDescent="0.2">
      <c r="A430" s="283">
        <f>'Master DB'!A430</f>
        <v>428</v>
      </c>
      <c r="B430" s="284" t="str">
        <f>'Master DB'!B430</f>
        <v>8. Risks</v>
      </c>
      <c r="C430" s="284" t="str">
        <f>'Master DB'!C430</f>
        <v>8.7 Source 3 - Short</v>
      </c>
      <c r="D430" s="284" t="str">
        <f>'Master DB'!D430</f>
        <v>Item 4</v>
      </c>
      <c r="E430" s="146" t="str">
        <f>'Master DB'!E430</f>
        <v>AlphaNum</v>
      </c>
      <c r="F430" s="285">
        <f>IF('Master DB'!F430="NULL",0,'Master DB'!F430)</f>
        <v>0</v>
      </c>
      <c r="G430" s="285">
        <f>IF('Master DB'!G430="NULL",0,'Master DB'!G430)</f>
        <v>0</v>
      </c>
      <c r="H430" s="285">
        <f>IF('Master DB'!H430="NULL",0,'Master DB'!H430)</f>
        <v>0</v>
      </c>
      <c r="I430" s="285">
        <f>IF('Master DB'!I430="NULL",0,'Master DB'!I430)</f>
        <v>0</v>
      </c>
      <c r="J430" s="285">
        <f>IF('Master DB'!J430="NULL",0,'Master DB'!J430)</f>
        <v>0</v>
      </c>
      <c r="K430" s="285">
        <f>IF('Master DB'!K430="NULL",0,'Master DB'!K430)</f>
        <v>0</v>
      </c>
      <c r="L430" s="285">
        <f>IF('Master DB'!L430="NULL",0,'Master DB'!L430)</f>
        <v>0</v>
      </c>
      <c r="M430" s="285">
        <f>IF('Master DB'!M430="NULL",0,'Master DB'!M430)</f>
        <v>0</v>
      </c>
      <c r="N430" s="285">
        <f>IF('Master DB'!N430="NULL",0,'Master DB'!N430)</f>
        <v>0</v>
      </c>
      <c r="O430" s="285">
        <f>IF('Master DB'!O430="NULL",0,'Master DB'!O430)</f>
        <v>0</v>
      </c>
      <c r="P430" s="285">
        <f>IF('Master DB'!P430="NULL",0,'Master DB'!P430)</f>
        <v>0</v>
      </c>
      <c r="Q430" s="285">
        <f>IF('Master DB'!Q430="NULL",0,'Master DB'!Q430)</f>
        <v>0</v>
      </c>
      <c r="R430" s="285">
        <f>IF('Master DB'!R430="NULL",0,'Master DB'!R430)</f>
        <v>0</v>
      </c>
      <c r="S430" s="285">
        <f>IF('Master DB'!S430="NULL",0,'Master DB'!S430)</f>
        <v>0</v>
      </c>
      <c r="T430" s="285">
        <f>IF('Master DB'!T430="NULL",0,'Master DB'!T430)</f>
        <v>0</v>
      </c>
      <c r="U430" s="285">
        <f>IF('Master DB'!U430="NULL",0,'Master DB'!U430)</f>
        <v>0</v>
      </c>
      <c r="V430" s="285">
        <f>IF('Master DB'!V430="NULL",0,'Master DB'!V430)</f>
        <v>0</v>
      </c>
      <c r="W430" s="285">
        <f>IF('Master DB'!W430="NULL",0,'Master DB'!W430)</f>
        <v>0</v>
      </c>
      <c r="X430" s="285">
        <f>IF('Master DB'!X430="NULL",0,'Master DB'!X430)</f>
        <v>0</v>
      </c>
    </row>
    <row r="431" spans="1:24" ht="15.75" customHeight="1" x14ac:dyDescent="0.2">
      <c r="A431" s="64">
        <f>'Master DB'!A431</f>
        <v>429</v>
      </c>
      <c r="B431" s="65" t="str">
        <f>'Master DB'!B431</f>
        <v>8. Risks</v>
      </c>
      <c r="C431" s="65" t="str">
        <f>'Master DB'!C431</f>
        <v>8.1 Name</v>
      </c>
      <c r="D431" s="65" t="str">
        <f>'Master DB'!D431</f>
        <v>Item 5</v>
      </c>
      <c r="E431" s="66" t="str">
        <f>'Master DB'!E431</f>
        <v>AlphaNum</v>
      </c>
      <c r="F431" s="276">
        <f>IF('Master DB'!F431="NULL",0,'Master DB'!F431)</f>
        <v>0</v>
      </c>
      <c r="G431" s="276">
        <f>IF('Master DB'!G431="NULL",0,'Master DB'!G431)</f>
        <v>0</v>
      </c>
      <c r="H431" s="276">
        <f>IF('Master DB'!H431="NULL",0,'Master DB'!H431)</f>
        <v>0</v>
      </c>
      <c r="I431" s="276">
        <f>IF('Master DB'!I431="NULL",0,'Master DB'!I431)</f>
        <v>0</v>
      </c>
      <c r="J431" s="276">
        <f>IF('Master DB'!J431="NULL",0,'Master DB'!J431)</f>
        <v>0</v>
      </c>
      <c r="K431" s="276">
        <f>IF('Master DB'!K431="NULL",0,'Master DB'!K431)</f>
        <v>0</v>
      </c>
      <c r="L431" s="276">
        <f>IF('Master DB'!L431="NULL",0,'Master DB'!L431)</f>
        <v>0</v>
      </c>
      <c r="M431" s="276">
        <f>IF('Master DB'!M431="NULL",0,'Master DB'!M431)</f>
        <v>0</v>
      </c>
      <c r="N431" s="276">
        <f>IF('Master DB'!N431="NULL",0,'Master DB'!N431)</f>
        <v>0</v>
      </c>
      <c r="O431" s="276">
        <f>IF('Master DB'!O431="NULL",0,'Master DB'!O431)</f>
        <v>0</v>
      </c>
      <c r="P431" s="276">
        <f>IF('Master DB'!P431="NULL",0,'Master DB'!P431)</f>
        <v>0</v>
      </c>
      <c r="Q431" s="276">
        <f>IF('Master DB'!Q431="NULL",0,'Master DB'!Q431)</f>
        <v>0</v>
      </c>
      <c r="R431" s="276">
        <f>IF('Master DB'!R431="NULL",0,'Master DB'!R431)</f>
        <v>0</v>
      </c>
      <c r="S431" s="276">
        <f>IF('Master DB'!S431="NULL",0,'Master DB'!S431)</f>
        <v>0</v>
      </c>
      <c r="T431" s="276">
        <f>IF('Master DB'!T431="NULL",0,'Master DB'!T431)</f>
        <v>0</v>
      </c>
      <c r="U431" s="276">
        <f>IF('Master DB'!U431="NULL",0,'Master DB'!U431)</f>
        <v>0</v>
      </c>
      <c r="V431" s="276">
        <f>IF('Master DB'!V431="NULL",0,'Master DB'!V431)</f>
        <v>0</v>
      </c>
      <c r="W431" s="276">
        <f>IF('Master DB'!W431="NULL",0,'Master DB'!W431)</f>
        <v>0</v>
      </c>
      <c r="X431" s="276">
        <f>IF('Master DB'!X431="NULL",0,'Master DB'!X431)</f>
        <v>0</v>
      </c>
    </row>
    <row r="432" spans="1:24" ht="15.75" customHeight="1" x14ac:dyDescent="0.2">
      <c r="A432" s="117">
        <f>'Master DB'!A432</f>
        <v>430</v>
      </c>
      <c r="B432" s="119" t="str">
        <f>'Master DB'!B432</f>
        <v>8. Risks</v>
      </c>
      <c r="C432" s="119" t="str">
        <f>'Master DB'!C432</f>
        <v>8.2 source 1</v>
      </c>
      <c r="D432" s="119" t="str">
        <f>'Master DB'!D432</f>
        <v>Item 5</v>
      </c>
      <c r="E432" s="72" t="str">
        <f>'Master DB'!E432</f>
        <v>AlphaNum</v>
      </c>
      <c r="F432" s="238">
        <f>IF('Master DB'!F432="NULL",0,'Master DB'!F432)</f>
        <v>0</v>
      </c>
      <c r="G432" s="238">
        <f>IF('Master DB'!G432="NULL",0,'Master DB'!G432)</f>
        <v>0</v>
      </c>
      <c r="H432" s="238">
        <f>IF('Master DB'!H432="NULL",0,'Master DB'!H432)</f>
        <v>0</v>
      </c>
      <c r="I432" s="238">
        <f>IF('Master DB'!I432="NULL",0,'Master DB'!I432)</f>
        <v>0</v>
      </c>
      <c r="J432" s="238">
        <f>IF('Master DB'!J432="NULL",0,'Master DB'!J432)</f>
        <v>0</v>
      </c>
      <c r="K432" s="238">
        <f>IF('Master DB'!K432="NULL",0,'Master DB'!K432)</f>
        <v>0</v>
      </c>
      <c r="L432" s="238">
        <f>IF('Master DB'!L432="NULL",0,'Master DB'!L432)</f>
        <v>0</v>
      </c>
      <c r="M432" s="238">
        <f>IF('Master DB'!M432="NULL",0,'Master DB'!M432)</f>
        <v>0</v>
      </c>
      <c r="N432" s="238">
        <f>IF('Master DB'!N432="NULL",0,'Master DB'!N432)</f>
        <v>0</v>
      </c>
      <c r="O432" s="238">
        <f>IF('Master DB'!O432="NULL",0,'Master DB'!O432)</f>
        <v>0</v>
      </c>
      <c r="P432" s="238">
        <f>IF('Master DB'!P432="NULL",0,'Master DB'!P432)</f>
        <v>0</v>
      </c>
      <c r="Q432" s="238">
        <f>IF('Master DB'!Q432="NULL",0,'Master DB'!Q432)</f>
        <v>0</v>
      </c>
      <c r="R432" s="238">
        <f>IF('Master DB'!R432="NULL",0,'Master DB'!R432)</f>
        <v>0</v>
      </c>
      <c r="S432" s="238">
        <f>IF('Master DB'!S432="NULL",0,'Master DB'!S432)</f>
        <v>0</v>
      </c>
      <c r="T432" s="238">
        <f>IF('Master DB'!T432="NULL",0,'Master DB'!T432)</f>
        <v>0</v>
      </c>
      <c r="U432" s="238">
        <f>IF('Master DB'!U432="NULL",0,'Master DB'!U432)</f>
        <v>0</v>
      </c>
      <c r="V432" s="238">
        <f>IF('Master DB'!V432="NULL",0,'Master DB'!V432)</f>
        <v>0</v>
      </c>
      <c r="W432" s="238">
        <f>IF('Master DB'!W432="NULL",0,'Master DB'!W432)</f>
        <v>0</v>
      </c>
      <c r="X432" s="238">
        <f>IF('Master DB'!X432="NULL",0,'Master DB'!X432)</f>
        <v>0</v>
      </c>
    </row>
    <row r="433" spans="1:24" ht="15.75" customHeight="1" x14ac:dyDescent="0.2">
      <c r="A433" s="117">
        <f>'Master DB'!A433</f>
        <v>431</v>
      </c>
      <c r="B433" s="119" t="str">
        <f>'Master DB'!B433</f>
        <v>8. Risks</v>
      </c>
      <c r="C433" s="119" t="str">
        <f>'Master DB'!C433</f>
        <v>8.3 source 2</v>
      </c>
      <c r="D433" s="119" t="str">
        <f>'Master DB'!D433</f>
        <v>Item 5</v>
      </c>
      <c r="E433" s="72" t="str">
        <f>'Master DB'!E433</f>
        <v>AlphaNum</v>
      </c>
      <c r="F433" s="281">
        <f>IF('Master DB'!F433="NULL",0,'Master DB'!F433)</f>
        <v>0</v>
      </c>
      <c r="G433" s="281">
        <f>IF('Master DB'!G433="NULL",0,'Master DB'!G433)</f>
        <v>0</v>
      </c>
      <c r="H433" s="281">
        <f>IF('Master DB'!H433="NULL",0,'Master DB'!H433)</f>
        <v>0</v>
      </c>
      <c r="I433" s="281">
        <f>IF('Master DB'!I433="NULL",0,'Master DB'!I433)</f>
        <v>0</v>
      </c>
      <c r="J433" s="281">
        <f>IF('Master DB'!J433="NULL",0,'Master DB'!J433)</f>
        <v>0</v>
      </c>
      <c r="K433" s="281">
        <f>IF('Master DB'!K433="NULL",0,'Master DB'!K433)</f>
        <v>0</v>
      </c>
      <c r="L433" s="281">
        <f>IF('Master DB'!L433="NULL",0,'Master DB'!L433)</f>
        <v>0</v>
      </c>
      <c r="M433" s="281">
        <f>IF('Master DB'!M433="NULL",0,'Master DB'!M433)</f>
        <v>0</v>
      </c>
      <c r="N433" s="281">
        <f>IF('Master DB'!N433="NULL",0,'Master DB'!N433)</f>
        <v>0</v>
      </c>
      <c r="O433" s="281">
        <f>IF('Master DB'!O433="NULL",0,'Master DB'!O433)</f>
        <v>0</v>
      </c>
      <c r="P433" s="281">
        <f>IF('Master DB'!P433="NULL",0,'Master DB'!P433)</f>
        <v>0</v>
      </c>
      <c r="Q433" s="281">
        <f>IF('Master DB'!Q433="NULL",0,'Master DB'!Q433)</f>
        <v>0</v>
      </c>
      <c r="R433" s="281">
        <f>IF('Master DB'!R433="NULL",0,'Master DB'!R433)</f>
        <v>0</v>
      </c>
      <c r="S433" s="281">
        <f>IF('Master DB'!S433="NULL",0,'Master DB'!S433)</f>
        <v>0</v>
      </c>
      <c r="T433" s="281">
        <f>IF('Master DB'!T433="NULL",0,'Master DB'!T433)</f>
        <v>0</v>
      </c>
      <c r="U433" s="281">
        <f>IF('Master DB'!U433="NULL",0,'Master DB'!U433)</f>
        <v>0</v>
      </c>
      <c r="V433" s="281">
        <f>IF('Master DB'!V433="NULL",0,'Master DB'!V433)</f>
        <v>0</v>
      </c>
      <c r="W433" s="281">
        <f>IF('Master DB'!W433="NULL",0,'Master DB'!W433)</f>
        <v>0</v>
      </c>
      <c r="X433" s="281">
        <f>IF('Master DB'!X433="NULL",0,'Master DB'!X433)</f>
        <v>0</v>
      </c>
    </row>
    <row r="434" spans="1:24" ht="15.75" customHeight="1" x14ac:dyDescent="0.2">
      <c r="A434" s="117">
        <f>'Master DB'!A434</f>
        <v>432</v>
      </c>
      <c r="B434" s="119" t="str">
        <f>'Master DB'!B434</f>
        <v>8. Risks</v>
      </c>
      <c r="C434" s="119" t="str">
        <f>'Master DB'!C434</f>
        <v>8.4 source 3</v>
      </c>
      <c r="D434" s="119" t="str">
        <f>'Master DB'!D434</f>
        <v>Item 5</v>
      </c>
      <c r="E434" s="72" t="str">
        <f>'Master DB'!E434</f>
        <v>AlphaNum</v>
      </c>
      <c r="F434" s="238">
        <f>IF('Master DB'!F434="NULL",0,'Master DB'!F434)</f>
        <v>0</v>
      </c>
      <c r="G434" s="238">
        <f>IF('Master DB'!G434="NULL",0,'Master DB'!G434)</f>
        <v>0</v>
      </c>
      <c r="H434" s="238">
        <f>IF('Master DB'!H434="NULL",0,'Master DB'!H434)</f>
        <v>0</v>
      </c>
      <c r="I434" s="238">
        <f>IF('Master DB'!I434="NULL",0,'Master DB'!I434)</f>
        <v>0</v>
      </c>
      <c r="J434" s="238">
        <f>IF('Master DB'!J434="NULL",0,'Master DB'!J434)</f>
        <v>0</v>
      </c>
      <c r="K434" s="238">
        <f>IF('Master DB'!K434="NULL",0,'Master DB'!K434)</f>
        <v>0</v>
      </c>
      <c r="L434" s="238">
        <f>IF('Master DB'!L434="NULL",0,'Master DB'!L434)</f>
        <v>0</v>
      </c>
      <c r="M434" s="238">
        <f>IF('Master DB'!M434="NULL",0,'Master DB'!M434)</f>
        <v>0</v>
      </c>
      <c r="N434" s="238">
        <f>IF('Master DB'!N434="NULL",0,'Master DB'!N434)</f>
        <v>0</v>
      </c>
      <c r="O434" s="238">
        <f>IF('Master DB'!O434="NULL",0,'Master DB'!O434)</f>
        <v>0</v>
      </c>
      <c r="P434" s="238">
        <f>IF('Master DB'!P434="NULL",0,'Master DB'!P434)</f>
        <v>0</v>
      </c>
      <c r="Q434" s="238">
        <f>IF('Master DB'!Q434="NULL",0,'Master DB'!Q434)</f>
        <v>0</v>
      </c>
      <c r="R434" s="238">
        <f>IF('Master DB'!R434="NULL",0,'Master DB'!R434)</f>
        <v>0</v>
      </c>
      <c r="S434" s="238">
        <f>IF('Master DB'!S434="NULL",0,'Master DB'!S434)</f>
        <v>0</v>
      </c>
      <c r="T434" s="238">
        <f>IF('Master DB'!T434="NULL",0,'Master DB'!T434)</f>
        <v>0</v>
      </c>
      <c r="U434" s="238">
        <f>IF('Master DB'!U434="NULL",0,'Master DB'!U434)</f>
        <v>0</v>
      </c>
      <c r="V434" s="238">
        <f>IF('Master DB'!V434="NULL",0,'Master DB'!V434)</f>
        <v>0</v>
      </c>
      <c r="W434" s="238">
        <f>IF('Master DB'!W434="NULL",0,'Master DB'!W434)</f>
        <v>0</v>
      </c>
      <c r="X434" s="238">
        <f>IF('Master DB'!X434="NULL",0,'Master DB'!X434)</f>
        <v>0</v>
      </c>
    </row>
    <row r="435" spans="1:24" ht="15.75" customHeight="1" x14ac:dyDescent="0.2">
      <c r="A435" s="117">
        <f>'Master DB'!A435</f>
        <v>433</v>
      </c>
      <c r="B435" s="119" t="str">
        <f>'Master DB'!B435</f>
        <v>8. Risks</v>
      </c>
      <c r="C435" s="119" t="str">
        <f>'Master DB'!C435</f>
        <v>8.5 Source 1 - Short</v>
      </c>
      <c r="D435" s="119" t="str">
        <f>'Master DB'!D435</f>
        <v>Item 5</v>
      </c>
      <c r="E435" s="72" t="str">
        <f>'Master DB'!E435</f>
        <v>AlphaNum</v>
      </c>
      <c r="F435" s="359">
        <f>IF('Master DB'!F435="NULL",0,'Master DB'!F435)</f>
        <v>0</v>
      </c>
      <c r="G435" s="359">
        <f>IF('Master DB'!G435="NULL",0,'Master DB'!G435)</f>
        <v>0</v>
      </c>
      <c r="H435" s="359">
        <f>IF('Master DB'!H435="NULL",0,'Master DB'!H435)</f>
        <v>0</v>
      </c>
      <c r="I435" s="359">
        <f>IF('Master DB'!I435="NULL",0,'Master DB'!I435)</f>
        <v>0</v>
      </c>
      <c r="J435" s="359">
        <f>IF('Master DB'!J435="NULL",0,'Master DB'!J435)</f>
        <v>0</v>
      </c>
      <c r="K435" s="359">
        <f>IF('Master DB'!K435="NULL",0,'Master DB'!K435)</f>
        <v>0</v>
      </c>
      <c r="L435" s="359">
        <f>IF('Master DB'!L435="NULL",0,'Master DB'!L435)</f>
        <v>0</v>
      </c>
      <c r="M435" s="359">
        <f>IF('Master DB'!M435="NULL",0,'Master DB'!M435)</f>
        <v>0</v>
      </c>
      <c r="N435" s="359">
        <f>IF('Master DB'!N435="NULL",0,'Master DB'!N435)</f>
        <v>0</v>
      </c>
      <c r="O435" s="359">
        <f>IF('Master DB'!O435="NULL",0,'Master DB'!O435)</f>
        <v>0</v>
      </c>
      <c r="P435" s="359">
        <f>IF('Master DB'!P435="NULL",0,'Master DB'!P435)</f>
        <v>0</v>
      </c>
      <c r="Q435" s="359">
        <f>IF('Master DB'!Q435="NULL",0,'Master DB'!Q435)</f>
        <v>0</v>
      </c>
      <c r="R435" s="359">
        <f>IF('Master DB'!R435="NULL",0,'Master DB'!R435)</f>
        <v>0</v>
      </c>
      <c r="S435" s="359">
        <f>IF('Master DB'!S435="NULL",0,'Master DB'!S435)</f>
        <v>0</v>
      </c>
      <c r="T435" s="359">
        <f>IF('Master DB'!T435="NULL",0,'Master DB'!T435)</f>
        <v>0</v>
      </c>
      <c r="U435" s="359">
        <f>IF('Master DB'!U435="NULL",0,'Master DB'!U435)</f>
        <v>0</v>
      </c>
      <c r="V435" s="359">
        <f>IF('Master DB'!V435="NULL",0,'Master DB'!V435)</f>
        <v>0</v>
      </c>
      <c r="W435" s="359">
        <f>IF('Master DB'!W435="NULL",0,'Master DB'!W435)</f>
        <v>0</v>
      </c>
      <c r="X435" s="359">
        <f>IF('Master DB'!X435="NULL",0,'Master DB'!X435)</f>
        <v>0</v>
      </c>
    </row>
    <row r="436" spans="1:24" ht="15.75" customHeight="1" x14ac:dyDescent="0.2">
      <c r="A436" s="117">
        <f>'Master DB'!A436</f>
        <v>434</v>
      </c>
      <c r="B436" s="119" t="str">
        <f>'Master DB'!B436</f>
        <v>8. Risks</v>
      </c>
      <c r="C436" s="119" t="str">
        <f>'Master DB'!C436</f>
        <v>8.6 Source 2 - Short</v>
      </c>
      <c r="D436" s="119" t="str">
        <f>'Master DB'!D436</f>
        <v>Item 5</v>
      </c>
      <c r="E436" s="72" t="str">
        <f>'Master DB'!E436</f>
        <v>AlphaNum</v>
      </c>
      <c r="F436" s="361">
        <f>IF('Master DB'!F436="NULL",0,'Master DB'!F436)</f>
        <v>0</v>
      </c>
      <c r="G436" s="361">
        <f>IF('Master DB'!G436="NULL",0,'Master DB'!G436)</f>
        <v>0</v>
      </c>
      <c r="H436" s="361">
        <f>IF('Master DB'!H436="NULL",0,'Master DB'!H436)</f>
        <v>0</v>
      </c>
      <c r="I436" s="361">
        <f>IF('Master DB'!I436="NULL",0,'Master DB'!I436)</f>
        <v>0</v>
      </c>
      <c r="J436" s="361">
        <f>IF('Master DB'!J436="NULL",0,'Master DB'!J436)</f>
        <v>0</v>
      </c>
      <c r="K436" s="361">
        <f>IF('Master DB'!K436="NULL",0,'Master DB'!K436)</f>
        <v>0</v>
      </c>
      <c r="L436" s="361">
        <f>IF('Master DB'!L436="NULL",0,'Master DB'!L436)</f>
        <v>0</v>
      </c>
      <c r="M436" s="361">
        <f>IF('Master DB'!M436="NULL",0,'Master DB'!M436)</f>
        <v>0</v>
      </c>
      <c r="N436" s="361">
        <f>IF('Master DB'!N436="NULL",0,'Master DB'!N436)</f>
        <v>0</v>
      </c>
      <c r="O436" s="361">
        <f>IF('Master DB'!O436="NULL",0,'Master DB'!O436)</f>
        <v>0</v>
      </c>
      <c r="P436" s="361">
        <f>IF('Master DB'!P436="NULL",0,'Master DB'!P436)</f>
        <v>0</v>
      </c>
      <c r="Q436" s="361">
        <f>IF('Master DB'!Q436="NULL",0,'Master DB'!Q436)</f>
        <v>0</v>
      </c>
      <c r="R436" s="361">
        <f>IF('Master DB'!R436="NULL",0,'Master DB'!R436)</f>
        <v>0</v>
      </c>
      <c r="S436" s="361">
        <f>IF('Master DB'!S436="NULL",0,'Master DB'!S436)</f>
        <v>0</v>
      </c>
      <c r="T436" s="361">
        <f>IF('Master DB'!T436="NULL",0,'Master DB'!T436)</f>
        <v>0</v>
      </c>
      <c r="U436" s="361">
        <f>IF('Master DB'!U436="NULL",0,'Master DB'!U436)</f>
        <v>0</v>
      </c>
      <c r="V436" s="361">
        <f>IF('Master DB'!V436="NULL",0,'Master DB'!V436)</f>
        <v>0</v>
      </c>
      <c r="W436" s="361">
        <f>IF('Master DB'!W436="NULL",0,'Master DB'!W436)</f>
        <v>0</v>
      </c>
      <c r="X436" s="361">
        <f>IF('Master DB'!X436="NULL",0,'Master DB'!X436)</f>
        <v>0</v>
      </c>
    </row>
    <row r="437" spans="1:24" ht="15.75" customHeight="1" x14ac:dyDescent="0.2">
      <c r="A437" s="283">
        <f>'Master DB'!A437</f>
        <v>435</v>
      </c>
      <c r="B437" s="284" t="str">
        <f>'Master DB'!B437</f>
        <v>8. Risks</v>
      </c>
      <c r="C437" s="284" t="str">
        <f>'Master DB'!C437</f>
        <v>8.7 Source 3 - Short</v>
      </c>
      <c r="D437" s="284" t="str">
        <f>'Master DB'!D437</f>
        <v>Item 5</v>
      </c>
      <c r="E437" s="146" t="str">
        <f>'Master DB'!E437</f>
        <v>AlphaNum</v>
      </c>
      <c r="F437" s="285">
        <f>IF('Master DB'!F437="NULL",0,'Master DB'!F437)</f>
        <v>0</v>
      </c>
      <c r="G437" s="285">
        <f>IF('Master DB'!G437="NULL",0,'Master DB'!G437)</f>
        <v>0</v>
      </c>
      <c r="H437" s="285">
        <f>IF('Master DB'!H437="NULL",0,'Master DB'!H437)</f>
        <v>0</v>
      </c>
      <c r="I437" s="285">
        <f>IF('Master DB'!I437="NULL",0,'Master DB'!I437)</f>
        <v>0</v>
      </c>
      <c r="J437" s="285">
        <f>IF('Master DB'!J437="NULL",0,'Master DB'!J437)</f>
        <v>0</v>
      </c>
      <c r="K437" s="285">
        <f>IF('Master DB'!K437="NULL",0,'Master DB'!K437)</f>
        <v>0</v>
      </c>
      <c r="L437" s="285">
        <f>IF('Master DB'!L437="NULL",0,'Master DB'!L437)</f>
        <v>0</v>
      </c>
      <c r="M437" s="285">
        <f>IF('Master DB'!M437="NULL",0,'Master DB'!M437)</f>
        <v>0</v>
      </c>
      <c r="N437" s="285">
        <f>IF('Master DB'!N437="NULL",0,'Master DB'!N437)</f>
        <v>0</v>
      </c>
      <c r="O437" s="285">
        <f>IF('Master DB'!O437="NULL",0,'Master DB'!O437)</f>
        <v>0</v>
      </c>
      <c r="P437" s="285">
        <f>IF('Master DB'!P437="NULL",0,'Master DB'!P437)</f>
        <v>0</v>
      </c>
      <c r="Q437" s="285">
        <f>IF('Master DB'!Q437="NULL",0,'Master DB'!Q437)</f>
        <v>0</v>
      </c>
      <c r="R437" s="285">
        <f>IF('Master DB'!R437="NULL",0,'Master DB'!R437)</f>
        <v>0</v>
      </c>
      <c r="S437" s="285">
        <f>IF('Master DB'!S437="NULL",0,'Master DB'!S437)</f>
        <v>0</v>
      </c>
      <c r="T437" s="285">
        <f>IF('Master DB'!T437="NULL",0,'Master DB'!T437)</f>
        <v>0</v>
      </c>
      <c r="U437" s="285">
        <f>IF('Master DB'!U437="NULL",0,'Master DB'!U437)</f>
        <v>0</v>
      </c>
      <c r="V437" s="285">
        <f>IF('Master DB'!V437="NULL",0,'Master DB'!V437)</f>
        <v>0</v>
      </c>
      <c r="W437" s="285">
        <f>IF('Master DB'!W437="NULL",0,'Master DB'!W437)</f>
        <v>0</v>
      </c>
      <c r="X437" s="285">
        <f>IF('Master DB'!X437="NULL",0,'Master DB'!X437)</f>
        <v>0</v>
      </c>
    </row>
    <row r="438" spans="1:24" ht="15.75" customHeight="1" x14ac:dyDescent="0.2"/>
    <row r="439" spans="1:24" ht="15.75" customHeight="1" x14ac:dyDescent="0.2"/>
    <row r="440" spans="1:24" ht="15.75" customHeight="1" x14ac:dyDescent="0.2"/>
    <row r="441" spans="1:24" ht="15.75" customHeight="1" x14ac:dyDescent="0.2"/>
    <row r="442" spans="1:24" ht="15.75" customHeight="1" x14ac:dyDescent="0.2"/>
    <row r="443" spans="1:24" ht="15.75" customHeight="1" x14ac:dyDescent="0.2"/>
    <row r="444" spans="1:24" ht="15.75" customHeight="1" x14ac:dyDescent="0.2"/>
    <row r="445" spans="1:24" ht="15.75" customHeight="1" x14ac:dyDescent="0.2"/>
    <row r="446" spans="1:24" ht="15.75" customHeight="1" x14ac:dyDescent="0.2"/>
    <row r="447" spans="1:24" ht="15.75" customHeight="1" x14ac:dyDescent="0.2"/>
    <row r="448" spans="1:24"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2:X437" xr:uid="{00000000-0009-0000-0000-000001000000}">
    <sortState xmlns:xlrd2="http://schemas.microsoft.com/office/spreadsheetml/2017/richdata2" ref="A2:X437">
      <sortCondition ref="A2:A437"/>
    </sortState>
  </autoFilter>
  <conditionalFormatting sqref="K293:T293 J326:J339 X340:X352 H354:J354 J270:J283 L270:P283 I315:I339 H265:H293 I265:I296 R54:W54 H3:X10 R51:W52 H355:P367 H51:L51 H53:H59 H52:J52 L52 K307:M307 U56:U62 R242:S242 U242:X242 H307:H339 V232:X241 H256:P264 J265:P269 K309:M311 K308 J284:X292 H298:H305 K298:M305 R355:R367 T294:T311 V293:X297 P302:Q311 P298:Q300 P301 M306 M308 K230:L230 H242:H251 W121:X122 H121:L122 N121:U122 H15:X22 T55:W55 R55:S56 S57:S59 R57:R60 T56:T60 V56:V60 W56:W61 H228:H235 K229 K231 K232:L235 U232:U235 J242:L255 N242:P255 H225:I227 T225:T242 M225:S241 K225:L228 U225:X231 J225:J241 U39:U49 X23:X24 W23:W25 V23 H27:H38 J27:J38 H123:X128 H64:X120 H129:O139 S129:X139 J315:X325 H140:X172 J293:J296 J298:J310 I312:X314 L27:X38 H368:X436 M294:S297 H185:X224 H173:U184 W173:X184 V184 V176 V298:V311">
    <cfRule type="notContainsBlanks" dxfId="7167" priority="1">
      <formula>LEN(TRIM(K293))&gt;0</formula>
    </cfRule>
  </conditionalFormatting>
  <conditionalFormatting sqref="K293:T293 J326:J339 X340:X352 H354:J354 J270:J283 L270:P283 I315:I339 H265:H293 I265:I296 R54:W54 H3:X10 R51:W52 H355:P367 H51:L51 H53:H59 H52:J52 L52 K307:M307 U56:U62 R242:S242 U242:X242 H307:H339 V232:X241 H256:P264 J265:P269 K309:M311 K308 J284:X292 H298:H305 K298:M305 R355:R367 T294:T311 V293:X297 P302:Q311 P298:Q300 P301 M306 M308 K230:L230 H242:H251 W121:X122 H121:L122 N121:U122 H15:X22 T55:W55 R55:S56 S57:S59 R57:R60 T56:T60 V56:V60 W56:W61 H228:H235 K229 K231 K232:L235 U232:U235 J242:L255 N242:P255 H225:I227 T225:T242 M225:S241 K225:L228 U225:X231 J225:J241 U39:U49 X23:X24 W23:W25 V23 H27:H38 J27:J38 H123:X128 H64:X120 H129:O139 S129:X139 J315:X325 H140:X172 J293:J296 J298:J310 I312:X314 L27:X38 H368:X436 M294:S297 H185:X224 H173:U184 W173:X184 V184 V176 V298:V311">
    <cfRule type="containsBlanks" dxfId="7166" priority="2">
      <formula>LEN(TRIM(K293))=0</formula>
    </cfRule>
  </conditionalFormatting>
  <conditionalFormatting sqref="P70 P81 P92 P103 P114 P73:P74 P84 P95 P106 P117">
    <cfRule type="notContainsBlanks" dxfId="7165" priority="3">
      <formula>LEN(TRIM(P70))&gt;0</formula>
    </cfRule>
  </conditionalFormatting>
  <conditionalFormatting sqref="P70 P81 P92 P103 P114 P73:P74 P84 P95 P106 P117">
    <cfRule type="containsBlanks" dxfId="7164" priority="4">
      <formula>LEN(TRIM(P70))=0</formula>
    </cfRule>
  </conditionalFormatting>
  <conditionalFormatting sqref="V232:V242 V316:V325 H232:H235 H288:H291 H302:H305 H316:H319 H330:H333 H358:H361 K264:L269 X344:X347 J330:J333 J288:X291 M292:M297 J286:X286 I354:I367 K355:K367 M355:M367 O355:O367 J358:J361 L358:L361 N358:N361 P358:P361 J270:J283 L270:P283 I315:I339 I312:I313 H246:H249 M260:M269 H260:H284 I260:I296 J260:L263 O260:P269 N260:N263 T302:T305 R358:R361 M302:M311 K302:L305 P302:Q305 M232:M241 K232:L235 N232:U235 W232:X235 J246:L249 N246:P249 M316:M325 J316:L319 N316:U319 W316:X319 V292:V311">
    <cfRule type="notContainsBlanks" dxfId="7163" priority="5">
      <formula>LEN(TRIM(V232))&gt;0</formula>
    </cfRule>
  </conditionalFormatting>
  <conditionalFormatting sqref="V232:V242 V316:V325 H232:H235 H288:H291 H302:H305 H316:H319 H330:H333 H358:H361 K264:L269 X344:X347 J330:J333 J288:X291 M292:M297 J286:X286 I354:I367 K355:K367 M355:M367 O355:O367 J358:J361 L358:L361 N358:N361 P358:P361 J270:J283 L270:P283 I315:I339 I312:I313 H246:H249 M260:M269 H260:H284 I260:I296 J260:L263 O260:P269 N260:N263 T302:T305 R358:R361 M302:M311 K302:L305 P302:Q305 M232:M241 K232:L235 N232:U235 W232:X235 J246:L249 N246:P249 M316:M325 J316:L319 N316:U319 W316:X319 V292:V311">
    <cfRule type="containsBlanks" dxfId="7162" priority="6">
      <formula>LEN(TRIM(V232))=0</formula>
    </cfRule>
  </conditionalFormatting>
  <conditionalFormatting sqref="K118:K122 J125:J128 J136:K139 J147:J150 J158:J161 J169:J172 K124 H129:O129 H140:X140 L142:X142 K151:K172 K130:K135 K141:K148 H130:H137 I130:I139 H118:J118 L118:X118 M130:O139 L130:L137 S129:X133 S134:T139 H151:J151 L151:X151 H162:J162 L162:X162">
    <cfRule type="notContainsBlanks" dxfId="7161" priority="7">
      <formula>LEN(TRIM(K118))&gt;0</formula>
    </cfRule>
  </conditionalFormatting>
  <conditionalFormatting sqref="K118:K122 J125:J128 J136:K139 J147:J150 J158:J161 J169:J172 K124 H129:O129 H140:X140 L142:X142 K151:K172 K130:K135 K141:K148 H130:H137 I130:I139 H118:J118 L118:X118 M130:O139 L130:L137 S129:X133 S134:T139 H151:J151 L151:X151 H162:J162 L162:X162">
    <cfRule type="containsBlanks" dxfId="7160" priority="8">
      <formula>LEN(TRIM(K118))=0</formula>
    </cfRule>
  </conditionalFormatting>
  <conditionalFormatting sqref="P70 P81 P92 P103 P114 P73:P74 P84 P95 P106 P117">
    <cfRule type="notContainsBlanks" dxfId="7159" priority="9">
      <formula>LEN(TRIM(P70))&gt;0</formula>
    </cfRule>
  </conditionalFormatting>
  <conditionalFormatting sqref="P70 P81 P92 P103 P114 P73:P74 P84 P95 P106 P117">
    <cfRule type="containsBlanks" dxfId="7158" priority="10">
      <formula>LEN(TRIM(P70))=0</formula>
    </cfRule>
  </conditionalFormatting>
  <conditionalFormatting sqref="P70 P81 P92 P103 P114 P73:P78 P84 P95 P106 P117">
    <cfRule type="notContainsBlanks" dxfId="7157" priority="11">
      <formula>LEN(TRIM(P70))&gt;0</formula>
    </cfRule>
  </conditionalFormatting>
  <conditionalFormatting sqref="P70 P81 P92 P103 P114 P73:P78 P84 P95 P106 P117">
    <cfRule type="containsBlanks" dxfId="7156" priority="12">
      <formula>LEN(TRIM(P70))=0</formula>
    </cfRule>
  </conditionalFormatting>
  <conditionalFormatting sqref="I260 K302:K303 M302:M303 L302 K250:K257 H261:P264 J286:X286 I354:I367 J270:J283 K260:P260 L265:P283 I315:I339 H265:H284 I265:I296 H246:H249 H256:J256 L256:P256 J265:K269 I312:I313 H252:H255 J252:J255 L252:L255 J246:L249 N246:P249 M257 N252:P255">
    <cfRule type="notContainsBlanks" dxfId="7155" priority="13">
      <formula>LEN(TRIM(I260))&gt;0</formula>
    </cfRule>
  </conditionalFormatting>
  <conditionalFormatting sqref="I260 K302:K303 M302:M303 L302 K250:K257 H261:P264 J286:X286 I354:I367 J270:J283 K260:P260 L265:P283 I315:I339 H265:H284 I265:I296 H246:H249 H256:J256 L256:P256 J265:K269 I312:I313 H252:H255 J252:J255 L252:L255 J246:L249 N246:P249 M257 N252:P255">
    <cfRule type="containsBlanks" dxfId="7154" priority="14">
      <formula>LEN(TRIM(I260))=0</formula>
    </cfRule>
  </conditionalFormatting>
  <conditionalFormatting sqref="J259:J260 H302:H303 H260:I260 K260:P260 M261:M269 O261:O269 H261:H284 H246:H247 H257:P258 T302:T303 P302:Q303 K302:M303 J246:L247 N246:P247">
    <cfRule type="notContainsBlanks" dxfId="7153" priority="15">
      <formula>LEN(TRIM(J259))&gt;0</formula>
    </cfRule>
  </conditionalFormatting>
  <conditionalFormatting sqref="J259:J260 H302:H303 H260:I260 K260:P260 M261:M269 O261:O269 H261:H284 H246:H247 H257:P258 T302:T303 P302:Q303 K302:M303 J246:L247 N246:P247">
    <cfRule type="containsBlanks" dxfId="7152" priority="16">
      <formula>LEN(TRIM(J259))=0</formula>
    </cfRule>
  </conditionalFormatting>
  <conditionalFormatting sqref="P312 H302:H303 K264:L269 J286:X286 I354:I367 J270:J283 L270:P283 I315:I339 I312:I313 M260:M269 H260:H284 I260:I296 J260:L263 O260:P269 N260:N263 T302:T303 P302:Q303 K302:M303">
    <cfRule type="notContainsBlanks" dxfId="7151" priority="17">
      <formula>LEN(TRIM(P312))&gt;0</formula>
    </cfRule>
  </conditionalFormatting>
  <conditionalFormatting sqref="P312 H302:H303 K264:L269 J286:X286 I354:I367 J270:J283 L270:P283 I315:I339 I312:I313 M260:M269 H260:H284 I260:I296 J260:L263 O260:P269 N260:N263 T302:T303 P302:Q303 K302:M303">
    <cfRule type="containsBlanks" dxfId="7150" priority="18">
      <formula>LEN(TRIM(P312))=0</formula>
    </cfRule>
  </conditionalFormatting>
  <conditionalFormatting sqref="H302:H303 J286:X286 I354:I367 J270:J283 L270:P283 I315:I339 I312:I313 I262:I296 M260:M269 H260:H284 I260:L261 O260:O269 N260:N261 P260:P261 T302:T303 P302:Q303 K302:M303">
    <cfRule type="notContainsBlanks" dxfId="7149" priority="19">
      <formula>LEN(TRIM(H302))&gt;0</formula>
    </cfRule>
  </conditionalFormatting>
  <conditionalFormatting sqref="H302:H303 J286:X286 I354:I367 J270:J283 L270:P283 I315:I339 I312:I313 I262:I296 M260:M269 H260:H284 I260:L261 O260:O269 N260:N261 P260:P261 T302:T303 P302:Q303 K302:M303">
    <cfRule type="containsBlanks" dxfId="7148" priority="20">
      <formula>LEN(TRIM(H302))=0</formula>
    </cfRule>
  </conditionalFormatting>
  <conditionalFormatting sqref="H302:H303 T302:T303 P302:Q303 K302:M303">
    <cfRule type="notContainsBlanks" dxfId="7147" priority="21">
      <formula>LEN(TRIM(H302))&gt;0</formula>
    </cfRule>
  </conditionalFormatting>
  <conditionalFormatting sqref="H302:H303 T302:T303 P302:Q303 K302:M303">
    <cfRule type="containsBlanks" dxfId="7146" priority="22">
      <formula>LEN(TRIM(H302))=0</formula>
    </cfRule>
  </conditionalFormatting>
  <conditionalFormatting sqref="K317">
    <cfRule type="notContainsBlanks" dxfId="7145" priority="23">
      <formula>LEN(TRIM(K317))&gt;0</formula>
    </cfRule>
  </conditionalFormatting>
  <conditionalFormatting sqref="K317">
    <cfRule type="containsBlanks" dxfId="7144" priority="24">
      <formula>LEN(TRIM(K317))=0</formula>
    </cfRule>
  </conditionalFormatting>
  <conditionalFormatting sqref="H331 J330:J331">
    <cfRule type="notContainsBlanks" dxfId="7143" priority="25">
      <formula>LEN(TRIM(H331))&gt;0</formula>
    </cfRule>
  </conditionalFormatting>
  <conditionalFormatting sqref="H331 J330:J331">
    <cfRule type="containsBlanks" dxfId="7142" priority="26">
      <formula>LEN(TRIM(H331))=0</formula>
    </cfRule>
  </conditionalFormatting>
  <conditionalFormatting sqref="X344:X345">
    <cfRule type="notContainsBlanks" dxfId="7141" priority="27">
      <formula>LEN(TRIM(X344))&gt;0</formula>
    </cfRule>
  </conditionalFormatting>
  <conditionalFormatting sqref="X344:X345">
    <cfRule type="containsBlanks" dxfId="7140" priority="28">
      <formula>LEN(TRIM(X344))=0</formula>
    </cfRule>
  </conditionalFormatting>
  <conditionalFormatting sqref="J358:M358 H359 J359:P359 O358:P358 R358:R359">
    <cfRule type="notContainsBlanks" dxfId="7139" priority="29">
      <formula>LEN(TRIM(J358))&gt;0</formula>
    </cfRule>
  </conditionalFormatting>
  <conditionalFormatting sqref="J358:M358 H359 J359:P359 O358:P358 R358:R359">
    <cfRule type="containsBlanks" dxfId="7138" priority="30">
      <formula>LEN(TRIM(J358))=0</formula>
    </cfRule>
  </conditionalFormatting>
  <conditionalFormatting sqref="I66:I67 I77:I78 I99:I100 I110:I111 I88:I89">
    <cfRule type="notContainsBlanks" dxfId="7137" priority="31">
      <formula>LEN(TRIM(I66))&gt;0</formula>
    </cfRule>
  </conditionalFormatting>
  <conditionalFormatting sqref="I66:I67 I77:I78 I99:I100 I110:I111 I88:I89">
    <cfRule type="containsBlanks" dxfId="7136" priority="32">
      <formula>LEN(TRIM(I66))=0</formula>
    </cfRule>
  </conditionalFormatting>
  <conditionalFormatting sqref="J66:K67 J77:K78 J99:K100 J110:K111 U66 U77 U99 U110 M66:N67 M77:N78 M99:N100 M110:N111 X66 X77 X99 X110 J88:K89 M88:N89 U88:U89 X88:X89">
    <cfRule type="notContainsBlanks" dxfId="7135" priority="33">
      <formula>LEN(TRIM(J66))&gt;0</formula>
    </cfRule>
  </conditionalFormatting>
  <conditionalFormatting sqref="J66:K67 J77:K78 J99:K100 J110:K111 U66 U77 U99 U110 M66:N67 M77:N78 M99:N100 M110:N111 X66 X77 X99 X110 J88:K89 M88:N89 U88:U89 X88:X89">
    <cfRule type="containsBlanks" dxfId="7134" priority="34">
      <formula>LEN(TRIM(J66))=0</formula>
    </cfRule>
  </conditionalFormatting>
  <conditionalFormatting sqref="I67 I78 I100 I111 X66 X77 X88 X99 X110 I89">
    <cfRule type="notContainsBlanks" dxfId="7133" priority="35">
      <formula>LEN(TRIM(I67))&gt;0</formula>
    </cfRule>
  </conditionalFormatting>
  <conditionalFormatting sqref="I67 I78 I100 I111 X66 X77 X88 X99 X110 I89">
    <cfRule type="containsBlanks" dxfId="7132" priority="36">
      <formula>LEN(TRIM(I67))=0</formula>
    </cfRule>
  </conditionalFormatting>
  <conditionalFormatting sqref="Q3 Q15 Q27">
    <cfRule type="notContainsBlanks" dxfId="7131" priority="37">
      <formula>LEN(TRIM(Q3))&gt;0</formula>
    </cfRule>
  </conditionalFormatting>
  <conditionalFormatting sqref="Q3 Q15 Q27">
    <cfRule type="containsBlanks" dxfId="7130" priority="38">
      <formula>LEN(TRIM(Q3))=0</formula>
    </cfRule>
  </conditionalFormatting>
  <conditionalFormatting sqref="R355 R358:R363">
    <cfRule type="notContainsBlanks" dxfId="7129" priority="39">
      <formula>LEN(TRIM(R355))&gt;0</formula>
    </cfRule>
  </conditionalFormatting>
  <conditionalFormatting sqref="R355 R358:R363">
    <cfRule type="containsBlanks" dxfId="7128" priority="40">
      <formula>LEN(TRIM(R355))=0</formula>
    </cfRule>
  </conditionalFormatting>
  <conditionalFormatting sqref="Q427:Q431">
    <cfRule type="notContainsBlanks" dxfId="7127" priority="41">
      <formula>LEN(TRIM(Q427))&gt;0</formula>
    </cfRule>
  </conditionalFormatting>
  <conditionalFormatting sqref="Q427:Q431">
    <cfRule type="containsBlanks" dxfId="7126" priority="42">
      <formula>LEN(TRIM(Q427))=0</formula>
    </cfRule>
  </conditionalFormatting>
  <conditionalFormatting sqref="Q369 Q376 Q383 Q390 Q397 Q404 Q411 Q418 Q425 Q432">
    <cfRule type="notContainsBlanks" dxfId="7125" priority="43">
      <formula>LEN(TRIM(Q369))&gt;0</formula>
    </cfRule>
  </conditionalFormatting>
  <conditionalFormatting sqref="Q369 Q376 Q383 Q390 Q397 Q404 Q411 Q418 Q425 Q432">
    <cfRule type="containsBlanks" dxfId="7124" priority="44">
      <formula>LEN(TRIM(Q369))=0</formula>
    </cfRule>
  </conditionalFormatting>
  <conditionalFormatting sqref="Q370 Q377 Q384 Q391 Q398 Q405 Q412 Q419 Q426 Q433">
    <cfRule type="notContainsBlanks" dxfId="7123" priority="45">
      <formula>LEN(TRIM(Q370))&gt;0</formula>
    </cfRule>
  </conditionalFormatting>
  <conditionalFormatting sqref="Q370 Q377 Q384 Q391 Q398 Q405 Q412 Q419 Q426 Q433">
    <cfRule type="containsBlanks" dxfId="7122" priority="46">
      <formula>LEN(TRIM(Q370))=0</formula>
    </cfRule>
  </conditionalFormatting>
  <conditionalFormatting sqref="Q375">
    <cfRule type="notContainsBlanks" dxfId="7121" priority="47">
      <formula>LEN(TRIM(Q375))&gt;0</formula>
    </cfRule>
  </conditionalFormatting>
  <conditionalFormatting sqref="Q375">
    <cfRule type="containsBlanks" dxfId="7120" priority="48">
      <formula>LEN(TRIM(Q375))=0</formula>
    </cfRule>
  </conditionalFormatting>
  <conditionalFormatting sqref="Q403">
    <cfRule type="notContainsBlanks" dxfId="7119" priority="49">
      <formula>LEN(TRIM(Q403))&gt;0</formula>
    </cfRule>
  </conditionalFormatting>
  <conditionalFormatting sqref="Q403">
    <cfRule type="containsBlanks" dxfId="7118" priority="50">
      <formula>LEN(TRIM(Q403))=0</formula>
    </cfRule>
  </conditionalFormatting>
  <conditionalFormatting sqref="Q411">
    <cfRule type="notContainsBlanks" dxfId="7117" priority="51">
      <formula>LEN(TRIM(Q411))&gt;0</formula>
    </cfRule>
  </conditionalFormatting>
  <conditionalFormatting sqref="Q411">
    <cfRule type="containsBlanks" dxfId="7116" priority="52">
      <formula>LEN(TRIM(Q411))=0</formula>
    </cfRule>
  </conditionalFormatting>
  <conditionalFormatting sqref="Q312">
    <cfRule type="notContainsBlanks" dxfId="7115" priority="53">
      <formula>LEN(TRIM(Q312))&gt;0</formula>
    </cfRule>
  </conditionalFormatting>
  <conditionalFormatting sqref="Q312">
    <cfRule type="containsBlanks" dxfId="7114" priority="54">
      <formula>LEN(TRIM(Q312))=0</formula>
    </cfRule>
  </conditionalFormatting>
  <conditionalFormatting sqref="Q313 Q315:Q317">
    <cfRule type="notContainsBlanks" dxfId="7113" priority="55">
      <formula>LEN(TRIM(Q313))&gt;0</formula>
    </cfRule>
  </conditionalFormatting>
  <conditionalFormatting sqref="Q313 Q315:Q317">
    <cfRule type="containsBlanks" dxfId="7112" priority="56">
      <formula>LEN(TRIM(Q313))=0</formula>
    </cfRule>
  </conditionalFormatting>
  <conditionalFormatting sqref="Q319:Q325">
    <cfRule type="notContainsBlanks" dxfId="7111" priority="57">
      <formula>LEN(TRIM(Q319))&gt;0</formula>
    </cfRule>
  </conditionalFormatting>
  <conditionalFormatting sqref="Q319:Q325">
    <cfRule type="containsBlanks" dxfId="7110" priority="58">
      <formula>LEN(TRIM(Q319))=0</formula>
    </cfRule>
  </conditionalFormatting>
  <conditionalFormatting sqref="Q431">
    <cfRule type="notContainsBlanks" dxfId="7109" priority="59">
      <formula>LEN(TRIM(Q431))&gt;0</formula>
    </cfRule>
  </conditionalFormatting>
  <conditionalFormatting sqref="Q431">
    <cfRule type="containsBlanks" dxfId="7108" priority="60">
      <formula>LEN(TRIM(Q431))=0</formula>
    </cfRule>
  </conditionalFormatting>
  <conditionalFormatting sqref="Q376">
    <cfRule type="notContainsBlanks" dxfId="7107" priority="61">
      <formula>LEN(TRIM(Q376))&gt;0</formula>
    </cfRule>
  </conditionalFormatting>
  <conditionalFormatting sqref="Q376">
    <cfRule type="containsBlanks" dxfId="7106" priority="62">
      <formula>LEN(TRIM(Q376))=0</formula>
    </cfRule>
  </conditionalFormatting>
  <conditionalFormatting sqref="Q412">
    <cfRule type="notContainsBlanks" dxfId="7105" priority="63">
      <formula>LEN(TRIM(Q412))&gt;0</formula>
    </cfRule>
  </conditionalFormatting>
  <conditionalFormatting sqref="Q412">
    <cfRule type="containsBlanks" dxfId="7104" priority="64">
      <formula>LEN(TRIM(Q412))=0</formula>
    </cfRule>
  </conditionalFormatting>
  <conditionalFormatting sqref="Q424">
    <cfRule type="notContainsBlanks" dxfId="7103" priority="65">
      <formula>LEN(TRIM(Q424))&gt;0</formula>
    </cfRule>
  </conditionalFormatting>
  <conditionalFormatting sqref="Q424">
    <cfRule type="containsBlanks" dxfId="7102" priority="66">
      <formula>LEN(TRIM(Q424))=0</formula>
    </cfRule>
  </conditionalFormatting>
  <conditionalFormatting sqref="Q425">
    <cfRule type="notContainsBlanks" dxfId="7101" priority="67">
      <formula>LEN(TRIM(Q425))&gt;0</formula>
    </cfRule>
  </conditionalFormatting>
  <conditionalFormatting sqref="Q425">
    <cfRule type="containsBlanks" dxfId="7100" priority="68">
      <formula>LEN(TRIM(Q425))=0</formula>
    </cfRule>
  </conditionalFormatting>
  <conditionalFormatting sqref="Q432">
    <cfRule type="notContainsBlanks" dxfId="7099" priority="69">
      <formula>LEN(TRIM(Q432))&gt;0</formula>
    </cfRule>
  </conditionalFormatting>
  <conditionalFormatting sqref="Q432">
    <cfRule type="containsBlanks" dxfId="7098" priority="70">
      <formula>LEN(TRIM(Q432))=0</formula>
    </cfRule>
  </conditionalFormatting>
  <conditionalFormatting sqref="Q426">
    <cfRule type="notContainsBlanks" dxfId="7097" priority="71">
      <formula>LEN(TRIM(Q426))&gt;0</formula>
    </cfRule>
  </conditionalFormatting>
  <conditionalFormatting sqref="Q426">
    <cfRule type="containsBlanks" dxfId="7096" priority="72">
      <formula>LEN(TRIM(Q426))=0</formula>
    </cfRule>
  </conditionalFormatting>
  <conditionalFormatting sqref="Q9 Q21 Q33">
    <cfRule type="notContainsBlanks" dxfId="7095" priority="73">
      <formula>LEN(TRIM(Q9))&gt;0</formula>
    </cfRule>
  </conditionalFormatting>
  <conditionalFormatting sqref="Q9 Q21 Q33">
    <cfRule type="containsBlanks" dxfId="7094" priority="74">
      <formula>LEN(TRIM(Q9))=0</formula>
    </cfRule>
  </conditionalFormatting>
  <conditionalFormatting sqref="Q10 Q22 Q34">
    <cfRule type="notContainsBlanks" dxfId="7093" priority="75">
      <formula>LEN(TRIM(Q10))&gt;0</formula>
    </cfRule>
  </conditionalFormatting>
  <conditionalFormatting sqref="Q10 Q22 Q34">
    <cfRule type="containsBlanks" dxfId="7092" priority="76">
      <formula>LEN(TRIM(Q10))=0</formula>
    </cfRule>
  </conditionalFormatting>
  <conditionalFormatting sqref="R154:R176 R140:R141 R143:R152">
    <cfRule type="notContainsBlanks" dxfId="7091" priority="77">
      <formula>LEN(TRIM(R154))&gt;0</formula>
    </cfRule>
  </conditionalFormatting>
  <conditionalFormatting sqref="R154:R176 R140:R141 R143:R152">
    <cfRule type="containsBlanks" dxfId="7090" priority="78">
      <formula>LEN(TRIM(R154))=0</formula>
    </cfRule>
  </conditionalFormatting>
  <conditionalFormatting sqref="Q140:Q141 Q154:Q178 Q143:Q152">
    <cfRule type="notContainsBlanks" dxfId="7089" priority="79">
      <formula>LEN(TRIM(Q140))&gt;0</formula>
    </cfRule>
  </conditionalFormatting>
  <conditionalFormatting sqref="Q140:Q141 Q154:Q178 Q143:Q152">
    <cfRule type="containsBlanks" dxfId="7088" priority="80">
      <formula>LEN(TRIM(Q140))=0</formula>
    </cfRule>
  </conditionalFormatting>
  <conditionalFormatting sqref="Q140:Q141 Q154:Q178 Q143:Q152">
    <cfRule type="notContainsBlanks" dxfId="7087" priority="81">
      <formula>LEN(TRIM(Q140))&gt;0</formula>
    </cfRule>
  </conditionalFormatting>
  <conditionalFormatting sqref="Q140:Q141 Q154:Q178 Q143:Q152">
    <cfRule type="containsBlanks" dxfId="7086" priority="82">
      <formula>LEN(TRIM(Q140))=0</formula>
    </cfRule>
  </conditionalFormatting>
  <conditionalFormatting sqref="R70 R81 R92 R103 R114">
    <cfRule type="notContainsBlanks" dxfId="7085" priority="83">
      <formula>LEN(TRIM(R70))&gt;0</formula>
    </cfRule>
  </conditionalFormatting>
  <conditionalFormatting sqref="R70 R81 R92 R103 R114">
    <cfRule type="containsBlanks" dxfId="7084" priority="84">
      <formula>LEN(TRIM(R70))=0</formula>
    </cfRule>
  </conditionalFormatting>
  <conditionalFormatting sqref="R3 R15 R27 R51">
    <cfRule type="notContainsBlanks" dxfId="7083" priority="85">
      <formula>LEN(TRIM(R3))&gt;0</formula>
    </cfRule>
  </conditionalFormatting>
  <conditionalFormatting sqref="R3 R15 R27 R51">
    <cfRule type="containsBlanks" dxfId="7082" priority="86">
      <formula>LEN(TRIM(R3))=0</formula>
    </cfRule>
  </conditionalFormatting>
  <conditionalFormatting sqref="P121 P143 P154 P165">
    <cfRule type="notContainsBlanks" dxfId="7081" priority="87">
      <formula>LEN(TRIM(P121))&gt;0</formula>
    </cfRule>
  </conditionalFormatting>
  <conditionalFormatting sqref="P121 P143 P154 P165">
    <cfRule type="containsBlanks" dxfId="7080" priority="88">
      <formula>LEN(TRIM(P121))=0</formula>
    </cfRule>
  </conditionalFormatting>
  <conditionalFormatting sqref="S66 S77 S88 S99 S110">
    <cfRule type="notContainsBlanks" dxfId="7079" priority="89">
      <formula>LEN(TRIM(S66))&gt;0</formula>
    </cfRule>
  </conditionalFormatting>
  <conditionalFormatting sqref="S66 S77 S88 S99 S110">
    <cfRule type="containsBlanks" dxfId="7078" priority="90">
      <formula>LEN(TRIM(S66))=0</formula>
    </cfRule>
  </conditionalFormatting>
  <conditionalFormatting sqref="R9 R21 R33">
    <cfRule type="notContainsBlanks" dxfId="7077" priority="91">
      <formula>LEN(TRIM(R9))&gt;0</formula>
    </cfRule>
  </conditionalFormatting>
  <conditionalFormatting sqref="R9 R21 R33">
    <cfRule type="containsBlanks" dxfId="7076" priority="92">
      <formula>LEN(TRIM(R9))=0</formula>
    </cfRule>
  </conditionalFormatting>
  <conditionalFormatting sqref="R10 R22 R34">
    <cfRule type="notContainsBlanks" dxfId="7075" priority="93">
      <formula>LEN(TRIM(R10))&gt;0</formula>
    </cfRule>
  </conditionalFormatting>
  <conditionalFormatting sqref="R10 R22 R34">
    <cfRule type="containsBlanks" dxfId="7074" priority="94">
      <formula>LEN(TRIM(R10))=0</formula>
    </cfRule>
  </conditionalFormatting>
  <conditionalFormatting sqref="Q121:Q122 Q143:Q144 Q154:Q155 Q165:Q166">
    <cfRule type="notContainsBlanks" dxfId="7073" priority="95">
      <formula>LEN(TRIM(Q121))&gt;0</formula>
    </cfRule>
  </conditionalFormatting>
  <conditionalFormatting sqref="Q121:Q122 Q143:Q144 Q154:Q155 Q165:Q166">
    <cfRule type="containsBlanks" dxfId="7072" priority="96">
      <formula>LEN(TRIM(Q121))=0</formula>
    </cfRule>
  </conditionalFormatting>
  <conditionalFormatting sqref="R154:R176 R140:R141 R143:R152">
    <cfRule type="notContainsBlanks" dxfId="7071" priority="97">
      <formula>LEN(TRIM(R154))&gt;0</formula>
    </cfRule>
  </conditionalFormatting>
  <conditionalFormatting sqref="R154:R176 R140:R141 R143:R152">
    <cfRule type="containsBlanks" dxfId="7070" priority="98">
      <formula>LEN(TRIM(R154))=0</formula>
    </cfRule>
  </conditionalFormatting>
  <conditionalFormatting sqref="S10 S22 S34">
    <cfRule type="notContainsBlanks" dxfId="7069" priority="99">
      <formula>LEN(TRIM(S10))&gt;0</formula>
    </cfRule>
  </conditionalFormatting>
  <conditionalFormatting sqref="S10 S22 S34">
    <cfRule type="containsBlanks" dxfId="7068" priority="100">
      <formula>LEN(TRIM(S10))=0</formula>
    </cfRule>
  </conditionalFormatting>
  <conditionalFormatting sqref="R228:R242 R355:R367 R284:R297 R312:R325">
    <cfRule type="notContainsBlanks" dxfId="7067" priority="101">
      <formula>LEN(TRIM(R228))&gt;0</formula>
    </cfRule>
  </conditionalFormatting>
  <conditionalFormatting sqref="R228:R242 R355:R367 R284:R297 R312:R325">
    <cfRule type="containsBlanks" dxfId="7066" priority="102">
      <formula>LEN(TRIM(R228))=0</formula>
    </cfRule>
  </conditionalFormatting>
  <conditionalFormatting sqref="R228:R242 R355:R367 R284:R297 R312:R325">
    <cfRule type="notContainsBlanks" dxfId="7065" priority="103">
      <formula>LEN(TRIM(R228))&gt;0</formula>
    </cfRule>
  </conditionalFormatting>
  <conditionalFormatting sqref="R228:R242 R355:R367 R284:R297 R312:R325">
    <cfRule type="containsBlanks" dxfId="7064" priority="104">
      <formula>LEN(TRIM(R228))=0</formula>
    </cfRule>
  </conditionalFormatting>
  <conditionalFormatting sqref="R364:R371 R374:R378 R381:R385 R388:R392 R395:R399 R402:R406 R409:R413 R416:R420 R423:R427 R430:R434">
    <cfRule type="notContainsBlanks" dxfId="7063" priority="105">
      <formula>LEN(TRIM(R364))&gt;0</formula>
    </cfRule>
  </conditionalFormatting>
  <conditionalFormatting sqref="R364:R371 R374:R378 R381:R385 R388:R392 R395:R399 R402:R406 R409:R413 R416:R420 R423:R427 R430:R434">
    <cfRule type="containsBlanks" dxfId="7062" priority="106">
      <formula>LEN(TRIM(R364))=0</formula>
    </cfRule>
  </conditionalFormatting>
  <conditionalFormatting sqref="R315:R316">
    <cfRule type="notContainsBlanks" dxfId="7061" priority="107">
      <formula>LEN(TRIM(R315))&gt;0</formula>
    </cfRule>
  </conditionalFormatting>
  <conditionalFormatting sqref="R315:R316">
    <cfRule type="containsBlanks" dxfId="7060" priority="108">
      <formula>LEN(TRIM(R315))=0</formula>
    </cfRule>
  </conditionalFormatting>
  <conditionalFormatting sqref="S371 S378 S385 S392 S399 S406 S413 S420 S427 S434 S374 S381 S388 S395 S402 S409 S416 S423 S430">
    <cfRule type="notContainsBlanks" dxfId="7059" priority="109">
      <formula>LEN(TRIM(S371))&gt;0</formula>
    </cfRule>
  </conditionalFormatting>
  <conditionalFormatting sqref="S371 S378 S385 S392 S399 S406 S413 S420 S427 S434 S374 S381 S388 S395 S402 S409 S416 S423 S430">
    <cfRule type="containsBlanks" dxfId="7058" priority="110">
      <formula>LEN(TRIM(S371))=0</formula>
    </cfRule>
  </conditionalFormatting>
  <conditionalFormatting sqref="S375 S382:S402">
    <cfRule type="notContainsBlanks" dxfId="7057" priority="111">
      <formula>LEN(TRIM(S375))&gt;0</formula>
    </cfRule>
  </conditionalFormatting>
  <conditionalFormatting sqref="S375 S382:S402">
    <cfRule type="containsBlanks" dxfId="7056" priority="112">
      <formula>LEN(TRIM(S375))=0</formula>
    </cfRule>
  </conditionalFormatting>
  <conditionalFormatting sqref="S404">
    <cfRule type="notContainsBlanks" dxfId="7055" priority="113">
      <formula>LEN(TRIM(S404))&gt;0</formula>
    </cfRule>
  </conditionalFormatting>
  <conditionalFormatting sqref="S404">
    <cfRule type="containsBlanks" dxfId="7054" priority="114">
      <formula>LEN(TRIM(S404))=0</formula>
    </cfRule>
  </conditionalFormatting>
  <conditionalFormatting sqref="S185 S187:S196 S198:S207 S209:S212">
    <cfRule type="notContainsBlanks" dxfId="7053" priority="115">
      <formula>LEN(TRIM(S185))&gt;0</formula>
    </cfRule>
  </conditionalFormatting>
  <conditionalFormatting sqref="S185 S187:S196 S198:S207 S209:S212">
    <cfRule type="containsBlanks" dxfId="7052" priority="116">
      <formula>LEN(TRIM(S185))=0</formula>
    </cfRule>
  </conditionalFormatting>
  <conditionalFormatting sqref="R67 R78 R89 R100 R111">
    <cfRule type="notContainsBlanks" dxfId="7051" priority="117">
      <formula>LEN(TRIM(R67))&gt;0</formula>
    </cfRule>
  </conditionalFormatting>
  <conditionalFormatting sqref="R67 R78 R89 R100 R111">
    <cfRule type="containsBlanks" dxfId="7050" priority="118">
      <formula>LEN(TRIM(R67))=0</formula>
    </cfRule>
  </conditionalFormatting>
  <conditionalFormatting sqref="R69 R80 R91 R102 R113">
    <cfRule type="notContainsBlanks" dxfId="7049" priority="119">
      <formula>LEN(TRIM(R69))&gt;0</formula>
    </cfRule>
  </conditionalFormatting>
  <conditionalFormatting sqref="R69 R80 R91 R102 R113">
    <cfRule type="containsBlanks" dxfId="7048" priority="120">
      <formula>LEN(TRIM(R69))=0</formula>
    </cfRule>
  </conditionalFormatting>
  <conditionalFormatting sqref="R66 R77 R88 R99 R110">
    <cfRule type="notContainsBlanks" dxfId="7047" priority="121">
      <formula>LEN(TRIM(R66))&gt;0</formula>
    </cfRule>
  </conditionalFormatting>
  <conditionalFormatting sqref="R66 R77 R88 R99 R110">
    <cfRule type="containsBlanks" dxfId="7046" priority="122">
      <formula>LEN(TRIM(R66))=0</formula>
    </cfRule>
  </conditionalFormatting>
  <conditionalFormatting sqref="R68 R79 R90 R101 R112">
    <cfRule type="notContainsBlanks" dxfId="7045" priority="123">
      <formula>LEN(TRIM(R68))&gt;0</formula>
    </cfRule>
  </conditionalFormatting>
  <conditionalFormatting sqref="R68 R79 R90 R101 R112">
    <cfRule type="containsBlanks" dxfId="7044" priority="124">
      <formula>LEN(TRIM(R68))=0</formula>
    </cfRule>
  </conditionalFormatting>
  <conditionalFormatting sqref="R69 R80 R91 R102 R113">
    <cfRule type="notContainsBlanks" dxfId="7043" priority="125">
      <formula>LEN(TRIM(R69))&gt;0</formula>
    </cfRule>
  </conditionalFormatting>
  <conditionalFormatting sqref="R69 R80 R91 R102 R113">
    <cfRule type="containsBlanks" dxfId="7042" priority="126">
      <formula>LEN(TRIM(R69))=0</formula>
    </cfRule>
  </conditionalFormatting>
  <conditionalFormatting sqref="R70 R81 R92 R103 R114">
    <cfRule type="notContainsBlanks" dxfId="7041" priority="127">
      <formula>LEN(TRIM(R70))&gt;0</formula>
    </cfRule>
  </conditionalFormatting>
  <conditionalFormatting sqref="R70 R81 R92 R103 R114">
    <cfRule type="containsBlanks" dxfId="7040" priority="128">
      <formula>LEN(TRIM(R70))=0</formula>
    </cfRule>
  </conditionalFormatting>
  <conditionalFormatting sqref="R70 R81 R92 R103 R114">
    <cfRule type="notContainsBlanks" dxfId="7039" priority="129">
      <formula>LEN(TRIM(R70))&gt;0</formula>
    </cfRule>
  </conditionalFormatting>
  <conditionalFormatting sqref="R70 R81 R92 R103 R114">
    <cfRule type="containsBlanks" dxfId="7038" priority="130">
      <formula>LEN(TRIM(R70))=0</formula>
    </cfRule>
  </conditionalFormatting>
  <conditionalFormatting sqref="S176:S177 S187:S188 S198:S199 S209:S210 S220:S221">
    <cfRule type="notContainsBlanks" dxfId="7037" priority="131">
      <formula>LEN(TRIM(S176))&gt;0</formula>
    </cfRule>
  </conditionalFormatting>
  <conditionalFormatting sqref="S176:S177 S187:S188 S198:S199 S209:S210 S220:S221">
    <cfRule type="containsBlanks" dxfId="7036" priority="132">
      <formula>LEN(TRIM(S176))=0</formula>
    </cfRule>
  </conditionalFormatting>
  <conditionalFormatting sqref="R70 R81 R92 R103 R114">
    <cfRule type="notContainsBlanks" dxfId="7035" priority="133">
      <formula>LEN(TRIM(R70))&gt;0</formula>
    </cfRule>
  </conditionalFormatting>
  <conditionalFormatting sqref="R70 R81 R92 R103 R114">
    <cfRule type="containsBlanks" dxfId="7034" priority="134">
      <formula>LEN(TRIM(R70))=0</formula>
    </cfRule>
  </conditionalFormatting>
  <conditionalFormatting sqref="S9 S21 S33">
    <cfRule type="notContainsBlanks" dxfId="7033" priority="135">
      <formula>LEN(TRIM(S9))&gt;0</formula>
    </cfRule>
  </conditionalFormatting>
  <conditionalFormatting sqref="S9 S21 S33">
    <cfRule type="containsBlanks" dxfId="7032" priority="136">
      <formula>LEN(TRIM(S9))=0</formula>
    </cfRule>
  </conditionalFormatting>
  <conditionalFormatting sqref="S179 S190 S201 S212 S223">
    <cfRule type="notContainsBlanks" dxfId="7031" priority="137">
      <formula>LEN(TRIM(S179))&gt;0</formula>
    </cfRule>
  </conditionalFormatting>
  <conditionalFormatting sqref="S179 S190 S201 S212 S223">
    <cfRule type="containsBlanks" dxfId="7030" priority="138">
      <formula>LEN(TRIM(S179))=0</formula>
    </cfRule>
  </conditionalFormatting>
  <conditionalFormatting sqref="P123 P145 P156 P167">
    <cfRule type="notContainsBlanks" dxfId="7029" priority="139">
      <formula>LEN(TRIM(P123))&gt;0</formula>
    </cfRule>
  </conditionalFormatting>
  <conditionalFormatting sqref="P123 P145 P156 P167">
    <cfRule type="containsBlanks" dxfId="7028" priority="140">
      <formula>LEN(TRIM(P123))=0</formula>
    </cfRule>
  </conditionalFormatting>
  <conditionalFormatting sqref="S154:S172 S130:S141 S143:S152">
    <cfRule type="notContainsBlanks" dxfId="7027" priority="141">
      <formula>LEN(TRIM(S154))&gt;0</formula>
    </cfRule>
  </conditionalFormatting>
  <conditionalFormatting sqref="S154:S172 S130:S141 S143:S152">
    <cfRule type="containsBlanks" dxfId="7026" priority="142">
      <formula>LEN(TRIM(S154))=0</formula>
    </cfRule>
  </conditionalFormatting>
  <conditionalFormatting sqref="R4:R5 R16:R17 R28:R29 R52">
    <cfRule type="notContainsBlanks" dxfId="7025" priority="143">
      <formula>LEN(TRIM(R4))&gt;0</formula>
    </cfRule>
  </conditionalFormatting>
  <conditionalFormatting sqref="R4:R5 R16:R17 R28:R29 R52">
    <cfRule type="containsBlanks" dxfId="7024" priority="144">
      <formula>LEN(TRIM(R4))=0</formula>
    </cfRule>
  </conditionalFormatting>
  <conditionalFormatting sqref="S174:S175 S185:S186 S196:S197 S207:S208 S218:S219">
    <cfRule type="notContainsBlanks" dxfId="7023" priority="145">
      <formula>LEN(TRIM(S174))&gt;0</formula>
    </cfRule>
  </conditionalFormatting>
  <conditionalFormatting sqref="S174:S175 S185:S186 S196:S197 S207:S208 S218:S219">
    <cfRule type="containsBlanks" dxfId="7022" priority="146">
      <formula>LEN(TRIM(S174))=0</formula>
    </cfRule>
  </conditionalFormatting>
  <conditionalFormatting sqref="S174:S175 S185:S186 S196:S197 S207:S208 S218:S219">
    <cfRule type="notContainsBlanks" dxfId="7021" priority="147">
      <formula>LEN(TRIM(S174))&gt;0</formula>
    </cfRule>
  </conditionalFormatting>
  <conditionalFormatting sqref="S174:S175 S185:S186 S196:S197 S207:S208 S218:S219">
    <cfRule type="containsBlanks" dxfId="7020" priority="148">
      <formula>LEN(TRIM(S174))=0</formula>
    </cfRule>
  </conditionalFormatting>
  <conditionalFormatting sqref="S173 S184 S195 S206 S217">
    <cfRule type="notContainsBlanks" dxfId="7019" priority="149">
      <formula>LEN(TRIM(S173))&gt;0</formula>
    </cfRule>
  </conditionalFormatting>
  <conditionalFormatting sqref="S173 S184 S195 S206 S217">
    <cfRule type="containsBlanks" dxfId="7018" priority="150">
      <formula>LEN(TRIM(S173))=0</formula>
    </cfRule>
  </conditionalFormatting>
  <conditionalFormatting sqref="S178 S189 S200 S211 S222">
    <cfRule type="notContainsBlanks" dxfId="7017" priority="151">
      <formula>LEN(TRIM(S178))&gt;0</formula>
    </cfRule>
  </conditionalFormatting>
  <conditionalFormatting sqref="S178 S189 S200 S211 S222">
    <cfRule type="containsBlanks" dxfId="7016" priority="152">
      <formula>LEN(TRIM(S178))=0</formula>
    </cfRule>
  </conditionalFormatting>
  <conditionalFormatting sqref="S180 S191 S202 S213 S224">
    <cfRule type="notContainsBlanks" dxfId="7015" priority="153">
      <formula>LEN(TRIM(S180))&gt;0</formula>
    </cfRule>
  </conditionalFormatting>
  <conditionalFormatting sqref="S180 S191 S202 S213 S224">
    <cfRule type="containsBlanks" dxfId="7014" priority="154">
      <formula>LEN(TRIM(S180))=0</formula>
    </cfRule>
  </conditionalFormatting>
  <conditionalFormatting sqref="S185 S187:S196 S198:S207 S209:S212">
    <cfRule type="notContainsBlanks" dxfId="7013" priority="155">
      <formula>LEN(TRIM(S185))&gt;0</formula>
    </cfRule>
  </conditionalFormatting>
  <conditionalFormatting sqref="S185 S187:S196 S198:S207 S209:S212">
    <cfRule type="containsBlanks" dxfId="7012" priority="156">
      <formula>LEN(TRIM(S185))=0</formula>
    </cfRule>
  </conditionalFormatting>
  <conditionalFormatting sqref="S70 S81 S92 S103 S114">
    <cfRule type="notContainsBlanks" dxfId="7011" priority="157">
      <formula>LEN(TRIM(S70))&gt;0</formula>
    </cfRule>
  </conditionalFormatting>
  <conditionalFormatting sqref="S70 S81 S92 S103 S114">
    <cfRule type="containsBlanks" dxfId="7010" priority="158">
      <formula>LEN(TRIM(S70))=0</formula>
    </cfRule>
  </conditionalFormatting>
  <conditionalFormatting sqref="S368 S375 S382 S389 S396 S403 S410 S417 S424 S431">
    <cfRule type="notContainsBlanks" dxfId="7009" priority="159">
      <formula>LEN(TRIM(S368))&gt;0</formula>
    </cfRule>
  </conditionalFormatting>
  <conditionalFormatting sqref="S368 S375 S382 S389 S396 S403 S410 S417 S424 S431">
    <cfRule type="containsBlanks" dxfId="7008" priority="160">
      <formula>LEN(TRIM(S368))=0</formula>
    </cfRule>
  </conditionalFormatting>
  <conditionalFormatting sqref="S369 S376 S383 S390 S397 S404 S411 S418 S425 S432">
    <cfRule type="notContainsBlanks" dxfId="7007" priority="161">
      <formula>LEN(TRIM(S369))&gt;0</formula>
    </cfRule>
  </conditionalFormatting>
  <conditionalFormatting sqref="S369 S376 S383 S390 S397 S404 S411 S418 S425 S432">
    <cfRule type="containsBlanks" dxfId="7006" priority="162">
      <formula>LEN(TRIM(S369))=0</formula>
    </cfRule>
  </conditionalFormatting>
  <conditionalFormatting sqref="S370 S377 S384 S391 S398 S405 S412 S419 S426 S433">
    <cfRule type="notContainsBlanks" dxfId="7005" priority="163">
      <formula>LEN(TRIM(S370))&gt;0</formula>
    </cfRule>
  </conditionalFormatting>
  <conditionalFormatting sqref="S370 S377 S384 S391 S398 S405 S412 S419 S426 S433">
    <cfRule type="containsBlanks" dxfId="7004" priority="164">
      <formula>LEN(TRIM(S370))=0</formula>
    </cfRule>
  </conditionalFormatting>
  <conditionalFormatting sqref="S4:S5 S16:S17 S28:S29 S52">
    <cfRule type="notContainsBlanks" dxfId="7003" priority="165">
      <formula>LEN(TRIM(S4))&gt;0</formula>
    </cfRule>
  </conditionalFormatting>
  <conditionalFormatting sqref="S4:S5 S16:S17 S28:S29 S52">
    <cfRule type="containsBlanks" dxfId="7002" priority="166">
      <formula>LEN(TRIM(S4))=0</formula>
    </cfRule>
  </conditionalFormatting>
  <conditionalFormatting sqref="J191:J194">
    <cfRule type="notContainsBlanks" dxfId="7001" priority="167">
      <formula>LEN(TRIM(J191))&gt;0</formula>
    </cfRule>
  </conditionalFormatting>
  <conditionalFormatting sqref="J191:J194">
    <cfRule type="containsBlanks" dxfId="7000" priority="168">
      <formula>LEN(TRIM(J191))=0</formula>
    </cfRule>
  </conditionalFormatting>
  <conditionalFormatting sqref="S3 S27 S51 S15:S20">
    <cfRule type="notContainsBlanks" dxfId="6999" priority="169">
      <formula>LEN(TRIM(S3))&gt;0</formula>
    </cfRule>
  </conditionalFormatting>
  <conditionalFormatting sqref="S3 S27 S51 S15:S20">
    <cfRule type="containsBlanks" dxfId="6998" priority="170">
      <formula>LEN(TRIM(S3))=0</formula>
    </cfRule>
  </conditionalFormatting>
  <conditionalFormatting sqref="S7 S31 S15 S19">
    <cfRule type="notContainsBlanks" dxfId="6997" priority="171">
      <formula>LEN(TRIM(S7))&gt;0</formula>
    </cfRule>
  </conditionalFormatting>
  <conditionalFormatting sqref="S7 S31 S15 S19">
    <cfRule type="containsBlanks" dxfId="6996" priority="172">
      <formula>LEN(TRIM(S7))=0</formula>
    </cfRule>
  </conditionalFormatting>
  <conditionalFormatting sqref="T184:T185 T187:T196 T198:T207 T209:T218 T220:T224 T228:T242 T284:T325">
    <cfRule type="notContainsBlanks" dxfId="6995" priority="173">
      <formula>LEN(TRIM(T184))&gt;0</formula>
    </cfRule>
  </conditionalFormatting>
  <conditionalFormatting sqref="T184:T185 T187:T196 T198:T207 T209:T218 T220:T224 T228:T242 T284:T325">
    <cfRule type="containsBlanks" dxfId="6994" priority="174">
      <formula>LEN(TRIM(T184))=0</formula>
    </cfRule>
  </conditionalFormatting>
  <conditionalFormatting sqref="S67 S78 S89 S100 S111">
    <cfRule type="notContainsBlanks" dxfId="6993" priority="175">
      <formula>LEN(TRIM(S67))&gt;0</formula>
    </cfRule>
  </conditionalFormatting>
  <conditionalFormatting sqref="S67 S78 S89 S100 S111">
    <cfRule type="containsBlanks" dxfId="6992" priority="176">
      <formula>LEN(TRIM(S67))=0</formula>
    </cfRule>
  </conditionalFormatting>
  <conditionalFormatting sqref="S229:S242 S285:S297 S312:S325">
    <cfRule type="notContainsBlanks" dxfId="6991" priority="177">
      <formula>LEN(TRIM(S229))&gt;0</formula>
    </cfRule>
  </conditionalFormatting>
  <conditionalFormatting sqref="S229:S242 S285:S297 S312:S325">
    <cfRule type="containsBlanks" dxfId="6990" priority="178">
      <formula>LEN(TRIM(S229))=0</formula>
    </cfRule>
  </conditionalFormatting>
  <conditionalFormatting sqref="S66 S77 S88 S99 S110">
    <cfRule type="notContainsBlanks" dxfId="6989" priority="179">
      <formula>LEN(TRIM(S66))&gt;0</formula>
    </cfRule>
  </conditionalFormatting>
  <conditionalFormatting sqref="S66 S77 S88 S99 S110">
    <cfRule type="containsBlanks" dxfId="6988" priority="180">
      <formula>LEN(TRIM(S66))=0</formula>
    </cfRule>
  </conditionalFormatting>
  <conditionalFormatting sqref="S67 S78 S89 S100 S111">
    <cfRule type="notContainsBlanks" dxfId="6987" priority="181">
      <formula>LEN(TRIM(S67))&gt;0</formula>
    </cfRule>
  </conditionalFormatting>
  <conditionalFormatting sqref="S67 S78 S89 S100 S111">
    <cfRule type="containsBlanks" dxfId="6986" priority="182">
      <formula>LEN(TRIM(S67))=0</formula>
    </cfRule>
  </conditionalFormatting>
  <conditionalFormatting sqref="S70 S81 S92 S103 S114">
    <cfRule type="notContainsBlanks" dxfId="6985" priority="183">
      <formula>LEN(TRIM(S70))&gt;0</formula>
    </cfRule>
  </conditionalFormatting>
  <conditionalFormatting sqref="S70 S81 S92 S103 S114">
    <cfRule type="containsBlanks" dxfId="6984" priority="184">
      <formula>LEN(TRIM(S70))=0</formula>
    </cfRule>
  </conditionalFormatting>
  <conditionalFormatting sqref="S70 S81 S92 S103 S114">
    <cfRule type="notContainsBlanks" dxfId="6983" priority="185">
      <formula>LEN(TRIM(S70))&gt;0</formula>
    </cfRule>
  </conditionalFormatting>
  <conditionalFormatting sqref="S70 S81 S92 S103 S114">
    <cfRule type="containsBlanks" dxfId="6982" priority="186">
      <formula>LEN(TRIM(S70))=0</formula>
    </cfRule>
  </conditionalFormatting>
  <conditionalFormatting sqref="S70 S81 S92 S103 S114">
    <cfRule type="notContainsBlanks" dxfId="6981" priority="187">
      <formula>LEN(TRIM(S70))&gt;0</formula>
    </cfRule>
  </conditionalFormatting>
  <conditionalFormatting sqref="S70 S81 S92 S103 S114">
    <cfRule type="containsBlanks" dxfId="6980" priority="188">
      <formula>LEN(TRIM(S70))=0</formula>
    </cfRule>
  </conditionalFormatting>
  <conditionalFormatting sqref="S68 S79 S90 S101 S112">
    <cfRule type="notContainsBlanks" dxfId="6979" priority="189">
      <formula>LEN(TRIM(S68))&gt;0</formula>
    </cfRule>
  </conditionalFormatting>
  <conditionalFormatting sqref="S68 S79 S90 S101 S112">
    <cfRule type="containsBlanks" dxfId="6978" priority="190">
      <formula>LEN(TRIM(S68))=0</formula>
    </cfRule>
  </conditionalFormatting>
  <conditionalFormatting sqref="S68 S79 S90 S101 S112">
    <cfRule type="notContainsBlanks" dxfId="6977" priority="191">
      <formula>LEN(TRIM(S68))&gt;0</formula>
    </cfRule>
  </conditionalFormatting>
  <conditionalFormatting sqref="S68 S79 S90 S101 S112">
    <cfRule type="containsBlanks" dxfId="6976" priority="192">
      <formula>LEN(TRIM(S68))=0</formula>
    </cfRule>
  </conditionalFormatting>
  <conditionalFormatting sqref="S69 S80 S91 S102 S113">
    <cfRule type="notContainsBlanks" dxfId="6975" priority="193">
      <formula>LEN(TRIM(S69))&gt;0</formula>
    </cfRule>
  </conditionalFormatting>
  <conditionalFormatting sqref="S69 S80 S91 S102 S113">
    <cfRule type="containsBlanks" dxfId="6974" priority="194">
      <formula>LEN(TRIM(S69))=0</formula>
    </cfRule>
  </conditionalFormatting>
  <conditionalFormatting sqref="S69 S80 S91 S102 S113">
    <cfRule type="notContainsBlanks" dxfId="6973" priority="195">
      <formula>LEN(TRIM(S69))&gt;0</formula>
    </cfRule>
  </conditionalFormatting>
  <conditionalFormatting sqref="S69 S80 S91 S102 S113">
    <cfRule type="containsBlanks" dxfId="6972" priority="196">
      <formula>LEN(TRIM(S69))=0</formula>
    </cfRule>
  </conditionalFormatting>
  <conditionalFormatting sqref="X3 X15 X27">
    <cfRule type="notContainsBlanks" dxfId="6971" priority="197">
      <formula>LEN(TRIM(X3))&gt;0</formula>
    </cfRule>
  </conditionalFormatting>
  <conditionalFormatting sqref="X3 X15 X27">
    <cfRule type="containsBlanks" dxfId="6970" priority="198">
      <formula>LEN(TRIM(X3))=0</formula>
    </cfRule>
  </conditionalFormatting>
  <conditionalFormatting sqref="X8 X20 X32">
    <cfRule type="notContainsBlanks" dxfId="6969" priority="199">
      <formula>LEN(TRIM(X8))&gt;0</formula>
    </cfRule>
  </conditionalFormatting>
  <conditionalFormatting sqref="X8 X20 X32">
    <cfRule type="containsBlanks" dxfId="6968" priority="200">
      <formula>LEN(TRIM(X8))=0</formula>
    </cfRule>
  </conditionalFormatting>
  <conditionalFormatting sqref="U3 U15 U27 U39">
    <cfRule type="notContainsBlanks" dxfId="6967" priority="201">
      <formula>LEN(TRIM(U3))&gt;0</formula>
    </cfRule>
  </conditionalFormatting>
  <conditionalFormatting sqref="U3 U15 U27 U39">
    <cfRule type="containsBlanks" dxfId="6966" priority="202">
      <formula>LEN(TRIM(U3))=0</formula>
    </cfRule>
  </conditionalFormatting>
  <conditionalFormatting sqref="T154:T177 T129:T141 T143:T152">
    <cfRule type="notContainsBlanks" dxfId="6965" priority="203">
      <formula>LEN(TRIM(T154))&gt;0</formula>
    </cfRule>
  </conditionalFormatting>
  <conditionalFormatting sqref="T154:T177 T129:T141 T143:T152">
    <cfRule type="containsBlanks" dxfId="6964" priority="204">
      <formula>LEN(TRIM(T154))=0</formula>
    </cfRule>
  </conditionalFormatting>
  <conditionalFormatting sqref="T154:T177 T129:T141 T143:T152">
    <cfRule type="notContainsBlanks" dxfId="6963" priority="205">
      <formula>LEN(TRIM(T154))&gt;0</formula>
    </cfRule>
  </conditionalFormatting>
  <conditionalFormatting sqref="T154:T177 T129:T141 T143:T152">
    <cfRule type="containsBlanks" dxfId="6962" priority="206">
      <formula>LEN(TRIM(T154))=0</formula>
    </cfRule>
  </conditionalFormatting>
  <conditionalFormatting sqref="U200:U207 U209:U216 U228 U242 U284 U312">
    <cfRule type="notContainsBlanks" dxfId="6961" priority="207">
      <formula>LEN(TRIM(U200))&gt;0</formula>
    </cfRule>
  </conditionalFormatting>
  <conditionalFormatting sqref="U200:U207 U209:U216 U228 U242 U284 U312">
    <cfRule type="containsBlanks" dxfId="6960" priority="208">
      <formula>LEN(TRIM(U200))=0</formula>
    </cfRule>
  </conditionalFormatting>
  <conditionalFormatting sqref="W3 W15 W27 W51">
    <cfRule type="notContainsBlanks" dxfId="6959" priority="209">
      <formula>LEN(TRIM(W3))&gt;0</formula>
    </cfRule>
  </conditionalFormatting>
  <conditionalFormatting sqref="W3 W15 W27 W51">
    <cfRule type="containsBlanks" dxfId="6958" priority="210">
      <formula>LEN(TRIM(W3))=0</formula>
    </cfRule>
  </conditionalFormatting>
  <conditionalFormatting sqref="V3 V15 V27 V51">
    <cfRule type="notContainsBlanks" dxfId="6957" priority="211">
      <formula>LEN(TRIM(V3))&gt;0</formula>
    </cfRule>
  </conditionalFormatting>
  <conditionalFormatting sqref="V3 V15 V27 V51">
    <cfRule type="containsBlanks" dxfId="6956" priority="212">
      <formula>LEN(TRIM(V3))=0</formula>
    </cfRule>
  </conditionalFormatting>
  <conditionalFormatting sqref="X174:X175 X185:X186 X196:X197 X207:X208 X218:X219">
    <cfRule type="notContainsBlanks" dxfId="6955" priority="213">
      <formula>LEN(TRIM(X174))&gt;0</formula>
    </cfRule>
  </conditionalFormatting>
  <conditionalFormatting sqref="X174:X175 X185:X186 X196:X197 X207:X208 X218:X219">
    <cfRule type="containsBlanks" dxfId="6954" priority="214">
      <formula>LEN(TRIM(X174))=0</formula>
    </cfRule>
  </conditionalFormatting>
  <conditionalFormatting sqref="X174:X175 X185:X186 X196:X197 X207:X208 X218:X219">
    <cfRule type="notContainsBlanks" dxfId="6953" priority="215">
      <formula>LEN(TRIM(X174))&gt;0</formula>
    </cfRule>
  </conditionalFormatting>
  <conditionalFormatting sqref="X174:X175 X185:X186 X196:X197 X207:X208 X218:X219">
    <cfRule type="containsBlanks" dxfId="6952" priority="216">
      <formula>LEN(TRIM(X174))=0</formula>
    </cfRule>
  </conditionalFormatting>
  <conditionalFormatting sqref="S403">
    <cfRule type="notContainsBlanks" dxfId="6951" priority="217">
      <formula>LEN(TRIM(S403))&gt;0</formula>
    </cfRule>
  </conditionalFormatting>
  <conditionalFormatting sqref="S403">
    <cfRule type="containsBlanks" dxfId="6950" priority="218">
      <formula>LEN(TRIM(S403))=0</formula>
    </cfRule>
  </conditionalFormatting>
  <conditionalFormatting sqref="S129">
    <cfRule type="notContainsBlanks" dxfId="6949" priority="219">
      <formula>LEN(TRIM(S129))&gt;0</formula>
    </cfRule>
  </conditionalFormatting>
  <conditionalFormatting sqref="S129">
    <cfRule type="containsBlanks" dxfId="6948" priority="220">
      <formula>LEN(TRIM(S129))=0</formula>
    </cfRule>
  </conditionalFormatting>
  <conditionalFormatting sqref="S129">
    <cfRule type="notContainsBlanks" dxfId="6947" priority="221">
      <formula>LEN(TRIM(S129))&gt;0</formula>
    </cfRule>
  </conditionalFormatting>
  <conditionalFormatting sqref="S129">
    <cfRule type="containsBlanks" dxfId="6946" priority="222">
      <formula>LEN(TRIM(S129))=0</formula>
    </cfRule>
  </conditionalFormatting>
  <conditionalFormatting sqref="S154:S172 S130:S141 S143:S152">
    <cfRule type="notContainsBlanks" dxfId="6945" priority="223">
      <formula>LEN(TRIM(S154))&gt;0</formula>
    </cfRule>
  </conditionalFormatting>
  <conditionalFormatting sqref="S154:S172 S130:S141 S143:S152">
    <cfRule type="containsBlanks" dxfId="6944" priority="224">
      <formula>LEN(TRIM(S154))=0</formula>
    </cfRule>
  </conditionalFormatting>
  <conditionalFormatting sqref="S229:S242 S285:S297 S312:S325">
    <cfRule type="notContainsBlanks" dxfId="6943" priority="225">
      <formula>LEN(TRIM(S229))&gt;0</formula>
    </cfRule>
  </conditionalFormatting>
  <conditionalFormatting sqref="S229:S242 S285:S297 S312:S325">
    <cfRule type="containsBlanks" dxfId="6942" priority="226">
      <formula>LEN(TRIM(S229))=0</formula>
    </cfRule>
  </conditionalFormatting>
  <conditionalFormatting sqref="X7 X19 X31">
    <cfRule type="notContainsBlanks" dxfId="6941" priority="227">
      <formula>LEN(TRIM(X7))&gt;0</formula>
    </cfRule>
  </conditionalFormatting>
  <conditionalFormatting sqref="X7 X19 X31">
    <cfRule type="containsBlanks" dxfId="6940" priority="228">
      <formula>LEN(TRIM(X7))=0</formula>
    </cfRule>
  </conditionalFormatting>
  <conditionalFormatting sqref="X9 X21 X33">
    <cfRule type="notContainsBlanks" dxfId="6939" priority="229">
      <formula>LEN(TRIM(X9))&gt;0</formula>
    </cfRule>
  </conditionalFormatting>
  <conditionalFormatting sqref="X9 X21 X33">
    <cfRule type="containsBlanks" dxfId="6938" priority="230">
      <formula>LEN(TRIM(X9))=0</formula>
    </cfRule>
  </conditionalFormatting>
  <conditionalFormatting sqref="X10 X22 X34">
    <cfRule type="notContainsBlanks" dxfId="6937" priority="231">
      <formula>LEN(TRIM(X10))&gt;0</formula>
    </cfRule>
  </conditionalFormatting>
  <conditionalFormatting sqref="X10 X22 X34">
    <cfRule type="containsBlanks" dxfId="6936" priority="232">
      <formula>LEN(TRIM(X10))=0</formula>
    </cfRule>
  </conditionalFormatting>
  <conditionalFormatting sqref="T184:T185 T187:T196 T198:T207 T209:T218 T220:T224 T228:T242 T284:T325">
    <cfRule type="notContainsBlanks" dxfId="6935" priority="233">
      <formula>LEN(TRIM(T184))&gt;0</formula>
    </cfRule>
  </conditionalFormatting>
  <conditionalFormatting sqref="T184:T185 T187:T196 T198:T207 T209:T218 T220:T224 T228:T242 T284:T325">
    <cfRule type="containsBlanks" dxfId="6934" priority="234">
      <formula>LEN(TRIM(T184))=0</formula>
    </cfRule>
  </conditionalFormatting>
  <conditionalFormatting sqref="T3 T15 T27 T51">
    <cfRule type="notContainsBlanks" dxfId="6933" priority="235">
      <formula>LEN(TRIM(T3))&gt;0</formula>
    </cfRule>
  </conditionalFormatting>
  <conditionalFormatting sqref="T3 T15 T27 T51">
    <cfRule type="containsBlanks" dxfId="6932" priority="236">
      <formula>LEN(TRIM(T3))=0</formula>
    </cfRule>
  </conditionalFormatting>
  <conditionalFormatting sqref="T4:T5 T16:T17 T28:T29 T52">
    <cfRule type="notContainsBlanks" dxfId="6931" priority="237">
      <formula>LEN(TRIM(T4))&gt;0</formula>
    </cfRule>
  </conditionalFormatting>
  <conditionalFormatting sqref="T4:T5 T16:T17 T28:T29 T52">
    <cfRule type="containsBlanks" dxfId="6930" priority="238">
      <formula>LEN(TRIM(T4))=0</formula>
    </cfRule>
  </conditionalFormatting>
  <conditionalFormatting sqref="T7 T19 T55:T60 T31:T35">
    <cfRule type="notContainsBlanks" dxfId="6929" priority="239">
      <formula>LEN(TRIM(T7))&gt;0</formula>
    </cfRule>
  </conditionalFormatting>
  <conditionalFormatting sqref="T7 T19 T55:T60 T31:T35">
    <cfRule type="containsBlanks" dxfId="6928" priority="240">
      <formula>LEN(TRIM(T7))=0</formula>
    </cfRule>
  </conditionalFormatting>
  <conditionalFormatting sqref="T9 T21 T33">
    <cfRule type="notContainsBlanks" dxfId="6927" priority="241">
      <formula>LEN(TRIM(T9))&gt;0</formula>
    </cfRule>
  </conditionalFormatting>
  <conditionalFormatting sqref="T9 T21 T33">
    <cfRule type="containsBlanks" dxfId="6926" priority="242">
      <formula>LEN(TRIM(T9))=0</formula>
    </cfRule>
  </conditionalFormatting>
  <conditionalFormatting sqref="T122 T133 T144 T155:T177">
    <cfRule type="notContainsBlanks" dxfId="6925" priority="243">
      <formula>LEN(TRIM(T122))&gt;0</formula>
    </cfRule>
  </conditionalFormatting>
  <conditionalFormatting sqref="T122 T133 T144 T155:T177">
    <cfRule type="containsBlanks" dxfId="6924" priority="244">
      <formula>LEN(TRIM(T122))=0</formula>
    </cfRule>
  </conditionalFormatting>
  <conditionalFormatting sqref="T121 T132 T143 T154 T165">
    <cfRule type="notContainsBlanks" dxfId="6923" priority="245">
      <formula>LEN(TRIM(T121))&gt;0</formula>
    </cfRule>
  </conditionalFormatting>
  <conditionalFormatting sqref="T121 T132 T143 T154 T165">
    <cfRule type="containsBlanks" dxfId="6922" priority="246">
      <formula>LEN(TRIM(T121))=0</formula>
    </cfRule>
  </conditionalFormatting>
  <conditionalFormatting sqref="T124 T135 T146 T157 T168">
    <cfRule type="notContainsBlanks" dxfId="6921" priority="247">
      <formula>LEN(TRIM(T124))&gt;0</formula>
    </cfRule>
  </conditionalFormatting>
  <conditionalFormatting sqref="T124 T135 T146 T157 T168">
    <cfRule type="containsBlanks" dxfId="6920" priority="248">
      <formula>LEN(TRIM(T124))=0</formula>
    </cfRule>
  </conditionalFormatting>
  <conditionalFormatting sqref="T124 T135 T146 T157 T168">
    <cfRule type="notContainsBlanks" dxfId="6919" priority="249">
      <formula>LEN(TRIM(T124))&gt;0</formula>
    </cfRule>
  </conditionalFormatting>
  <conditionalFormatting sqref="T124 T135 T146 T157 T168">
    <cfRule type="containsBlanks" dxfId="6918" priority="250">
      <formula>LEN(TRIM(T124))=0</formula>
    </cfRule>
  </conditionalFormatting>
  <conditionalFormatting sqref="T125 T136 T147 T158 T169 T128 T139 T150 T161 T172">
    <cfRule type="notContainsBlanks" dxfId="6917" priority="251">
      <formula>LEN(TRIM(T125))&gt;0</formula>
    </cfRule>
  </conditionalFormatting>
  <conditionalFormatting sqref="T125 T136 T147 T158 T169 T128 T139 T150 T161 T172">
    <cfRule type="containsBlanks" dxfId="6916" priority="252">
      <formula>LEN(TRIM(T125))=0</formula>
    </cfRule>
  </conditionalFormatting>
  <conditionalFormatting sqref="T125 T136 T147 T158 T169 T128 T139 T150 T161 T172">
    <cfRule type="notContainsBlanks" dxfId="6915" priority="253">
      <formula>LEN(TRIM(T125))&gt;0</formula>
    </cfRule>
  </conditionalFormatting>
  <conditionalFormatting sqref="T125 T136 T147 T158 T169 T128 T139 T150 T161 T172">
    <cfRule type="containsBlanks" dxfId="6914" priority="254">
      <formula>LEN(TRIM(T125))=0</formula>
    </cfRule>
  </conditionalFormatting>
  <conditionalFormatting sqref="T174:T175 T185:T186 T196:T197 T207:T208 T218:T219">
    <cfRule type="notContainsBlanks" dxfId="6913" priority="255">
      <formula>LEN(TRIM(T174))&gt;0</formula>
    </cfRule>
  </conditionalFormatting>
  <conditionalFormatting sqref="T174:T175 T185:T186 T196:T197 T207:T208 T218:T219">
    <cfRule type="containsBlanks" dxfId="6912" priority="256">
      <formula>LEN(TRIM(T174))=0</formula>
    </cfRule>
  </conditionalFormatting>
  <conditionalFormatting sqref="T179 T190 T201 T212 T223">
    <cfRule type="notContainsBlanks" dxfId="6911" priority="257">
      <formula>LEN(TRIM(T179))&gt;0</formula>
    </cfRule>
  </conditionalFormatting>
  <conditionalFormatting sqref="T179 T190 T201 T212 T223">
    <cfRule type="containsBlanks" dxfId="6910" priority="258">
      <formula>LEN(TRIM(T179))=0</formula>
    </cfRule>
  </conditionalFormatting>
  <conditionalFormatting sqref="T180:T183 T191:T194 T202:T205 T213:T216 T224:T227">
    <cfRule type="notContainsBlanks" dxfId="6909" priority="259">
      <formula>LEN(TRIM(T180))&gt;0</formula>
    </cfRule>
  </conditionalFormatting>
  <conditionalFormatting sqref="T180:T183 T191:T194 T202:T205 T213:T216 T224:T227">
    <cfRule type="containsBlanks" dxfId="6908" priority="260">
      <formula>LEN(TRIM(T180))=0</formula>
    </cfRule>
  </conditionalFormatting>
  <conditionalFormatting sqref="V370 V377 V384 V391 V398 V405 V412 V419 V426 V433">
    <cfRule type="notContainsBlanks" dxfId="6907" priority="261">
      <formula>LEN(TRIM(V370))&gt;0</formula>
    </cfRule>
  </conditionalFormatting>
  <conditionalFormatting sqref="V370 V377 V384 V391 V398 V405 V412 V419 V426 V433">
    <cfRule type="containsBlanks" dxfId="6906" priority="262">
      <formula>LEN(TRIM(V370))=0</formula>
    </cfRule>
  </conditionalFormatting>
  <conditionalFormatting sqref="V9 V21 V33">
    <cfRule type="notContainsBlanks" dxfId="6905" priority="263">
      <formula>LEN(TRIM(V9))&gt;0</formula>
    </cfRule>
  </conditionalFormatting>
  <conditionalFormatting sqref="V9 V21 V33">
    <cfRule type="containsBlanks" dxfId="6904" priority="264">
      <formula>LEN(TRIM(V9))=0</formula>
    </cfRule>
  </conditionalFormatting>
  <conditionalFormatting sqref="V10 V22 V34">
    <cfRule type="notContainsBlanks" dxfId="6903" priority="265">
      <formula>LEN(TRIM(V10))&gt;0</formula>
    </cfRule>
  </conditionalFormatting>
  <conditionalFormatting sqref="V10 V22 V34">
    <cfRule type="containsBlanks" dxfId="6902" priority="266">
      <formula>LEN(TRIM(V10))=0</formula>
    </cfRule>
  </conditionalFormatting>
  <conditionalFormatting sqref="T368 T375 T382 T389 T396 T403 T410 T417 T424 T431">
    <cfRule type="notContainsBlanks" dxfId="6901" priority="267">
      <formula>LEN(TRIM(T368))&gt;0</formula>
    </cfRule>
  </conditionalFormatting>
  <conditionalFormatting sqref="T368 T375 T382 T389 T396 T403 T410 T417 T424 T431">
    <cfRule type="containsBlanks" dxfId="6900" priority="268">
      <formula>LEN(TRIM(T368))=0</formula>
    </cfRule>
  </conditionalFormatting>
  <conditionalFormatting sqref="T368 T375 T382 T389 T396 T403 T410 T417 T424 T431">
    <cfRule type="notContainsBlanks" dxfId="6899" priority="269">
      <formula>LEN(TRIM(T368))&gt;0</formula>
    </cfRule>
  </conditionalFormatting>
  <conditionalFormatting sqref="T368 T375 T382 T389 T396 T403 T410 T417 T424 T431">
    <cfRule type="containsBlanks" dxfId="6898" priority="270">
      <formula>LEN(TRIM(T368))=0</formula>
    </cfRule>
  </conditionalFormatting>
  <conditionalFormatting sqref="T369 T376 T383 T390 T397 T404 T411 T418 T425 T432">
    <cfRule type="notContainsBlanks" dxfId="6897" priority="271">
      <formula>LEN(TRIM(T369))&gt;0</formula>
    </cfRule>
  </conditionalFormatting>
  <conditionalFormatting sqref="T369 T376 T383 T390 T397 T404 T411 T418 T425 T432">
    <cfRule type="containsBlanks" dxfId="6896" priority="272">
      <formula>LEN(TRIM(T369))=0</formula>
    </cfRule>
  </conditionalFormatting>
  <conditionalFormatting sqref="T369 T376 T383 T390 T397 T404 T411 T418 T425 T432">
    <cfRule type="notContainsBlanks" dxfId="6895" priority="273">
      <formula>LEN(TRIM(T369))&gt;0</formula>
    </cfRule>
  </conditionalFormatting>
  <conditionalFormatting sqref="T369 T376 T383 T390 T397 T404 T411 T418 T425 T432">
    <cfRule type="containsBlanks" dxfId="6894" priority="274">
      <formula>LEN(TRIM(T369))=0</formula>
    </cfRule>
  </conditionalFormatting>
  <conditionalFormatting sqref="T370 T377 T384 T391 T398 T405 T412 T419 T426 T433">
    <cfRule type="notContainsBlanks" dxfId="6893" priority="275">
      <formula>LEN(TRIM(T370))&gt;0</formula>
    </cfRule>
  </conditionalFormatting>
  <conditionalFormatting sqref="T370 T377 T384 T391 T398 T405 T412 T419 T426 T433">
    <cfRule type="containsBlanks" dxfId="6892" priority="276">
      <formula>LEN(TRIM(T370))=0</formula>
    </cfRule>
  </conditionalFormatting>
  <conditionalFormatting sqref="T370 T377 T384 T391 T398 T405 T412 T419 T426 T433">
    <cfRule type="notContainsBlanks" dxfId="6891" priority="277">
      <formula>LEN(TRIM(T370))&gt;0</formula>
    </cfRule>
  </conditionalFormatting>
  <conditionalFormatting sqref="T370 T377 T384 T391 T398 T405 T412 T419 T426 T433">
    <cfRule type="containsBlanks" dxfId="6890" priority="278">
      <formula>LEN(TRIM(T370))=0</formula>
    </cfRule>
  </conditionalFormatting>
  <conditionalFormatting sqref="V228 V242 V284 V312">
    <cfRule type="notContainsBlanks" dxfId="6889" priority="279">
      <formula>LEN(TRIM(V228))&gt;0</formula>
    </cfRule>
  </conditionalFormatting>
  <conditionalFormatting sqref="V228 V242 V284 V312">
    <cfRule type="containsBlanks" dxfId="6888" priority="280">
      <formula>LEN(TRIM(V228))=0</formula>
    </cfRule>
  </conditionalFormatting>
  <conditionalFormatting sqref="T371 T378 T385 T392 T399 T406 T413 T420 T427 T434 T374 T381 T388 T395 T402 T409 T416 T423 T430">
    <cfRule type="notContainsBlanks" dxfId="6887" priority="281">
      <formula>LEN(TRIM(T371))&gt;0</formula>
    </cfRule>
  </conditionalFormatting>
  <conditionalFormatting sqref="T371 T378 T385 T392 T399 T406 T413 T420 T427 T434 T374 T381 T388 T395 T402 T409 T416 T423 T430">
    <cfRule type="containsBlanks" dxfId="6886" priority="282">
      <formula>LEN(TRIM(T371))=0</formula>
    </cfRule>
  </conditionalFormatting>
  <conditionalFormatting sqref="U129:U130 U132:U141 U143:U152 V191:V194 V202:V205 V213:V216 V224:V227 U154:U178 V176">
    <cfRule type="notContainsBlanks" dxfId="6885" priority="283">
      <formula>LEN(TRIM(U129))&gt;0</formula>
    </cfRule>
  </conditionalFormatting>
  <conditionalFormatting sqref="U129:U130 U132:U141 U143:U152 V191:V194 V202:V205 V213:V216 V224:V227 U154:U178 V176">
    <cfRule type="containsBlanks" dxfId="6884" priority="284">
      <formula>LEN(TRIM(U129))=0</formula>
    </cfRule>
  </conditionalFormatting>
  <conditionalFormatting sqref="U129:U130 U132:U141 U143:U152 V191:V194 V202:V205 V213:V216 V224:V227 U154:U178 V176">
    <cfRule type="notContainsBlanks" dxfId="6883" priority="285">
      <formula>LEN(TRIM(U129))&gt;0</formula>
    </cfRule>
  </conditionalFormatting>
  <conditionalFormatting sqref="U129:U130 U132:U141 U143:U152 V191:V194 V202:V205 V213:V216 V224:V227 U154:U178 V176">
    <cfRule type="containsBlanks" dxfId="6882" priority="286">
      <formula>LEN(TRIM(U129))=0</formula>
    </cfRule>
  </conditionalFormatting>
  <conditionalFormatting sqref="T403">
    <cfRule type="notContainsBlanks" dxfId="6881" priority="287">
      <formula>LEN(TRIM(T403))&gt;0</formula>
    </cfRule>
  </conditionalFormatting>
  <conditionalFormatting sqref="T403">
    <cfRule type="containsBlanks" dxfId="6880" priority="288">
      <formula>LEN(TRIM(T403))=0</formula>
    </cfRule>
  </conditionalFormatting>
  <conditionalFormatting sqref="T404">
    <cfRule type="notContainsBlanks" dxfId="6879" priority="289">
      <formula>LEN(TRIM(T404))&gt;0</formula>
    </cfRule>
  </conditionalFormatting>
  <conditionalFormatting sqref="T404">
    <cfRule type="containsBlanks" dxfId="6878" priority="290">
      <formula>LEN(TRIM(T404))=0</formula>
    </cfRule>
  </conditionalFormatting>
  <conditionalFormatting sqref="U27">
    <cfRule type="notContainsBlanks" dxfId="6877" priority="291">
      <formula>LEN(TRIM(U27))&gt;0</formula>
    </cfRule>
  </conditionalFormatting>
  <conditionalFormatting sqref="U27">
    <cfRule type="containsBlanks" dxfId="6876" priority="292">
      <formula>LEN(TRIM(U27))=0</formula>
    </cfRule>
  </conditionalFormatting>
  <conditionalFormatting sqref="U9 U21 U33">
    <cfRule type="notContainsBlanks" dxfId="6875" priority="293">
      <formula>LEN(TRIM(U9))&gt;0</formula>
    </cfRule>
  </conditionalFormatting>
  <conditionalFormatting sqref="U9 U21 U33">
    <cfRule type="containsBlanks" dxfId="6874" priority="294">
      <formula>LEN(TRIM(U9))=0</formula>
    </cfRule>
  </conditionalFormatting>
  <conditionalFormatting sqref="U10 U22 U34">
    <cfRule type="notContainsBlanks" dxfId="6873" priority="295">
      <formula>LEN(TRIM(U10))&gt;0</formula>
    </cfRule>
  </conditionalFormatting>
  <conditionalFormatting sqref="U10 U22 U34">
    <cfRule type="containsBlanks" dxfId="6872" priority="296">
      <formula>LEN(TRIM(U10))=0</formula>
    </cfRule>
  </conditionalFormatting>
  <conditionalFormatting sqref="U28:U29">
    <cfRule type="notContainsBlanks" dxfId="6871" priority="297">
      <formula>LEN(TRIM(U28))&gt;0</formula>
    </cfRule>
  </conditionalFormatting>
  <conditionalFormatting sqref="U28:U29">
    <cfRule type="containsBlanks" dxfId="6870" priority="298">
      <formula>LEN(TRIM(U28))=0</formula>
    </cfRule>
  </conditionalFormatting>
  <conditionalFormatting sqref="U33">
    <cfRule type="notContainsBlanks" dxfId="6869" priority="299">
      <formula>LEN(TRIM(U33))&gt;0</formula>
    </cfRule>
  </conditionalFormatting>
  <conditionalFormatting sqref="U33">
    <cfRule type="containsBlanks" dxfId="6868" priority="300">
      <formula>LEN(TRIM(U33))=0</formula>
    </cfRule>
  </conditionalFormatting>
  <conditionalFormatting sqref="U200:U207 U209:U216 U228 U242 U284 U312">
    <cfRule type="notContainsBlanks" dxfId="6867" priority="301">
      <formula>LEN(TRIM(U200))&gt;0</formula>
    </cfRule>
  </conditionalFormatting>
  <conditionalFormatting sqref="U200:U207 U209:U216 U228 U242 U284 U312">
    <cfRule type="containsBlanks" dxfId="6866" priority="302">
      <formula>LEN(TRIM(U200))=0</formula>
    </cfRule>
  </conditionalFormatting>
  <conditionalFormatting sqref="U30:U32">
    <cfRule type="notContainsBlanks" dxfId="6865" priority="303">
      <formula>LEN(TRIM(U30))&gt;0</formula>
    </cfRule>
  </conditionalFormatting>
  <conditionalFormatting sqref="U30:U32">
    <cfRule type="containsBlanks" dxfId="6864" priority="304">
      <formula>LEN(TRIM(U30))=0</formula>
    </cfRule>
  </conditionalFormatting>
  <conditionalFormatting sqref="U34">
    <cfRule type="notContainsBlanks" dxfId="6863" priority="305">
      <formula>LEN(TRIM(U34))&gt;0</formula>
    </cfRule>
  </conditionalFormatting>
  <conditionalFormatting sqref="U34">
    <cfRule type="containsBlanks" dxfId="6862" priority="306">
      <formula>LEN(TRIM(U34))=0</formula>
    </cfRule>
  </conditionalFormatting>
  <conditionalFormatting sqref="V4:V8 V52 V28:V32 W29:X29 V54:V60 W30:W36 V16:V23">
    <cfRule type="notContainsBlanks" dxfId="6861" priority="307">
      <formula>LEN(TRIM(V4))&gt;0</formula>
    </cfRule>
  </conditionalFormatting>
  <conditionalFormatting sqref="V4:V8 V52 V28:V32 W29:X29 V54:V60 W30:W36 V16:V23">
    <cfRule type="containsBlanks" dxfId="6860" priority="308">
      <formula>LEN(TRIM(V4))=0</formula>
    </cfRule>
  </conditionalFormatting>
  <conditionalFormatting sqref="U178 U189 U200 U211 U222">
    <cfRule type="notContainsBlanks" dxfId="6859" priority="309">
      <formula>LEN(TRIM(U178))&gt;0</formula>
    </cfRule>
  </conditionalFormatting>
  <conditionalFormatting sqref="U178 U189 U200 U211 U222">
    <cfRule type="containsBlanks" dxfId="6858" priority="310">
      <formula>LEN(TRIM(U178))=0</formula>
    </cfRule>
  </conditionalFormatting>
  <conditionalFormatting sqref="V191:V194 V202:V205 V213:V216 V224:V227">
    <cfRule type="notContainsBlanks" dxfId="6857" priority="311">
      <formula>LEN(TRIM(V191))&gt;0</formula>
    </cfRule>
  </conditionalFormatting>
  <conditionalFormatting sqref="V191:V194 V202:V205 V213:V216 V224:V227">
    <cfRule type="containsBlanks" dxfId="6856" priority="312">
      <formula>LEN(TRIM(V191))=0</formula>
    </cfRule>
  </conditionalFormatting>
  <conditionalFormatting sqref="V191:V194 V202:V205 V213:V216 V224:V227">
    <cfRule type="notContainsBlanks" dxfId="6855" priority="313">
      <formula>LEN(TRIM(V191))&gt;0</formula>
    </cfRule>
  </conditionalFormatting>
  <conditionalFormatting sqref="V191:V194 V202:V205 V213:V216 V224:V227">
    <cfRule type="containsBlanks" dxfId="6854" priority="314">
      <formula>LEN(TRIM(V191))=0</formula>
    </cfRule>
  </conditionalFormatting>
  <conditionalFormatting sqref="U173 U195 U206 U217 U184:V184">
    <cfRule type="notContainsBlanks" dxfId="6853" priority="315">
      <formula>LEN(TRIM(U173))&gt;0</formula>
    </cfRule>
  </conditionalFormatting>
  <conditionalFormatting sqref="U173 U195 U206 U217 U184:V184">
    <cfRule type="containsBlanks" dxfId="6852" priority="316">
      <formula>LEN(TRIM(U173))=0</formula>
    </cfRule>
  </conditionalFormatting>
  <conditionalFormatting sqref="U173 U195 U206 U217 U184:V184">
    <cfRule type="notContainsBlanks" dxfId="6851" priority="317">
      <formula>LEN(TRIM(U173))&gt;0</formula>
    </cfRule>
  </conditionalFormatting>
  <conditionalFormatting sqref="U173 U195 U206 U217 U184:V184">
    <cfRule type="containsBlanks" dxfId="6850" priority="318">
      <formula>LEN(TRIM(U173))=0</formula>
    </cfRule>
  </conditionalFormatting>
  <conditionalFormatting sqref="U184:U185 U187:U196 U198:U199 V184">
    <cfRule type="notContainsBlanks" dxfId="6849" priority="319">
      <formula>LEN(TRIM(U184))&gt;0</formula>
    </cfRule>
  </conditionalFormatting>
  <conditionalFormatting sqref="U184:U185 U187:U196 U198:U199 V184">
    <cfRule type="containsBlanks" dxfId="6848" priority="320">
      <formula>LEN(TRIM(U184))=0</formula>
    </cfRule>
  </conditionalFormatting>
  <conditionalFormatting sqref="U184:U185 U187:U196 U198:U199 V184">
    <cfRule type="notContainsBlanks" dxfId="6847" priority="321">
      <formula>LEN(TRIM(U184))&gt;0</formula>
    </cfRule>
  </conditionalFormatting>
  <conditionalFormatting sqref="U184:U185 U187:U196 U198:U199 V184">
    <cfRule type="containsBlanks" dxfId="6846" priority="322">
      <formula>LEN(TRIM(U184))=0</formula>
    </cfRule>
  </conditionalFormatting>
  <conditionalFormatting sqref="U178 U189 U200 U211 U222">
    <cfRule type="notContainsBlanks" dxfId="6845" priority="323">
      <formula>LEN(TRIM(U178))&gt;0</formula>
    </cfRule>
  </conditionalFormatting>
  <conditionalFormatting sqref="U178 U189 U200 U211 U222">
    <cfRule type="containsBlanks" dxfId="6844" priority="324">
      <formula>LEN(TRIM(U178))=0</formula>
    </cfRule>
  </conditionalFormatting>
  <conditionalFormatting sqref="U191:V194 U202:V205 U213:V216 U224:V227 U179:U184 U190 U201 U212 U223 V184">
    <cfRule type="notContainsBlanks" dxfId="6843" priority="325">
      <formula>LEN(TRIM(U191))&gt;0</formula>
    </cfRule>
  </conditionalFormatting>
  <conditionalFormatting sqref="U191:V194 U202:V205 U213:V216 U224:V227 U179:U184 U190 U201 U212 U223 V184">
    <cfRule type="containsBlanks" dxfId="6842" priority="326">
      <formula>LEN(TRIM(U191))=0</formula>
    </cfRule>
  </conditionalFormatting>
  <conditionalFormatting sqref="U191:V194 U202:V205 U213:V216 U224:V227 U179:U184 U190 U201 U212 U223 V184">
    <cfRule type="notContainsBlanks" dxfId="6841" priority="327">
      <formula>LEN(TRIM(U191))&gt;0</formula>
    </cfRule>
  </conditionalFormatting>
  <conditionalFormatting sqref="U191:V194 U202:V205 U213:V216 U224:V227 U179:U184 U190 U201 U212 U223 V184">
    <cfRule type="containsBlanks" dxfId="6840" priority="328">
      <formula>LEN(TRIM(U191))=0</formula>
    </cfRule>
  </conditionalFormatting>
  <conditionalFormatting sqref="U180:U183 U191:U194 U202:U205 U213:U216 U224:U227">
    <cfRule type="notContainsBlanks" dxfId="6839" priority="329">
      <formula>LEN(TRIM(U180))&gt;0</formula>
    </cfRule>
  </conditionalFormatting>
  <conditionalFormatting sqref="U180:U183 U191:U194 U202:U205 U213:U216 U224:U227">
    <cfRule type="containsBlanks" dxfId="6838" priority="330">
      <formula>LEN(TRIM(U180))=0</formula>
    </cfRule>
  </conditionalFormatting>
  <conditionalFormatting sqref="U180:U183 U191:U194 U202:U205 U213:U216 U224:U227">
    <cfRule type="notContainsBlanks" dxfId="6837" priority="331">
      <formula>LEN(TRIM(U180))&gt;0</formula>
    </cfRule>
  </conditionalFormatting>
  <conditionalFormatting sqref="U180:U183 U191:U194 U202:U205 U213:U216 U224:U227">
    <cfRule type="containsBlanks" dxfId="6836" priority="332">
      <formula>LEN(TRIM(U180))=0</formula>
    </cfRule>
  </conditionalFormatting>
  <conditionalFormatting sqref="U404">
    <cfRule type="notContainsBlanks" dxfId="6835" priority="333">
      <formula>LEN(TRIM(U404))&gt;0</formula>
    </cfRule>
  </conditionalFormatting>
  <conditionalFormatting sqref="U404">
    <cfRule type="containsBlanks" dxfId="6834" priority="334">
      <formula>LEN(TRIM(U404))=0</formula>
    </cfRule>
  </conditionalFormatting>
  <conditionalFormatting sqref="U369 U376 U383 U390 U397 U404 U411 U418 U425 U432">
    <cfRule type="notContainsBlanks" dxfId="6833" priority="335">
      <formula>LEN(TRIM(U369))&gt;0</formula>
    </cfRule>
  </conditionalFormatting>
  <conditionalFormatting sqref="U369 U376 U383 U390 U397 U404 U411 U418 U425 U432">
    <cfRule type="containsBlanks" dxfId="6832" priority="336">
      <formula>LEN(TRIM(U369))=0</formula>
    </cfRule>
  </conditionalFormatting>
  <conditionalFormatting sqref="V371:V372 V377:V381 V385:V386 V389:V395 V399:V400 V406:V407 V413:V414 V420:V421 V427:V428 V434:V435">
    <cfRule type="notContainsBlanks" dxfId="6831" priority="337">
      <formula>LEN(TRIM(V371))&gt;0</formula>
    </cfRule>
  </conditionalFormatting>
  <conditionalFormatting sqref="V371:V372 V377:V381 V385:V386 V389:V395 V399:V400 V406:V407 V413:V414 V420:V421 V427:V428 V434:V435">
    <cfRule type="containsBlanks" dxfId="6830" priority="338">
      <formula>LEN(TRIM(V371))=0</formula>
    </cfRule>
  </conditionalFormatting>
  <conditionalFormatting sqref="V368 V375 V382 V389 V396 V403 V410 V417 V424 V431">
    <cfRule type="notContainsBlanks" dxfId="6829" priority="339">
      <formula>LEN(TRIM(V368))&gt;0</formula>
    </cfRule>
  </conditionalFormatting>
  <conditionalFormatting sqref="V368 V375 V382 V389 V396 V403 V410 V417 V424 V431">
    <cfRule type="containsBlanks" dxfId="6828" priority="340">
      <formula>LEN(TRIM(V368))=0</formula>
    </cfRule>
  </conditionalFormatting>
  <conditionalFormatting sqref="V15">
    <cfRule type="notContainsBlanks" dxfId="6827" priority="341">
      <formula>LEN(TRIM(V15))&gt;0</formula>
    </cfRule>
  </conditionalFormatting>
  <conditionalFormatting sqref="V15">
    <cfRule type="containsBlanks" dxfId="6826" priority="342">
      <formula>LEN(TRIM(V15))=0</formula>
    </cfRule>
  </conditionalFormatting>
  <conditionalFormatting sqref="U368 U375 U382 U389 U396 U403 U410 U417 U424 U431">
    <cfRule type="notContainsBlanks" dxfId="6825" priority="343">
      <formula>LEN(TRIM(U368))&gt;0</formula>
    </cfRule>
  </conditionalFormatting>
  <conditionalFormatting sqref="U368 U375 U382 U389 U396 U403 U410 U417 U424 U431">
    <cfRule type="containsBlanks" dxfId="6824" priority="344">
      <formula>LEN(TRIM(U368))=0</formula>
    </cfRule>
  </conditionalFormatting>
  <conditionalFormatting sqref="U368 U375 U382 U389 U396 U403 U410 U417 U424 U431">
    <cfRule type="notContainsBlanks" dxfId="6823" priority="345">
      <formula>LEN(TRIM(U368))&gt;0</formula>
    </cfRule>
  </conditionalFormatting>
  <conditionalFormatting sqref="U368 U375 U382 U389 U396 U403 U410 U417 U424 U431">
    <cfRule type="containsBlanks" dxfId="6822" priority="346">
      <formula>LEN(TRIM(U368))=0</formula>
    </cfRule>
  </conditionalFormatting>
  <conditionalFormatting sqref="U370 U377 U384 U391 U398 U405 U412 U419 U426 U433">
    <cfRule type="notContainsBlanks" dxfId="6821" priority="347">
      <formula>LEN(TRIM(U370))&gt;0</formula>
    </cfRule>
  </conditionalFormatting>
  <conditionalFormatting sqref="U370 U377 U384 U391 U398 U405 U412 U419 U426 U433">
    <cfRule type="containsBlanks" dxfId="6820" priority="348">
      <formula>LEN(TRIM(U370))=0</formula>
    </cfRule>
  </conditionalFormatting>
  <conditionalFormatting sqref="U370 U377 U384 U391 U398 U405 U412 U419 U426 U433">
    <cfRule type="notContainsBlanks" dxfId="6819" priority="349">
      <formula>LEN(TRIM(U370))&gt;0</formula>
    </cfRule>
  </conditionalFormatting>
  <conditionalFormatting sqref="U370 U377 U384 U391 U398 U405 U412 U419 U426 U433">
    <cfRule type="containsBlanks" dxfId="6818" priority="350">
      <formula>LEN(TRIM(U370))=0</formula>
    </cfRule>
  </conditionalFormatting>
  <conditionalFormatting sqref="U369 U376 U383 U390 U397 U404 U411 U418 U425 U432">
    <cfRule type="notContainsBlanks" dxfId="6817" priority="351">
      <formula>LEN(TRIM(U369))&gt;0</formula>
    </cfRule>
  </conditionalFormatting>
  <conditionalFormatting sqref="U369 U376 U383 U390 U397 U404 U411 U418 U425 U432">
    <cfRule type="containsBlanks" dxfId="6816" priority="352">
      <formula>LEN(TRIM(U369))=0</formula>
    </cfRule>
  </conditionalFormatting>
  <conditionalFormatting sqref="U371 U378 U392 U398:U399 U406 U413 U420 U427 U434 U374:U375 U381:U385 U388 U395 U401:U402 U409 U416 U423 U430">
    <cfRule type="notContainsBlanks" dxfId="6815" priority="353">
      <formula>LEN(TRIM(U371))&gt;0</formula>
    </cfRule>
  </conditionalFormatting>
  <conditionalFormatting sqref="U371 U378 U392 U398:U399 U406 U413 U420 U427 U434 U374:U375 U381:U385 U388 U395 U401:U402 U409 U416 U423 U430">
    <cfRule type="containsBlanks" dxfId="6814" priority="354">
      <formula>LEN(TRIM(U371))=0</formula>
    </cfRule>
  </conditionalFormatting>
  <conditionalFormatting sqref="U403">
    <cfRule type="notContainsBlanks" dxfId="6813" priority="355">
      <formula>LEN(TRIM(U403))&gt;0</formula>
    </cfRule>
  </conditionalFormatting>
  <conditionalFormatting sqref="U403">
    <cfRule type="containsBlanks" dxfId="6812" priority="356">
      <formula>LEN(TRIM(U403))=0</formula>
    </cfRule>
  </conditionalFormatting>
  <conditionalFormatting sqref="V27:V38 W29:X29 W30:W36">
    <cfRule type="notContainsBlanks" dxfId="6811" priority="357">
      <formula>LEN(TRIM(V27))&gt;0</formula>
    </cfRule>
  </conditionalFormatting>
  <conditionalFormatting sqref="V27:V38 W29:X29 W30:W36">
    <cfRule type="containsBlanks" dxfId="6810" priority="358">
      <formula>LEN(TRIM(V27))=0</formula>
    </cfRule>
  </conditionalFormatting>
  <conditionalFormatting sqref="V368 V375 V382 V389 V396 V403 V410 V417 V424 V431">
    <cfRule type="notContainsBlanks" dxfId="6809" priority="359">
      <formula>LEN(TRIM(V368))&gt;0</formula>
    </cfRule>
  </conditionalFormatting>
  <conditionalFormatting sqref="V368 V375 V382 V389 V396 V403 V410 V417 V424 V431">
    <cfRule type="containsBlanks" dxfId="6808" priority="360">
      <formula>LEN(TRIM(V368))=0</formula>
    </cfRule>
  </conditionalFormatting>
  <conditionalFormatting sqref="W10 W22 W34">
    <cfRule type="notContainsBlanks" dxfId="6807" priority="361">
      <formula>LEN(TRIM(W10))&gt;0</formula>
    </cfRule>
  </conditionalFormatting>
  <conditionalFormatting sqref="W10 W22 W34">
    <cfRule type="containsBlanks" dxfId="6806" priority="362">
      <formula>LEN(TRIM(W10))=0</formula>
    </cfRule>
  </conditionalFormatting>
  <conditionalFormatting sqref="V370 V377 V384 V391 V398 V405 V412 V419 V426 V433">
    <cfRule type="notContainsBlanks" dxfId="6805" priority="363">
      <formula>LEN(TRIM(V370))&gt;0</formula>
    </cfRule>
  </conditionalFormatting>
  <conditionalFormatting sqref="V370 V377 V384 V391 V398 V405 V412 V419 V426 V433">
    <cfRule type="containsBlanks" dxfId="6804" priority="364">
      <formula>LEN(TRIM(V370))=0</formula>
    </cfRule>
  </conditionalFormatting>
  <conditionalFormatting sqref="V369 V376 V383 V390 V397 V404 V411 V418 V425 V432">
    <cfRule type="notContainsBlanks" dxfId="6803" priority="365">
      <formula>LEN(TRIM(V369))&gt;0</formula>
    </cfRule>
  </conditionalFormatting>
  <conditionalFormatting sqref="V369 V376 V383 V390 V397 V404 V411 V418 V425 V432">
    <cfRule type="containsBlanks" dxfId="6802" priority="366">
      <formula>LEN(TRIM(V369))=0</formula>
    </cfRule>
  </conditionalFormatting>
  <conditionalFormatting sqref="V369 V376 V383 V390 V397 V404 V411 V418 V425 V432">
    <cfRule type="notContainsBlanks" dxfId="6801" priority="367">
      <formula>LEN(TRIM(V369))&gt;0</formula>
    </cfRule>
  </conditionalFormatting>
  <conditionalFormatting sqref="V369 V376 V383 V390 V397 V404 V411 V418 V425 V432">
    <cfRule type="containsBlanks" dxfId="6800" priority="368">
      <formula>LEN(TRIM(V369))=0</formula>
    </cfRule>
  </conditionalFormatting>
  <conditionalFormatting sqref="V191:V194 V202:V205 V213:V216 V224:V227">
    <cfRule type="notContainsBlanks" dxfId="6799" priority="369">
      <formula>LEN(TRIM(V191))&gt;0</formula>
    </cfRule>
  </conditionalFormatting>
  <conditionalFormatting sqref="V191:V194 V202:V205 V213:V216 V224:V227">
    <cfRule type="containsBlanks" dxfId="6798" priority="370">
      <formula>LEN(TRIM(V191))=0</formula>
    </cfRule>
  </conditionalFormatting>
  <conditionalFormatting sqref="V191:V194 V202:V205 V213:V216 V224:V227">
    <cfRule type="notContainsBlanks" dxfId="6797" priority="371">
      <formula>LEN(TRIM(V191))&gt;0</formula>
    </cfRule>
  </conditionalFormatting>
  <conditionalFormatting sqref="V191:V194 V202:V205 V213:V216 V224:V227">
    <cfRule type="containsBlanks" dxfId="6796" priority="372">
      <formula>LEN(TRIM(V191))=0</formula>
    </cfRule>
  </conditionalFormatting>
  <conditionalFormatting sqref="V185 V187:V196 V198:V207 V209:V218 V220:V222">
    <cfRule type="notContainsBlanks" dxfId="6795" priority="373">
      <formula>LEN(TRIM(V185))&gt;0</formula>
    </cfRule>
  </conditionalFormatting>
  <conditionalFormatting sqref="V185 V187:V196 V198:V207 V209:V218 V220:V222">
    <cfRule type="containsBlanks" dxfId="6794" priority="374">
      <formula>LEN(TRIM(V185))=0</formula>
    </cfRule>
  </conditionalFormatting>
  <conditionalFormatting sqref="V185 V187:V196 V198:V207 V209:V218 V220:V222">
    <cfRule type="notContainsBlanks" dxfId="6793" priority="375">
      <formula>LEN(TRIM(V185))&gt;0</formula>
    </cfRule>
  </conditionalFormatting>
  <conditionalFormatting sqref="V185 V187:V196 V198:V207 V209:V218 V220:V222">
    <cfRule type="containsBlanks" dxfId="6792" priority="376">
      <formula>LEN(TRIM(V185))=0</formula>
    </cfRule>
  </conditionalFormatting>
  <conditionalFormatting sqref="V233:V242 V317:V325 V289:V311">
    <cfRule type="notContainsBlanks" dxfId="6791" priority="377">
      <formula>LEN(TRIM(V233))&gt;0</formula>
    </cfRule>
  </conditionalFormatting>
  <conditionalFormatting sqref="V233:V242 V317:V325 V289:V311">
    <cfRule type="containsBlanks" dxfId="6790" priority="378">
      <formula>LEN(TRIM(V233))=0</formula>
    </cfRule>
  </conditionalFormatting>
  <conditionalFormatting sqref="W418">
    <cfRule type="notContainsBlanks" dxfId="6789" priority="379">
      <formula>LEN(TRIM(W418))&gt;0</formula>
    </cfRule>
  </conditionalFormatting>
  <conditionalFormatting sqref="W418">
    <cfRule type="containsBlanks" dxfId="6788" priority="380">
      <formula>LEN(TRIM(W418))=0</formula>
    </cfRule>
  </conditionalFormatting>
  <conditionalFormatting sqref="W417">
    <cfRule type="notContainsBlanks" dxfId="6787" priority="381">
      <formula>LEN(TRIM(W417))&gt;0</formula>
    </cfRule>
  </conditionalFormatting>
  <conditionalFormatting sqref="W417">
    <cfRule type="containsBlanks" dxfId="6786" priority="382">
      <formula>LEN(TRIM(W417))=0</formula>
    </cfRule>
  </conditionalFormatting>
  <conditionalFormatting sqref="V410">
    <cfRule type="notContainsBlanks" dxfId="6785" priority="383">
      <formula>LEN(TRIM(V410))&gt;0</formula>
    </cfRule>
  </conditionalFormatting>
  <conditionalFormatting sqref="V410">
    <cfRule type="containsBlanks" dxfId="6784" priority="384">
      <formula>LEN(TRIM(V410))=0</formula>
    </cfRule>
  </conditionalFormatting>
  <conditionalFormatting sqref="V403">
    <cfRule type="notContainsBlanks" dxfId="6783" priority="385">
      <formula>LEN(TRIM(V403))&gt;0</formula>
    </cfRule>
  </conditionalFormatting>
  <conditionalFormatting sqref="V403">
    <cfRule type="containsBlanks" dxfId="6782" priority="386">
      <formula>LEN(TRIM(V403))=0</formula>
    </cfRule>
  </conditionalFormatting>
  <conditionalFormatting sqref="V404">
    <cfRule type="notContainsBlanks" dxfId="6781" priority="387">
      <formula>LEN(TRIM(V404))&gt;0</formula>
    </cfRule>
  </conditionalFormatting>
  <conditionalFormatting sqref="V404">
    <cfRule type="containsBlanks" dxfId="6780" priority="388">
      <formula>LEN(TRIM(V404))=0</formula>
    </cfRule>
  </conditionalFormatting>
  <conditionalFormatting sqref="V412">
    <cfRule type="notContainsBlanks" dxfId="6779" priority="389">
      <formula>LEN(TRIM(V412))&gt;0</formula>
    </cfRule>
  </conditionalFormatting>
  <conditionalFormatting sqref="V412">
    <cfRule type="containsBlanks" dxfId="6778" priority="390">
      <formula>LEN(TRIM(V412))=0</formula>
    </cfRule>
  </conditionalFormatting>
  <conditionalFormatting sqref="W411">
    <cfRule type="notContainsBlanks" dxfId="6777" priority="391">
      <formula>LEN(TRIM(W411))&gt;0</formula>
    </cfRule>
  </conditionalFormatting>
  <conditionalFormatting sqref="W411">
    <cfRule type="containsBlanks" dxfId="6776" priority="392">
      <formula>LEN(TRIM(W411))=0</formula>
    </cfRule>
  </conditionalFormatting>
  <conditionalFormatting sqref="W404">
    <cfRule type="notContainsBlanks" dxfId="6775" priority="393">
      <formula>LEN(TRIM(W404))&gt;0</formula>
    </cfRule>
  </conditionalFormatting>
  <conditionalFormatting sqref="W404">
    <cfRule type="containsBlanks" dxfId="6774" priority="394">
      <formula>LEN(TRIM(W404))=0</formula>
    </cfRule>
  </conditionalFormatting>
  <conditionalFormatting sqref="W9 W21 W33">
    <cfRule type="notContainsBlanks" dxfId="6773" priority="395">
      <formula>LEN(TRIM(W9))&gt;0</formula>
    </cfRule>
  </conditionalFormatting>
  <conditionalFormatting sqref="W9 W21 W33">
    <cfRule type="containsBlanks" dxfId="6772" priority="396">
      <formula>LEN(TRIM(W9))=0</formula>
    </cfRule>
  </conditionalFormatting>
  <conditionalFormatting sqref="V411">
    <cfRule type="notContainsBlanks" dxfId="6771" priority="397">
      <formula>LEN(TRIM(V411))&gt;0</formula>
    </cfRule>
  </conditionalFormatting>
  <conditionalFormatting sqref="V411">
    <cfRule type="containsBlanks" dxfId="6770" priority="398">
      <formula>LEN(TRIM(V411))=0</formula>
    </cfRule>
  </conditionalFormatting>
  <conditionalFormatting sqref="W121 W132 W143 W154 W165">
    <cfRule type="notContainsBlanks" dxfId="6769" priority="399">
      <formula>LEN(TRIM(W121))&gt;0</formula>
    </cfRule>
  </conditionalFormatting>
  <conditionalFormatting sqref="W121 W132 W143 W154 W165">
    <cfRule type="containsBlanks" dxfId="6768" priority="400">
      <formula>LEN(TRIM(W121))=0</formula>
    </cfRule>
  </conditionalFormatting>
  <conditionalFormatting sqref="X179 X190 X201 X212 X223">
    <cfRule type="notContainsBlanks" dxfId="6767" priority="401">
      <formula>LEN(TRIM(X179))&gt;0</formula>
    </cfRule>
  </conditionalFormatting>
  <conditionalFormatting sqref="X179 X190 X201 X212 X223">
    <cfRule type="containsBlanks" dxfId="6766" priority="402">
      <formula>LEN(TRIM(X179))=0</formula>
    </cfRule>
  </conditionalFormatting>
  <conditionalFormatting sqref="W4:W5 W52 W16:W18 W28:W36">
    <cfRule type="notContainsBlanks" dxfId="6765" priority="403">
      <formula>LEN(TRIM(W4))&gt;0</formula>
    </cfRule>
  </conditionalFormatting>
  <conditionalFormatting sqref="W4:W5 W52 W16:W18 W28:W36">
    <cfRule type="containsBlanks" dxfId="6764" priority="404">
      <formula>LEN(TRIM(W4))=0</formula>
    </cfRule>
  </conditionalFormatting>
  <conditionalFormatting sqref="U174:U175 U185:U186 U196:U197 U207:U208 U218:U219">
    <cfRule type="notContainsBlanks" dxfId="6763" priority="405">
      <formula>LEN(TRIM(U174))&gt;0</formula>
    </cfRule>
  </conditionalFormatting>
  <conditionalFormatting sqref="U174:U175 U185:U186 U196:U197 U207:U208 U218:U219">
    <cfRule type="containsBlanks" dxfId="6762" priority="406">
      <formula>LEN(TRIM(U174))=0</formula>
    </cfRule>
  </conditionalFormatting>
  <conditionalFormatting sqref="X340:X352">
    <cfRule type="notContainsBlanks" dxfId="6761" priority="407">
      <formula>LEN(TRIM(X340))&gt;0</formula>
    </cfRule>
  </conditionalFormatting>
  <conditionalFormatting sqref="X340:X352">
    <cfRule type="containsBlanks" dxfId="6760" priority="408">
      <formula>LEN(TRIM(X340))=0</formula>
    </cfRule>
  </conditionalFormatting>
  <conditionalFormatting sqref="X178 X189 X200 X211 X222">
    <cfRule type="notContainsBlanks" dxfId="6759" priority="409">
      <formula>LEN(TRIM(X178))&gt;0</formula>
    </cfRule>
  </conditionalFormatting>
  <conditionalFormatting sqref="X178 X189 X200 X211 X222">
    <cfRule type="containsBlanks" dxfId="6758" priority="410">
      <formula>LEN(TRIM(X178))=0</formula>
    </cfRule>
  </conditionalFormatting>
  <conditionalFormatting sqref="M298">
    <cfRule type="notContainsBlanks" dxfId="6757" priority="411">
      <formula>LEN(TRIM(M298))&gt;0</formula>
    </cfRule>
  </conditionalFormatting>
  <conditionalFormatting sqref="M298">
    <cfRule type="containsBlanks" dxfId="6756" priority="412">
      <formula>LEN(TRIM(M298))=0</formula>
    </cfRule>
  </conditionalFormatting>
  <conditionalFormatting sqref="X179 X190 X201 X212 X223">
    <cfRule type="notContainsBlanks" dxfId="6755" priority="413">
      <formula>LEN(TRIM(X179))&gt;0</formula>
    </cfRule>
  </conditionalFormatting>
  <conditionalFormatting sqref="X179 X190 X201 X212 X223">
    <cfRule type="containsBlanks" dxfId="6754" priority="414">
      <formula>LEN(TRIM(X179))=0</formula>
    </cfRule>
  </conditionalFormatting>
  <conditionalFormatting sqref="X180:X185 X187:X196 X198:X207 X209:X218 X340:X352 X220:X242 X284:X297 X312:X325">
    <cfRule type="notContainsBlanks" dxfId="6753" priority="415">
      <formula>LEN(TRIM(X180))&gt;0</formula>
    </cfRule>
  </conditionalFormatting>
  <conditionalFormatting sqref="X180:X185 X187:X196 X198:X207 X209:X218 X340:X352 X220:X242 X284:X297 X312:X325">
    <cfRule type="containsBlanks" dxfId="6752" priority="416">
      <formula>LEN(TRIM(X180))=0</formula>
    </cfRule>
  </conditionalFormatting>
  <conditionalFormatting sqref="X180:X185 X187:X196 X198:X207 X209:X218 X340:X352 X220:X242 X284:X297 X312:X325">
    <cfRule type="notContainsBlanks" dxfId="6751" priority="417">
      <formula>LEN(TRIM(X180))&gt;0</formula>
    </cfRule>
  </conditionalFormatting>
  <conditionalFormatting sqref="X180:X185 X187:X196 X198:X207 X209:X218 X340:X352 X220:X242 X284:X297 X312:X325">
    <cfRule type="containsBlanks" dxfId="6750" priority="418">
      <formula>LEN(TRIM(X180))=0</formula>
    </cfRule>
  </conditionalFormatting>
  <conditionalFormatting sqref="M418">
    <cfRule type="notContainsBlanks" dxfId="6749" priority="419">
      <formula>LEN(TRIM(M418))&gt;0</formula>
    </cfRule>
  </conditionalFormatting>
  <conditionalFormatting sqref="M418">
    <cfRule type="containsBlanks" dxfId="6748" priority="420">
      <formula>LEN(TRIM(M418))=0</formula>
    </cfRule>
  </conditionalFormatting>
  <conditionalFormatting sqref="O369 O376 O383 O390 O397 O404 O411 O418 O425 O432">
    <cfRule type="notContainsBlanks" dxfId="6747" priority="421">
      <formula>LEN(TRIM(O369))&gt;0</formula>
    </cfRule>
  </conditionalFormatting>
  <conditionalFormatting sqref="O369 O376 O383 O390 O397 O404 O411 O418 O425 O432">
    <cfRule type="containsBlanks" dxfId="6746" priority="422">
      <formula>LEN(TRIM(O369))=0</formula>
    </cfRule>
  </conditionalFormatting>
  <conditionalFormatting sqref="N369 N376 N383 N390 N397 N404 N411 N418 N425 N432">
    <cfRule type="notContainsBlanks" dxfId="6745" priority="423">
      <formula>LEN(TRIM(N369))&gt;0</formula>
    </cfRule>
  </conditionalFormatting>
  <conditionalFormatting sqref="N369 N376 N383 N390 N397 N404 N411 N418 N425 N432">
    <cfRule type="containsBlanks" dxfId="6744" priority="424">
      <formula>LEN(TRIM(N369))=0</formula>
    </cfRule>
  </conditionalFormatting>
  <conditionalFormatting sqref="X340:X352">
    <cfRule type="notContainsBlanks" dxfId="6743" priority="425">
      <formula>LEN(TRIM(X340))&gt;0</formula>
    </cfRule>
  </conditionalFormatting>
  <conditionalFormatting sqref="X340:X352">
    <cfRule type="containsBlanks" dxfId="6742" priority="426">
      <formula>LEN(TRIM(X340))=0</formula>
    </cfRule>
  </conditionalFormatting>
  <conditionalFormatting sqref="N403">
    <cfRule type="notContainsBlanks" dxfId="6741" priority="427">
      <formula>LEN(TRIM(N403))&gt;0</formula>
    </cfRule>
  </conditionalFormatting>
  <conditionalFormatting sqref="N403">
    <cfRule type="containsBlanks" dxfId="6740" priority="428">
      <formula>LEN(TRIM(N403))=0</formula>
    </cfRule>
  </conditionalFormatting>
  <conditionalFormatting sqref="X391:X402">
    <cfRule type="notContainsBlanks" dxfId="6739" priority="429">
      <formula>LEN(TRIM(X391))&gt;0</formula>
    </cfRule>
  </conditionalFormatting>
  <conditionalFormatting sqref="X391:X402">
    <cfRule type="containsBlanks" dxfId="6738" priority="430">
      <formula>LEN(TRIM(X391))=0</formula>
    </cfRule>
  </conditionalFormatting>
  <conditionalFormatting sqref="X391:X402">
    <cfRule type="notContainsBlanks" dxfId="6737" priority="431">
      <formula>LEN(TRIM(X391))&gt;0</formula>
    </cfRule>
  </conditionalFormatting>
  <conditionalFormatting sqref="X391:X402">
    <cfRule type="containsBlanks" dxfId="6736" priority="432">
      <formula>LEN(TRIM(X391))=0</formula>
    </cfRule>
  </conditionalFormatting>
  <conditionalFormatting sqref="X403">
    <cfRule type="notContainsBlanks" dxfId="6735" priority="433">
      <formula>LEN(TRIM(X403))&gt;0</formula>
    </cfRule>
  </conditionalFormatting>
  <conditionalFormatting sqref="X403">
    <cfRule type="containsBlanks" dxfId="6734" priority="434">
      <formula>LEN(TRIM(X403))=0</formula>
    </cfRule>
  </conditionalFormatting>
  <conditionalFormatting sqref="X404">
    <cfRule type="notContainsBlanks" dxfId="6733" priority="435">
      <formula>LEN(TRIM(X404))&gt;0</formula>
    </cfRule>
  </conditionalFormatting>
  <conditionalFormatting sqref="X404">
    <cfRule type="containsBlanks" dxfId="6732" priority="436">
      <formula>LEN(TRIM(X404))=0</formula>
    </cfRule>
  </conditionalFormatting>
  <conditionalFormatting sqref="X405">
    <cfRule type="notContainsBlanks" dxfId="6731" priority="437">
      <formula>LEN(TRIM(X405))&gt;0</formula>
    </cfRule>
  </conditionalFormatting>
  <conditionalFormatting sqref="X405">
    <cfRule type="containsBlanks" dxfId="6730" priority="438">
      <formula>LEN(TRIM(X405))=0</formula>
    </cfRule>
  </conditionalFormatting>
  <conditionalFormatting sqref="X411">
    <cfRule type="notContainsBlanks" dxfId="6729" priority="439">
      <formula>LEN(TRIM(X411))&gt;0</formula>
    </cfRule>
  </conditionalFormatting>
  <conditionalFormatting sqref="X411">
    <cfRule type="containsBlanks" dxfId="6728" priority="440">
      <formula>LEN(TRIM(X411))=0</formula>
    </cfRule>
  </conditionalFormatting>
  <conditionalFormatting sqref="M4:M5 M16:M17 M28:M29">
    <cfRule type="notContainsBlanks" dxfId="6727" priority="441">
      <formula>LEN(TRIM(M4))&gt;0</formula>
    </cfRule>
  </conditionalFormatting>
  <conditionalFormatting sqref="M4:M5 M16:M17 M28:M29">
    <cfRule type="containsBlanks" dxfId="6726" priority="442">
      <formula>LEN(TRIM(M4))=0</formula>
    </cfRule>
  </conditionalFormatting>
  <conditionalFormatting sqref="O8 O20 O32">
    <cfRule type="notContainsBlanks" dxfId="6725" priority="443">
      <formula>LEN(TRIM(O8))&gt;0</formula>
    </cfRule>
  </conditionalFormatting>
  <conditionalFormatting sqref="O8 O20 O32">
    <cfRule type="containsBlanks" dxfId="6724" priority="444">
      <formula>LEN(TRIM(O8))=0</formula>
    </cfRule>
  </conditionalFormatting>
  <conditionalFormatting sqref="M10 M22 M34">
    <cfRule type="notContainsBlanks" dxfId="6723" priority="445">
      <formula>LEN(TRIM(M10))&gt;0</formula>
    </cfRule>
  </conditionalFormatting>
  <conditionalFormatting sqref="M10 M22 M34">
    <cfRule type="containsBlanks" dxfId="6722" priority="446">
      <formula>LEN(TRIM(M10))=0</formula>
    </cfRule>
  </conditionalFormatting>
  <conditionalFormatting sqref="M404">
    <cfRule type="notContainsBlanks" dxfId="6721" priority="447">
      <formula>LEN(TRIM(M404))&gt;0</formula>
    </cfRule>
  </conditionalFormatting>
  <conditionalFormatting sqref="M404">
    <cfRule type="containsBlanks" dxfId="6720" priority="448">
      <formula>LEN(TRIM(M404))=0</formula>
    </cfRule>
  </conditionalFormatting>
  <conditionalFormatting sqref="M376">
    <cfRule type="notContainsBlanks" dxfId="6719" priority="449">
      <formula>LEN(TRIM(M376))&gt;0</formula>
    </cfRule>
  </conditionalFormatting>
  <conditionalFormatting sqref="M376">
    <cfRule type="containsBlanks" dxfId="6718" priority="450">
      <formula>LEN(TRIM(M376))=0</formula>
    </cfRule>
  </conditionalFormatting>
  <conditionalFormatting sqref="M403">
    <cfRule type="notContainsBlanks" dxfId="6717" priority="451">
      <formula>LEN(TRIM(M403))&gt;0</formula>
    </cfRule>
  </conditionalFormatting>
  <conditionalFormatting sqref="M403">
    <cfRule type="containsBlanks" dxfId="6716" priority="452">
      <formula>LEN(TRIM(M403))=0</formula>
    </cfRule>
  </conditionalFormatting>
  <conditionalFormatting sqref="I368 I375 I382 I389 I396 I403 I410 I417 I424 I431">
    <cfRule type="notContainsBlanks" dxfId="6715" priority="453">
      <formula>LEN(TRIM(I368))&gt;0</formula>
    </cfRule>
  </conditionalFormatting>
  <conditionalFormatting sqref="I368 I375 I382 I389 I396 I403 I410 I417 I424 I431">
    <cfRule type="containsBlanks" dxfId="6714" priority="454">
      <formula>LEN(TRIM(I368))=0</formula>
    </cfRule>
  </conditionalFormatting>
  <conditionalFormatting sqref="O403">
    <cfRule type="notContainsBlanks" dxfId="6713" priority="455">
      <formula>LEN(TRIM(O403))&gt;0</formula>
    </cfRule>
  </conditionalFormatting>
  <conditionalFormatting sqref="O403">
    <cfRule type="containsBlanks" dxfId="6712" priority="456">
      <formula>LEN(TRIM(O403))=0</formula>
    </cfRule>
  </conditionalFormatting>
  <conditionalFormatting sqref="M368 M375 M382 M389 M396 M403 M410 M417 M424 M431">
    <cfRule type="notContainsBlanks" dxfId="6711" priority="457">
      <formula>LEN(TRIM(M368))&gt;0</formula>
    </cfRule>
  </conditionalFormatting>
  <conditionalFormatting sqref="M368 M375 M382 M389 M396 M403 M410 M417 M424 M431">
    <cfRule type="containsBlanks" dxfId="6710" priority="458">
      <formula>LEN(TRIM(M368))=0</formula>
    </cfRule>
  </conditionalFormatting>
  <conditionalFormatting sqref="M369 M376 M383 M390 M397 M404 M411 M418 M425 M432">
    <cfRule type="notContainsBlanks" dxfId="6709" priority="459">
      <formula>LEN(TRIM(M369))&gt;0</formula>
    </cfRule>
  </conditionalFormatting>
  <conditionalFormatting sqref="M369 M376 M383 M390 M397 M404 M411 M418 M425 M432">
    <cfRule type="containsBlanks" dxfId="6708" priority="460">
      <formula>LEN(TRIM(M369))=0</formula>
    </cfRule>
  </conditionalFormatting>
  <conditionalFormatting sqref="M370 M377 M384 M391 M398 M405 M412 M419 M426 M433">
    <cfRule type="notContainsBlanks" dxfId="6707" priority="461">
      <formula>LEN(TRIM(M370))&gt;0</formula>
    </cfRule>
  </conditionalFormatting>
  <conditionalFormatting sqref="M370 M377 M384 M391 M398 M405 M412 M419 M426 M433">
    <cfRule type="containsBlanks" dxfId="6706" priority="462">
      <formula>LEN(TRIM(M370))=0</formula>
    </cfRule>
  </conditionalFormatting>
  <conditionalFormatting sqref="O7 O19 O31">
    <cfRule type="notContainsBlanks" dxfId="6705" priority="463">
      <formula>LEN(TRIM(O7))&gt;0</formula>
    </cfRule>
  </conditionalFormatting>
  <conditionalFormatting sqref="O7 O19 O31">
    <cfRule type="containsBlanks" dxfId="6704" priority="464">
      <formula>LEN(TRIM(O7))=0</formula>
    </cfRule>
  </conditionalFormatting>
  <conditionalFormatting sqref="O376">
    <cfRule type="notContainsBlanks" dxfId="6703" priority="465">
      <formula>LEN(TRIM(O376))&gt;0</formula>
    </cfRule>
  </conditionalFormatting>
  <conditionalFormatting sqref="O376">
    <cfRule type="containsBlanks" dxfId="6702" priority="466">
      <formula>LEN(TRIM(O376))=0</formula>
    </cfRule>
  </conditionalFormatting>
  <conditionalFormatting sqref="M320">
    <cfRule type="notContainsBlanks" dxfId="6701" priority="467">
      <formula>LEN(TRIM(M320))&gt;0</formula>
    </cfRule>
  </conditionalFormatting>
  <conditionalFormatting sqref="M320">
    <cfRule type="containsBlanks" dxfId="6700" priority="468">
      <formula>LEN(TRIM(M320))=0</formula>
    </cfRule>
  </conditionalFormatting>
  <conditionalFormatting sqref="N3 N15 N27">
    <cfRule type="notContainsBlanks" dxfId="6699" priority="469">
      <formula>LEN(TRIM(N3))&gt;0</formula>
    </cfRule>
  </conditionalFormatting>
  <conditionalFormatting sqref="N3 N15 N27">
    <cfRule type="containsBlanks" dxfId="6698" priority="470">
      <formula>LEN(TRIM(N3))=0</formula>
    </cfRule>
  </conditionalFormatting>
  <conditionalFormatting sqref="N4:N5 N28:N29 O29:T29 N16:N19">
    <cfRule type="notContainsBlanks" dxfId="6697" priority="471">
      <formula>LEN(TRIM(N4))&gt;0</formula>
    </cfRule>
  </conditionalFormatting>
  <conditionalFormatting sqref="N4:N5 N28:N29 O29:T29 N16:N19">
    <cfRule type="containsBlanks" dxfId="6696" priority="472">
      <formula>LEN(TRIM(N4))=0</formula>
    </cfRule>
  </conditionalFormatting>
  <conditionalFormatting sqref="N7 N19 N31">
    <cfRule type="notContainsBlanks" dxfId="6695" priority="473">
      <formula>LEN(TRIM(N7))&gt;0</formula>
    </cfRule>
  </conditionalFormatting>
  <conditionalFormatting sqref="N7 N19 N31">
    <cfRule type="containsBlanks" dxfId="6694" priority="474">
      <formula>LEN(TRIM(N7))=0</formula>
    </cfRule>
  </conditionalFormatting>
  <conditionalFormatting sqref="N8 N20 N32">
    <cfRule type="notContainsBlanks" dxfId="6693" priority="475">
      <formula>LEN(TRIM(N8))&gt;0</formula>
    </cfRule>
  </conditionalFormatting>
  <conditionalFormatting sqref="N8 N20 N32">
    <cfRule type="containsBlanks" dxfId="6692" priority="476">
      <formula>LEN(TRIM(N8))=0</formula>
    </cfRule>
  </conditionalFormatting>
  <conditionalFormatting sqref="O368 O375 O382 O389 O396 O403 O410 O417 O424 O431">
    <cfRule type="notContainsBlanks" dxfId="6691" priority="477">
      <formula>LEN(TRIM(O368))&gt;0</formula>
    </cfRule>
  </conditionalFormatting>
  <conditionalFormatting sqref="O368 O375 O382 O389 O396 O403 O410 O417 O424 O431">
    <cfRule type="containsBlanks" dxfId="6690" priority="478">
      <formula>LEN(TRIM(O368))=0</formula>
    </cfRule>
  </conditionalFormatting>
  <conditionalFormatting sqref="N10 N22 N34">
    <cfRule type="notContainsBlanks" dxfId="6689" priority="479">
      <formula>LEN(TRIM(N10))&gt;0</formula>
    </cfRule>
  </conditionalFormatting>
  <conditionalFormatting sqref="N10 N22 N34">
    <cfRule type="containsBlanks" dxfId="6688" priority="480">
      <formula>LEN(TRIM(N10))=0</formula>
    </cfRule>
  </conditionalFormatting>
  <conditionalFormatting sqref="O70 O81 O92:O117">
    <cfRule type="notContainsBlanks" dxfId="6687" priority="481">
      <formula>LEN(TRIM(O70))&gt;0</formula>
    </cfRule>
  </conditionalFormatting>
  <conditionalFormatting sqref="O70 O81 O92:O117">
    <cfRule type="containsBlanks" dxfId="6686" priority="482">
      <formula>LEN(TRIM(O70))=0</formula>
    </cfRule>
  </conditionalFormatting>
  <conditionalFormatting sqref="Q302:Q303">
    <cfRule type="notContainsBlanks" dxfId="6685" priority="483">
      <formula>LEN(TRIM(Q302))&gt;0</formula>
    </cfRule>
  </conditionalFormatting>
  <conditionalFormatting sqref="Q302:Q303">
    <cfRule type="containsBlanks" dxfId="6684" priority="484">
      <formula>LEN(TRIM(Q302))=0</formula>
    </cfRule>
  </conditionalFormatting>
  <conditionalFormatting sqref="O69 O80 O91 O102 O113">
    <cfRule type="notContainsBlanks" dxfId="6683" priority="485">
      <formula>LEN(TRIM(O69))&gt;0</formula>
    </cfRule>
  </conditionalFormatting>
  <conditionalFormatting sqref="O69 O80 O91 O102 O113">
    <cfRule type="containsBlanks" dxfId="6682" priority="486">
      <formula>LEN(TRIM(O69))=0</formula>
    </cfRule>
  </conditionalFormatting>
  <conditionalFormatting sqref="N368 N375 N382 N389 N396 N403 N410 N417 N424 N431">
    <cfRule type="notContainsBlanks" dxfId="6681" priority="487">
      <formula>LEN(TRIM(N368))&gt;0</formula>
    </cfRule>
  </conditionalFormatting>
  <conditionalFormatting sqref="N368 N375 N382 N389 N396 N403 N410 N417 N424 N431">
    <cfRule type="containsBlanks" dxfId="6680" priority="488">
      <formula>LEN(TRIM(N368))=0</formula>
    </cfRule>
  </conditionalFormatting>
  <conditionalFormatting sqref="M299:M300">
    <cfRule type="notContainsBlanks" dxfId="6679" priority="489">
      <formula>LEN(TRIM(M299))&gt;0</formula>
    </cfRule>
  </conditionalFormatting>
  <conditionalFormatting sqref="M299:M300">
    <cfRule type="containsBlanks" dxfId="6678" priority="490">
      <formula>LEN(TRIM(M299))=0</formula>
    </cfRule>
  </conditionalFormatting>
  <conditionalFormatting sqref="N370 N377 N384 N391 N398 N405 N412 N419 N426 N433">
    <cfRule type="notContainsBlanks" dxfId="6677" priority="491">
      <formula>LEN(TRIM(N370))&gt;0</formula>
    </cfRule>
  </conditionalFormatting>
  <conditionalFormatting sqref="N370 N377 N384 N391 N398 N405 N412 N419 N426 N433">
    <cfRule type="containsBlanks" dxfId="6676" priority="492">
      <formula>LEN(TRIM(N370))=0</formula>
    </cfRule>
  </conditionalFormatting>
  <conditionalFormatting sqref="O375">
    <cfRule type="notContainsBlanks" dxfId="6675" priority="493">
      <formula>LEN(TRIM(O375))&gt;0</formula>
    </cfRule>
  </conditionalFormatting>
  <conditionalFormatting sqref="O375">
    <cfRule type="containsBlanks" dxfId="6674" priority="494">
      <formula>LEN(TRIM(O375))=0</formula>
    </cfRule>
  </conditionalFormatting>
  <conditionalFormatting sqref="W129 W140 W151 W162 W118:X118">
    <cfRule type="notContainsBlanks" dxfId="6673" priority="495">
      <formula>LEN(TRIM(W129))&gt;0</formula>
    </cfRule>
  </conditionalFormatting>
  <conditionalFormatting sqref="W129 W140 W151 W162 W118:X118">
    <cfRule type="containsBlanks" dxfId="6672" priority="496">
      <formula>LEN(TRIM(W129))=0</formula>
    </cfRule>
  </conditionalFormatting>
  <conditionalFormatting sqref="V70 V81 V64:V68 V86:V90 V73:V79 V84 V92:V117">
    <cfRule type="notContainsBlanks" dxfId="6671" priority="497">
      <formula>LEN(TRIM(V70))&gt;0</formula>
    </cfRule>
  </conditionalFormatting>
  <conditionalFormatting sqref="V70 V81 V64:V68 V86:V90 V73:V79 V84 V92:V117">
    <cfRule type="containsBlanks" dxfId="6670" priority="498">
      <formula>LEN(TRIM(V70))=0</formula>
    </cfRule>
  </conditionalFormatting>
  <conditionalFormatting sqref="O4:O5 O28:O29 O16:O19">
    <cfRule type="notContainsBlanks" dxfId="6669" priority="499">
      <formula>LEN(TRIM(O4))&gt;0</formula>
    </cfRule>
  </conditionalFormatting>
  <conditionalFormatting sqref="O4:O5 O28:O29 O16:O19">
    <cfRule type="containsBlanks" dxfId="6668" priority="500">
      <formula>LEN(TRIM(O4))=0</formula>
    </cfRule>
  </conditionalFormatting>
  <conditionalFormatting sqref="V376">
    <cfRule type="notContainsBlanks" dxfId="6667" priority="501">
      <formula>LEN(TRIM(V376))&gt;0</formula>
    </cfRule>
  </conditionalFormatting>
  <conditionalFormatting sqref="V376">
    <cfRule type="containsBlanks" dxfId="6666" priority="502">
      <formula>LEN(TRIM(V376))=0</formula>
    </cfRule>
  </conditionalFormatting>
  <conditionalFormatting sqref="N9 N21 N33">
    <cfRule type="notContainsBlanks" dxfId="6665" priority="503">
      <formula>LEN(TRIM(N9))&gt;0</formula>
    </cfRule>
  </conditionalFormatting>
  <conditionalFormatting sqref="N9 N21 N33">
    <cfRule type="containsBlanks" dxfId="6664" priority="504">
      <formula>LEN(TRIM(N9))=0</formula>
    </cfRule>
  </conditionalFormatting>
  <conditionalFormatting sqref="O9 O21 O33">
    <cfRule type="notContainsBlanks" dxfId="6663" priority="505">
      <formula>LEN(TRIM(O9))&gt;0</formula>
    </cfRule>
  </conditionalFormatting>
  <conditionalFormatting sqref="O9 O21 O33">
    <cfRule type="containsBlanks" dxfId="6662" priority="506">
      <formula>LEN(TRIM(O9))=0</formula>
    </cfRule>
  </conditionalFormatting>
  <conditionalFormatting sqref="O10 O22 O34">
    <cfRule type="notContainsBlanks" dxfId="6661" priority="507">
      <formula>LEN(TRIM(O10))&gt;0</formula>
    </cfRule>
  </conditionalFormatting>
  <conditionalFormatting sqref="O10 O22 O34">
    <cfRule type="containsBlanks" dxfId="6660" priority="508">
      <formula>LEN(TRIM(O10))=0</formula>
    </cfRule>
  </conditionalFormatting>
  <conditionalFormatting sqref="T118 T129 T140 T151 T162">
    <cfRule type="notContainsBlanks" dxfId="6659" priority="509">
      <formula>LEN(TRIM(T118))&gt;0</formula>
    </cfRule>
  </conditionalFormatting>
  <conditionalFormatting sqref="T118 T129 T140 T151 T162">
    <cfRule type="containsBlanks" dxfId="6658" priority="510">
      <formula>LEN(TRIM(T118))=0</formula>
    </cfRule>
  </conditionalFormatting>
  <conditionalFormatting sqref="O27:O38">
    <cfRule type="notContainsBlanks" dxfId="6657" priority="511">
      <formula>LEN(TRIM(O27))&gt;0</formula>
    </cfRule>
  </conditionalFormatting>
  <conditionalFormatting sqref="O27:O38">
    <cfRule type="containsBlanks" dxfId="6656" priority="512">
      <formula>LEN(TRIM(O27))=0</formula>
    </cfRule>
  </conditionalFormatting>
  <conditionalFormatting sqref="O27:O38">
    <cfRule type="notContainsBlanks" dxfId="6655" priority="513">
      <formula>LEN(TRIM(O27))&gt;0</formula>
    </cfRule>
  </conditionalFormatting>
  <conditionalFormatting sqref="O27:O38">
    <cfRule type="containsBlanks" dxfId="6654" priority="514">
      <formula>LEN(TRIM(O27))=0</formula>
    </cfRule>
  </conditionalFormatting>
  <conditionalFormatting sqref="Q308">
    <cfRule type="notContainsBlanks" dxfId="6653" priority="515">
      <formula>LEN(TRIM(Q308))&gt;0</formula>
    </cfRule>
  </conditionalFormatting>
  <conditionalFormatting sqref="Q308">
    <cfRule type="containsBlanks" dxfId="6652" priority="516">
      <formula>LEN(TRIM(Q308))=0</formula>
    </cfRule>
  </conditionalFormatting>
  <conditionalFormatting sqref="H390:X395">
    <cfRule type="notContainsBlanks" dxfId="6651" priority="517">
      <formula>LEN(TRIM(H390))&gt;0</formula>
    </cfRule>
  </conditionalFormatting>
  <conditionalFormatting sqref="H390:X395">
    <cfRule type="containsBlanks" dxfId="6650" priority="518">
      <formula>LEN(TRIM(H390))=0</formula>
    </cfRule>
  </conditionalFormatting>
  <conditionalFormatting sqref="R383">
    <cfRule type="notContainsBlanks" dxfId="6649" priority="519">
      <formula>LEN(TRIM(R383))&gt;0</formula>
    </cfRule>
  </conditionalFormatting>
  <conditionalFormatting sqref="R383">
    <cfRule type="containsBlanks" dxfId="6648" priority="520">
      <formula>LEN(TRIM(R383))=0</formula>
    </cfRule>
  </conditionalFormatting>
  <conditionalFormatting sqref="O370 O377 O384 O391 O398 O405 O412 O419 O426 O433">
    <cfRule type="notContainsBlanks" dxfId="6647" priority="521">
      <formula>LEN(TRIM(O370))&gt;0</formula>
    </cfRule>
  </conditionalFormatting>
  <conditionalFormatting sqref="O370 O377 O384 O391 O398 O405 O412 O419 O426 O433">
    <cfRule type="containsBlanks" dxfId="6646" priority="522">
      <formula>LEN(TRIM(O370))=0</formula>
    </cfRule>
  </conditionalFormatting>
  <conditionalFormatting sqref="O377">
    <cfRule type="notContainsBlanks" dxfId="6645" priority="523">
      <formula>LEN(TRIM(O377))&gt;0</formula>
    </cfRule>
  </conditionalFormatting>
  <conditionalFormatting sqref="O377">
    <cfRule type="containsBlanks" dxfId="6644" priority="524">
      <formula>LEN(TRIM(O377))=0</formula>
    </cfRule>
  </conditionalFormatting>
  <conditionalFormatting sqref="O410">
    <cfRule type="notContainsBlanks" dxfId="6643" priority="525">
      <formula>LEN(TRIM(O410))&gt;0</formula>
    </cfRule>
  </conditionalFormatting>
  <conditionalFormatting sqref="O410">
    <cfRule type="containsBlanks" dxfId="6642" priority="526">
      <formula>LEN(TRIM(O410))=0</formula>
    </cfRule>
  </conditionalFormatting>
  <conditionalFormatting sqref="O411">
    <cfRule type="notContainsBlanks" dxfId="6641" priority="527">
      <formula>LEN(TRIM(O411))&gt;0</formula>
    </cfRule>
  </conditionalFormatting>
  <conditionalFormatting sqref="O411">
    <cfRule type="containsBlanks" dxfId="6640" priority="528">
      <formula>LEN(TRIM(O411))=0</formula>
    </cfRule>
  </conditionalFormatting>
  <conditionalFormatting sqref="H305 K307:M307 K305:M305 H307 T305 T307 P305:Q307">
    <cfRule type="notContainsBlanks" dxfId="6639" priority="529">
      <formula>LEN(TRIM(H305))&gt;0</formula>
    </cfRule>
  </conditionalFormatting>
  <conditionalFormatting sqref="H305 K307:M307 K305:M305 H307 T305 T307 P305:Q307">
    <cfRule type="containsBlanks" dxfId="6638" priority="530">
      <formula>LEN(TRIM(H305))=0</formula>
    </cfRule>
  </conditionalFormatting>
  <conditionalFormatting sqref="H305 K307:M307 K305:M305 H307 T305 T307 P305:Q307">
    <cfRule type="notContainsBlanks" dxfId="6637" priority="531">
      <formula>LEN(TRIM(H305))&gt;0</formula>
    </cfRule>
  </conditionalFormatting>
  <conditionalFormatting sqref="H305 K307:M307 K305:M305 H307 T305 T307 P305:Q307">
    <cfRule type="containsBlanks" dxfId="6636" priority="532">
      <formula>LEN(TRIM(H305))=0</formula>
    </cfRule>
  </conditionalFormatting>
  <conditionalFormatting sqref="H305 K307:M307 K305:M305 H307 T305 T307 P305:Q307">
    <cfRule type="notContainsBlanks" dxfId="6635" priority="533">
      <formula>LEN(TRIM(H305))&gt;0</formula>
    </cfRule>
  </conditionalFormatting>
  <conditionalFormatting sqref="H305 K307:M307 K305:M305 H307 T305 T307 P305:Q307">
    <cfRule type="containsBlanks" dxfId="6634" priority="534">
      <formula>LEN(TRIM(H305))=0</formula>
    </cfRule>
  </conditionalFormatting>
  <conditionalFormatting sqref="K298">
    <cfRule type="notContainsBlanks" dxfId="6633" priority="535">
      <formula>LEN(TRIM(K298))&gt;0</formula>
    </cfRule>
  </conditionalFormatting>
  <conditionalFormatting sqref="K298">
    <cfRule type="containsBlanks" dxfId="6632" priority="536">
      <formula>LEN(TRIM(K298))=0</formula>
    </cfRule>
  </conditionalFormatting>
  <conditionalFormatting sqref="W69:X69 W80:X80 W91:X91 W102:X102 W113:X113">
    <cfRule type="notContainsBlanks" dxfId="6631" priority="537">
      <formula>LEN(TRIM(W69))&gt;0</formula>
    </cfRule>
  </conditionalFormatting>
  <conditionalFormatting sqref="W69:X69 W80:X80 W91:X91 W102:X102 W113:X113">
    <cfRule type="containsBlanks" dxfId="6630" priority="538">
      <formula>LEN(TRIM(W69))=0</formula>
    </cfRule>
  </conditionalFormatting>
  <conditionalFormatting sqref="H252:H255 J252:L255 N252:P255">
    <cfRule type="notContainsBlanks" dxfId="6629" priority="539">
      <formula>LEN(TRIM(H252))&gt;0</formula>
    </cfRule>
  </conditionalFormatting>
  <conditionalFormatting sqref="H252:H255 J252:L255 N252:P255">
    <cfRule type="containsBlanks" dxfId="6628" priority="540">
      <formula>LEN(TRIM(H252))=0</formula>
    </cfRule>
  </conditionalFormatting>
  <conditionalFormatting sqref="H299:H300 T299:T300 P299:Q300 K299:M300">
    <cfRule type="notContainsBlanks" dxfId="6627" priority="541">
      <formula>LEN(TRIM(H299))&gt;0</formula>
    </cfRule>
  </conditionalFormatting>
  <conditionalFormatting sqref="H299:H300 T299:T300 P299:Q300 K299:M300">
    <cfRule type="containsBlanks" dxfId="6626" priority="542">
      <formula>LEN(TRIM(H299))=0</formula>
    </cfRule>
  </conditionalFormatting>
  <conditionalFormatting sqref="J397:J402 H389:X389">
    <cfRule type="notContainsBlanks" dxfId="6625" priority="543">
      <formula>LEN(TRIM(J397))&gt;0</formula>
    </cfRule>
  </conditionalFormatting>
  <conditionalFormatting sqref="J397:J402 H389:X389">
    <cfRule type="containsBlanks" dxfId="6624" priority="544">
      <formula>LEN(TRIM(J397))=0</formula>
    </cfRule>
  </conditionalFormatting>
  <conditionalFormatting sqref="X177 X188 X199 X210 X221">
    <cfRule type="notContainsBlanks" dxfId="6623" priority="545">
      <formula>LEN(TRIM(X177))&gt;0</formula>
    </cfRule>
  </conditionalFormatting>
  <conditionalFormatting sqref="X177 X188 X199 X210 X221">
    <cfRule type="containsBlanks" dxfId="6622" priority="546">
      <formula>LEN(TRIM(X177))=0</formula>
    </cfRule>
  </conditionalFormatting>
  <conditionalFormatting sqref="I3 I15 I51">
    <cfRule type="notContainsBlanks" dxfId="6621" priority="547">
      <formula>LEN(TRIM(I3))&gt;0</formula>
    </cfRule>
  </conditionalFormatting>
  <conditionalFormatting sqref="I3 I15 I51">
    <cfRule type="containsBlanks" dxfId="6620" priority="548">
      <formula>LEN(TRIM(I3))=0</formula>
    </cfRule>
  </conditionalFormatting>
  <conditionalFormatting sqref="L368 L375 L382 L389 L396 L403 L410 L417 L424 L431">
    <cfRule type="notContainsBlanks" dxfId="6619" priority="549">
      <formula>LEN(TRIM(L368))&gt;0</formula>
    </cfRule>
  </conditionalFormatting>
  <conditionalFormatting sqref="L368 L375 L382 L389 L396 L403 L410 L417 L424 L431">
    <cfRule type="containsBlanks" dxfId="6618" priority="550">
      <formula>LEN(TRIM(L368))=0</formula>
    </cfRule>
  </conditionalFormatting>
  <conditionalFormatting sqref="O66 O77 O88 O99 O110">
    <cfRule type="notContainsBlanks" dxfId="6617" priority="551">
      <formula>LEN(TRIM(O66))&gt;0</formula>
    </cfRule>
  </conditionalFormatting>
  <conditionalFormatting sqref="O66 O77 O88 O99 O110">
    <cfRule type="containsBlanks" dxfId="6616" priority="552">
      <formula>LEN(TRIM(O66))=0</formula>
    </cfRule>
  </conditionalFormatting>
  <conditionalFormatting sqref="K303">
    <cfRule type="notContainsBlanks" dxfId="6615" priority="553">
      <formula>LEN(TRIM(K303))&gt;0</formula>
    </cfRule>
  </conditionalFormatting>
  <conditionalFormatting sqref="K303">
    <cfRule type="containsBlanks" dxfId="6614" priority="554">
      <formula>LEN(TRIM(K303))=0</formula>
    </cfRule>
  </conditionalFormatting>
  <conditionalFormatting sqref="T8 T20 T32">
    <cfRule type="notContainsBlanks" dxfId="6613" priority="555">
      <formula>LEN(TRIM(T8))&gt;0</formula>
    </cfRule>
  </conditionalFormatting>
  <conditionalFormatting sqref="T8 T20 T32">
    <cfRule type="containsBlanks" dxfId="6612" priority="556">
      <formula>LEN(TRIM(T8))=0</formula>
    </cfRule>
  </conditionalFormatting>
  <conditionalFormatting sqref="K299:K300">
    <cfRule type="notContainsBlanks" dxfId="6611" priority="557">
      <formula>LEN(TRIM(K299))&gt;0</formula>
    </cfRule>
  </conditionalFormatting>
  <conditionalFormatting sqref="K299:K300">
    <cfRule type="containsBlanks" dxfId="6610" priority="558">
      <formula>LEN(TRIM(K299))=0</formula>
    </cfRule>
  </conditionalFormatting>
  <conditionalFormatting sqref="I369:I374 I376:I381 I383:I388 I390:I395 I397:I402 I404:I409 I411:I416 I418:I423 I425:I430 I432:I436">
    <cfRule type="notContainsBlanks" dxfId="6609" priority="559">
      <formula>LEN(TRIM(I369))&gt;0</formula>
    </cfRule>
  </conditionalFormatting>
  <conditionalFormatting sqref="I369:I374 I376:I381 I383:I388 I390:I395 I397:I402 I404:I409 I411:I416 I418:I423 I425:I430 I432:I436">
    <cfRule type="containsBlanks" dxfId="6608" priority="560">
      <formula>LEN(TRIM(I369))=0</formula>
    </cfRule>
  </conditionalFormatting>
  <conditionalFormatting sqref="U177 U188 U199 U210 U221">
    <cfRule type="notContainsBlanks" dxfId="6607" priority="561">
      <formula>LEN(TRIM(U177))&gt;0</formula>
    </cfRule>
  </conditionalFormatting>
  <conditionalFormatting sqref="U177 U188 U199 U210 U221">
    <cfRule type="containsBlanks" dxfId="6606" priority="562">
      <formula>LEN(TRIM(U177))=0</formula>
    </cfRule>
  </conditionalFormatting>
  <conditionalFormatting sqref="U118 U129 U140 U151 U162">
    <cfRule type="notContainsBlanks" dxfId="6605" priority="563">
      <formula>LEN(TRIM(U118))&gt;0</formula>
    </cfRule>
  </conditionalFormatting>
  <conditionalFormatting sqref="U118 U129 U140 U151 U162">
    <cfRule type="containsBlanks" dxfId="6604" priority="564">
      <formula>LEN(TRIM(U118))=0</formula>
    </cfRule>
  </conditionalFormatting>
  <conditionalFormatting sqref="O180:O183 O191:O194 O202:O205 O213:O216 O224:O227">
    <cfRule type="notContainsBlanks" dxfId="6603" priority="565">
      <formula>LEN(TRIM(O180))&gt;0</formula>
    </cfRule>
  </conditionalFormatting>
  <conditionalFormatting sqref="O180:O183 O191:O194 O202:O205 O213:O216 O224:O227">
    <cfRule type="containsBlanks" dxfId="6602" priority="566">
      <formula>LEN(TRIM(O180))=0</formula>
    </cfRule>
  </conditionalFormatting>
  <conditionalFormatting sqref="V118 V129 V140 V151 V162">
    <cfRule type="notContainsBlanks" dxfId="6601" priority="567">
      <formula>LEN(TRIM(V118))&gt;0</formula>
    </cfRule>
  </conditionalFormatting>
  <conditionalFormatting sqref="V118 V129 V140 V151 V162">
    <cfRule type="containsBlanks" dxfId="6600" priority="568">
      <formula>LEN(TRIM(V118))=0</formula>
    </cfRule>
  </conditionalFormatting>
  <conditionalFormatting sqref="L369 L376 L383 L390 L397 L404 L411 L418 L425 L432">
    <cfRule type="notContainsBlanks" dxfId="6599" priority="569">
      <formula>LEN(TRIM(L369))&gt;0</formula>
    </cfRule>
  </conditionalFormatting>
  <conditionalFormatting sqref="L369 L376 L383 L390 L397 L404 L411 L418 L425 L432">
    <cfRule type="containsBlanks" dxfId="6598" priority="570">
      <formula>LEN(TRIM(L369))=0</formula>
    </cfRule>
  </conditionalFormatting>
  <conditionalFormatting sqref="L370 L377 L384 L391 L398 L405 L412 L419 L426 L433">
    <cfRule type="notContainsBlanks" dxfId="6597" priority="571">
      <formula>LEN(TRIM(L370))&gt;0</formula>
    </cfRule>
  </conditionalFormatting>
  <conditionalFormatting sqref="L370 L377 L384 L391 L398 L405 L412 L419 L426 L433">
    <cfRule type="containsBlanks" dxfId="6596" priority="572">
      <formula>LEN(TRIM(L370))=0</formula>
    </cfRule>
  </conditionalFormatting>
  <conditionalFormatting sqref="M302">
    <cfRule type="notContainsBlanks" dxfId="6595" priority="573">
      <formula>LEN(TRIM(M302))&gt;0</formula>
    </cfRule>
  </conditionalFormatting>
  <conditionalFormatting sqref="M302">
    <cfRule type="containsBlanks" dxfId="6594" priority="574">
      <formula>LEN(TRIM(M302))=0</formula>
    </cfRule>
  </conditionalFormatting>
  <conditionalFormatting sqref="R15">
    <cfRule type="notContainsBlanks" dxfId="6593" priority="575">
      <formula>LEN(TRIM(R15))&gt;0</formula>
    </cfRule>
  </conditionalFormatting>
  <conditionalFormatting sqref="R15">
    <cfRule type="containsBlanks" dxfId="6592" priority="576">
      <formula>LEN(TRIM(R15))=0</formula>
    </cfRule>
  </conditionalFormatting>
  <conditionalFormatting sqref="T118 T129 T140 T151 T162">
    <cfRule type="notContainsBlanks" dxfId="6591" priority="577">
      <formula>LEN(TRIM(T118))&gt;0</formula>
    </cfRule>
  </conditionalFormatting>
  <conditionalFormatting sqref="T118 T129 T140 T151 T162">
    <cfRule type="containsBlanks" dxfId="6590" priority="578">
      <formula>LEN(TRIM(T118))=0</formula>
    </cfRule>
  </conditionalFormatting>
  <conditionalFormatting sqref="U124 U135 U146 U157 U168">
    <cfRule type="notContainsBlanks" dxfId="6589" priority="579">
      <formula>LEN(TRIM(U124))&gt;0</formula>
    </cfRule>
  </conditionalFormatting>
  <conditionalFormatting sqref="U124 U135 U146 U157 U168">
    <cfRule type="containsBlanks" dxfId="6588" priority="580">
      <formula>LEN(TRIM(U124))=0</formula>
    </cfRule>
  </conditionalFormatting>
  <conditionalFormatting sqref="U118 U129 U140 U151 U162">
    <cfRule type="notContainsBlanks" dxfId="6587" priority="581">
      <formula>LEN(TRIM(U118))&gt;0</formula>
    </cfRule>
  </conditionalFormatting>
  <conditionalFormatting sqref="U118 U129 U140 U151 U162">
    <cfRule type="containsBlanks" dxfId="6586" priority="582">
      <formula>LEN(TRIM(U118))=0</formula>
    </cfRule>
  </conditionalFormatting>
  <conditionalFormatting sqref="Q304:Q305 Q299:Q300 Q308">
    <cfRule type="notContainsBlanks" dxfId="6585" priority="583">
      <formula>LEN(TRIM(Q304))&gt;0</formula>
    </cfRule>
  </conditionalFormatting>
  <conditionalFormatting sqref="Q304:Q305 Q299:Q300 Q308">
    <cfRule type="containsBlanks" dxfId="6584" priority="584">
      <formula>LEN(TRIM(Q304))=0</formula>
    </cfRule>
  </conditionalFormatting>
  <conditionalFormatting sqref="V118 V129 V140 V151 V162">
    <cfRule type="notContainsBlanks" dxfId="6583" priority="585">
      <formula>LEN(TRIM(V118))&gt;0</formula>
    </cfRule>
  </conditionalFormatting>
  <conditionalFormatting sqref="V118 V129 V140 V151 V162">
    <cfRule type="containsBlanks" dxfId="6582" priority="586">
      <formula>LEN(TRIM(V118))=0</formula>
    </cfRule>
  </conditionalFormatting>
  <conditionalFormatting sqref="W129 W140 W151 W162 W118:X118">
    <cfRule type="notContainsBlanks" dxfId="6581" priority="587">
      <formula>LEN(TRIM(W129))&gt;0</formula>
    </cfRule>
  </conditionalFormatting>
  <conditionalFormatting sqref="W129 W140 W151 W162 W118:X118">
    <cfRule type="containsBlanks" dxfId="6580" priority="588">
      <formula>LEN(TRIM(W129))=0</formula>
    </cfRule>
  </conditionalFormatting>
  <conditionalFormatting sqref="K123 K134 K145 K156 K167">
    <cfRule type="notContainsBlanks" dxfId="6579" priority="589">
      <formula>LEN(TRIM(K123))&gt;0</formula>
    </cfRule>
  </conditionalFormatting>
  <conditionalFormatting sqref="K123 K134 K145 K156 K167">
    <cfRule type="containsBlanks" dxfId="6578" priority="590">
      <formula>LEN(TRIM(K123))=0</formula>
    </cfRule>
  </conditionalFormatting>
  <conditionalFormatting sqref="K123 K134 K145 K156 K167">
    <cfRule type="notContainsBlanks" dxfId="6577" priority="591">
      <formula>LEN(TRIM(K123))&gt;0</formula>
    </cfRule>
  </conditionalFormatting>
  <conditionalFormatting sqref="K123 K134 K145 K156 K167">
    <cfRule type="containsBlanks" dxfId="6576" priority="592">
      <formula>LEN(TRIM(K123))=0</formula>
    </cfRule>
  </conditionalFormatting>
  <conditionalFormatting sqref="U376">
    <cfRule type="notContainsBlanks" dxfId="6575" priority="593">
      <formula>LEN(TRIM(U376))&gt;0</formula>
    </cfRule>
  </conditionalFormatting>
  <conditionalFormatting sqref="U376">
    <cfRule type="containsBlanks" dxfId="6574" priority="594">
      <formula>LEN(TRIM(U376))=0</formula>
    </cfRule>
  </conditionalFormatting>
  <conditionalFormatting sqref="K302">
    <cfRule type="notContainsBlanks" dxfId="6573" priority="595">
      <formula>LEN(TRIM(K302))&gt;0</formula>
    </cfRule>
  </conditionalFormatting>
  <conditionalFormatting sqref="K302">
    <cfRule type="containsBlanks" dxfId="6572" priority="596">
      <formula>LEN(TRIM(K302))=0</formula>
    </cfRule>
  </conditionalFormatting>
  <conditionalFormatting sqref="K302">
    <cfRule type="notContainsBlanks" dxfId="6571" priority="597">
      <formula>LEN(TRIM(K302))&gt;0</formula>
    </cfRule>
  </conditionalFormatting>
  <conditionalFormatting sqref="K302">
    <cfRule type="containsBlanks" dxfId="6570" priority="598">
      <formula>LEN(TRIM(K302))=0</formula>
    </cfRule>
  </conditionalFormatting>
  <conditionalFormatting sqref="K302">
    <cfRule type="notContainsBlanks" dxfId="6569" priority="599">
      <formula>LEN(TRIM(K302))&gt;0</formula>
    </cfRule>
  </conditionalFormatting>
  <conditionalFormatting sqref="K302">
    <cfRule type="containsBlanks" dxfId="6568" priority="600">
      <formula>LEN(TRIM(K302))=0</formula>
    </cfRule>
  </conditionalFormatting>
  <conditionalFormatting sqref="K303">
    <cfRule type="notContainsBlanks" dxfId="6567" priority="601">
      <formula>LEN(TRIM(K303))&gt;0</formula>
    </cfRule>
  </conditionalFormatting>
  <conditionalFormatting sqref="K303">
    <cfRule type="containsBlanks" dxfId="6566" priority="602">
      <formula>LEN(TRIM(K303))=0</formula>
    </cfRule>
  </conditionalFormatting>
  <conditionalFormatting sqref="K303">
    <cfRule type="notContainsBlanks" dxfId="6565" priority="603">
      <formula>LEN(TRIM(K303))&gt;0</formula>
    </cfRule>
  </conditionalFormatting>
  <conditionalFormatting sqref="K303">
    <cfRule type="containsBlanks" dxfId="6564" priority="604">
      <formula>LEN(TRIM(K303))=0</formula>
    </cfRule>
  </conditionalFormatting>
  <conditionalFormatting sqref="K304">
    <cfRule type="notContainsBlanks" dxfId="6563" priority="605">
      <formula>LEN(TRIM(K304))&gt;0</formula>
    </cfRule>
  </conditionalFormatting>
  <conditionalFormatting sqref="K304">
    <cfRule type="containsBlanks" dxfId="6562" priority="606">
      <formula>LEN(TRIM(K304))=0</formula>
    </cfRule>
  </conditionalFormatting>
  <conditionalFormatting sqref="U30:U32">
    <cfRule type="notContainsBlanks" dxfId="6561" priority="607">
      <formula>LEN(TRIM(U30))&gt;0</formula>
    </cfRule>
  </conditionalFormatting>
  <conditionalFormatting sqref="U30:U32">
    <cfRule type="containsBlanks" dxfId="6560" priority="608">
      <formula>LEN(TRIM(U30))=0</formula>
    </cfRule>
  </conditionalFormatting>
  <conditionalFormatting sqref="K308:K311">
    <cfRule type="notContainsBlanks" dxfId="6559" priority="609">
      <formula>LEN(TRIM(K308))&gt;0</formula>
    </cfRule>
  </conditionalFormatting>
  <conditionalFormatting sqref="K308:K311">
    <cfRule type="containsBlanks" dxfId="6558" priority="610">
      <formula>LEN(TRIM(K308))=0</formula>
    </cfRule>
  </conditionalFormatting>
  <conditionalFormatting sqref="T176 T187 T198 T209 T220">
    <cfRule type="notContainsBlanks" dxfId="6557" priority="611">
      <formula>LEN(TRIM(T176))&gt;0</formula>
    </cfRule>
  </conditionalFormatting>
  <conditionalFormatting sqref="T176 T187 T198 T209 T220">
    <cfRule type="containsBlanks" dxfId="6556" priority="612">
      <formula>LEN(TRIM(T176))=0</formula>
    </cfRule>
  </conditionalFormatting>
  <conditionalFormatting sqref="T177 T188 T199 T210 T221">
    <cfRule type="notContainsBlanks" dxfId="6555" priority="613">
      <formula>LEN(TRIM(T177))&gt;0</formula>
    </cfRule>
  </conditionalFormatting>
  <conditionalFormatting sqref="T177 T188 T199 T210 T221">
    <cfRule type="containsBlanks" dxfId="6554" priority="614">
      <formula>LEN(TRIM(T177))=0</formula>
    </cfRule>
  </conditionalFormatting>
  <conditionalFormatting sqref="U176:U185 U187:U196 U198:U206 U209:U216 U220:U227 V184 V176">
    <cfRule type="notContainsBlanks" dxfId="6553" priority="615">
      <formula>LEN(TRIM(U176))&gt;0</formula>
    </cfRule>
  </conditionalFormatting>
  <conditionalFormatting sqref="U176:U185 U187:U196 U198:U206 U209:U216 U220:U227 V184 V176">
    <cfRule type="containsBlanks" dxfId="6552" priority="616">
      <formula>LEN(TRIM(U176))=0</formula>
    </cfRule>
  </conditionalFormatting>
  <conditionalFormatting sqref="R377 R382">
    <cfRule type="notContainsBlanks" dxfId="6551" priority="617">
      <formula>LEN(TRIM(R377))&gt;0</formula>
    </cfRule>
  </conditionalFormatting>
  <conditionalFormatting sqref="R377 R382">
    <cfRule type="containsBlanks" dxfId="6550" priority="618">
      <formula>LEN(TRIM(R377))=0</formula>
    </cfRule>
  </conditionalFormatting>
  <conditionalFormatting sqref="X176:X179 X187:X190 X198:X201 X209:X212 X220:X223">
    <cfRule type="notContainsBlanks" dxfId="6549" priority="619">
      <formula>LEN(TRIM(X176))&gt;0</formula>
    </cfRule>
  </conditionalFormatting>
  <conditionalFormatting sqref="X176:X179 X187:X190 X198:X201 X209:X212 X220:X223">
    <cfRule type="containsBlanks" dxfId="6548" priority="620">
      <formula>LEN(TRIM(X176))=0</formula>
    </cfRule>
  </conditionalFormatting>
  <conditionalFormatting sqref="M303">
    <cfRule type="notContainsBlanks" dxfId="6547" priority="621">
      <formula>LEN(TRIM(M303))&gt;0</formula>
    </cfRule>
  </conditionalFormatting>
  <conditionalFormatting sqref="M303">
    <cfRule type="containsBlanks" dxfId="6546" priority="622">
      <formula>LEN(TRIM(M303))=0</formula>
    </cfRule>
  </conditionalFormatting>
  <conditionalFormatting sqref="M304">
    <cfRule type="notContainsBlanks" dxfId="6545" priority="623">
      <formula>LEN(TRIM(M304))&gt;0</formula>
    </cfRule>
  </conditionalFormatting>
  <conditionalFormatting sqref="M304">
    <cfRule type="containsBlanks" dxfId="6544" priority="624">
      <formula>LEN(TRIM(M304))=0</formula>
    </cfRule>
  </conditionalFormatting>
  <conditionalFormatting sqref="O67 O78 O89 O100 O111">
    <cfRule type="notContainsBlanks" dxfId="6543" priority="625">
      <formula>LEN(TRIM(O67))&gt;0</formula>
    </cfRule>
  </conditionalFormatting>
  <conditionalFormatting sqref="O67 O78 O89 O100 O111">
    <cfRule type="containsBlanks" dxfId="6542" priority="626">
      <formula>LEN(TRIM(O67))=0</formula>
    </cfRule>
  </conditionalFormatting>
  <conditionalFormatting sqref="O68 O79 O90 O101 O112">
    <cfRule type="notContainsBlanks" dxfId="6541" priority="627">
      <formula>LEN(TRIM(O68))&gt;0</formula>
    </cfRule>
  </conditionalFormatting>
  <conditionalFormatting sqref="O68 O79 O90 O101 O112">
    <cfRule type="containsBlanks" dxfId="6540" priority="628">
      <formula>LEN(TRIM(O68))=0</formula>
    </cfRule>
  </conditionalFormatting>
  <conditionalFormatting sqref="U39:U49 U51:U52">
    <cfRule type="notContainsBlanks" dxfId="6539" priority="629">
      <formula>LEN(TRIM(U39))&gt;0</formula>
    </cfRule>
  </conditionalFormatting>
  <conditionalFormatting sqref="U39:U49 U51:U52">
    <cfRule type="containsBlanks" dxfId="6538" priority="630">
      <formula>LEN(TRIM(U39))=0</formula>
    </cfRule>
  </conditionalFormatting>
  <conditionalFormatting sqref="O405:O406 O408:O409">
    <cfRule type="notContainsBlanks" dxfId="6537" priority="631">
      <formula>LEN(TRIM(O405))&gt;0</formula>
    </cfRule>
  </conditionalFormatting>
  <conditionalFormatting sqref="O405:O406 O408:O409">
    <cfRule type="containsBlanks" dxfId="6536" priority="632">
      <formula>LEN(TRIM(O405))=0</formula>
    </cfRule>
  </conditionalFormatting>
  <conditionalFormatting sqref="O6 O18 O30">
    <cfRule type="notContainsBlanks" dxfId="6535" priority="633">
      <formula>LEN(TRIM(O6))&gt;0</formula>
    </cfRule>
  </conditionalFormatting>
  <conditionalFormatting sqref="O6 O18 O30">
    <cfRule type="containsBlanks" dxfId="6534" priority="634">
      <formula>LEN(TRIM(O6))=0</formula>
    </cfRule>
  </conditionalFormatting>
  <conditionalFormatting sqref="P302:P303">
    <cfRule type="notContainsBlanks" dxfId="6533" priority="635">
      <formula>LEN(TRIM(P302))&gt;0</formula>
    </cfRule>
  </conditionalFormatting>
  <conditionalFormatting sqref="P302:P303">
    <cfRule type="containsBlanks" dxfId="6532" priority="636">
      <formula>LEN(TRIM(P302))=0</formula>
    </cfRule>
  </conditionalFormatting>
  <conditionalFormatting sqref="P304:P305">
    <cfRule type="notContainsBlanks" dxfId="6531" priority="637">
      <formula>LEN(TRIM(P304))&gt;0</formula>
    </cfRule>
  </conditionalFormatting>
  <conditionalFormatting sqref="P304:P305">
    <cfRule type="containsBlanks" dxfId="6530" priority="638">
      <formula>LEN(TRIM(P304))=0</formula>
    </cfRule>
  </conditionalFormatting>
  <conditionalFormatting sqref="P305">
    <cfRule type="notContainsBlanks" dxfId="6529" priority="639">
      <formula>LEN(TRIM(P305))&gt;0</formula>
    </cfRule>
  </conditionalFormatting>
  <conditionalFormatting sqref="P305">
    <cfRule type="containsBlanks" dxfId="6528" priority="640">
      <formula>LEN(TRIM(P305))=0</formula>
    </cfRule>
  </conditionalFormatting>
  <conditionalFormatting sqref="P306:P308 P298">
    <cfRule type="notContainsBlanks" dxfId="6527" priority="641">
      <formula>LEN(TRIM(P306))&gt;0</formula>
    </cfRule>
  </conditionalFormatting>
  <conditionalFormatting sqref="P306:P308 P298">
    <cfRule type="containsBlanks" dxfId="6526" priority="642">
      <formula>LEN(TRIM(P306))=0</formula>
    </cfRule>
  </conditionalFormatting>
  <conditionalFormatting sqref="P278:P279 P298 P363:P367 P260:P261">
    <cfRule type="notContainsBlanks" dxfId="6525" priority="643">
      <formula>LEN(TRIM(P278))&gt;0</formula>
    </cfRule>
  </conditionalFormatting>
  <conditionalFormatting sqref="P278:P279 P298 P363:P367 P260:P261">
    <cfRule type="containsBlanks" dxfId="6524" priority="644">
      <formula>LEN(TRIM(P278))=0</formula>
    </cfRule>
  </conditionalFormatting>
  <conditionalFormatting sqref="P304:P305">
    <cfRule type="notContainsBlanks" dxfId="6523" priority="645">
      <formula>LEN(TRIM(P304))&gt;0</formula>
    </cfRule>
  </conditionalFormatting>
  <conditionalFormatting sqref="P304:P305">
    <cfRule type="containsBlanks" dxfId="6522" priority="646">
      <formula>LEN(TRIM(P304))=0</formula>
    </cfRule>
  </conditionalFormatting>
  <conditionalFormatting sqref="P304:P305">
    <cfRule type="notContainsBlanks" dxfId="6521" priority="647">
      <formula>LEN(TRIM(P304))&gt;0</formula>
    </cfRule>
  </conditionalFormatting>
  <conditionalFormatting sqref="P304:P305">
    <cfRule type="containsBlanks" dxfId="6520" priority="648">
      <formula>LEN(TRIM(P304))=0</formula>
    </cfRule>
  </conditionalFormatting>
  <conditionalFormatting sqref="P305">
    <cfRule type="notContainsBlanks" dxfId="6519" priority="649">
      <formula>LEN(TRIM(P305))&gt;0</formula>
    </cfRule>
  </conditionalFormatting>
  <conditionalFormatting sqref="P305">
    <cfRule type="containsBlanks" dxfId="6518" priority="650">
      <formula>LEN(TRIM(P305))=0</formula>
    </cfRule>
  </conditionalFormatting>
  <conditionalFormatting sqref="P305">
    <cfRule type="notContainsBlanks" dxfId="6517" priority="651">
      <formula>LEN(TRIM(P305))&gt;0</formula>
    </cfRule>
  </conditionalFormatting>
  <conditionalFormatting sqref="P305">
    <cfRule type="containsBlanks" dxfId="6516" priority="652">
      <formula>LEN(TRIM(P305))=0</formula>
    </cfRule>
  </conditionalFormatting>
  <conditionalFormatting sqref="W370 W377 W384 W391 W398 W405 W412 W419 W426 W433">
    <cfRule type="notContainsBlanks" dxfId="6515" priority="653">
      <formula>LEN(TRIM(W370))&gt;0</formula>
    </cfRule>
  </conditionalFormatting>
  <conditionalFormatting sqref="W370 W377 W384 W391 W398 W405 W412 W419 W426 W433">
    <cfRule type="containsBlanks" dxfId="6514" priority="654">
      <formula>LEN(TRIM(W370))=0</formula>
    </cfRule>
  </conditionalFormatting>
  <conditionalFormatting sqref="Q298">
    <cfRule type="notContainsBlanks" dxfId="6513" priority="655">
      <formula>LEN(TRIM(Q298))&gt;0</formula>
    </cfRule>
  </conditionalFormatting>
  <conditionalFormatting sqref="Q298">
    <cfRule type="containsBlanks" dxfId="6512" priority="656">
      <formula>LEN(TRIM(Q298))=0</formula>
    </cfRule>
  </conditionalFormatting>
  <conditionalFormatting sqref="Q302:Q303">
    <cfRule type="notContainsBlanks" dxfId="6511" priority="657">
      <formula>LEN(TRIM(Q302))&gt;0</formula>
    </cfRule>
  </conditionalFormatting>
  <conditionalFormatting sqref="Q302:Q303">
    <cfRule type="containsBlanks" dxfId="6510" priority="658">
      <formula>LEN(TRIM(Q302))=0</formula>
    </cfRule>
  </conditionalFormatting>
  <conditionalFormatting sqref="Q303">
    <cfRule type="notContainsBlanks" dxfId="6509" priority="659">
      <formula>LEN(TRIM(Q303))&gt;0</formula>
    </cfRule>
  </conditionalFormatting>
  <conditionalFormatting sqref="Q303">
    <cfRule type="containsBlanks" dxfId="6508" priority="660">
      <formula>LEN(TRIM(Q303))=0</formula>
    </cfRule>
  </conditionalFormatting>
  <conditionalFormatting sqref="R125:R128 R147:R150 R158:R161 R169:R172">
    <cfRule type="notContainsBlanks" dxfId="6507" priority="661">
      <formula>LEN(TRIM(R125))&gt;0</formula>
    </cfRule>
  </conditionalFormatting>
  <conditionalFormatting sqref="R125:R128 R147:R150 R158:R161 R169:R172">
    <cfRule type="containsBlanks" dxfId="6506" priority="662">
      <formula>LEN(TRIM(R125))=0</formula>
    </cfRule>
  </conditionalFormatting>
  <conditionalFormatting sqref="L260:L261 L302:L303">
    <cfRule type="notContainsBlanks" dxfId="6505" priority="663">
      <formula>LEN(TRIM(L260))&gt;0</formula>
    </cfRule>
  </conditionalFormatting>
  <conditionalFormatting sqref="L260:L261 L302:L303">
    <cfRule type="containsBlanks" dxfId="6504" priority="664">
      <formula>LEN(TRIM(L260))=0</formula>
    </cfRule>
  </conditionalFormatting>
  <conditionalFormatting sqref="S376:S378 S381">
    <cfRule type="notContainsBlanks" dxfId="6503" priority="665">
      <formula>LEN(TRIM(S376))&gt;0</formula>
    </cfRule>
  </conditionalFormatting>
  <conditionalFormatting sqref="S376:S378 S381">
    <cfRule type="containsBlanks" dxfId="6502" priority="666">
      <formula>LEN(TRIM(S376))=0</formula>
    </cfRule>
  </conditionalFormatting>
  <conditionalFormatting sqref="R378 R381">
    <cfRule type="notContainsBlanks" dxfId="6501" priority="667">
      <formula>LEN(TRIM(R378))&gt;0</formula>
    </cfRule>
  </conditionalFormatting>
  <conditionalFormatting sqref="R378 R381">
    <cfRule type="containsBlanks" dxfId="6500" priority="668">
      <formula>LEN(TRIM(R378))=0</formula>
    </cfRule>
  </conditionalFormatting>
  <conditionalFormatting sqref="R396">
    <cfRule type="notContainsBlanks" dxfId="6499" priority="669">
      <formula>LEN(TRIM(R396))&gt;0</formula>
    </cfRule>
  </conditionalFormatting>
  <conditionalFormatting sqref="R396">
    <cfRule type="containsBlanks" dxfId="6498" priority="670">
      <formula>LEN(TRIM(R396))=0</formula>
    </cfRule>
  </conditionalFormatting>
  <conditionalFormatting sqref="R397">
    <cfRule type="notContainsBlanks" dxfId="6497" priority="671">
      <formula>LEN(TRIM(R397))&gt;0</formula>
    </cfRule>
  </conditionalFormatting>
  <conditionalFormatting sqref="R397">
    <cfRule type="containsBlanks" dxfId="6496" priority="672">
      <formula>LEN(TRIM(R397))=0</formula>
    </cfRule>
  </conditionalFormatting>
  <conditionalFormatting sqref="R398:R402">
    <cfRule type="notContainsBlanks" dxfId="6495" priority="673">
      <formula>LEN(TRIM(R398))&gt;0</formula>
    </cfRule>
  </conditionalFormatting>
  <conditionalFormatting sqref="R398:R402">
    <cfRule type="containsBlanks" dxfId="6494" priority="674">
      <formula>LEN(TRIM(R398))=0</formula>
    </cfRule>
  </conditionalFormatting>
  <conditionalFormatting sqref="R399:R402">
    <cfRule type="notContainsBlanks" dxfId="6493" priority="675">
      <formula>LEN(TRIM(R399))&gt;0</formula>
    </cfRule>
  </conditionalFormatting>
  <conditionalFormatting sqref="R399:R402">
    <cfRule type="containsBlanks" dxfId="6492" priority="676">
      <formula>LEN(TRIM(R399))=0</formula>
    </cfRule>
  </conditionalFormatting>
  <conditionalFormatting sqref="R376">
    <cfRule type="notContainsBlanks" dxfId="6491" priority="677">
      <formula>LEN(TRIM(R376))&gt;0</formula>
    </cfRule>
  </conditionalFormatting>
  <conditionalFormatting sqref="R376">
    <cfRule type="containsBlanks" dxfId="6490" priority="678">
      <formula>LEN(TRIM(R376))=0</formula>
    </cfRule>
  </conditionalFormatting>
  <conditionalFormatting sqref="R125:R128 R147:R150 R158:R161 R169:R172">
    <cfRule type="notContainsBlanks" dxfId="6489" priority="679">
      <formula>LEN(TRIM(R125))&gt;0</formula>
    </cfRule>
  </conditionalFormatting>
  <conditionalFormatting sqref="R125:R128 R147:R150 R158:R161 R169:R172">
    <cfRule type="containsBlanks" dxfId="6488" priority="680">
      <formula>LEN(TRIM(R125))=0</formula>
    </cfRule>
  </conditionalFormatting>
  <conditionalFormatting sqref="R392 R395">
    <cfRule type="notContainsBlanks" dxfId="6487" priority="681">
      <formula>LEN(TRIM(R392))&gt;0</formula>
    </cfRule>
  </conditionalFormatting>
  <conditionalFormatting sqref="R392 R395">
    <cfRule type="containsBlanks" dxfId="6486" priority="682">
      <formula>LEN(TRIM(R392))=0</formula>
    </cfRule>
  </conditionalFormatting>
  <conditionalFormatting sqref="R384">
    <cfRule type="notContainsBlanks" dxfId="6485" priority="683">
      <formula>LEN(TRIM(R384))&gt;0</formula>
    </cfRule>
  </conditionalFormatting>
  <conditionalFormatting sqref="R384">
    <cfRule type="containsBlanks" dxfId="6484" priority="684">
      <formula>LEN(TRIM(R384))=0</formula>
    </cfRule>
  </conditionalFormatting>
  <conditionalFormatting sqref="R391">
    <cfRule type="notContainsBlanks" dxfId="6483" priority="685">
      <formula>LEN(TRIM(R391))&gt;0</formula>
    </cfRule>
  </conditionalFormatting>
  <conditionalFormatting sqref="R391">
    <cfRule type="containsBlanks" dxfId="6482" priority="686">
      <formula>LEN(TRIM(R391))=0</formula>
    </cfRule>
  </conditionalFormatting>
  <conditionalFormatting sqref="T10 T22 T34">
    <cfRule type="notContainsBlanks" dxfId="6481" priority="687">
      <formula>LEN(TRIM(T10))&gt;0</formula>
    </cfRule>
  </conditionalFormatting>
  <conditionalFormatting sqref="T10 T22 T34">
    <cfRule type="containsBlanks" dxfId="6480" priority="688">
      <formula>LEN(TRIM(T10))=0</formula>
    </cfRule>
  </conditionalFormatting>
  <conditionalFormatting sqref="Q70:Q71 Q81:Q82 Q92:Q93 Q103:Q104 Q114:Q115">
    <cfRule type="notContainsBlanks" dxfId="6479" priority="689">
      <formula>LEN(TRIM(Q70))&gt;0</formula>
    </cfRule>
  </conditionalFormatting>
  <conditionalFormatting sqref="Q70:Q71 Q81:Q82 Q92:Q93 Q103:Q104 Q114:Q115">
    <cfRule type="containsBlanks" dxfId="6478" priority="690">
      <formula>LEN(TRIM(Q70))=0</formula>
    </cfRule>
  </conditionalFormatting>
  <conditionalFormatting sqref="U35">
    <cfRule type="notContainsBlanks" dxfId="6477" priority="691">
      <formula>LEN(TRIM(U35))&gt;0</formula>
    </cfRule>
  </conditionalFormatting>
  <conditionalFormatting sqref="U35">
    <cfRule type="containsBlanks" dxfId="6476" priority="692">
      <formula>LEN(TRIM(U35))=0</formula>
    </cfRule>
  </conditionalFormatting>
  <conditionalFormatting sqref="V223">
    <cfRule type="notContainsBlanks" dxfId="6475" priority="693">
      <formula>LEN(TRIM(V223))&gt;0</formula>
    </cfRule>
  </conditionalFormatting>
  <conditionalFormatting sqref="V223">
    <cfRule type="containsBlanks" dxfId="6474" priority="694">
      <formula>LEN(TRIM(V223))=0</formula>
    </cfRule>
  </conditionalFormatting>
  <conditionalFormatting sqref="V224">
    <cfRule type="notContainsBlanks" dxfId="6473" priority="695">
      <formula>LEN(TRIM(V224))&gt;0</formula>
    </cfRule>
  </conditionalFormatting>
  <conditionalFormatting sqref="V224">
    <cfRule type="containsBlanks" dxfId="6472" priority="696">
      <formula>LEN(TRIM(V224))=0</formula>
    </cfRule>
  </conditionalFormatting>
  <conditionalFormatting sqref="Q67 Q78 Q89 Q100 Q111">
    <cfRule type="notContainsBlanks" dxfId="6471" priority="697">
      <formula>LEN(TRIM(Q67))&gt;0</formula>
    </cfRule>
  </conditionalFormatting>
  <conditionalFormatting sqref="Q67 Q78 Q89 Q100 Q111">
    <cfRule type="containsBlanks" dxfId="6470" priority="698">
      <formula>LEN(TRIM(Q67))=0</formula>
    </cfRule>
  </conditionalFormatting>
  <conditionalFormatting sqref="V125:V128 V136:V139 V147:V150 V158:V161 V169:V172">
    <cfRule type="notContainsBlanks" dxfId="6469" priority="699">
      <formula>LEN(TRIM(V125))&gt;0</formula>
    </cfRule>
  </conditionalFormatting>
  <conditionalFormatting sqref="V125:V128 V136:V139 V147:V150 V158:V161 V169:V172">
    <cfRule type="containsBlanks" dxfId="6468" priority="700">
      <formula>LEN(TRIM(V125))=0</formula>
    </cfRule>
  </conditionalFormatting>
  <conditionalFormatting sqref="X118 X129 X140 X151 X162">
    <cfRule type="notContainsBlanks" dxfId="6467" priority="701">
      <formula>LEN(TRIM(X118))&gt;0</formula>
    </cfRule>
  </conditionalFormatting>
  <conditionalFormatting sqref="X118 X129 X140 X151 X162">
    <cfRule type="containsBlanks" dxfId="6466" priority="702">
      <formula>LEN(TRIM(X118))=0</formula>
    </cfRule>
  </conditionalFormatting>
  <conditionalFormatting sqref="X118 X129 X140 X151 X162">
    <cfRule type="notContainsBlanks" dxfId="6465" priority="703">
      <formula>LEN(TRIM(X118))&gt;0</formula>
    </cfRule>
  </conditionalFormatting>
  <conditionalFormatting sqref="X118 X129 X140 X151 X162">
    <cfRule type="containsBlanks" dxfId="6464" priority="704">
      <formula>LEN(TRIM(X118))=0</formula>
    </cfRule>
  </conditionalFormatting>
  <conditionalFormatting sqref="V223">
    <cfRule type="notContainsBlanks" dxfId="6463" priority="705">
      <formula>LEN(TRIM(V223))&gt;0</formula>
    </cfRule>
  </conditionalFormatting>
  <conditionalFormatting sqref="V223">
    <cfRule type="containsBlanks" dxfId="6462" priority="706">
      <formula>LEN(TRIM(V223))=0</formula>
    </cfRule>
  </conditionalFormatting>
  <conditionalFormatting sqref="Q69 Q80 Q91 Q102 Q113">
    <cfRule type="notContainsBlanks" dxfId="6461" priority="707">
      <formula>LEN(TRIM(Q69))&gt;0</formula>
    </cfRule>
  </conditionalFormatting>
  <conditionalFormatting sqref="Q69 Q80 Q91 Q102 Q113">
    <cfRule type="containsBlanks" dxfId="6460" priority="708">
      <formula>LEN(TRIM(Q69))=0</formula>
    </cfRule>
  </conditionalFormatting>
  <conditionalFormatting sqref="V224">
    <cfRule type="notContainsBlanks" dxfId="6459" priority="709">
      <formula>LEN(TRIM(V224))&gt;0</formula>
    </cfRule>
  </conditionalFormatting>
  <conditionalFormatting sqref="V224">
    <cfRule type="containsBlanks" dxfId="6458" priority="710">
      <formula>LEN(TRIM(V224))=0</formula>
    </cfRule>
  </conditionalFormatting>
  <conditionalFormatting sqref="Q70:Q71 Q81:Q82 Q92:Q93 Q103:Q104 Q114:Q115">
    <cfRule type="notContainsBlanks" dxfId="6457" priority="711">
      <formula>LEN(TRIM(Q70))&gt;0</formula>
    </cfRule>
  </conditionalFormatting>
  <conditionalFormatting sqref="Q70:Q71 Q81:Q82 Q92:Q93 Q103:Q104 Q114:Q115">
    <cfRule type="containsBlanks" dxfId="6456" priority="712">
      <formula>LEN(TRIM(Q70))=0</formula>
    </cfRule>
  </conditionalFormatting>
  <conditionalFormatting sqref="Q70:Q71 Q81:Q82 Q92:Q93 Q103:Q104 Q114:Q115">
    <cfRule type="notContainsBlanks" dxfId="6455" priority="713">
      <formula>LEN(TRIM(Q70))&gt;0</formula>
    </cfRule>
  </conditionalFormatting>
  <conditionalFormatting sqref="Q70:Q71 Q81:Q82 Q92:Q93 Q103:Q104 Q114:Q115">
    <cfRule type="containsBlanks" dxfId="6454" priority="714">
      <formula>LEN(TRIM(Q70))=0</formula>
    </cfRule>
  </conditionalFormatting>
  <conditionalFormatting sqref="X169:X172">
    <cfRule type="notContainsBlanks" dxfId="6453" priority="715">
      <formula>LEN(TRIM(X169))&gt;0</formula>
    </cfRule>
  </conditionalFormatting>
  <conditionalFormatting sqref="X169:X172">
    <cfRule type="containsBlanks" dxfId="6452" priority="716">
      <formula>LEN(TRIM(X169))=0</formula>
    </cfRule>
  </conditionalFormatting>
  <conditionalFormatting sqref="X169:X172">
    <cfRule type="notContainsBlanks" dxfId="6451" priority="717">
      <formula>LEN(TRIM(X169))&gt;0</formula>
    </cfRule>
  </conditionalFormatting>
  <conditionalFormatting sqref="X169:X172">
    <cfRule type="containsBlanks" dxfId="6450" priority="718">
      <formula>LEN(TRIM(X169))=0</formula>
    </cfRule>
  </conditionalFormatting>
  <conditionalFormatting sqref="R124 R146 R157 R168">
    <cfRule type="notContainsBlanks" dxfId="6449" priority="719">
      <formula>LEN(TRIM(R124))&gt;0</formula>
    </cfRule>
  </conditionalFormatting>
  <conditionalFormatting sqref="R124 R146 R157 R168">
    <cfRule type="containsBlanks" dxfId="6448" priority="720">
      <formula>LEN(TRIM(R124))=0</formula>
    </cfRule>
  </conditionalFormatting>
  <conditionalFormatting sqref="R124 R146 R157 R168">
    <cfRule type="notContainsBlanks" dxfId="6447" priority="721">
      <formula>LEN(TRIM(R124))&gt;0</formula>
    </cfRule>
  </conditionalFormatting>
  <conditionalFormatting sqref="R124 R146 R157 R168">
    <cfRule type="containsBlanks" dxfId="6446" priority="722">
      <formula>LEN(TRIM(R124))=0</formula>
    </cfRule>
  </conditionalFormatting>
  <conditionalFormatting sqref="V375">
    <cfRule type="notContainsBlanks" dxfId="6445" priority="723">
      <formula>LEN(TRIM(V375))&gt;0</formula>
    </cfRule>
  </conditionalFormatting>
  <conditionalFormatting sqref="V375">
    <cfRule type="containsBlanks" dxfId="6444" priority="724">
      <formula>LEN(TRIM(V375))=0</formula>
    </cfRule>
  </conditionalFormatting>
  <conditionalFormatting sqref="V375">
    <cfRule type="notContainsBlanks" dxfId="6443" priority="725">
      <formula>LEN(TRIM(V375))&gt;0</formula>
    </cfRule>
  </conditionalFormatting>
  <conditionalFormatting sqref="V375">
    <cfRule type="containsBlanks" dxfId="6442" priority="726">
      <formula>LEN(TRIM(V375))=0</formula>
    </cfRule>
  </conditionalFormatting>
  <conditionalFormatting sqref="I259">
    <cfRule type="notContainsBlanks" dxfId="6441" priority="727">
      <formula>LEN(TRIM(I259))&gt;0</formula>
    </cfRule>
  </conditionalFormatting>
  <conditionalFormatting sqref="I259">
    <cfRule type="containsBlanks" dxfId="6440" priority="728">
      <formula>LEN(TRIM(I259))=0</formula>
    </cfRule>
  </conditionalFormatting>
  <conditionalFormatting sqref="V376">
    <cfRule type="notContainsBlanks" dxfId="6439" priority="729">
      <formula>LEN(TRIM(V376))&gt;0</formula>
    </cfRule>
  </conditionalFormatting>
  <conditionalFormatting sqref="V376">
    <cfRule type="containsBlanks" dxfId="6438" priority="730">
      <formula>LEN(TRIM(V376))=0</formula>
    </cfRule>
  </conditionalFormatting>
  <conditionalFormatting sqref="R389">
    <cfRule type="notContainsBlanks" dxfId="6437" priority="731">
      <formula>LEN(TRIM(R389))&gt;0</formula>
    </cfRule>
  </conditionalFormatting>
  <conditionalFormatting sqref="R389">
    <cfRule type="containsBlanks" dxfId="6436" priority="732">
      <formula>LEN(TRIM(R389))=0</formula>
    </cfRule>
  </conditionalFormatting>
  <conditionalFormatting sqref="Q124 Q146 Q157 Q168">
    <cfRule type="notContainsBlanks" dxfId="6435" priority="733">
      <formula>LEN(TRIM(Q124))&gt;0</formula>
    </cfRule>
  </conditionalFormatting>
  <conditionalFormatting sqref="Q124 Q146 Q157 Q168">
    <cfRule type="containsBlanks" dxfId="6434" priority="734">
      <formula>LEN(TRIM(Q124))=0</formula>
    </cfRule>
  </conditionalFormatting>
  <conditionalFormatting sqref="Q119:Q120 Q141:Q142 Q152:Q153 Q163:Q164">
    <cfRule type="notContainsBlanks" dxfId="6433" priority="735">
      <formula>LEN(TRIM(Q119))&gt;0</formula>
    </cfRule>
  </conditionalFormatting>
  <conditionalFormatting sqref="Q119:Q120 Q141:Q142 Q152:Q153 Q163:Q164">
    <cfRule type="containsBlanks" dxfId="6432" priority="736">
      <formula>LEN(TRIM(Q119))=0</formula>
    </cfRule>
  </conditionalFormatting>
  <conditionalFormatting sqref="Q69 Q80 Q91 Q102 Q113">
    <cfRule type="notContainsBlanks" dxfId="6431" priority="737">
      <formula>LEN(TRIM(Q69))&gt;0</formula>
    </cfRule>
  </conditionalFormatting>
  <conditionalFormatting sqref="Q69 Q80 Q91 Q102 Q113">
    <cfRule type="containsBlanks" dxfId="6430" priority="738">
      <formula>LEN(TRIM(Q69))=0</formula>
    </cfRule>
  </conditionalFormatting>
  <conditionalFormatting sqref="W125:W128 W136:W139 W147:W150 W158:W177">
    <cfRule type="notContainsBlanks" dxfId="6429" priority="739">
      <formula>LEN(TRIM(W125))&gt;0</formula>
    </cfRule>
  </conditionalFormatting>
  <conditionalFormatting sqref="W125:W128 W136:W139 W147:W150 W158:W177">
    <cfRule type="containsBlanks" dxfId="6428" priority="740">
      <formula>LEN(TRIM(W125))=0</formula>
    </cfRule>
  </conditionalFormatting>
  <conditionalFormatting sqref="Q69 Q80 Q91 Q102 Q113">
    <cfRule type="notContainsBlanks" dxfId="6427" priority="741">
      <formula>LEN(TRIM(Q69))&gt;0</formula>
    </cfRule>
  </conditionalFormatting>
  <conditionalFormatting sqref="Q69 Q80 Q91 Q102 Q113">
    <cfRule type="containsBlanks" dxfId="6426" priority="742">
      <formula>LEN(TRIM(Q69))=0</formula>
    </cfRule>
  </conditionalFormatting>
  <conditionalFormatting sqref="R385 R388">
    <cfRule type="notContainsBlanks" dxfId="6425" priority="743">
      <formula>LEN(TRIM(R385))&gt;0</formula>
    </cfRule>
  </conditionalFormatting>
  <conditionalFormatting sqref="R385 R388">
    <cfRule type="containsBlanks" dxfId="6424" priority="744">
      <formula>LEN(TRIM(R385))=0</formula>
    </cfRule>
  </conditionalFormatting>
  <conditionalFormatting sqref="X147:X150 X158:X161 X169:X172 X125:X139">
    <cfRule type="notContainsBlanks" dxfId="6423" priority="745">
      <formula>LEN(TRIM(X147))&gt;0</formula>
    </cfRule>
  </conditionalFormatting>
  <conditionalFormatting sqref="X147:X150 X158:X161 X169:X172 X125:X139">
    <cfRule type="containsBlanks" dxfId="6422" priority="746">
      <formula>LEN(TRIM(X147))=0</formula>
    </cfRule>
  </conditionalFormatting>
  <conditionalFormatting sqref="X124 X135 X146 X157 X168">
    <cfRule type="notContainsBlanks" dxfId="6421" priority="747">
      <formula>LEN(TRIM(X124))&gt;0</formula>
    </cfRule>
  </conditionalFormatting>
  <conditionalFormatting sqref="X124 X135 X146 X157 X168">
    <cfRule type="containsBlanks" dxfId="6420" priority="748">
      <formula>LEN(TRIM(X124))=0</formula>
    </cfRule>
  </conditionalFormatting>
  <conditionalFormatting sqref="Q306">
    <cfRule type="notContainsBlanks" dxfId="6419" priority="749">
      <formula>LEN(TRIM(Q306))&gt;0</formula>
    </cfRule>
  </conditionalFormatting>
  <conditionalFormatting sqref="Q306">
    <cfRule type="containsBlanks" dxfId="6418" priority="750">
      <formula>LEN(TRIM(Q306))=0</formula>
    </cfRule>
  </conditionalFormatting>
  <conditionalFormatting sqref="Q307">
    <cfRule type="notContainsBlanks" dxfId="6417" priority="751">
      <formula>LEN(TRIM(Q307))&gt;0</formula>
    </cfRule>
  </conditionalFormatting>
  <conditionalFormatting sqref="Q307">
    <cfRule type="containsBlanks" dxfId="6416" priority="752">
      <formula>LEN(TRIM(Q307))=0</formula>
    </cfRule>
  </conditionalFormatting>
  <conditionalFormatting sqref="U125:U128 U136:U139 U147:U150 U158:U161 U169:U172">
    <cfRule type="notContainsBlanks" dxfId="6415" priority="753">
      <formula>LEN(TRIM(U125))&gt;0</formula>
    </cfRule>
  </conditionalFormatting>
  <conditionalFormatting sqref="U125:U128 U136:U139 U147:U150 U158:U161 U169:U172">
    <cfRule type="containsBlanks" dxfId="6414" priority="754">
      <formula>LEN(TRIM(U125))=0</formula>
    </cfRule>
  </conditionalFormatting>
  <conditionalFormatting sqref="V124 V135 V146 V157 V168">
    <cfRule type="notContainsBlanks" dxfId="6413" priority="755">
      <formula>LEN(TRIM(V124))&gt;0</formula>
    </cfRule>
  </conditionalFormatting>
  <conditionalFormatting sqref="V124 V135 V146 V157 V168">
    <cfRule type="containsBlanks" dxfId="6412" priority="756">
      <formula>LEN(TRIM(V124))=0</formula>
    </cfRule>
  </conditionalFormatting>
  <conditionalFormatting sqref="V124 V135 V146 V157 V168">
    <cfRule type="notContainsBlanks" dxfId="6411" priority="757">
      <formula>LEN(TRIM(V124))&gt;0</formula>
    </cfRule>
  </conditionalFormatting>
  <conditionalFormatting sqref="V124 V135 V146 V157 V168">
    <cfRule type="containsBlanks" dxfId="6410" priority="758">
      <formula>LEN(TRIM(V124))=0</formula>
    </cfRule>
  </conditionalFormatting>
  <conditionalFormatting sqref="R375">
    <cfRule type="notContainsBlanks" dxfId="6409" priority="759">
      <formula>LEN(TRIM(R375))&gt;0</formula>
    </cfRule>
  </conditionalFormatting>
  <conditionalFormatting sqref="R375">
    <cfRule type="containsBlanks" dxfId="6408" priority="760">
      <formula>LEN(TRIM(R375))=0</formula>
    </cfRule>
  </conditionalFormatting>
  <conditionalFormatting sqref="T66:T67 T77:T78 T88:T89 T99:T100 T110:T111">
    <cfRule type="notContainsBlanks" dxfId="6407" priority="761">
      <formula>LEN(TRIM(T66))&gt;0</formula>
    </cfRule>
  </conditionalFormatting>
  <conditionalFormatting sqref="T66:T67 T77:T78 T88:T89 T99:T100 T110:T111">
    <cfRule type="containsBlanks" dxfId="6406" priority="762">
      <formula>LEN(TRIM(T66))=0</formula>
    </cfRule>
  </conditionalFormatting>
  <conditionalFormatting sqref="T178 T189 T200 T211 T222">
    <cfRule type="notContainsBlanks" dxfId="6405" priority="763">
      <formula>LEN(TRIM(T178))&gt;0</formula>
    </cfRule>
  </conditionalFormatting>
  <conditionalFormatting sqref="T178 T189 T200 T211 T222">
    <cfRule type="containsBlanks" dxfId="6404" priority="764">
      <formula>LEN(TRIM(T178))=0</formula>
    </cfRule>
  </conditionalFormatting>
  <conditionalFormatting sqref="K125:K128 K136:K139 K147:K150 K158:K161 K169:K172">
    <cfRule type="notContainsBlanks" dxfId="6403" priority="765">
      <formula>LEN(TRIM(K125))&gt;0</formula>
    </cfRule>
  </conditionalFormatting>
  <conditionalFormatting sqref="K125:K128 K136:K139 K147:K150 K158:K161 K169:K172">
    <cfRule type="containsBlanks" dxfId="6402" priority="766">
      <formula>LEN(TRIM(K125))=0</formula>
    </cfRule>
  </conditionalFormatting>
  <conditionalFormatting sqref="K125:K128 K136:K139 K147:K150 K158:K161 K169:K172">
    <cfRule type="notContainsBlanks" dxfId="6401" priority="767">
      <formula>LEN(TRIM(K125))&gt;0</formula>
    </cfRule>
  </conditionalFormatting>
  <conditionalFormatting sqref="K125:K128 K136:K139 K147:K150 K158:K161 K169:K172">
    <cfRule type="containsBlanks" dxfId="6400" priority="768">
      <formula>LEN(TRIM(K125))=0</formula>
    </cfRule>
  </conditionalFormatting>
  <conditionalFormatting sqref="L122 L133 L144 L155 L166">
    <cfRule type="notContainsBlanks" dxfId="6399" priority="769">
      <formula>LEN(TRIM(L122))&gt;0</formula>
    </cfRule>
  </conditionalFormatting>
  <conditionalFormatting sqref="L122 L133 L144 L155 L166">
    <cfRule type="containsBlanks" dxfId="6398" priority="770">
      <formula>LEN(TRIM(L122))=0</formula>
    </cfRule>
  </conditionalFormatting>
  <conditionalFormatting sqref="O123 O134 O156 O167 O145:O149">
    <cfRule type="notContainsBlanks" dxfId="6397" priority="771">
      <formula>LEN(TRIM(O123))&gt;0</formula>
    </cfRule>
  </conditionalFormatting>
  <conditionalFormatting sqref="O123 O134 O156 O167 O145:O149">
    <cfRule type="containsBlanks" dxfId="6396" priority="772">
      <formula>LEN(TRIM(O123))=0</formula>
    </cfRule>
  </conditionalFormatting>
  <conditionalFormatting sqref="N125:N130 N132:N140 N147:N150 N158:N161 N169:N172">
    <cfRule type="notContainsBlanks" dxfId="6395" priority="773">
      <formula>LEN(TRIM(N125))&gt;0</formula>
    </cfRule>
  </conditionalFormatting>
  <conditionalFormatting sqref="N125:N130 N132:N140 N147:N150 N158:N161 N169:N172">
    <cfRule type="containsBlanks" dxfId="6394" priority="774">
      <formula>LEN(TRIM(N125))=0</formula>
    </cfRule>
  </conditionalFormatting>
  <conditionalFormatting sqref="P122 P155 P166 P144:P149">
    <cfRule type="notContainsBlanks" dxfId="6393" priority="775">
      <formula>LEN(TRIM(P122))&gt;0</formula>
    </cfRule>
  </conditionalFormatting>
  <conditionalFormatting sqref="P122 P155 P166 P144:P149">
    <cfRule type="containsBlanks" dxfId="6392" priority="776">
      <formula>LEN(TRIM(P122))=0</formula>
    </cfRule>
  </conditionalFormatting>
  <conditionalFormatting sqref="P124 P146 P157:P179">
    <cfRule type="notContainsBlanks" dxfId="6391" priority="777">
      <formula>LEN(TRIM(P124))&gt;0</formula>
    </cfRule>
  </conditionalFormatting>
  <conditionalFormatting sqref="P124 P146 P157:P179">
    <cfRule type="containsBlanks" dxfId="6390" priority="778">
      <formula>LEN(TRIM(P124))=0</formula>
    </cfRule>
  </conditionalFormatting>
  <conditionalFormatting sqref="P125:P128 P147:P150 P158:P161 P169:P172">
    <cfRule type="notContainsBlanks" dxfId="6389" priority="779">
      <formula>LEN(TRIM(P125))&gt;0</formula>
    </cfRule>
  </conditionalFormatting>
  <conditionalFormatting sqref="P125:P128 P147:P150 P158:P161 P169:P172">
    <cfRule type="containsBlanks" dxfId="6388" priority="780">
      <formula>LEN(TRIM(P125))=0</formula>
    </cfRule>
  </conditionalFormatting>
  <conditionalFormatting sqref="Q123 Q156:Q178 Q145:Q149">
    <cfRule type="notContainsBlanks" dxfId="6387" priority="781">
      <formula>LEN(TRIM(Q123))&gt;0</formula>
    </cfRule>
  </conditionalFormatting>
  <conditionalFormatting sqref="Q123 Q156:Q178 Q145:Q149">
    <cfRule type="containsBlanks" dxfId="6386" priority="782">
      <formula>LEN(TRIM(Q123))=0</formula>
    </cfRule>
  </conditionalFormatting>
  <conditionalFormatting sqref="Q125:Q128 Q147:Q150 Q158:Q161 Q169:Q172">
    <cfRule type="notContainsBlanks" dxfId="6385" priority="783">
      <formula>LEN(TRIM(Q125))&gt;0</formula>
    </cfRule>
  </conditionalFormatting>
  <conditionalFormatting sqref="Q125:Q128 Q147:Q150 Q158:Q161 Q169:Q172">
    <cfRule type="containsBlanks" dxfId="6384" priority="784">
      <formula>LEN(TRIM(Q125))=0</formula>
    </cfRule>
  </conditionalFormatting>
  <conditionalFormatting sqref="Q125:Q128 Q147:Q150 Q158:Q161 Q169:Q172">
    <cfRule type="notContainsBlanks" dxfId="6383" priority="785">
      <formula>LEN(TRIM(Q125))&gt;0</formula>
    </cfRule>
  </conditionalFormatting>
  <conditionalFormatting sqref="Q125:Q128 Q147:Q150 Q158:Q161 Q169:Q172">
    <cfRule type="containsBlanks" dxfId="6382" priority="786">
      <formula>LEN(TRIM(Q125))=0</formula>
    </cfRule>
  </conditionalFormatting>
  <conditionalFormatting sqref="Q124 Q146 Q157 Q168">
    <cfRule type="notContainsBlanks" dxfId="6381" priority="787">
      <formula>LEN(TRIM(Q124))&gt;0</formula>
    </cfRule>
  </conditionalFormatting>
  <conditionalFormatting sqref="Q124 Q146 Q157 Q168">
    <cfRule type="containsBlanks" dxfId="6380" priority="788">
      <formula>LEN(TRIM(Q124))=0</formula>
    </cfRule>
  </conditionalFormatting>
  <conditionalFormatting sqref="R121 R143 R154 R165">
    <cfRule type="notContainsBlanks" dxfId="6379" priority="789">
      <formula>LEN(TRIM(R121))&gt;0</formula>
    </cfRule>
  </conditionalFormatting>
  <conditionalFormatting sqref="R121 R143 R154 R165">
    <cfRule type="containsBlanks" dxfId="6378" priority="790">
      <formula>LEN(TRIM(R121))=0</formula>
    </cfRule>
  </conditionalFormatting>
  <conditionalFormatting sqref="R122 R155 R166 R144:R149">
    <cfRule type="notContainsBlanks" dxfId="6377" priority="791">
      <formula>LEN(TRIM(R122))&gt;0</formula>
    </cfRule>
  </conditionalFormatting>
  <conditionalFormatting sqref="R122 R155 R166 R144:R149">
    <cfRule type="containsBlanks" dxfId="6376" priority="792">
      <formula>LEN(TRIM(R122))=0</formula>
    </cfRule>
  </conditionalFormatting>
  <conditionalFormatting sqref="R123 R145 R156:R176">
    <cfRule type="notContainsBlanks" dxfId="6375" priority="793">
      <formula>LEN(TRIM(R123))&gt;0</formula>
    </cfRule>
  </conditionalFormatting>
  <conditionalFormatting sqref="R123 R145 R156:R176">
    <cfRule type="containsBlanks" dxfId="6374" priority="794">
      <formula>LEN(TRIM(R123))=0</formula>
    </cfRule>
  </conditionalFormatting>
  <conditionalFormatting sqref="U124 U135 U146 U157 U168">
    <cfRule type="notContainsBlanks" dxfId="6373" priority="795">
      <formula>LEN(TRIM(U124))&gt;0</formula>
    </cfRule>
  </conditionalFormatting>
  <conditionalFormatting sqref="U124 U135 U146 U157 U168">
    <cfRule type="containsBlanks" dxfId="6372" priority="796">
      <formula>LEN(TRIM(U124))=0</formula>
    </cfRule>
  </conditionalFormatting>
  <conditionalFormatting sqref="I390:I392">
    <cfRule type="notContainsBlanks" dxfId="6371" priority="797">
      <formula>LEN(TRIM(I390))&gt;0</formula>
    </cfRule>
  </conditionalFormatting>
  <conditionalFormatting sqref="I390:I392">
    <cfRule type="containsBlanks" dxfId="6370" priority="798">
      <formula>LEN(TRIM(I390))=0</formula>
    </cfRule>
  </conditionalFormatting>
  <conditionalFormatting sqref="W125:W128 W136:W139 W147:W150 W158:W177">
    <cfRule type="notContainsBlanks" dxfId="6369" priority="799">
      <formula>LEN(TRIM(W125))&gt;0</formula>
    </cfRule>
  </conditionalFormatting>
  <conditionalFormatting sqref="W125:W128 W136:W139 W147:W150 W158:W177">
    <cfRule type="containsBlanks" dxfId="6368" priority="800">
      <formula>LEN(TRIM(W125))=0</formula>
    </cfRule>
  </conditionalFormatting>
  <conditionalFormatting sqref="U125:U128 U136:U139 U147:U150 U158:U161 U169:U172">
    <cfRule type="notContainsBlanks" dxfId="6367" priority="801">
      <formula>LEN(TRIM(U125))&gt;0</formula>
    </cfRule>
  </conditionalFormatting>
  <conditionalFormatting sqref="U125:U128 U136:U139 U147:U150 U158:U161 U169:U172">
    <cfRule type="containsBlanks" dxfId="6366" priority="802">
      <formula>LEN(TRIM(U125))=0</formula>
    </cfRule>
  </conditionalFormatting>
  <conditionalFormatting sqref="X124 X135 X146 X157 X168">
    <cfRule type="notContainsBlanks" dxfId="6365" priority="803">
      <formula>LEN(TRIM(X124))&gt;0</formula>
    </cfRule>
  </conditionalFormatting>
  <conditionalFormatting sqref="X124 X135 X146 X157 X168">
    <cfRule type="containsBlanks" dxfId="6364" priority="804">
      <formula>LEN(TRIM(X124))=0</formula>
    </cfRule>
  </conditionalFormatting>
  <conditionalFormatting sqref="V125:V128 V136:V139 V147:V150 V158:V161 V169:V172">
    <cfRule type="notContainsBlanks" dxfId="6363" priority="805">
      <formula>LEN(TRIM(V125))&gt;0</formula>
    </cfRule>
  </conditionalFormatting>
  <conditionalFormatting sqref="V125:V128 V136:V139 V147:V150 V158:V161 V169:V172">
    <cfRule type="containsBlanks" dxfId="6362" priority="806">
      <formula>LEN(TRIM(V125))=0</formula>
    </cfRule>
  </conditionalFormatting>
  <conditionalFormatting sqref="W124 W135 W146 W157 W168">
    <cfRule type="notContainsBlanks" dxfId="6361" priority="807">
      <formula>LEN(TRIM(W124))&gt;0</formula>
    </cfRule>
  </conditionalFormatting>
  <conditionalFormatting sqref="W124 W135 W146 W157 W168">
    <cfRule type="containsBlanks" dxfId="6360" priority="808">
      <formula>LEN(TRIM(W124))=0</formula>
    </cfRule>
  </conditionalFormatting>
  <conditionalFormatting sqref="W124 W135 W146 W157 W168">
    <cfRule type="notContainsBlanks" dxfId="6359" priority="809">
      <formula>LEN(TRIM(W124))&gt;0</formula>
    </cfRule>
  </conditionalFormatting>
  <conditionalFormatting sqref="W124 W135 W146 W157 W168">
    <cfRule type="containsBlanks" dxfId="6358" priority="810">
      <formula>LEN(TRIM(W124))=0</formula>
    </cfRule>
  </conditionalFormatting>
  <conditionalFormatting sqref="X147:X150 X158:X161 X169:X172 X125:X139">
    <cfRule type="notContainsBlanks" dxfId="6357" priority="811">
      <formula>LEN(TRIM(X147))&gt;0</formula>
    </cfRule>
  </conditionalFormatting>
  <conditionalFormatting sqref="X147:X150 X158:X161 X169:X172 X125:X139">
    <cfRule type="containsBlanks" dxfId="6356" priority="812">
      <formula>LEN(TRIM(X147))=0</formula>
    </cfRule>
  </conditionalFormatting>
  <conditionalFormatting sqref="M31">
    <cfRule type="notContainsBlanks" dxfId="6355" priority="813">
      <formula>LEN(TRIM(M31))&gt;0</formula>
    </cfRule>
  </conditionalFormatting>
  <conditionalFormatting sqref="M31">
    <cfRule type="containsBlanks" dxfId="6354" priority="814">
      <formula>LEN(TRIM(M31))=0</formula>
    </cfRule>
  </conditionalFormatting>
  <conditionalFormatting sqref="T376">
    <cfRule type="notContainsBlanks" dxfId="6353" priority="815">
      <formula>LEN(TRIM(T376))&gt;0</formula>
    </cfRule>
  </conditionalFormatting>
  <conditionalFormatting sqref="T376">
    <cfRule type="containsBlanks" dxfId="6352" priority="816">
      <formula>LEN(TRIM(T376))=0</formula>
    </cfRule>
  </conditionalFormatting>
  <conditionalFormatting sqref="T123 T134 T156 T167 T145:T150">
    <cfRule type="notContainsBlanks" dxfId="6351" priority="817">
      <formula>LEN(TRIM(T123))&gt;0</formula>
    </cfRule>
  </conditionalFormatting>
  <conditionalFormatting sqref="T123 T134 T156 T167 T145:T150">
    <cfRule type="containsBlanks" dxfId="6350" priority="818">
      <formula>LEN(TRIM(T123))=0</formula>
    </cfRule>
  </conditionalFormatting>
  <conditionalFormatting sqref="U28:U29">
    <cfRule type="notContainsBlanks" dxfId="6349" priority="819">
      <formula>LEN(TRIM(U28))&gt;0</formula>
    </cfRule>
  </conditionalFormatting>
  <conditionalFormatting sqref="U28:U29">
    <cfRule type="containsBlanks" dxfId="6348" priority="820">
      <formula>LEN(TRIM(U28))=0</formula>
    </cfRule>
  </conditionalFormatting>
  <conditionalFormatting sqref="U33">
    <cfRule type="notContainsBlanks" dxfId="6347" priority="821">
      <formula>LEN(TRIM(U33))&gt;0</formula>
    </cfRule>
  </conditionalFormatting>
  <conditionalFormatting sqref="U33">
    <cfRule type="containsBlanks" dxfId="6346" priority="822">
      <formula>LEN(TRIM(U33))=0</formula>
    </cfRule>
  </conditionalFormatting>
  <conditionalFormatting sqref="U34">
    <cfRule type="notContainsBlanks" dxfId="6345" priority="823">
      <formula>LEN(TRIM(U34))&gt;0</formula>
    </cfRule>
  </conditionalFormatting>
  <conditionalFormatting sqref="U34">
    <cfRule type="containsBlanks" dxfId="6344" priority="824">
      <formula>LEN(TRIM(U34))=0</formula>
    </cfRule>
  </conditionalFormatting>
  <conditionalFormatting sqref="M33">
    <cfRule type="notContainsBlanks" dxfId="6343" priority="825">
      <formula>LEN(TRIM(M33))&gt;0</formula>
    </cfRule>
  </conditionalFormatting>
  <conditionalFormatting sqref="M33">
    <cfRule type="containsBlanks" dxfId="6342" priority="826">
      <formula>LEN(TRIM(M33))=0</formula>
    </cfRule>
  </conditionalFormatting>
  <conditionalFormatting sqref="M34">
    <cfRule type="notContainsBlanks" dxfId="6341" priority="827">
      <formula>LEN(TRIM(M34))&gt;0</formula>
    </cfRule>
  </conditionalFormatting>
  <conditionalFormatting sqref="M34">
    <cfRule type="containsBlanks" dxfId="6340" priority="828">
      <formula>LEN(TRIM(M34))=0</formula>
    </cfRule>
  </conditionalFormatting>
  <conditionalFormatting sqref="U376">
    <cfRule type="notContainsBlanks" dxfId="6339" priority="829">
      <formula>LEN(TRIM(U376))&gt;0</formula>
    </cfRule>
  </conditionalFormatting>
  <conditionalFormatting sqref="U376">
    <cfRule type="containsBlanks" dxfId="6338" priority="830">
      <formula>LEN(TRIM(U376))=0</formula>
    </cfRule>
  </conditionalFormatting>
  <conditionalFormatting sqref="U377">
    <cfRule type="notContainsBlanks" dxfId="6337" priority="831">
      <formula>LEN(TRIM(U377))&gt;0</formula>
    </cfRule>
  </conditionalFormatting>
  <conditionalFormatting sqref="U377">
    <cfRule type="containsBlanks" dxfId="6336" priority="832">
      <formula>LEN(TRIM(U377))=0</formula>
    </cfRule>
  </conditionalFormatting>
  <conditionalFormatting sqref="V231 V287 V315">
    <cfRule type="notContainsBlanks" dxfId="6335" priority="833">
      <formula>LEN(TRIM(V231))&gt;0</formula>
    </cfRule>
  </conditionalFormatting>
  <conditionalFormatting sqref="V231 V287 V315">
    <cfRule type="containsBlanks" dxfId="6334" priority="834">
      <formula>LEN(TRIM(V231))=0</formula>
    </cfRule>
  </conditionalFormatting>
  <conditionalFormatting sqref="U377">
    <cfRule type="notContainsBlanks" dxfId="6333" priority="835">
      <formula>LEN(TRIM(U377))&gt;0</formula>
    </cfRule>
  </conditionalFormatting>
  <conditionalFormatting sqref="U377">
    <cfRule type="containsBlanks" dxfId="6332" priority="836">
      <formula>LEN(TRIM(U377))=0</formula>
    </cfRule>
  </conditionalFormatting>
  <conditionalFormatting sqref="V4:V5 V52 V28:V29 W29:X29 W30:W36 V16:V23">
    <cfRule type="notContainsBlanks" dxfId="6331" priority="837">
      <formula>LEN(TRIM(V4))&gt;0</formula>
    </cfRule>
  </conditionalFormatting>
  <conditionalFormatting sqref="V4:V5 V52 V28:V29 W29:X29 W30:W36 V16:V23">
    <cfRule type="containsBlanks" dxfId="6330" priority="838">
      <formula>LEN(TRIM(V4))=0</formula>
    </cfRule>
  </conditionalFormatting>
  <conditionalFormatting sqref="V3 V15 V27 V51">
    <cfRule type="notContainsBlanks" dxfId="6329" priority="839">
      <formula>LEN(TRIM(V3))&gt;0</formula>
    </cfRule>
  </conditionalFormatting>
  <conditionalFormatting sqref="V3 V15 V27 V51">
    <cfRule type="containsBlanks" dxfId="6328" priority="840">
      <formula>LEN(TRIM(V3))=0</formula>
    </cfRule>
  </conditionalFormatting>
  <conditionalFormatting sqref="V7 V19 V31 V55:V60">
    <cfRule type="notContainsBlanks" dxfId="6327" priority="841">
      <formula>LEN(TRIM(V7))&gt;0</formula>
    </cfRule>
  </conditionalFormatting>
  <conditionalFormatting sqref="V7 V19 V31 V55:V60">
    <cfRule type="containsBlanks" dxfId="6326" priority="842">
      <formula>LEN(TRIM(V7))=0</formula>
    </cfRule>
  </conditionalFormatting>
  <conditionalFormatting sqref="V8 V20 V32">
    <cfRule type="notContainsBlanks" dxfId="6325" priority="843">
      <formula>LEN(TRIM(V8))&gt;0</formula>
    </cfRule>
  </conditionalFormatting>
  <conditionalFormatting sqref="V8 V20 V32">
    <cfRule type="containsBlanks" dxfId="6324" priority="844">
      <formula>LEN(TRIM(V8))=0</formula>
    </cfRule>
  </conditionalFormatting>
  <conditionalFormatting sqref="V9 V21 V33">
    <cfRule type="notContainsBlanks" dxfId="6323" priority="845">
      <formula>LEN(TRIM(V9))&gt;0</formula>
    </cfRule>
  </conditionalFormatting>
  <conditionalFormatting sqref="V9 V21 V33">
    <cfRule type="containsBlanks" dxfId="6322" priority="846">
      <formula>LEN(TRIM(V9))=0</formula>
    </cfRule>
  </conditionalFormatting>
  <conditionalFormatting sqref="V10 V22 V34">
    <cfRule type="notContainsBlanks" dxfId="6321" priority="847">
      <formula>LEN(TRIM(V10))&gt;0</formula>
    </cfRule>
  </conditionalFormatting>
  <conditionalFormatting sqref="V10 V22 V34">
    <cfRule type="containsBlanks" dxfId="6320" priority="848">
      <formula>LEN(TRIM(V10))=0</formula>
    </cfRule>
  </conditionalFormatting>
  <conditionalFormatting sqref="U385">
    <cfRule type="notContainsBlanks" dxfId="6319" priority="849">
      <formula>LEN(TRIM(U385))&gt;0</formula>
    </cfRule>
  </conditionalFormatting>
  <conditionalFormatting sqref="U385">
    <cfRule type="containsBlanks" dxfId="6318" priority="850">
      <formula>LEN(TRIM(U385))=0</formula>
    </cfRule>
  </conditionalFormatting>
  <conditionalFormatting sqref="J357">
    <cfRule type="notContainsBlanks" dxfId="6317" priority="851">
      <formula>LEN(TRIM(J357))&gt;0</formula>
    </cfRule>
  </conditionalFormatting>
  <conditionalFormatting sqref="J357">
    <cfRule type="containsBlanks" dxfId="6316" priority="852">
      <formula>LEN(TRIM(J357))=0</formula>
    </cfRule>
  </conditionalFormatting>
  <conditionalFormatting sqref="U3 U15 U27 U39">
    <cfRule type="notContainsBlanks" dxfId="6315" priority="853">
      <formula>LEN(TRIM(U3))&gt;0</formula>
    </cfRule>
  </conditionalFormatting>
  <conditionalFormatting sqref="U3 U15 U27 U39">
    <cfRule type="containsBlanks" dxfId="6314" priority="854">
      <formula>LEN(TRIM(U3))=0</formula>
    </cfRule>
  </conditionalFormatting>
  <conditionalFormatting sqref="X68 X79 X90 X101 X112">
    <cfRule type="notContainsBlanks" dxfId="6313" priority="855">
      <formula>LEN(TRIM(X68))&gt;0</formula>
    </cfRule>
  </conditionalFormatting>
  <conditionalFormatting sqref="X68 X79 X90 X101 X112">
    <cfRule type="containsBlanks" dxfId="6312" priority="856">
      <formula>LEN(TRIM(X68))=0</formula>
    </cfRule>
  </conditionalFormatting>
  <conditionalFormatting sqref="U27">
    <cfRule type="notContainsBlanks" dxfId="6311" priority="857">
      <formula>LEN(TRIM(U27))&gt;0</formula>
    </cfRule>
  </conditionalFormatting>
  <conditionalFormatting sqref="U27">
    <cfRule type="containsBlanks" dxfId="6310" priority="858">
      <formula>LEN(TRIM(U27))=0</formula>
    </cfRule>
  </conditionalFormatting>
  <conditionalFormatting sqref="U384">
    <cfRule type="notContainsBlanks" dxfId="6309" priority="859">
      <formula>LEN(TRIM(U384))&gt;0</formula>
    </cfRule>
  </conditionalFormatting>
  <conditionalFormatting sqref="U384">
    <cfRule type="containsBlanks" dxfId="6308" priority="860">
      <formula>LEN(TRIM(U384))=0</formula>
    </cfRule>
  </conditionalFormatting>
  <conditionalFormatting sqref="U384">
    <cfRule type="notContainsBlanks" dxfId="6307" priority="861">
      <formula>LEN(TRIM(U384))&gt;0</formula>
    </cfRule>
  </conditionalFormatting>
  <conditionalFormatting sqref="U384">
    <cfRule type="containsBlanks" dxfId="6306" priority="862">
      <formula>LEN(TRIM(U384))=0</formula>
    </cfRule>
  </conditionalFormatting>
  <conditionalFormatting sqref="U383">
    <cfRule type="notContainsBlanks" dxfId="6305" priority="863">
      <formula>LEN(TRIM(U383))&gt;0</formula>
    </cfRule>
  </conditionalFormatting>
  <conditionalFormatting sqref="U383">
    <cfRule type="containsBlanks" dxfId="6304" priority="864">
      <formula>LEN(TRIM(U383))=0</formula>
    </cfRule>
  </conditionalFormatting>
  <conditionalFormatting sqref="V132:V133 V143:V144 V154:V155 V165:V166">
    <cfRule type="notContainsBlanks" dxfId="6303" priority="865">
      <formula>LEN(TRIM(V132))&gt;0</formula>
    </cfRule>
  </conditionalFormatting>
  <conditionalFormatting sqref="V132:V133 V143:V144 V154:V155 V165:V166">
    <cfRule type="containsBlanks" dxfId="6302" priority="866">
      <formula>LEN(TRIM(V132))=0</formula>
    </cfRule>
  </conditionalFormatting>
  <conditionalFormatting sqref="V133 V144 V155 V166">
    <cfRule type="notContainsBlanks" dxfId="6301" priority="867">
      <formula>LEN(TRIM(V133))&gt;0</formula>
    </cfRule>
  </conditionalFormatting>
  <conditionalFormatting sqref="V133 V144 V155 V166">
    <cfRule type="containsBlanks" dxfId="6300" priority="868">
      <formula>LEN(TRIM(V133))=0</formula>
    </cfRule>
  </conditionalFormatting>
  <conditionalFormatting sqref="U6 U18 U30 U42 U54">
    <cfRule type="notContainsBlanks" dxfId="6299" priority="869">
      <formula>LEN(TRIM(U6))&gt;0</formula>
    </cfRule>
  </conditionalFormatting>
  <conditionalFormatting sqref="U6 U18 U30 U42 U54">
    <cfRule type="containsBlanks" dxfId="6298" priority="870">
      <formula>LEN(TRIM(U6))=0</formula>
    </cfRule>
  </conditionalFormatting>
  <conditionalFormatting sqref="U10 U22 U34">
    <cfRule type="notContainsBlanks" dxfId="6297" priority="871">
      <formula>LEN(TRIM(U10))&gt;0</formula>
    </cfRule>
  </conditionalFormatting>
  <conditionalFormatting sqref="U10 U22 U34">
    <cfRule type="containsBlanks" dxfId="6296" priority="872">
      <formula>LEN(TRIM(U10))=0</formula>
    </cfRule>
  </conditionalFormatting>
  <conditionalFormatting sqref="U4:U5 U16:U17 U28:U29 U40:U41">
    <cfRule type="notContainsBlanks" dxfId="6295" priority="873">
      <formula>LEN(TRIM(U4))&gt;0</formula>
    </cfRule>
  </conditionalFormatting>
  <conditionalFormatting sqref="U4:U5 U16:U17 U28:U29 U40:U41">
    <cfRule type="containsBlanks" dxfId="6294" priority="874">
      <formula>LEN(TRIM(U4))=0</formula>
    </cfRule>
  </conditionalFormatting>
  <conditionalFormatting sqref="U7 U19 U31 U43:U49 U51:U52 U55:U62">
    <cfRule type="notContainsBlanks" dxfId="6293" priority="875">
      <formula>LEN(TRIM(U7))&gt;0</formula>
    </cfRule>
  </conditionalFormatting>
  <conditionalFormatting sqref="U7 U19 U31 U43:U49 U51:U52 U55:U62">
    <cfRule type="containsBlanks" dxfId="6292" priority="876">
      <formula>LEN(TRIM(U7))=0</formula>
    </cfRule>
  </conditionalFormatting>
  <conditionalFormatting sqref="U8 U20 U32">
    <cfRule type="notContainsBlanks" dxfId="6291" priority="877">
      <formula>LEN(TRIM(U8))&gt;0</formula>
    </cfRule>
  </conditionalFormatting>
  <conditionalFormatting sqref="U8 U20 U32">
    <cfRule type="containsBlanks" dxfId="6290" priority="878">
      <formula>LEN(TRIM(U8))=0</formula>
    </cfRule>
  </conditionalFormatting>
  <conditionalFormatting sqref="U9 U21 U33">
    <cfRule type="notContainsBlanks" dxfId="6289" priority="879">
      <formula>LEN(TRIM(U9))&gt;0</formula>
    </cfRule>
  </conditionalFormatting>
  <conditionalFormatting sqref="U9 U21 U33">
    <cfRule type="containsBlanks" dxfId="6288" priority="880">
      <formula>LEN(TRIM(U9))=0</formula>
    </cfRule>
  </conditionalFormatting>
  <conditionalFormatting sqref="W403">
    <cfRule type="notContainsBlanks" dxfId="6287" priority="881">
      <formula>LEN(TRIM(W403))&gt;0</formula>
    </cfRule>
  </conditionalFormatting>
  <conditionalFormatting sqref="W403">
    <cfRule type="containsBlanks" dxfId="6286" priority="882">
      <formula>LEN(TRIM(W403))=0</formula>
    </cfRule>
  </conditionalFormatting>
  <conditionalFormatting sqref="T383">
    <cfRule type="notContainsBlanks" dxfId="6285" priority="883">
      <formula>LEN(TRIM(T383))&gt;0</formula>
    </cfRule>
  </conditionalFormatting>
  <conditionalFormatting sqref="T383">
    <cfRule type="containsBlanks" dxfId="6284" priority="884">
      <formula>LEN(TRIM(T383))=0</formula>
    </cfRule>
  </conditionalFormatting>
  <conditionalFormatting sqref="U35">
    <cfRule type="notContainsBlanks" dxfId="6283" priority="885">
      <formula>LEN(TRIM(U35))&gt;0</formula>
    </cfRule>
  </conditionalFormatting>
  <conditionalFormatting sqref="U35">
    <cfRule type="containsBlanks" dxfId="6282" priority="886">
      <formula>LEN(TRIM(U35))=0</formula>
    </cfRule>
  </conditionalFormatting>
  <conditionalFormatting sqref="V67 V78 V89 V100 V111">
    <cfRule type="notContainsBlanks" dxfId="6281" priority="887">
      <formula>LEN(TRIM(V67))&gt;0</formula>
    </cfRule>
  </conditionalFormatting>
  <conditionalFormatting sqref="V67 V78 V89 V100 V111">
    <cfRule type="containsBlanks" dxfId="6280" priority="888">
      <formula>LEN(TRIM(V67))=0</formula>
    </cfRule>
  </conditionalFormatting>
  <conditionalFormatting sqref="U121 U132 U143 U154 U165">
    <cfRule type="notContainsBlanks" dxfId="6279" priority="889">
      <formula>LEN(TRIM(U121))&gt;0</formula>
    </cfRule>
  </conditionalFormatting>
  <conditionalFormatting sqref="U121 U132 U143 U154 U165">
    <cfRule type="containsBlanks" dxfId="6278" priority="890">
      <formula>LEN(TRIM(U121))=0</formula>
    </cfRule>
  </conditionalFormatting>
  <conditionalFormatting sqref="U122 U133 U144 U155:U178 V176">
    <cfRule type="notContainsBlanks" dxfId="6277" priority="891">
      <formula>LEN(TRIM(U122))&gt;0</formula>
    </cfRule>
  </conditionalFormatting>
  <conditionalFormatting sqref="U122 U133 U144 U155:U178 V176">
    <cfRule type="containsBlanks" dxfId="6276" priority="892">
      <formula>LEN(TRIM(U122))=0</formula>
    </cfRule>
  </conditionalFormatting>
  <conditionalFormatting sqref="X68 X79 X90 X101 X112">
    <cfRule type="notContainsBlanks" dxfId="6275" priority="893">
      <formula>LEN(TRIM(X68))&gt;0</formula>
    </cfRule>
  </conditionalFormatting>
  <conditionalFormatting sqref="X68 X79 X90 X101 X112">
    <cfRule type="containsBlanks" dxfId="6274" priority="894">
      <formula>LEN(TRIM(X68))=0</formula>
    </cfRule>
  </conditionalFormatting>
  <conditionalFormatting sqref="X68 X79 X90 X101 X112">
    <cfRule type="notContainsBlanks" dxfId="6273" priority="895">
      <formula>LEN(TRIM(X68))&gt;0</formula>
    </cfRule>
  </conditionalFormatting>
  <conditionalFormatting sqref="X68 X79 X90 X101 X112">
    <cfRule type="containsBlanks" dxfId="6272" priority="896">
      <formula>LEN(TRIM(X68))=0</formula>
    </cfRule>
  </conditionalFormatting>
  <conditionalFormatting sqref="T389">
    <cfRule type="notContainsBlanks" dxfId="6271" priority="897">
      <formula>LEN(TRIM(T389))&gt;0</formula>
    </cfRule>
  </conditionalFormatting>
  <conditionalFormatting sqref="T389">
    <cfRule type="containsBlanks" dxfId="6270" priority="898">
      <formula>LEN(TRIM(T389))=0</formula>
    </cfRule>
  </conditionalFormatting>
  <conditionalFormatting sqref="X67 X78 X89 X100 X111">
    <cfRule type="notContainsBlanks" dxfId="6269" priority="899">
      <formula>LEN(TRIM(X67))&gt;0</formula>
    </cfRule>
  </conditionalFormatting>
  <conditionalFormatting sqref="X67 X78 X89 X100 X111">
    <cfRule type="containsBlanks" dxfId="6268" priority="900">
      <formula>LEN(TRIM(X67))=0</formula>
    </cfRule>
  </conditionalFormatting>
  <conditionalFormatting sqref="U383">
    <cfRule type="notContainsBlanks" dxfId="6267" priority="901">
      <formula>LEN(TRIM(U383))&gt;0</formula>
    </cfRule>
  </conditionalFormatting>
  <conditionalFormatting sqref="U383">
    <cfRule type="containsBlanks" dxfId="6266" priority="902">
      <formula>LEN(TRIM(U383))=0</formula>
    </cfRule>
  </conditionalFormatting>
  <conditionalFormatting sqref="W410">
    <cfRule type="notContainsBlanks" dxfId="6265" priority="903">
      <formula>LEN(TRIM(W410))&gt;0</formula>
    </cfRule>
  </conditionalFormatting>
  <conditionalFormatting sqref="W410">
    <cfRule type="containsBlanks" dxfId="6264" priority="904">
      <formula>LEN(TRIM(W410))=0</formula>
    </cfRule>
  </conditionalFormatting>
  <conditionalFormatting sqref="S122 S133 S155 S166 S144:S150">
    <cfRule type="notContainsBlanks" dxfId="6263" priority="905">
      <formula>LEN(TRIM(S122))&gt;0</formula>
    </cfRule>
  </conditionalFormatting>
  <conditionalFormatting sqref="S122 S133 S155 S166 S144:S150">
    <cfRule type="containsBlanks" dxfId="6262" priority="906">
      <formula>LEN(TRIM(S122))=0</formula>
    </cfRule>
  </conditionalFormatting>
  <conditionalFormatting sqref="U392">
    <cfRule type="notContainsBlanks" dxfId="6261" priority="907">
      <formula>LEN(TRIM(U392))&gt;0</formula>
    </cfRule>
  </conditionalFormatting>
  <conditionalFormatting sqref="U392">
    <cfRule type="containsBlanks" dxfId="6260" priority="908">
      <formula>LEN(TRIM(U392))=0</formula>
    </cfRule>
  </conditionalFormatting>
  <conditionalFormatting sqref="U392">
    <cfRule type="notContainsBlanks" dxfId="6259" priority="909">
      <formula>LEN(TRIM(U392))&gt;0</formula>
    </cfRule>
  </conditionalFormatting>
  <conditionalFormatting sqref="U392">
    <cfRule type="containsBlanks" dxfId="6258" priority="910">
      <formula>LEN(TRIM(U392))=0</formula>
    </cfRule>
  </conditionalFormatting>
  <conditionalFormatting sqref="T397">
    <cfRule type="notContainsBlanks" dxfId="6257" priority="911">
      <formula>LEN(TRIM(T397))&gt;0</formula>
    </cfRule>
  </conditionalFormatting>
  <conditionalFormatting sqref="T397">
    <cfRule type="containsBlanks" dxfId="6256" priority="912">
      <formula>LEN(TRIM(T397))=0</formula>
    </cfRule>
  </conditionalFormatting>
  <conditionalFormatting sqref="T398">
    <cfRule type="notContainsBlanks" dxfId="6255" priority="913">
      <formula>LEN(TRIM(T398))&gt;0</formula>
    </cfRule>
  </conditionalFormatting>
  <conditionalFormatting sqref="T398">
    <cfRule type="containsBlanks" dxfId="6254" priority="914">
      <formula>LEN(TRIM(T398))=0</formula>
    </cfRule>
  </conditionalFormatting>
  <conditionalFormatting sqref="T375">
    <cfRule type="notContainsBlanks" dxfId="6253" priority="915">
      <formula>LEN(TRIM(T375))&gt;0</formula>
    </cfRule>
  </conditionalFormatting>
  <conditionalFormatting sqref="T375">
    <cfRule type="containsBlanks" dxfId="6252" priority="916">
      <formula>LEN(TRIM(T375))=0</formula>
    </cfRule>
  </conditionalFormatting>
  <conditionalFormatting sqref="I390:I392">
    <cfRule type="notContainsBlanks" dxfId="6251" priority="917">
      <formula>LEN(TRIM(I390))&gt;0</formula>
    </cfRule>
  </conditionalFormatting>
  <conditionalFormatting sqref="I390:I392">
    <cfRule type="containsBlanks" dxfId="6250" priority="918">
      <formula>LEN(TRIM(I390))=0</formula>
    </cfRule>
  </conditionalFormatting>
  <conditionalFormatting sqref="I389">
    <cfRule type="notContainsBlanks" dxfId="6249" priority="919">
      <formula>LEN(TRIM(I389))&gt;0</formula>
    </cfRule>
  </conditionalFormatting>
  <conditionalFormatting sqref="I389">
    <cfRule type="containsBlanks" dxfId="6248" priority="920">
      <formula>LEN(TRIM(I389))=0</formula>
    </cfRule>
  </conditionalFormatting>
  <conditionalFormatting sqref="H236:H237 H264:P264 H278:H279 H292:H293 H306:H307 H320:H321 H334:H335 H362:H363 J265:J269 X348:X349 J334:J335 J320:X321 J292:X292 H265 K265:P265 K293:T293 V293:X297 J286:X286 I354:I367 K355:K367 M355:M367 O355:O367 J362:J363 L362:L363 N362:N363 P362:P363 J278:J279 L278:P279 I315:I339 I265:I296 H250:H251 K306:M307 T306:T307 R362:R363 P306:Q307 K236:X237 J250:L251 N250:P251 J293:J296 J298:J310 I312:J313 V298:V311">
    <cfRule type="notContainsBlanks" dxfId="6247" priority="921">
      <formula>LEN(TRIM(H236))&gt;0</formula>
    </cfRule>
  </conditionalFormatting>
  <conditionalFormatting sqref="H236:H237 H264:P264 H278:H279 H292:H293 H306:H307 H320:H321 H334:H335 H362:H363 J265:J269 X348:X349 J334:J335 J320:X321 J292:X292 H265 K265:P265 K293:T293 V293:X297 J286:X286 I354:I367 K355:K367 M355:M367 O355:O367 J362:J363 L362:L363 N362:N363 P362:P363 J278:J279 L278:P279 I315:I339 I265:I296 H250:H251 K306:M307 T306:T307 R362:R363 P306:Q307 K236:X237 J250:L251 N250:P251 J293:J296 J298:J310 I312:J313 V298:V311">
    <cfRule type="containsBlanks" dxfId="6246" priority="922">
      <formula>LEN(TRIM(H236))=0</formula>
    </cfRule>
  </conditionalFormatting>
  <conditionalFormatting sqref="I389">
    <cfRule type="notContainsBlanks" dxfId="6245" priority="923">
      <formula>LEN(TRIM(I389))&gt;0</formula>
    </cfRule>
  </conditionalFormatting>
  <conditionalFormatting sqref="I389">
    <cfRule type="containsBlanks" dxfId="6244" priority="924">
      <formula>LEN(TRIM(I389))=0</formula>
    </cfRule>
  </conditionalFormatting>
  <conditionalFormatting sqref="L357">
    <cfRule type="notContainsBlanks" dxfId="6243" priority="925">
      <formula>LEN(TRIM(L357))&gt;0</formula>
    </cfRule>
  </conditionalFormatting>
  <conditionalFormatting sqref="L357">
    <cfRule type="containsBlanks" dxfId="6242" priority="926">
      <formula>LEN(TRIM(L357))=0</formula>
    </cfRule>
  </conditionalFormatting>
  <conditionalFormatting sqref="T385">
    <cfRule type="notContainsBlanks" dxfId="6241" priority="927">
      <formula>LEN(TRIM(T385))&gt;0</formula>
    </cfRule>
  </conditionalFormatting>
  <conditionalFormatting sqref="T385">
    <cfRule type="containsBlanks" dxfId="6240" priority="928">
      <formula>LEN(TRIM(T385))=0</formula>
    </cfRule>
  </conditionalFormatting>
  <conditionalFormatting sqref="T382">
    <cfRule type="notContainsBlanks" dxfId="6239" priority="929">
      <formula>LEN(TRIM(T382))&gt;0</formula>
    </cfRule>
  </conditionalFormatting>
  <conditionalFormatting sqref="T382">
    <cfRule type="containsBlanks" dxfId="6238" priority="930">
      <formula>LEN(TRIM(T382))=0</formula>
    </cfRule>
  </conditionalFormatting>
  <conditionalFormatting sqref="M357">
    <cfRule type="notContainsBlanks" dxfId="6237" priority="931">
      <formula>LEN(TRIM(M357))&gt;0</formula>
    </cfRule>
  </conditionalFormatting>
  <conditionalFormatting sqref="M357">
    <cfRule type="containsBlanks" dxfId="6236" priority="932">
      <formula>LEN(TRIM(M357))=0</formula>
    </cfRule>
  </conditionalFormatting>
  <conditionalFormatting sqref="U382">
    <cfRule type="notContainsBlanks" dxfId="6235" priority="933">
      <formula>LEN(TRIM(U382))&gt;0</formula>
    </cfRule>
  </conditionalFormatting>
  <conditionalFormatting sqref="U382">
    <cfRule type="containsBlanks" dxfId="6234" priority="934">
      <formula>LEN(TRIM(U382))=0</formula>
    </cfRule>
  </conditionalFormatting>
  <conditionalFormatting sqref="U382">
    <cfRule type="notContainsBlanks" dxfId="6233" priority="935">
      <formula>LEN(TRIM(U382))&gt;0</formula>
    </cfRule>
  </conditionalFormatting>
  <conditionalFormatting sqref="U382">
    <cfRule type="containsBlanks" dxfId="6232" priority="936">
      <formula>LEN(TRIM(U382))=0</formula>
    </cfRule>
  </conditionalFormatting>
  <conditionalFormatting sqref="H301">
    <cfRule type="notContainsBlanks" dxfId="6231" priority="937">
      <formula>LEN(TRIM(H301))&gt;0</formula>
    </cfRule>
  </conditionalFormatting>
  <conditionalFormatting sqref="H301">
    <cfRule type="containsBlanks" dxfId="6230" priority="938">
      <formula>LEN(TRIM(H301))=0</formula>
    </cfRule>
  </conditionalFormatting>
  <conditionalFormatting sqref="X389">
    <cfRule type="notContainsBlanks" dxfId="6229" priority="939">
      <formula>LEN(TRIM(X389))&gt;0</formula>
    </cfRule>
  </conditionalFormatting>
  <conditionalFormatting sqref="X389">
    <cfRule type="containsBlanks" dxfId="6228" priority="940">
      <formula>LEN(TRIM(X389))=0</formula>
    </cfRule>
  </conditionalFormatting>
  <conditionalFormatting sqref="X174:X175 X185:X186 X196:X197 X207:X208 X218:X219">
    <cfRule type="notContainsBlanks" dxfId="6227" priority="941">
      <formula>LEN(TRIM(X174))&gt;0</formula>
    </cfRule>
  </conditionalFormatting>
  <conditionalFormatting sqref="X174:X175 X185:X186 X196:X197 X207:X208 X218:X219">
    <cfRule type="containsBlanks" dxfId="6226" priority="942">
      <formula>LEN(TRIM(X174))=0</formula>
    </cfRule>
  </conditionalFormatting>
  <conditionalFormatting sqref="V69 V80 V91 V102 V113">
    <cfRule type="notContainsBlanks" dxfId="6225" priority="943">
      <formula>LEN(TRIM(V69))&gt;0</formula>
    </cfRule>
  </conditionalFormatting>
  <conditionalFormatting sqref="V69 V80 V91 V102 V113">
    <cfRule type="containsBlanks" dxfId="6224" priority="944">
      <formula>LEN(TRIM(V69))=0</formula>
    </cfRule>
  </conditionalFormatting>
  <conditionalFormatting sqref="T382:T385">
    <cfRule type="notContainsBlanks" dxfId="6223" priority="945">
      <formula>LEN(TRIM(T382))&gt;0</formula>
    </cfRule>
  </conditionalFormatting>
  <conditionalFormatting sqref="T382:T385">
    <cfRule type="containsBlanks" dxfId="6222" priority="946">
      <formula>LEN(TRIM(T382))=0</formula>
    </cfRule>
  </conditionalFormatting>
  <conditionalFormatting sqref="V232 V288 V316">
    <cfRule type="notContainsBlanks" dxfId="6221" priority="947">
      <formula>LEN(TRIM(V232))&gt;0</formula>
    </cfRule>
  </conditionalFormatting>
  <conditionalFormatting sqref="V232 V288 V316">
    <cfRule type="containsBlanks" dxfId="6220" priority="948">
      <formula>LEN(TRIM(V232))=0</formula>
    </cfRule>
  </conditionalFormatting>
  <conditionalFormatting sqref="V232 V288 V316">
    <cfRule type="notContainsBlanks" dxfId="6219" priority="949">
      <formula>LEN(TRIM(V232))&gt;0</formula>
    </cfRule>
  </conditionalFormatting>
  <conditionalFormatting sqref="V232 V288 V316">
    <cfRule type="containsBlanks" dxfId="6218" priority="950">
      <formula>LEN(TRIM(V232))=0</formula>
    </cfRule>
  </conditionalFormatting>
  <conditionalFormatting sqref="T396">
    <cfRule type="notContainsBlanks" dxfId="6217" priority="951">
      <formula>LEN(TRIM(T396))&gt;0</formula>
    </cfRule>
  </conditionalFormatting>
  <conditionalFormatting sqref="T396">
    <cfRule type="containsBlanks" dxfId="6216" priority="952">
      <formula>LEN(TRIM(T396))=0</formula>
    </cfRule>
  </conditionalFormatting>
  <conditionalFormatting sqref="T397">
    <cfRule type="notContainsBlanks" dxfId="6215" priority="953">
      <formula>LEN(TRIM(T397))&gt;0</formula>
    </cfRule>
  </conditionalFormatting>
  <conditionalFormatting sqref="T397">
    <cfRule type="containsBlanks" dxfId="6214" priority="954">
      <formula>LEN(TRIM(T397))=0</formula>
    </cfRule>
  </conditionalFormatting>
  <conditionalFormatting sqref="T398">
    <cfRule type="notContainsBlanks" dxfId="6213" priority="955">
      <formula>LEN(TRIM(T398))&gt;0</formula>
    </cfRule>
  </conditionalFormatting>
  <conditionalFormatting sqref="T398">
    <cfRule type="containsBlanks" dxfId="6212" priority="956">
      <formula>LEN(TRIM(T398))=0</formula>
    </cfRule>
  </conditionalFormatting>
  <conditionalFormatting sqref="H273 J273 L273:P273">
    <cfRule type="notContainsBlanks" dxfId="6211" priority="957">
      <formula>LEN(TRIM(H273))&gt;0</formula>
    </cfRule>
  </conditionalFormatting>
  <conditionalFormatting sqref="H273 J273 L273:P273">
    <cfRule type="containsBlanks" dxfId="6210" priority="958">
      <formula>LEN(TRIM(H273))=0</formula>
    </cfRule>
  </conditionalFormatting>
  <conditionalFormatting sqref="H273 J273 L273:P273">
    <cfRule type="notContainsBlanks" dxfId="6209" priority="959">
      <formula>LEN(TRIM(H273))&gt;0</formula>
    </cfRule>
  </conditionalFormatting>
  <conditionalFormatting sqref="H273 J273 L273:P273">
    <cfRule type="containsBlanks" dxfId="6208" priority="960">
      <formula>LEN(TRIM(H273))=0</formula>
    </cfRule>
  </conditionalFormatting>
  <conditionalFormatting sqref="H273 J273 L273:P273">
    <cfRule type="notContainsBlanks" dxfId="6207" priority="961">
      <formula>LEN(TRIM(H273))&gt;0</formula>
    </cfRule>
  </conditionalFormatting>
  <conditionalFormatting sqref="H273 J273 L273:P273">
    <cfRule type="containsBlanks" dxfId="6206" priority="962">
      <formula>LEN(TRIM(H273))=0</formula>
    </cfRule>
  </conditionalFormatting>
  <conditionalFormatting sqref="S124 S135 S146 S157 S168">
    <cfRule type="notContainsBlanks" dxfId="6205" priority="963">
      <formula>LEN(TRIM(S124))&gt;0</formula>
    </cfRule>
  </conditionalFormatting>
  <conditionalFormatting sqref="S124 S135 S146 S157 S168">
    <cfRule type="containsBlanks" dxfId="6204" priority="964">
      <formula>LEN(TRIM(S124))=0</formula>
    </cfRule>
  </conditionalFormatting>
  <conditionalFormatting sqref="S224">
    <cfRule type="notContainsBlanks" dxfId="6203" priority="965">
      <formula>LEN(TRIM(S224))&gt;0</formula>
    </cfRule>
  </conditionalFormatting>
  <conditionalFormatting sqref="S224">
    <cfRule type="containsBlanks" dxfId="6202" priority="966">
      <formula>LEN(TRIM(S224))=0</formula>
    </cfRule>
  </conditionalFormatting>
  <conditionalFormatting sqref="S124 S135 S146 S157 S168">
    <cfRule type="notContainsBlanks" dxfId="6201" priority="967">
      <formula>LEN(TRIM(S124))&gt;0</formula>
    </cfRule>
  </conditionalFormatting>
  <conditionalFormatting sqref="S124 S135 S146 S157 S168">
    <cfRule type="containsBlanks" dxfId="6200" priority="968">
      <formula>LEN(TRIM(S124))=0</formula>
    </cfRule>
  </conditionalFormatting>
  <conditionalFormatting sqref="P259">
    <cfRule type="notContainsBlanks" dxfId="6199" priority="969">
      <formula>LEN(TRIM(P259))&gt;0</formula>
    </cfRule>
  </conditionalFormatting>
  <conditionalFormatting sqref="P259">
    <cfRule type="containsBlanks" dxfId="6198" priority="970">
      <formula>LEN(TRIM(P259))=0</formula>
    </cfRule>
  </conditionalFormatting>
  <conditionalFormatting sqref="P259">
    <cfRule type="notContainsBlanks" dxfId="6197" priority="971">
      <formula>LEN(TRIM(P259))&gt;0</formula>
    </cfRule>
  </conditionalFormatting>
  <conditionalFormatting sqref="P259">
    <cfRule type="containsBlanks" dxfId="6196" priority="972">
      <formula>LEN(TRIM(P259))=0</formula>
    </cfRule>
  </conditionalFormatting>
  <conditionalFormatting sqref="P259">
    <cfRule type="notContainsBlanks" dxfId="6195" priority="973">
      <formula>LEN(TRIM(P259))&gt;0</formula>
    </cfRule>
  </conditionalFormatting>
  <conditionalFormatting sqref="P259">
    <cfRule type="containsBlanks" dxfId="6194" priority="974">
      <formula>LEN(TRIM(P259))=0</formula>
    </cfRule>
  </conditionalFormatting>
  <conditionalFormatting sqref="U385">
    <cfRule type="notContainsBlanks" dxfId="6193" priority="975">
      <formula>LEN(TRIM(U385))&gt;0</formula>
    </cfRule>
  </conditionalFormatting>
  <conditionalFormatting sqref="U385">
    <cfRule type="containsBlanks" dxfId="6192" priority="976">
      <formula>LEN(TRIM(U385))=0</formula>
    </cfRule>
  </conditionalFormatting>
  <conditionalFormatting sqref="T384">
    <cfRule type="notContainsBlanks" dxfId="6191" priority="977">
      <formula>LEN(TRIM(T384))&gt;0</formula>
    </cfRule>
  </conditionalFormatting>
  <conditionalFormatting sqref="T384">
    <cfRule type="containsBlanks" dxfId="6190" priority="978">
      <formula>LEN(TRIM(T384))=0</formula>
    </cfRule>
  </conditionalFormatting>
  <conditionalFormatting sqref="T385">
    <cfRule type="notContainsBlanks" dxfId="6189" priority="979">
      <formula>LEN(TRIM(T385))&gt;0</formula>
    </cfRule>
  </conditionalFormatting>
  <conditionalFormatting sqref="T385">
    <cfRule type="containsBlanks" dxfId="6188" priority="980">
      <formula>LEN(TRIM(T385))=0</formula>
    </cfRule>
  </conditionalFormatting>
  <conditionalFormatting sqref="T384">
    <cfRule type="notContainsBlanks" dxfId="6187" priority="981">
      <formula>LEN(TRIM(T384))&gt;0</formula>
    </cfRule>
  </conditionalFormatting>
  <conditionalFormatting sqref="T384">
    <cfRule type="containsBlanks" dxfId="6186" priority="982">
      <formula>LEN(TRIM(T384))=0</formula>
    </cfRule>
  </conditionalFormatting>
  <conditionalFormatting sqref="V234:V242 V318:V325 V290:V311">
    <cfRule type="notContainsBlanks" dxfId="6185" priority="983">
      <formula>LEN(TRIM(V234))&gt;0</formula>
    </cfRule>
  </conditionalFormatting>
  <conditionalFormatting sqref="V234:V242 V318:V325 V290:V311">
    <cfRule type="containsBlanks" dxfId="6184" priority="984">
      <formula>LEN(TRIM(V234))=0</formula>
    </cfRule>
  </conditionalFormatting>
  <conditionalFormatting sqref="T383">
    <cfRule type="notContainsBlanks" dxfId="6183" priority="985">
      <formula>LEN(TRIM(T383))&gt;0</formula>
    </cfRule>
  </conditionalFormatting>
  <conditionalFormatting sqref="T383">
    <cfRule type="containsBlanks" dxfId="6182" priority="986">
      <formula>LEN(TRIM(T383))=0</formula>
    </cfRule>
  </conditionalFormatting>
  <conditionalFormatting sqref="M259">
    <cfRule type="notContainsBlanks" dxfId="6181" priority="987">
      <formula>LEN(TRIM(M259))&gt;0</formula>
    </cfRule>
  </conditionalFormatting>
  <conditionalFormatting sqref="M259">
    <cfRule type="containsBlanks" dxfId="6180" priority="988">
      <formula>LEN(TRIM(M259))=0</formula>
    </cfRule>
  </conditionalFormatting>
  <conditionalFormatting sqref="M259">
    <cfRule type="notContainsBlanks" dxfId="6179" priority="989">
      <formula>LEN(TRIM(M259))&gt;0</formula>
    </cfRule>
  </conditionalFormatting>
  <conditionalFormatting sqref="M259">
    <cfRule type="containsBlanks" dxfId="6178" priority="990">
      <formula>LEN(TRIM(M259))=0</formula>
    </cfRule>
  </conditionalFormatting>
  <conditionalFormatting sqref="X68 X79 X90 X101 X112">
    <cfRule type="notContainsBlanks" dxfId="6177" priority="991">
      <formula>LEN(TRIM(X68))&gt;0</formula>
    </cfRule>
  </conditionalFormatting>
  <conditionalFormatting sqref="X68 X79 X90 X101 X112">
    <cfRule type="containsBlanks" dxfId="6176" priority="992">
      <formula>LEN(TRIM(X68))=0</formula>
    </cfRule>
  </conditionalFormatting>
  <conditionalFormatting sqref="T390">
    <cfRule type="notContainsBlanks" dxfId="6175" priority="993">
      <formula>LEN(TRIM(T390))&gt;0</formula>
    </cfRule>
  </conditionalFormatting>
  <conditionalFormatting sqref="T390">
    <cfRule type="containsBlanks" dxfId="6174" priority="994">
      <formula>LEN(TRIM(T390))=0</formula>
    </cfRule>
  </conditionalFormatting>
  <conditionalFormatting sqref="T391">
    <cfRule type="notContainsBlanks" dxfId="6173" priority="995">
      <formula>LEN(TRIM(T391))&gt;0</formula>
    </cfRule>
  </conditionalFormatting>
  <conditionalFormatting sqref="T391">
    <cfRule type="containsBlanks" dxfId="6172" priority="996">
      <formula>LEN(TRIM(T391))=0</formula>
    </cfRule>
  </conditionalFormatting>
  <conditionalFormatting sqref="T392">
    <cfRule type="notContainsBlanks" dxfId="6171" priority="997">
      <formula>LEN(TRIM(T392))&gt;0</formula>
    </cfRule>
  </conditionalFormatting>
  <conditionalFormatting sqref="T392">
    <cfRule type="containsBlanks" dxfId="6170" priority="998">
      <formula>LEN(TRIM(T392))=0</formula>
    </cfRule>
  </conditionalFormatting>
  <conditionalFormatting sqref="U67 U78 U89 U100 U111">
    <cfRule type="notContainsBlanks" dxfId="6169" priority="999">
      <formula>LEN(TRIM(U67))&gt;0</formula>
    </cfRule>
  </conditionalFormatting>
  <conditionalFormatting sqref="U67 U78 U89 U100 U111">
    <cfRule type="containsBlanks" dxfId="6168" priority="1000">
      <formula>LEN(TRIM(U67))=0</formula>
    </cfRule>
  </conditionalFormatting>
  <conditionalFormatting sqref="U67 U78 U89 U100 U111">
    <cfRule type="notContainsBlanks" dxfId="6167" priority="1001">
      <formula>LEN(TRIM(U67))&gt;0</formula>
    </cfRule>
  </conditionalFormatting>
  <conditionalFormatting sqref="U67 U78 U89 U100 U111">
    <cfRule type="containsBlanks" dxfId="6166" priority="1002">
      <formula>LEN(TRIM(U67))=0</formula>
    </cfRule>
  </conditionalFormatting>
  <conditionalFormatting sqref="M259">
    <cfRule type="notContainsBlanks" dxfId="6165" priority="1003">
      <formula>LEN(TRIM(M259))&gt;0</formula>
    </cfRule>
  </conditionalFormatting>
  <conditionalFormatting sqref="M259">
    <cfRule type="containsBlanks" dxfId="6164" priority="1004">
      <formula>LEN(TRIM(M259))=0</formula>
    </cfRule>
  </conditionalFormatting>
  <conditionalFormatting sqref="S125:S128 S136:S139 S147:S150 S158:S161 S169:S172">
    <cfRule type="notContainsBlanks" dxfId="6163" priority="1005">
      <formula>LEN(TRIM(S125))&gt;0</formula>
    </cfRule>
  </conditionalFormatting>
  <conditionalFormatting sqref="S125:S128 S136:S139 S147:S150 S158:S161 S169:S172">
    <cfRule type="containsBlanks" dxfId="6162" priority="1006">
      <formula>LEN(TRIM(S125))=0</formula>
    </cfRule>
  </conditionalFormatting>
  <conditionalFormatting sqref="S125:S128 S136:S139 S147:S150 S158:S161 S169:S172">
    <cfRule type="notContainsBlanks" dxfId="6161" priority="1007">
      <formula>LEN(TRIM(S125))&gt;0</formula>
    </cfRule>
  </conditionalFormatting>
  <conditionalFormatting sqref="S125:S128 S136:S139 S147:S150 S158:S161 S169:S172">
    <cfRule type="containsBlanks" dxfId="6160" priority="1008">
      <formula>LEN(TRIM(S125))=0</formula>
    </cfRule>
  </conditionalFormatting>
  <conditionalFormatting sqref="R123 R145 R156:R176">
    <cfRule type="notContainsBlanks" dxfId="6159" priority="1009">
      <formula>LEN(TRIM(R123))&gt;0</formula>
    </cfRule>
  </conditionalFormatting>
  <conditionalFormatting sqref="R123 R145 R156:R176">
    <cfRule type="containsBlanks" dxfId="6158" priority="1010">
      <formula>LEN(TRIM(R123))=0</formula>
    </cfRule>
  </conditionalFormatting>
  <conditionalFormatting sqref="V67 V78 V89 V100 V111">
    <cfRule type="notContainsBlanks" dxfId="6157" priority="1011">
      <formula>LEN(TRIM(V67))&gt;0</formula>
    </cfRule>
  </conditionalFormatting>
  <conditionalFormatting sqref="V67 V78 V89 V100 V111">
    <cfRule type="containsBlanks" dxfId="6156" priority="1012">
      <formula>LEN(TRIM(V67))=0</formula>
    </cfRule>
  </conditionalFormatting>
  <conditionalFormatting sqref="U391">
    <cfRule type="notContainsBlanks" dxfId="6155" priority="1013">
      <formula>LEN(TRIM(U391))&gt;0</formula>
    </cfRule>
  </conditionalFormatting>
  <conditionalFormatting sqref="U391">
    <cfRule type="containsBlanks" dxfId="6154" priority="1014">
      <formula>LEN(TRIM(U391))=0</formula>
    </cfRule>
  </conditionalFormatting>
  <conditionalFormatting sqref="U389">
    <cfRule type="notContainsBlanks" dxfId="6153" priority="1015">
      <formula>LEN(TRIM(U389))&gt;0</formula>
    </cfRule>
  </conditionalFormatting>
  <conditionalFormatting sqref="U389">
    <cfRule type="containsBlanks" dxfId="6152" priority="1016">
      <formula>LEN(TRIM(U389))=0</formula>
    </cfRule>
  </conditionalFormatting>
  <conditionalFormatting sqref="U389">
    <cfRule type="notContainsBlanks" dxfId="6151" priority="1017">
      <formula>LEN(TRIM(U389))&gt;0</formula>
    </cfRule>
  </conditionalFormatting>
  <conditionalFormatting sqref="U389">
    <cfRule type="containsBlanks" dxfId="6150" priority="1018">
      <formula>LEN(TRIM(U389))=0</formula>
    </cfRule>
  </conditionalFormatting>
  <conditionalFormatting sqref="U390">
    <cfRule type="notContainsBlanks" dxfId="6149" priority="1019">
      <formula>LEN(TRIM(U390))&gt;0</formula>
    </cfRule>
  </conditionalFormatting>
  <conditionalFormatting sqref="U390">
    <cfRule type="containsBlanks" dxfId="6148" priority="1020">
      <formula>LEN(TRIM(U390))=0</formula>
    </cfRule>
  </conditionalFormatting>
  <conditionalFormatting sqref="U390">
    <cfRule type="notContainsBlanks" dxfId="6147" priority="1021">
      <formula>LEN(TRIM(U390))&gt;0</formula>
    </cfRule>
  </conditionalFormatting>
  <conditionalFormatting sqref="U390">
    <cfRule type="containsBlanks" dxfId="6146" priority="1022">
      <formula>LEN(TRIM(U390))=0</formula>
    </cfRule>
  </conditionalFormatting>
  <conditionalFormatting sqref="U391">
    <cfRule type="notContainsBlanks" dxfId="6145" priority="1023">
      <formula>LEN(TRIM(U391))&gt;0</formula>
    </cfRule>
  </conditionalFormatting>
  <conditionalFormatting sqref="U391">
    <cfRule type="containsBlanks" dxfId="6144" priority="1024">
      <formula>LEN(TRIM(U391))=0</formula>
    </cfRule>
  </conditionalFormatting>
  <conditionalFormatting sqref="T396">
    <cfRule type="notContainsBlanks" dxfId="6143" priority="1025">
      <formula>LEN(TRIM(T396))&gt;0</formula>
    </cfRule>
  </conditionalFormatting>
  <conditionalFormatting sqref="T396">
    <cfRule type="containsBlanks" dxfId="6142" priority="1026">
      <formula>LEN(TRIM(T396))=0</formula>
    </cfRule>
  </conditionalFormatting>
  <conditionalFormatting sqref="T399">
    <cfRule type="notContainsBlanks" dxfId="6141" priority="1027">
      <formula>LEN(TRIM(T399))&gt;0</formula>
    </cfRule>
  </conditionalFormatting>
  <conditionalFormatting sqref="T399">
    <cfRule type="containsBlanks" dxfId="6140" priority="1028">
      <formula>LEN(TRIM(T399))=0</formula>
    </cfRule>
  </conditionalFormatting>
  <conditionalFormatting sqref="T399">
    <cfRule type="notContainsBlanks" dxfId="6139" priority="1029">
      <formula>LEN(TRIM(T399))&gt;0</formula>
    </cfRule>
  </conditionalFormatting>
  <conditionalFormatting sqref="T399">
    <cfRule type="containsBlanks" dxfId="6138" priority="1030">
      <formula>LEN(TRIM(T399))=0</formula>
    </cfRule>
  </conditionalFormatting>
  <conditionalFormatting sqref="W369 W376 W383 W390 W397 W404 W411 W418 W425 W432">
    <cfRule type="notContainsBlanks" dxfId="6137" priority="1031">
      <formula>LEN(TRIM(W369))&gt;0</formula>
    </cfRule>
  </conditionalFormatting>
  <conditionalFormatting sqref="W369 W376 W383 W390 W397 W404 W411 W418 W425 W432">
    <cfRule type="containsBlanks" dxfId="6136" priority="1032">
      <formula>LEN(TRIM(W369))=0</formula>
    </cfRule>
  </conditionalFormatting>
  <conditionalFormatting sqref="W370 W377 W384 W391 W398 W405 W412 W419 W426 W433">
    <cfRule type="notContainsBlanks" dxfId="6135" priority="1033">
      <formula>LEN(TRIM(W370))&gt;0</formula>
    </cfRule>
  </conditionalFormatting>
  <conditionalFormatting sqref="W370 W377 W384 W391 W398 W405 W412 W419 W426 W433">
    <cfRule type="containsBlanks" dxfId="6134" priority="1034">
      <formula>LEN(TRIM(W370))=0</formula>
    </cfRule>
  </conditionalFormatting>
  <conditionalFormatting sqref="W368 W375 W382 W389 W396 W403 W410 W417 W424 W431">
    <cfRule type="notContainsBlanks" dxfId="6133" priority="1035">
      <formula>LEN(TRIM(W368))&gt;0</formula>
    </cfRule>
  </conditionalFormatting>
  <conditionalFormatting sqref="W368 W375 W382 W389 W396 W403 W410 W417 W424 W431">
    <cfRule type="containsBlanks" dxfId="6132" priority="1036">
      <formula>LEN(TRIM(W368))=0</formula>
    </cfRule>
  </conditionalFormatting>
  <conditionalFormatting sqref="W368 W375 W382 W389 W396 W403 W410 W417 W424 W431">
    <cfRule type="notContainsBlanks" dxfId="6131" priority="1037">
      <formula>LEN(TRIM(W368))&gt;0</formula>
    </cfRule>
  </conditionalFormatting>
  <conditionalFormatting sqref="W368 W375 W382 W389 W396 W403 W410 W417 W424 W431">
    <cfRule type="containsBlanks" dxfId="6130" priority="1038">
      <formula>LEN(TRIM(W368))=0</formula>
    </cfRule>
  </conditionalFormatting>
  <conditionalFormatting sqref="S124 S135 S146 S157 S168">
    <cfRule type="notContainsBlanks" dxfId="6129" priority="1039">
      <formula>LEN(TRIM(S124))&gt;0</formula>
    </cfRule>
  </conditionalFormatting>
  <conditionalFormatting sqref="S124 S135 S146 S157 S168">
    <cfRule type="containsBlanks" dxfId="6128" priority="1040">
      <formula>LEN(TRIM(S124))=0</formula>
    </cfRule>
  </conditionalFormatting>
  <conditionalFormatting sqref="S124 S135 S146 S157 S168">
    <cfRule type="notContainsBlanks" dxfId="6127" priority="1041">
      <formula>LEN(TRIM(S124))&gt;0</formula>
    </cfRule>
  </conditionalFormatting>
  <conditionalFormatting sqref="S124 S135 S146 S157 S168">
    <cfRule type="containsBlanks" dxfId="6126" priority="1042">
      <formula>LEN(TRIM(S124))=0</formula>
    </cfRule>
  </conditionalFormatting>
  <conditionalFormatting sqref="W376">
    <cfRule type="notContainsBlanks" dxfId="6125" priority="1043">
      <formula>LEN(TRIM(W376))&gt;0</formula>
    </cfRule>
  </conditionalFormatting>
  <conditionalFormatting sqref="W376">
    <cfRule type="containsBlanks" dxfId="6124" priority="1044">
      <formula>LEN(TRIM(W376))=0</formula>
    </cfRule>
  </conditionalFormatting>
  <conditionalFormatting sqref="W376">
    <cfRule type="notContainsBlanks" dxfId="6123" priority="1045">
      <formula>LEN(TRIM(W376))&gt;0</formula>
    </cfRule>
  </conditionalFormatting>
  <conditionalFormatting sqref="W376">
    <cfRule type="containsBlanks" dxfId="6122" priority="1046">
      <formula>LEN(TRIM(W376))=0</formula>
    </cfRule>
  </conditionalFormatting>
  <conditionalFormatting sqref="W377">
    <cfRule type="notContainsBlanks" dxfId="6121" priority="1047">
      <formula>LEN(TRIM(W377))&gt;0</formula>
    </cfRule>
  </conditionalFormatting>
  <conditionalFormatting sqref="W377">
    <cfRule type="containsBlanks" dxfId="6120" priority="1048">
      <formula>LEN(TRIM(W377))=0</formula>
    </cfRule>
  </conditionalFormatting>
  <conditionalFormatting sqref="W377">
    <cfRule type="notContainsBlanks" dxfId="6119" priority="1049">
      <formula>LEN(TRIM(W377))&gt;0</formula>
    </cfRule>
  </conditionalFormatting>
  <conditionalFormatting sqref="W377">
    <cfRule type="containsBlanks" dxfId="6118" priority="1050">
      <formula>LEN(TRIM(W377))=0</formula>
    </cfRule>
  </conditionalFormatting>
  <conditionalFormatting sqref="X389">
    <cfRule type="notContainsBlanks" dxfId="6117" priority="1051">
      <formula>LEN(TRIM(X389))&gt;0</formula>
    </cfRule>
  </conditionalFormatting>
  <conditionalFormatting sqref="X389">
    <cfRule type="containsBlanks" dxfId="6116" priority="1052">
      <formula>LEN(TRIM(X389))=0</formula>
    </cfRule>
  </conditionalFormatting>
  <conditionalFormatting sqref="X369:X370 X376:X377 X383:X384 X390:X391 X397:X398 X404:X405 X411:X412 X418:X419 X425:X426 X432:X433">
    <cfRule type="notContainsBlanks" dxfId="6115" priority="1053">
      <formula>LEN(TRIM(X369))&gt;0</formula>
    </cfRule>
  </conditionalFormatting>
  <conditionalFormatting sqref="X369:X370 X376:X377 X383:X384 X390:X391 X397:X398 X404:X405 X411:X412 X418:X419 X425:X426 X432:X433">
    <cfRule type="containsBlanks" dxfId="6114" priority="1054">
      <formula>LEN(TRIM(X369))=0</formula>
    </cfRule>
  </conditionalFormatting>
  <conditionalFormatting sqref="X369:X370 X376:X377 X383:X384 X390:X391 X397:X398 X404:X405 X411:X412 X418:X419 X425:X426 X432:X433">
    <cfRule type="notContainsBlanks" dxfId="6113" priority="1055">
      <formula>LEN(TRIM(X369))&gt;0</formula>
    </cfRule>
  </conditionalFormatting>
  <conditionalFormatting sqref="X369:X370 X376:X377 X383:X384 X390:X391 X397:X398 X404:X405 X411:X412 X418:X419 X425:X426 X432:X433">
    <cfRule type="containsBlanks" dxfId="6112" priority="1056">
      <formula>LEN(TRIM(X369))=0</formula>
    </cfRule>
  </conditionalFormatting>
  <conditionalFormatting sqref="X368 X375 X382 X389 X396 X403 X410 X417 X424 X431">
    <cfRule type="notContainsBlanks" dxfId="6111" priority="1057">
      <formula>LEN(TRIM(X368))&gt;0</formula>
    </cfRule>
  </conditionalFormatting>
  <conditionalFormatting sqref="X368 X375 X382 X389 X396 X403 X410 X417 X424 X431">
    <cfRule type="containsBlanks" dxfId="6110" priority="1058">
      <formula>LEN(TRIM(X368))=0</formula>
    </cfRule>
  </conditionalFormatting>
  <conditionalFormatting sqref="X368 X375 X382 X389 X396 X403 X410 X417 X424 X431">
    <cfRule type="notContainsBlanks" dxfId="6109" priority="1059">
      <formula>LEN(TRIM(X368))&gt;0</formula>
    </cfRule>
  </conditionalFormatting>
  <conditionalFormatting sqref="X368 X375 X382 X389 X396 X403 X410 X417 X424 X431">
    <cfRule type="containsBlanks" dxfId="6108" priority="1060">
      <formula>LEN(TRIM(X368))=0</formula>
    </cfRule>
  </conditionalFormatting>
  <conditionalFormatting sqref="S121 S132 S143 S154:S172">
    <cfRule type="notContainsBlanks" dxfId="6107" priority="1061">
      <formula>LEN(TRIM(S121))&gt;0</formula>
    </cfRule>
  </conditionalFormatting>
  <conditionalFormatting sqref="S121 S132 S143 S154:S172">
    <cfRule type="containsBlanks" dxfId="6106" priority="1062">
      <formula>LEN(TRIM(S121))=0</formula>
    </cfRule>
  </conditionalFormatting>
  <conditionalFormatting sqref="I121 I132 I143 I154 I165">
    <cfRule type="notContainsBlanks" dxfId="6105" priority="1063">
      <formula>LEN(TRIM(I121))&gt;0</formula>
    </cfRule>
  </conditionalFormatting>
  <conditionalFormatting sqref="I121 I132 I143 I154 I165">
    <cfRule type="containsBlanks" dxfId="6104" priority="1064">
      <formula>LEN(TRIM(I121))=0</formula>
    </cfRule>
  </conditionalFormatting>
  <conditionalFormatting sqref="I122 I133 I144 I155 I166">
    <cfRule type="notContainsBlanks" dxfId="6103" priority="1065">
      <formula>LEN(TRIM(I122))&gt;0</formula>
    </cfRule>
  </conditionalFormatting>
  <conditionalFormatting sqref="I122 I133 I144 I155 I166">
    <cfRule type="containsBlanks" dxfId="6102" priority="1066">
      <formula>LEN(TRIM(I122))=0</formula>
    </cfRule>
  </conditionalFormatting>
  <conditionalFormatting sqref="I123 I134 I145 I156 I167">
    <cfRule type="notContainsBlanks" dxfId="6101" priority="1067">
      <formula>LEN(TRIM(I123))&gt;0</formula>
    </cfRule>
  </conditionalFormatting>
  <conditionalFormatting sqref="I123 I134 I145 I156 I167">
    <cfRule type="containsBlanks" dxfId="6100" priority="1068">
      <formula>LEN(TRIM(I123))=0</formula>
    </cfRule>
  </conditionalFormatting>
  <conditionalFormatting sqref="I124 I135 I146 I157 I168">
    <cfRule type="notContainsBlanks" dxfId="6099" priority="1069">
      <formula>LEN(TRIM(I124))&gt;0</formula>
    </cfRule>
  </conditionalFormatting>
  <conditionalFormatting sqref="I124 I135 I146 I157 I168">
    <cfRule type="containsBlanks" dxfId="6098" priority="1070">
      <formula>LEN(TRIM(I124))=0</formula>
    </cfRule>
  </conditionalFormatting>
  <conditionalFormatting sqref="I125:I130 I147:I150 I132:I144 I158:I177">
    <cfRule type="notContainsBlanks" dxfId="6097" priority="1071">
      <formula>LEN(TRIM(I125))&gt;0</formula>
    </cfRule>
  </conditionalFormatting>
  <conditionalFormatting sqref="I125:I130 I147:I150 I132:I144 I158:I177">
    <cfRule type="containsBlanks" dxfId="6096" priority="1072">
      <formula>LEN(TRIM(I125))=0</formula>
    </cfRule>
  </conditionalFormatting>
  <conditionalFormatting sqref="X231:X242 X315:X325 X343:X352 X287:X297">
    <cfRule type="notContainsBlanks" dxfId="6095" priority="1073">
      <formula>LEN(TRIM(X231))&gt;0</formula>
    </cfRule>
  </conditionalFormatting>
  <conditionalFormatting sqref="X231:X242 X315:X325 X343:X352 X287:X297">
    <cfRule type="containsBlanks" dxfId="6094" priority="1074">
      <formula>LEN(TRIM(X231))=0</formula>
    </cfRule>
  </conditionalFormatting>
  <conditionalFormatting sqref="X231:X242 X315:X325 X343:X352 X287:X297">
    <cfRule type="notContainsBlanks" dxfId="6093" priority="1075">
      <formula>LEN(TRIM(X231))&gt;0</formula>
    </cfRule>
  </conditionalFormatting>
  <conditionalFormatting sqref="X231:X242 X315:X325 X343:X352 X287:X297">
    <cfRule type="containsBlanks" dxfId="6092" priority="1076">
      <formula>LEN(TRIM(X231))=0</formula>
    </cfRule>
  </conditionalFormatting>
  <conditionalFormatting sqref="H259:P259 N260:N269">
    <cfRule type="notContainsBlanks" dxfId="6091" priority="1077">
      <formula>LEN(TRIM(H259))&gt;0</formula>
    </cfRule>
  </conditionalFormatting>
  <conditionalFormatting sqref="H259:P259 N260:N269">
    <cfRule type="containsBlanks" dxfId="6090" priority="1078">
      <formula>LEN(TRIM(H259))=0</formula>
    </cfRule>
  </conditionalFormatting>
  <conditionalFormatting sqref="H259:P259 N260:N269">
    <cfRule type="notContainsBlanks" dxfId="6089" priority="1079">
      <formula>LEN(TRIM(H259))&gt;0</formula>
    </cfRule>
  </conditionalFormatting>
  <conditionalFormatting sqref="H259:P259 N260:N269">
    <cfRule type="containsBlanks" dxfId="6088" priority="1080">
      <formula>LEN(TRIM(H259))=0</formula>
    </cfRule>
  </conditionalFormatting>
  <conditionalFormatting sqref="H259:P259 N260:N269">
    <cfRule type="notContainsBlanks" dxfId="6087" priority="1081">
      <formula>LEN(TRIM(H259))&gt;0</formula>
    </cfRule>
  </conditionalFormatting>
  <conditionalFormatting sqref="H259:P259 N260:N269">
    <cfRule type="containsBlanks" dxfId="6086" priority="1082">
      <formula>LEN(TRIM(H259))=0</formula>
    </cfRule>
  </conditionalFormatting>
  <conditionalFormatting sqref="I259">
    <cfRule type="notContainsBlanks" dxfId="6085" priority="1083">
      <formula>LEN(TRIM(I259))&gt;0</formula>
    </cfRule>
  </conditionalFormatting>
  <conditionalFormatting sqref="I259">
    <cfRule type="containsBlanks" dxfId="6084" priority="1084">
      <formula>LEN(TRIM(I259))=0</formula>
    </cfRule>
  </conditionalFormatting>
  <conditionalFormatting sqref="I259">
    <cfRule type="notContainsBlanks" dxfId="6083" priority="1085">
      <formula>LEN(TRIM(I259))&gt;0</formula>
    </cfRule>
  </conditionalFormatting>
  <conditionalFormatting sqref="I259">
    <cfRule type="containsBlanks" dxfId="6082" priority="1086">
      <formula>LEN(TRIM(I259))=0</formula>
    </cfRule>
  </conditionalFormatting>
  <conditionalFormatting sqref="K259">
    <cfRule type="notContainsBlanks" dxfId="6081" priority="1087">
      <formula>LEN(TRIM(K259))&gt;0</formula>
    </cfRule>
  </conditionalFormatting>
  <conditionalFormatting sqref="K259">
    <cfRule type="containsBlanks" dxfId="6080" priority="1088">
      <formula>LEN(TRIM(K259))=0</formula>
    </cfRule>
  </conditionalFormatting>
  <conditionalFormatting sqref="K259">
    <cfRule type="notContainsBlanks" dxfId="6079" priority="1089">
      <formula>LEN(TRIM(K259))&gt;0</formula>
    </cfRule>
  </conditionalFormatting>
  <conditionalFormatting sqref="K259">
    <cfRule type="containsBlanks" dxfId="6078" priority="1090">
      <formula>LEN(TRIM(K259))=0</formula>
    </cfRule>
  </conditionalFormatting>
  <conditionalFormatting sqref="K259">
    <cfRule type="notContainsBlanks" dxfId="6077" priority="1091">
      <formula>LEN(TRIM(K259))&gt;0</formula>
    </cfRule>
  </conditionalFormatting>
  <conditionalFormatting sqref="K259">
    <cfRule type="containsBlanks" dxfId="6076" priority="1092">
      <formula>LEN(TRIM(K259))=0</formula>
    </cfRule>
  </conditionalFormatting>
  <conditionalFormatting sqref="S218 S220:S223">
    <cfRule type="notContainsBlanks" dxfId="6075" priority="1093">
      <formula>LEN(TRIM(S218))&gt;0</formula>
    </cfRule>
  </conditionalFormatting>
  <conditionalFormatting sqref="S218 S220:S223">
    <cfRule type="containsBlanks" dxfId="6074" priority="1094">
      <formula>LEN(TRIM(S218))=0</formula>
    </cfRule>
  </conditionalFormatting>
  <conditionalFormatting sqref="S218 S220:S223">
    <cfRule type="notContainsBlanks" dxfId="6073" priority="1095">
      <formula>LEN(TRIM(S218))&gt;0</formula>
    </cfRule>
  </conditionalFormatting>
  <conditionalFormatting sqref="S218 S220:S223">
    <cfRule type="containsBlanks" dxfId="6072" priority="1096">
      <formula>LEN(TRIM(S218))=0</formula>
    </cfRule>
  </conditionalFormatting>
  <conditionalFormatting sqref="S218 S220:S223">
    <cfRule type="notContainsBlanks" dxfId="6071" priority="1097">
      <formula>LEN(TRIM(S218))&gt;0</formula>
    </cfRule>
  </conditionalFormatting>
  <conditionalFormatting sqref="S218 S220:S223">
    <cfRule type="containsBlanks" dxfId="6070" priority="1098">
      <formula>LEN(TRIM(S218))=0</formula>
    </cfRule>
  </conditionalFormatting>
  <conditionalFormatting sqref="O357">
    <cfRule type="notContainsBlanks" dxfId="6069" priority="1099">
      <formula>LEN(TRIM(O357))&gt;0</formula>
    </cfRule>
  </conditionalFormatting>
  <conditionalFormatting sqref="O357">
    <cfRule type="containsBlanks" dxfId="6068" priority="1100">
      <formula>LEN(TRIM(O357))=0</formula>
    </cfRule>
  </conditionalFormatting>
  <conditionalFormatting sqref="P357">
    <cfRule type="notContainsBlanks" dxfId="6067" priority="1101">
      <formula>LEN(TRIM(P357))&gt;0</formula>
    </cfRule>
  </conditionalFormatting>
  <conditionalFormatting sqref="P357">
    <cfRule type="containsBlanks" dxfId="6066" priority="1102">
      <formula>LEN(TRIM(P357))=0</formula>
    </cfRule>
  </conditionalFormatting>
  <conditionalFormatting sqref="T383">
    <cfRule type="notContainsBlanks" dxfId="6065" priority="1103">
      <formula>LEN(TRIM(T383))&gt;0</formula>
    </cfRule>
  </conditionalFormatting>
  <conditionalFormatting sqref="T383">
    <cfRule type="containsBlanks" dxfId="6064" priority="1104">
      <formula>LEN(TRIM(T383))=0</formula>
    </cfRule>
  </conditionalFormatting>
  <conditionalFormatting sqref="T375">
    <cfRule type="notContainsBlanks" dxfId="6063" priority="1105">
      <formula>LEN(TRIM(T375))&gt;0</formula>
    </cfRule>
  </conditionalFormatting>
  <conditionalFormatting sqref="T375">
    <cfRule type="containsBlanks" dxfId="6062" priority="1106">
      <formula>LEN(TRIM(T375))=0</formula>
    </cfRule>
  </conditionalFormatting>
  <conditionalFormatting sqref="N384">
    <cfRule type="notContainsBlanks" dxfId="6061" priority="1107">
      <formula>LEN(TRIM(N384))&gt;0</formula>
    </cfRule>
  </conditionalFormatting>
  <conditionalFormatting sqref="N384">
    <cfRule type="containsBlanks" dxfId="6060" priority="1108">
      <formula>LEN(TRIM(N384))=0</formula>
    </cfRule>
  </conditionalFormatting>
  <conditionalFormatting sqref="T375">
    <cfRule type="notContainsBlanks" dxfId="6059" priority="1109">
      <formula>LEN(TRIM(T375))&gt;0</formula>
    </cfRule>
  </conditionalFormatting>
  <conditionalFormatting sqref="T375">
    <cfRule type="containsBlanks" dxfId="6058" priority="1110">
      <formula>LEN(TRIM(T375))=0</formula>
    </cfRule>
  </conditionalFormatting>
  <conditionalFormatting sqref="T377">
    <cfRule type="notContainsBlanks" dxfId="6057" priority="1111">
      <formula>LEN(TRIM(T377))&gt;0</formula>
    </cfRule>
  </conditionalFormatting>
  <conditionalFormatting sqref="T377">
    <cfRule type="containsBlanks" dxfId="6056" priority="1112">
      <formula>LEN(TRIM(T377))=0</formula>
    </cfRule>
  </conditionalFormatting>
  <conditionalFormatting sqref="V312:V325">
    <cfRule type="notContainsBlanks" dxfId="6055" priority="1113">
      <formula>LEN(TRIM(V312))&gt;0</formula>
    </cfRule>
  </conditionalFormatting>
  <conditionalFormatting sqref="V312:V325">
    <cfRule type="containsBlanks" dxfId="6054" priority="1114">
      <formula>LEN(TRIM(V312))=0</formula>
    </cfRule>
  </conditionalFormatting>
  <conditionalFormatting sqref="H236:H237 H264:P264 H278:H279 H292:H293 H306:H307 H320:H321 H334:H335 H362:H363 J265:J269 X348:X349 J334:J335 J320:X321 J292:X292 H265 K265:P265 K293:T293 V293:X297 J286:X286 I354:I367 K355:K367 M355:M367 O355:O367 J362:J363 L362:L363 N362:N363 P362:P363 J278:J279 L278:P279 I315:I339 I265:I296 H250:H251 K306:M307 T306:T307 R362:R363 P306:Q307 K236:X237 J250:L251 N250:P251 J293:J296 J298:J310 I312:J313 V298:V311">
    <cfRule type="notContainsBlanks" dxfId="6053" priority="1115">
      <formula>LEN(TRIM(H236))&gt;0</formula>
    </cfRule>
  </conditionalFormatting>
  <conditionalFormatting sqref="H236:H237 H264:P264 H278:H279 H292:H293 H306:H307 H320:H321 H334:H335 H362:H363 J265:J269 X348:X349 J334:J335 J320:X321 J292:X292 H265 K265:P265 K293:T293 V293:X297 J286:X286 I354:I367 K355:K367 M355:M367 O355:O367 J362:J363 L362:L363 N362:N363 P362:P363 J278:J279 L278:P279 I315:I339 I265:I296 H250:H251 K306:M307 T306:T307 R362:R363 P306:Q307 K236:X237 J250:L251 N250:P251 J293:J296 J298:J310 I312:J313 V298:V311">
    <cfRule type="containsBlanks" dxfId="6052" priority="1116">
      <formula>LEN(TRIM(H236))=0</formula>
    </cfRule>
  </conditionalFormatting>
  <conditionalFormatting sqref="K235 K249 K291 K305 K319 K361 K263:K269">
    <cfRule type="notContainsBlanks" dxfId="6051" priority="1117">
      <formula>LEN(TRIM(K235))&gt;0</formula>
    </cfRule>
  </conditionalFormatting>
  <conditionalFormatting sqref="K235 K249 K291 K305 K319 K361 K263:K269">
    <cfRule type="containsBlanks" dxfId="6050" priority="1118">
      <formula>LEN(TRIM(K235))=0</formula>
    </cfRule>
  </conditionalFormatting>
  <conditionalFormatting sqref="I390:I391">
    <cfRule type="notContainsBlanks" dxfId="6049" priority="1119">
      <formula>LEN(TRIM(I390))&gt;0</formula>
    </cfRule>
  </conditionalFormatting>
  <conditionalFormatting sqref="I390:I391">
    <cfRule type="containsBlanks" dxfId="6048" priority="1120">
      <formula>LEN(TRIM(I390))=0</formula>
    </cfRule>
  </conditionalFormatting>
  <conditionalFormatting sqref="I390:I391">
    <cfRule type="notContainsBlanks" dxfId="6047" priority="1121">
      <formula>LEN(TRIM(I390))&gt;0</formula>
    </cfRule>
  </conditionalFormatting>
  <conditionalFormatting sqref="I390:I391">
    <cfRule type="containsBlanks" dxfId="6046" priority="1122">
      <formula>LEN(TRIM(I390))=0</formula>
    </cfRule>
  </conditionalFormatting>
  <conditionalFormatting sqref="I390:I391">
    <cfRule type="notContainsBlanks" dxfId="6045" priority="1123">
      <formula>LEN(TRIM(I390))&gt;0</formula>
    </cfRule>
  </conditionalFormatting>
  <conditionalFormatting sqref="I390:I391">
    <cfRule type="containsBlanks" dxfId="6044" priority="1124">
      <formula>LEN(TRIM(I390))=0</formula>
    </cfRule>
  </conditionalFormatting>
  <conditionalFormatting sqref="T376:T378 T381">
    <cfRule type="notContainsBlanks" dxfId="6043" priority="1125">
      <formula>LEN(TRIM(T376))&gt;0</formula>
    </cfRule>
  </conditionalFormatting>
  <conditionalFormatting sqref="T376:T378 T381">
    <cfRule type="containsBlanks" dxfId="6042" priority="1126">
      <formula>LEN(TRIM(T376))=0</formula>
    </cfRule>
  </conditionalFormatting>
  <conditionalFormatting sqref="T378 T381">
    <cfRule type="notContainsBlanks" dxfId="6041" priority="1127">
      <formula>LEN(TRIM(T378))&gt;0</formula>
    </cfRule>
  </conditionalFormatting>
  <conditionalFormatting sqref="T378 T381">
    <cfRule type="containsBlanks" dxfId="6040" priority="1128">
      <formula>LEN(TRIM(T378))=0</formula>
    </cfRule>
  </conditionalFormatting>
  <conditionalFormatting sqref="T378 T381">
    <cfRule type="notContainsBlanks" dxfId="6039" priority="1129">
      <formula>LEN(TRIM(T378))&gt;0</formula>
    </cfRule>
  </conditionalFormatting>
  <conditionalFormatting sqref="T378 T381">
    <cfRule type="containsBlanks" dxfId="6038" priority="1130">
      <formula>LEN(TRIM(T378))=0</formula>
    </cfRule>
  </conditionalFormatting>
  <conditionalFormatting sqref="N385">
    <cfRule type="notContainsBlanks" dxfId="6037" priority="1131">
      <formula>LEN(TRIM(N385))&gt;0</formula>
    </cfRule>
  </conditionalFormatting>
  <conditionalFormatting sqref="N385">
    <cfRule type="containsBlanks" dxfId="6036" priority="1132">
      <formula>LEN(TRIM(N385))=0</formula>
    </cfRule>
  </conditionalFormatting>
  <conditionalFormatting sqref="T376">
    <cfRule type="notContainsBlanks" dxfId="6035" priority="1133">
      <formula>LEN(TRIM(T376))&gt;0</formula>
    </cfRule>
  </conditionalFormatting>
  <conditionalFormatting sqref="T376">
    <cfRule type="containsBlanks" dxfId="6034" priority="1134">
      <formula>LEN(TRIM(T376))=0</formula>
    </cfRule>
  </conditionalFormatting>
  <conditionalFormatting sqref="T377">
    <cfRule type="notContainsBlanks" dxfId="6033" priority="1135">
      <formula>LEN(TRIM(T377))&gt;0</formula>
    </cfRule>
  </conditionalFormatting>
  <conditionalFormatting sqref="T377">
    <cfRule type="containsBlanks" dxfId="6032" priority="1136">
      <formula>LEN(TRIM(T377))=0</formula>
    </cfRule>
  </conditionalFormatting>
  <conditionalFormatting sqref="W66 W77 W88 W99 W110">
    <cfRule type="notContainsBlanks" dxfId="6031" priority="1137">
      <formula>LEN(TRIM(W66))&gt;0</formula>
    </cfRule>
  </conditionalFormatting>
  <conditionalFormatting sqref="W66 W77 W88 W99 W110">
    <cfRule type="containsBlanks" dxfId="6030" priority="1138">
      <formula>LEN(TRIM(W66))=0</formula>
    </cfRule>
  </conditionalFormatting>
  <conditionalFormatting sqref="V229:V230 V285:V286 V313:V318">
    <cfRule type="notContainsBlanks" dxfId="6029" priority="1139">
      <formula>LEN(TRIM(V229))&gt;0</formula>
    </cfRule>
  </conditionalFormatting>
  <conditionalFormatting sqref="V229:V230 V285:V286 V313:V318">
    <cfRule type="containsBlanks" dxfId="6028" priority="1140">
      <formula>LEN(TRIM(V229))=0</formula>
    </cfRule>
  </conditionalFormatting>
  <conditionalFormatting sqref="V228 V242 V284 V312">
    <cfRule type="notContainsBlanks" dxfId="6027" priority="1141">
      <formula>LEN(TRIM(V228))&gt;0</formula>
    </cfRule>
  </conditionalFormatting>
  <conditionalFormatting sqref="V228 V242 V284 V312">
    <cfRule type="containsBlanks" dxfId="6026" priority="1142">
      <formula>LEN(TRIM(V228))=0</formula>
    </cfRule>
  </conditionalFormatting>
  <conditionalFormatting sqref="V228 V242 V284 V312">
    <cfRule type="notContainsBlanks" dxfId="6025" priority="1143">
      <formula>LEN(TRIM(V228))&gt;0</formula>
    </cfRule>
  </conditionalFormatting>
  <conditionalFormatting sqref="V228 V242 V284 V312">
    <cfRule type="containsBlanks" dxfId="6024" priority="1144">
      <formula>LEN(TRIM(V228))=0</formula>
    </cfRule>
  </conditionalFormatting>
  <conditionalFormatting sqref="V229:V230 V285:V286 V313:V318">
    <cfRule type="notContainsBlanks" dxfId="6023" priority="1145">
      <formula>LEN(TRIM(V229))&gt;0</formula>
    </cfRule>
  </conditionalFormatting>
  <conditionalFormatting sqref="V229:V230 V285:V286 V313:V318">
    <cfRule type="containsBlanks" dxfId="6022" priority="1146">
      <formula>LEN(TRIM(V229))=0</formula>
    </cfRule>
  </conditionalFormatting>
  <conditionalFormatting sqref="V229:V230 V285:V286 V313:V318">
    <cfRule type="notContainsBlanks" dxfId="6021" priority="1147">
      <formula>LEN(TRIM(V229))&gt;0</formula>
    </cfRule>
  </conditionalFormatting>
  <conditionalFormatting sqref="V229:V230 V285:V286 V313:V318">
    <cfRule type="containsBlanks" dxfId="6020" priority="1148">
      <formula>LEN(TRIM(V229))=0</formula>
    </cfRule>
  </conditionalFormatting>
  <conditionalFormatting sqref="V231 V287 V315">
    <cfRule type="notContainsBlanks" dxfId="6019" priority="1149">
      <formula>LEN(TRIM(V231))&gt;0</formula>
    </cfRule>
  </conditionalFormatting>
  <conditionalFormatting sqref="V231 V287 V315">
    <cfRule type="containsBlanks" dxfId="6018" priority="1150">
      <formula>LEN(TRIM(V231))=0</formula>
    </cfRule>
  </conditionalFormatting>
  <conditionalFormatting sqref="J242 J250:J255 J278:J283 J320:J325 J334:J339 J362:J367 J264:J269 J292:J296 J298:J310 J312:J313">
    <cfRule type="notContainsBlanks" dxfId="6017" priority="1151">
      <formula>LEN(TRIM(J242))&gt;0</formula>
    </cfRule>
  </conditionalFormatting>
  <conditionalFormatting sqref="J242 J250:J255 J278:J283 J320:J325 J334:J339 J362:J367 J264:J269 J292:J296 J298:J310 J312:J313">
    <cfRule type="containsBlanks" dxfId="6016" priority="1152">
      <formula>LEN(TRIM(J242))=0</formula>
    </cfRule>
  </conditionalFormatting>
  <conditionalFormatting sqref="J242 J250:J255 J278:J283 J320:J325 J334:J339 J362:J367 J264:J269 J292:J296 J298:J310 J312:J313">
    <cfRule type="notContainsBlanks" dxfId="6015" priority="1153">
      <formula>LEN(TRIM(J242))&gt;0</formula>
    </cfRule>
  </conditionalFormatting>
  <conditionalFormatting sqref="J242 J250:J255 J278:J283 J320:J325 J334:J339 J362:J367 J264:J269 J292:J296 J298:J310 J312:J313">
    <cfRule type="containsBlanks" dxfId="6014" priority="1154">
      <formula>LEN(TRIM(J242))=0</formula>
    </cfRule>
  </conditionalFormatting>
  <conditionalFormatting sqref="V233 V289 V317">
    <cfRule type="notContainsBlanks" dxfId="6013" priority="1155">
      <formula>LEN(TRIM(V233))&gt;0</formula>
    </cfRule>
  </conditionalFormatting>
  <conditionalFormatting sqref="V233 V289 V317">
    <cfRule type="containsBlanks" dxfId="6012" priority="1156">
      <formula>LEN(TRIM(V233))=0</formula>
    </cfRule>
  </conditionalFormatting>
  <conditionalFormatting sqref="V233 V289 V317">
    <cfRule type="notContainsBlanks" dxfId="6011" priority="1157">
      <formula>LEN(TRIM(V233))&gt;0</formula>
    </cfRule>
  </conditionalFormatting>
  <conditionalFormatting sqref="V233 V289 V317">
    <cfRule type="containsBlanks" dxfId="6010" priority="1158">
      <formula>LEN(TRIM(V233))=0</formula>
    </cfRule>
  </conditionalFormatting>
  <conditionalFormatting sqref="V234:V242 V318:V325 V290:V311">
    <cfRule type="notContainsBlanks" dxfId="6009" priority="1159">
      <formula>LEN(TRIM(V234))&gt;0</formula>
    </cfRule>
  </conditionalFormatting>
  <conditionalFormatting sqref="V234:V242 V318:V325 V290:V311">
    <cfRule type="containsBlanks" dxfId="6008" priority="1160">
      <formula>LEN(TRIM(V234))=0</formula>
    </cfRule>
  </conditionalFormatting>
  <conditionalFormatting sqref="K357">
    <cfRule type="notContainsBlanks" dxfId="6007" priority="1161">
      <formula>LEN(TRIM(K357))&gt;0</formula>
    </cfRule>
  </conditionalFormatting>
  <conditionalFormatting sqref="K357">
    <cfRule type="containsBlanks" dxfId="6006" priority="1162">
      <formula>LEN(TRIM(K357))=0</formula>
    </cfRule>
  </conditionalFormatting>
  <conditionalFormatting sqref="Q302:Q303">
    <cfRule type="notContainsBlanks" dxfId="6005" priority="1163">
      <formula>LEN(TRIM(Q302))&gt;0</formula>
    </cfRule>
  </conditionalFormatting>
  <conditionalFormatting sqref="Q302:Q303">
    <cfRule type="containsBlanks" dxfId="6004" priority="1164">
      <formula>LEN(TRIM(Q302))=0</formula>
    </cfRule>
  </conditionalFormatting>
  <conditionalFormatting sqref="V385">
    <cfRule type="notContainsBlanks" dxfId="6003" priority="1165">
      <formula>LEN(TRIM(V385))&gt;0</formula>
    </cfRule>
  </conditionalFormatting>
  <conditionalFormatting sqref="V385">
    <cfRule type="containsBlanks" dxfId="6002" priority="1166">
      <formula>LEN(TRIM(V385))=0</formula>
    </cfRule>
  </conditionalFormatting>
  <conditionalFormatting sqref="O314:S314 N312:N325">
    <cfRule type="notContainsBlanks" dxfId="6001" priority="1167">
      <formula>LEN(TRIM(O314))&gt;0</formula>
    </cfRule>
  </conditionalFormatting>
  <conditionalFormatting sqref="O314:S314 N312:N325">
    <cfRule type="containsBlanks" dxfId="6000" priority="1168">
      <formula>LEN(TRIM(O314))=0</formula>
    </cfRule>
  </conditionalFormatting>
  <conditionalFormatting sqref="N375">
    <cfRule type="notContainsBlanks" dxfId="5999" priority="1169">
      <formula>LEN(TRIM(N375))&gt;0</formula>
    </cfRule>
  </conditionalFormatting>
  <conditionalFormatting sqref="N375">
    <cfRule type="containsBlanks" dxfId="5998" priority="1170">
      <formula>LEN(TRIM(N375))=0</formula>
    </cfRule>
  </conditionalFormatting>
  <conditionalFormatting sqref="R357">
    <cfRule type="notContainsBlanks" dxfId="5997" priority="1171">
      <formula>LEN(TRIM(R357))&gt;0</formula>
    </cfRule>
  </conditionalFormatting>
  <conditionalFormatting sqref="R357">
    <cfRule type="containsBlanks" dxfId="5996" priority="1172">
      <formula>LEN(TRIM(R357))=0</formula>
    </cfRule>
  </conditionalFormatting>
  <conditionalFormatting sqref="S118 S129 S140 S151 S162">
    <cfRule type="notContainsBlanks" dxfId="5995" priority="1173">
      <formula>LEN(TRIM(S118))&gt;0</formula>
    </cfRule>
  </conditionalFormatting>
  <conditionalFormatting sqref="S118 S129 S140 S151 S162">
    <cfRule type="containsBlanks" dxfId="5994" priority="1174">
      <formula>LEN(TRIM(S118))=0</formula>
    </cfRule>
  </conditionalFormatting>
  <conditionalFormatting sqref="P301">
    <cfRule type="notContainsBlanks" dxfId="5993" priority="1175">
      <formula>LEN(TRIM(P301))&gt;0</formula>
    </cfRule>
  </conditionalFormatting>
  <conditionalFormatting sqref="P301">
    <cfRule type="containsBlanks" dxfId="5992" priority="1176">
      <formula>LEN(TRIM(P301))=0</formula>
    </cfRule>
  </conditionalFormatting>
  <conditionalFormatting sqref="K124 K135 K146 K157 K168">
    <cfRule type="notContainsBlanks" dxfId="5991" priority="1177">
      <formula>LEN(TRIM(K124))&gt;0</formula>
    </cfRule>
  </conditionalFormatting>
  <conditionalFormatting sqref="K124 K135 K146 K157 K168">
    <cfRule type="containsBlanks" dxfId="5990" priority="1178">
      <formula>LEN(TRIM(K124))=0</formula>
    </cfRule>
  </conditionalFormatting>
  <conditionalFormatting sqref="W66 W77 W88 W99 W110">
    <cfRule type="notContainsBlanks" dxfId="5989" priority="1179">
      <formula>LEN(TRIM(W66))&gt;0</formula>
    </cfRule>
  </conditionalFormatting>
  <conditionalFormatting sqref="W66 W77 W88 W99 W110">
    <cfRule type="containsBlanks" dxfId="5988" priority="1180">
      <formula>LEN(TRIM(W66))=0</formula>
    </cfRule>
  </conditionalFormatting>
  <conditionalFormatting sqref="W66 W77 W88 W99 W110">
    <cfRule type="notContainsBlanks" dxfId="5987" priority="1181">
      <formula>LEN(TRIM(W66))&gt;0</formula>
    </cfRule>
  </conditionalFormatting>
  <conditionalFormatting sqref="W66 W77 W88 W99 W110">
    <cfRule type="containsBlanks" dxfId="5986" priority="1182">
      <formula>LEN(TRIM(W66))=0</formula>
    </cfRule>
  </conditionalFormatting>
  <conditionalFormatting sqref="N385">
    <cfRule type="notContainsBlanks" dxfId="5985" priority="1183">
      <formula>LEN(TRIM(N385))&gt;0</formula>
    </cfRule>
  </conditionalFormatting>
  <conditionalFormatting sqref="N385">
    <cfRule type="containsBlanks" dxfId="5984" priority="1184">
      <formula>LEN(TRIM(N385))=0</formula>
    </cfRule>
  </conditionalFormatting>
  <conditionalFormatting sqref="S123 S134 S145 S156 S167">
    <cfRule type="notContainsBlanks" dxfId="5983" priority="1185">
      <formula>LEN(TRIM(S123))&gt;0</formula>
    </cfRule>
  </conditionalFormatting>
  <conditionalFormatting sqref="S123 S134 S145 S156 S167">
    <cfRule type="containsBlanks" dxfId="5982" priority="1186">
      <formula>LEN(TRIM(S123))=0</formula>
    </cfRule>
  </conditionalFormatting>
  <conditionalFormatting sqref="S123 S134 S145 S156 S167">
    <cfRule type="notContainsBlanks" dxfId="5981" priority="1187">
      <formula>LEN(TRIM(S123))&gt;0</formula>
    </cfRule>
  </conditionalFormatting>
  <conditionalFormatting sqref="S123 S134 S145 S156 S167">
    <cfRule type="containsBlanks" dxfId="5980" priority="1188">
      <formula>LEN(TRIM(S123))=0</formula>
    </cfRule>
  </conditionalFormatting>
  <conditionalFormatting sqref="S125:S128 S136:S139 S147:S150 S158:S161 S169:S172">
    <cfRule type="notContainsBlanks" dxfId="5979" priority="1189">
      <formula>LEN(TRIM(S125))&gt;0</formula>
    </cfRule>
  </conditionalFormatting>
  <conditionalFormatting sqref="S125:S128 S136:S139 S147:S150 S158:S161 S169:S172">
    <cfRule type="containsBlanks" dxfId="5978" priority="1190">
      <formula>LEN(TRIM(S125))=0</formula>
    </cfRule>
  </conditionalFormatting>
  <conditionalFormatting sqref="S125:S128 S136:S139 S147:S150 S158:S161 S169:S172">
    <cfRule type="notContainsBlanks" dxfId="5977" priority="1191">
      <formula>LEN(TRIM(S125))&gt;0</formula>
    </cfRule>
  </conditionalFormatting>
  <conditionalFormatting sqref="S125:S128 S136:S139 S147:S150 S158:S161 S169:S172">
    <cfRule type="containsBlanks" dxfId="5976" priority="1192">
      <formula>LEN(TRIM(S125))=0</formula>
    </cfRule>
  </conditionalFormatting>
  <conditionalFormatting sqref="S217">
    <cfRule type="notContainsBlanks" dxfId="5975" priority="1193">
      <formula>LEN(TRIM(S217))&gt;0</formula>
    </cfRule>
  </conditionalFormatting>
  <conditionalFormatting sqref="S217">
    <cfRule type="containsBlanks" dxfId="5974" priority="1194">
      <formula>LEN(TRIM(S217))=0</formula>
    </cfRule>
  </conditionalFormatting>
  <conditionalFormatting sqref="S224">
    <cfRule type="notContainsBlanks" dxfId="5973" priority="1195">
      <formula>LEN(TRIM(S224))&gt;0</formula>
    </cfRule>
  </conditionalFormatting>
  <conditionalFormatting sqref="S224">
    <cfRule type="containsBlanks" dxfId="5972" priority="1196">
      <formula>LEN(TRIM(S224))=0</formula>
    </cfRule>
  </conditionalFormatting>
  <conditionalFormatting sqref="I256">
    <cfRule type="notContainsBlanks" dxfId="5971" priority="1197">
      <formula>LEN(TRIM(I256))&gt;0</formula>
    </cfRule>
  </conditionalFormatting>
  <conditionalFormatting sqref="I256">
    <cfRule type="containsBlanks" dxfId="5970" priority="1198">
      <formula>LEN(TRIM(I256))=0</formula>
    </cfRule>
  </conditionalFormatting>
  <conditionalFormatting sqref="S377">
    <cfRule type="notContainsBlanks" dxfId="5969" priority="1199">
      <formula>LEN(TRIM(S377))&gt;0</formula>
    </cfRule>
  </conditionalFormatting>
  <conditionalFormatting sqref="S377">
    <cfRule type="containsBlanks" dxfId="5968" priority="1200">
      <formula>LEN(TRIM(S377))=0</formula>
    </cfRule>
  </conditionalFormatting>
  <conditionalFormatting sqref="S213:S217">
    <cfRule type="notContainsBlanks" dxfId="5967" priority="1201">
      <formula>LEN(TRIM(S213))&gt;0</formula>
    </cfRule>
  </conditionalFormatting>
  <conditionalFormatting sqref="S213:S217">
    <cfRule type="containsBlanks" dxfId="5966" priority="1202">
      <formula>LEN(TRIM(S213))=0</formula>
    </cfRule>
  </conditionalFormatting>
  <conditionalFormatting sqref="S228 S242 S284 S312">
    <cfRule type="notContainsBlanks" dxfId="5965" priority="1203">
      <formula>LEN(TRIM(S228))&gt;0</formula>
    </cfRule>
  </conditionalFormatting>
  <conditionalFormatting sqref="S228 S242 S284 S312">
    <cfRule type="containsBlanks" dxfId="5964" priority="1204">
      <formula>LEN(TRIM(S228))=0</formula>
    </cfRule>
  </conditionalFormatting>
  <conditionalFormatting sqref="W70 W81 W92 W103 W114">
    <cfRule type="notContainsBlanks" dxfId="5963" priority="1205">
      <formula>LEN(TRIM(W70))&gt;0</formula>
    </cfRule>
  </conditionalFormatting>
  <conditionalFormatting sqref="W70 W81 W92 W103 W114">
    <cfRule type="containsBlanks" dxfId="5962" priority="1206">
      <formula>LEN(TRIM(W70))=0</formula>
    </cfRule>
  </conditionalFormatting>
  <conditionalFormatting sqref="S224 S228 S242 S284 S312">
    <cfRule type="notContainsBlanks" dxfId="5961" priority="1207">
      <formula>LEN(TRIM(S224))&gt;0</formula>
    </cfRule>
  </conditionalFormatting>
  <conditionalFormatting sqref="S224 S228 S242 S284 S312">
    <cfRule type="containsBlanks" dxfId="5960" priority="1208">
      <formula>LEN(TRIM(S224))=0</formula>
    </cfRule>
  </conditionalFormatting>
  <conditionalFormatting sqref="S228 S242 S284 S312">
    <cfRule type="notContainsBlanks" dxfId="5959" priority="1209">
      <formula>LEN(TRIM(S228))&gt;0</formula>
    </cfRule>
  </conditionalFormatting>
  <conditionalFormatting sqref="S228 S242 S284 S312">
    <cfRule type="containsBlanks" dxfId="5958" priority="1210">
      <formula>LEN(TRIM(S228))=0</formula>
    </cfRule>
  </conditionalFormatting>
  <conditionalFormatting sqref="V294:X297 M294:T297 V298:V311">
    <cfRule type="notContainsBlanks" dxfId="5957" priority="1211">
      <formula>LEN(TRIM(V294))&gt;0</formula>
    </cfRule>
  </conditionalFormatting>
  <conditionalFormatting sqref="V294:X297 M294:T297 V298:V311">
    <cfRule type="containsBlanks" dxfId="5956" priority="1212">
      <formula>LEN(TRIM(V294))=0</formula>
    </cfRule>
  </conditionalFormatting>
  <conditionalFormatting sqref="T294:T297">
    <cfRule type="notContainsBlanks" dxfId="5955" priority="1213">
      <formula>LEN(TRIM(T294))&gt;0</formula>
    </cfRule>
  </conditionalFormatting>
  <conditionalFormatting sqref="T294:T297">
    <cfRule type="containsBlanks" dxfId="5954" priority="1214">
      <formula>LEN(TRIM(T294))=0</formula>
    </cfRule>
  </conditionalFormatting>
  <conditionalFormatting sqref="U285:U292 U229:U242 U313:U325">
    <cfRule type="notContainsBlanks" dxfId="5953" priority="1215">
      <formula>LEN(TRIM(U285))&gt;0</formula>
    </cfRule>
  </conditionalFormatting>
  <conditionalFormatting sqref="U285:U292 U229:U242 U313:U325">
    <cfRule type="containsBlanks" dxfId="5952" priority="1216">
      <formula>LEN(TRIM(U285))=0</formula>
    </cfRule>
  </conditionalFormatting>
  <conditionalFormatting sqref="S121:S122 S132:S133 S154:S172 S143:S150">
    <cfRule type="notContainsBlanks" dxfId="5951" priority="1217">
      <formula>LEN(TRIM(S121))&gt;0</formula>
    </cfRule>
  </conditionalFormatting>
  <conditionalFormatting sqref="S121:S122 S132:S133 S154:S172 S143:S150">
    <cfRule type="containsBlanks" dxfId="5950" priority="1218">
      <formula>LEN(TRIM(S121))=0</formula>
    </cfRule>
  </conditionalFormatting>
  <conditionalFormatting sqref="O315:O325 O294:O297 O312:O313">
    <cfRule type="notContainsBlanks" dxfId="5949" priority="1219">
      <formula>LEN(TRIM(O315))&gt;0</formula>
    </cfRule>
  </conditionalFormatting>
  <conditionalFormatting sqref="O315:O325 O294:O297 O312:O313">
    <cfRule type="containsBlanks" dxfId="5948" priority="1220">
      <formula>LEN(TRIM(O315))=0</formula>
    </cfRule>
  </conditionalFormatting>
  <conditionalFormatting sqref="X118 X129 X140 X151 X162">
    <cfRule type="notContainsBlanks" dxfId="5947" priority="1221">
      <formula>LEN(TRIM(X118))&gt;0</formula>
    </cfRule>
  </conditionalFormatting>
  <conditionalFormatting sqref="X118 X129 X140 X151 X162">
    <cfRule type="containsBlanks" dxfId="5946" priority="1222">
      <formula>LEN(TRIM(X118))=0</formula>
    </cfRule>
  </conditionalFormatting>
  <conditionalFormatting sqref="X118 X129 X140 X151 X162">
    <cfRule type="notContainsBlanks" dxfId="5945" priority="1223">
      <formula>LEN(TRIM(X118))&gt;0</formula>
    </cfRule>
  </conditionalFormatting>
  <conditionalFormatting sqref="X118 X129 X140 X151 X162">
    <cfRule type="containsBlanks" dxfId="5944" priority="1224">
      <formula>LEN(TRIM(X118))=0</formula>
    </cfRule>
  </conditionalFormatting>
  <conditionalFormatting sqref="X118 X129 X140 X151 X162">
    <cfRule type="notContainsBlanks" dxfId="5943" priority="1225">
      <formula>LEN(TRIM(X118))&gt;0</formula>
    </cfRule>
  </conditionalFormatting>
  <conditionalFormatting sqref="X118 X129 X140 X151 X162">
    <cfRule type="containsBlanks" dxfId="5942" priority="1226">
      <formula>LEN(TRIM(X118))=0</formula>
    </cfRule>
  </conditionalFormatting>
  <conditionalFormatting sqref="X118 X129 X140 X151 X162">
    <cfRule type="notContainsBlanks" dxfId="5941" priority="1227">
      <formula>LEN(TRIM(X118))&gt;0</formula>
    </cfRule>
  </conditionalFormatting>
  <conditionalFormatting sqref="X118 X129 X140 X151 X162">
    <cfRule type="containsBlanks" dxfId="5940" priority="1228">
      <formula>LEN(TRIM(X118))=0</formula>
    </cfRule>
  </conditionalFormatting>
  <conditionalFormatting sqref="V383">
    <cfRule type="notContainsBlanks" dxfId="5939" priority="1229">
      <formula>LEN(TRIM(V383))&gt;0</formula>
    </cfRule>
  </conditionalFormatting>
  <conditionalFormatting sqref="V383">
    <cfRule type="containsBlanks" dxfId="5938" priority="1230">
      <formula>LEN(TRIM(V383))=0</formula>
    </cfRule>
  </conditionalFormatting>
  <conditionalFormatting sqref="V384">
    <cfRule type="notContainsBlanks" dxfId="5937" priority="1231">
      <formula>LEN(TRIM(V384))&gt;0</formula>
    </cfRule>
  </conditionalFormatting>
  <conditionalFormatting sqref="V384">
    <cfRule type="containsBlanks" dxfId="5936" priority="1232">
      <formula>LEN(TRIM(V384))=0</formula>
    </cfRule>
  </conditionalFormatting>
  <conditionalFormatting sqref="V384">
    <cfRule type="notContainsBlanks" dxfId="5935" priority="1233">
      <formula>LEN(TRIM(V384))&gt;0</formula>
    </cfRule>
  </conditionalFormatting>
  <conditionalFormatting sqref="V384">
    <cfRule type="containsBlanks" dxfId="5934" priority="1234">
      <formula>LEN(TRIM(V384))=0</formula>
    </cfRule>
  </conditionalFormatting>
  <conditionalFormatting sqref="V382">
    <cfRule type="notContainsBlanks" dxfId="5933" priority="1235">
      <formula>LEN(TRIM(V382))&gt;0</formula>
    </cfRule>
  </conditionalFormatting>
  <conditionalFormatting sqref="V382">
    <cfRule type="containsBlanks" dxfId="5932" priority="1236">
      <formula>LEN(TRIM(V382))=0</formula>
    </cfRule>
  </conditionalFormatting>
  <conditionalFormatting sqref="V382">
    <cfRule type="notContainsBlanks" dxfId="5931" priority="1237">
      <formula>LEN(TRIM(V382))&gt;0</formula>
    </cfRule>
  </conditionalFormatting>
  <conditionalFormatting sqref="V382">
    <cfRule type="containsBlanks" dxfId="5930" priority="1238">
      <formula>LEN(TRIM(V382))=0</formula>
    </cfRule>
  </conditionalFormatting>
  <conditionalFormatting sqref="V383">
    <cfRule type="notContainsBlanks" dxfId="5929" priority="1239">
      <formula>LEN(TRIM(V383))&gt;0</formula>
    </cfRule>
  </conditionalFormatting>
  <conditionalFormatting sqref="V383">
    <cfRule type="containsBlanks" dxfId="5928" priority="1240">
      <formula>LEN(TRIM(V383))=0</formula>
    </cfRule>
  </conditionalFormatting>
  <conditionalFormatting sqref="T306">
    <cfRule type="notContainsBlanks" dxfId="5927" priority="1241">
      <formula>LEN(TRIM(T306))&gt;0</formula>
    </cfRule>
  </conditionalFormatting>
  <conditionalFormatting sqref="T306">
    <cfRule type="containsBlanks" dxfId="5926" priority="1242">
      <formula>LEN(TRIM(T306))=0</formula>
    </cfRule>
  </conditionalFormatting>
  <conditionalFormatting sqref="S213:S216">
    <cfRule type="notContainsBlanks" dxfId="5925" priority="1243">
      <formula>LEN(TRIM(S213))&gt;0</formula>
    </cfRule>
  </conditionalFormatting>
  <conditionalFormatting sqref="S213:S216">
    <cfRule type="containsBlanks" dxfId="5924" priority="1244">
      <formula>LEN(TRIM(S213))=0</formula>
    </cfRule>
  </conditionalFormatting>
  <conditionalFormatting sqref="S217">
    <cfRule type="notContainsBlanks" dxfId="5923" priority="1245">
      <formula>LEN(TRIM(S217))&gt;0</formula>
    </cfRule>
  </conditionalFormatting>
  <conditionalFormatting sqref="S217">
    <cfRule type="containsBlanks" dxfId="5922" priority="1246">
      <formula>LEN(TRIM(S217))=0</formula>
    </cfRule>
  </conditionalFormatting>
  <conditionalFormatting sqref="K235 K249 K291 K305 K319 K361 K263:K269">
    <cfRule type="notContainsBlanks" dxfId="5921" priority="1247">
      <formula>LEN(TRIM(K235))&gt;0</formula>
    </cfRule>
  </conditionalFormatting>
  <conditionalFormatting sqref="K235 K249 K291 K305 K319 K361 K263:K269">
    <cfRule type="containsBlanks" dxfId="5920" priority="1248">
      <formula>LEN(TRIM(K235))=0</formula>
    </cfRule>
  </conditionalFormatting>
  <conditionalFormatting sqref="U396">
    <cfRule type="notContainsBlanks" dxfId="5919" priority="1249">
      <formula>LEN(TRIM(U396))&gt;0</formula>
    </cfRule>
  </conditionalFormatting>
  <conditionalFormatting sqref="U396">
    <cfRule type="containsBlanks" dxfId="5918" priority="1250">
      <formula>LEN(TRIM(U396))=0</formula>
    </cfRule>
  </conditionalFormatting>
  <conditionalFormatting sqref="U396">
    <cfRule type="notContainsBlanks" dxfId="5917" priority="1251">
      <formula>LEN(TRIM(U396))&gt;0</formula>
    </cfRule>
  </conditionalFormatting>
  <conditionalFormatting sqref="U396">
    <cfRule type="containsBlanks" dxfId="5916" priority="1252">
      <formula>LEN(TRIM(U396))=0</formula>
    </cfRule>
  </conditionalFormatting>
  <conditionalFormatting sqref="X174:X175 X185:X186 X196:X197 X207:X208 X218:X219">
    <cfRule type="notContainsBlanks" dxfId="5915" priority="1253">
      <formula>LEN(TRIM(X174))&gt;0</formula>
    </cfRule>
  </conditionalFormatting>
  <conditionalFormatting sqref="X174:X175 X185:X186 X196:X197 X207:X208 X218:X219">
    <cfRule type="containsBlanks" dxfId="5914" priority="1254">
      <formula>LEN(TRIM(X174))=0</formula>
    </cfRule>
  </conditionalFormatting>
  <conditionalFormatting sqref="X174:X175 X185:X186 X196:X197 X207:X208 X218:X219">
    <cfRule type="notContainsBlanks" dxfId="5913" priority="1255">
      <formula>LEN(TRIM(X174))&gt;0</formula>
    </cfRule>
  </conditionalFormatting>
  <conditionalFormatting sqref="X174:X175 X185:X186 X196:X197 X207:X208 X218:X219">
    <cfRule type="containsBlanks" dxfId="5912" priority="1256">
      <formula>LEN(TRIM(X174))=0</formula>
    </cfRule>
  </conditionalFormatting>
  <conditionalFormatting sqref="X176:X179 X187:X190 X198:X201 X209:X212 X220:X223">
    <cfRule type="notContainsBlanks" dxfId="5911" priority="1257">
      <formula>LEN(TRIM(X176))&gt;0</formula>
    </cfRule>
  </conditionalFormatting>
  <conditionalFormatting sqref="X176:X179 X187:X190 X198:X201 X209:X212 X220:X223">
    <cfRule type="containsBlanks" dxfId="5910" priority="1258">
      <formula>LEN(TRIM(X176))=0</formula>
    </cfRule>
  </conditionalFormatting>
  <conditionalFormatting sqref="X177 X188 X199 X210 X221">
    <cfRule type="notContainsBlanks" dxfId="5909" priority="1259">
      <formula>LEN(TRIM(X177))&gt;0</formula>
    </cfRule>
  </conditionalFormatting>
  <conditionalFormatting sqref="X177 X188 X199 X210 X221">
    <cfRule type="containsBlanks" dxfId="5908" priority="1260">
      <formula>LEN(TRIM(X177))=0</formula>
    </cfRule>
  </conditionalFormatting>
  <conditionalFormatting sqref="V385">
    <cfRule type="notContainsBlanks" dxfId="5907" priority="1261">
      <formula>LEN(TRIM(V385))&gt;0</formula>
    </cfRule>
  </conditionalFormatting>
  <conditionalFormatting sqref="V385">
    <cfRule type="containsBlanks" dxfId="5906" priority="1262">
      <formula>LEN(TRIM(V385))=0</formula>
    </cfRule>
  </conditionalFormatting>
  <conditionalFormatting sqref="W385 W388:W402">
    <cfRule type="notContainsBlanks" dxfId="5905" priority="1263">
      <formula>LEN(TRIM(W385))&gt;0</formula>
    </cfRule>
  </conditionalFormatting>
  <conditionalFormatting sqref="W385 W388:W402">
    <cfRule type="containsBlanks" dxfId="5904" priority="1264">
      <formula>LEN(TRIM(W385))=0</formula>
    </cfRule>
  </conditionalFormatting>
  <conditionalFormatting sqref="W385 W388:W402">
    <cfRule type="notContainsBlanks" dxfId="5903" priority="1265">
      <formula>LEN(TRIM(W385))&gt;0</formula>
    </cfRule>
  </conditionalFormatting>
  <conditionalFormatting sqref="W385 W388:W402">
    <cfRule type="containsBlanks" dxfId="5902" priority="1266">
      <formula>LEN(TRIM(W385))=0</formula>
    </cfRule>
  </conditionalFormatting>
  <conditionalFormatting sqref="W382:W384">
    <cfRule type="notContainsBlanks" dxfId="5901" priority="1267">
      <formula>LEN(TRIM(W382))&gt;0</formula>
    </cfRule>
  </conditionalFormatting>
  <conditionalFormatting sqref="W382:W384">
    <cfRule type="containsBlanks" dxfId="5900" priority="1268">
      <formula>LEN(TRIM(W382))=0</formula>
    </cfRule>
  </conditionalFormatting>
  <conditionalFormatting sqref="W383">
    <cfRule type="notContainsBlanks" dxfId="5899" priority="1269">
      <formula>LEN(TRIM(W383))&gt;0</formula>
    </cfRule>
  </conditionalFormatting>
  <conditionalFormatting sqref="W383">
    <cfRule type="containsBlanks" dxfId="5898" priority="1270">
      <formula>LEN(TRIM(W383))=0</formula>
    </cfRule>
  </conditionalFormatting>
  <conditionalFormatting sqref="W382">
    <cfRule type="notContainsBlanks" dxfId="5897" priority="1271">
      <formula>LEN(TRIM(W382))&gt;0</formula>
    </cfRule>
  </conditionalFormatting>
  <conditionalFormatting sqref="W382">
    <cfRule type="containsBlanks" dxfId="5896" priority="1272">
      <formula>LEN(TRIM(W382))=0</formula>
    </cfRule>
  </conditionalFormatting>
  <conditionalFormatting sqref="W382">
    <cfRule type="notContainsBlanks" dxfId="5895" priority="1273">
      <formula>LEN(TRIM(W382))&gt;0</formula>
    </cfRule>
  </conditionalFormatting>
  <conditionalFormatting sqref="W382">
    <cfRule type="containsBlanks" dxfId="5894" priority="1274">
      <formula>LEN(TRIM(W382))=0</formula>
    </cfRule>
  </conditionalFormatting>
  <conditionalFormatting sqref="W383">
    <cfRule type="notContainsBlanks" dxfId="5893" priority="1275">
      <formula>LEN(TRIM(W383))&gt;0</formula>
    </cfRule>
  </conditionalFormatting>
  <conditionalFormatting sqref="W383">
    <cfRule type="containsBlanks" dxfId="5892" priority="1276">
      <formula>LEN(TRIM(W383))=0</formula>
    </cfRule>
  </conditionalFormatting>
  <conditionalFormatting sqref="W384">
    <cfRule type="notContainsBlanks" dxfId="5891" priority="1277">
      <formula>LEN(TRIM(W384))&gt;0</formula>
    </cfRule>
  </conditionalFormatting>
  <conditionalFormatting sqref="W384">
    <cfRule type="containsBlanks" dxfId="5890" priority="1278">
      <formula>LEN(TRIM(W384))=0</formula>
    </cfRule>
  </conditionalFormatting>
  <conditionalFormatting sqref="W384">
    <cfRule type="notContainsBlanks" dxfId="5889" priority="1279">
      <formula>LEN(TRIM(W384))&gt;0</formula>
    </cfRule>
  </conditionalFormatting>
  <conditionalFormatting sqref="W384">
    <cfRule type="containsBlanks" dxfId="5888" priority="1280">
      <formula>LEN(TRIM(W384))=0</formula>
    </cfRule>
  </conditionalFormatting>
  <conditionalFormatting sqref="W384">
    <cfRule type="notContainsBlanks" dxfId="5887" priority="1281">
      <formula>LEN(TRIM(W384))&gt;0</formula>
    </cfRule>
  </conditionalFormatting>
  <conditionalFormatting sqref="W384">
    <cfRule type="containsBlanks" dxfId="5886" priority="1282">
      <formula>LEN(TRIM(W384))=0</formula>
    </cfRule>
  </conditionalFormatting>
  <conditionalFormatting sqref="W383">
    <cfRule type="notContainsBlanks" dxfId="5885" priority="1283">
      <formula>LEN(TRIM(W383))&gt;0</formula>
    </cfRule>
  </conditionalFormatting>
  <conditionalFormatting sqref="W383">
    <cfRule type="containsBlanks" dxfId="5884" priority="1284">
      <formula>LEN(TRIM(W383))=0</formula>
    </cfRule>
  </conditionalFormatting>
  <conditionalFormatting sqref="W384">
    <cfRule type="notContainsBlanks" dxfId="5883" priority="1285">
      <formula>LEN(TRIM(W384))&gt;0</formula>
    </cfRule>
  </conditionalFormatting>
  <conditionalFormatting sqref="W384">
    <cfRule type="containsBlanks" dxfId="5882" priority="1286">
      <formula>LEN(TRIM(W384))=0</formula>
    </cfRule>
  </conditionalFormatting>
  <conditionalFormatting sqref="W383">
    <cfRule type="notContainsBlanks" dxfId="5881" priority="1287">
      <formula>LEN(TRIM(W383))&gt;0</formula>
    </cfRule>
  </conditionalFormatting>
  <conditionalFormatting sqref="W383">
    <cfRule type="containsBlanks" dxfId="5880" priority="1288">
      <formula>LEN(TRIM(W383))=0</formula>
    </cfRule>
  </conditionalFormatting>
  <conditionalFormatting sqref="W383">
    <cfRule type="notContainsBlanks" dxfId="5879" priority="1289">
      <formula>LEN(TRIM(W383))&gt;0</formula>
    </cfRule>
  </conditionalFormatting>
  <conditionalFormatting sqref="W383">
    <cfRule type="containsBlanks" dxfId="5878" priority="1290">
      <formula>LEN(TRIM(W383))=0</formula>
    </cfRule>
  </conditionalFormatting>
  <conditionalFormatting sqref="W384">
    <cfRule type="notContainsBlanks" dxfId="5877" priority="1291">
      <formula>LEN(TRIM(W384))&gt;0</formula>
    </cfRule>
  </conditionalFormatting>
  <conditionalFormatting sqref="W384">
    <cfRule type="containsBlanks" dxfId="5876" priority="1292">
      <formula>LEN(TRIM(W384))=0</formula>
    </cfRule>
  </conditionalFormatting>
  <conditionalFormatting sqref="W384">
    <cfRule type="notContainsBlanks" dxfId="5875" priority="1293">
      <formula>LEN(TRIM(W384))&gt;0</formula>
    </cfRule>
  </conditionalFormatting>
  <conditionalFormatting sqref="W384">
    <cfRule type="containsBlanks" dxfId="5874" priority="1294">
      <formula>LEN(TRIM(W384))=0</formula>
    </cfRule>
  </conditionalFormatting>
  <conditionalFormatting sqref="H248:H249 J248:L249 N248:P249">
    <cfRule type="notContainsBlanks" dxfId="5873" priority="1295">
      <formula>LEN(TRIM(H248))&gt;0</formula>
    </cfRule>
  </conditionalFormatting>
  <conditionalFormatting sqref="H248:H249 J248:L249 N248:P249">
    <cfRule type="containsBlanks" dxfId="5872" priority="1296">
      <formula>LEN(TRIM(H248))=0</formula>
    </cfRule>
  </conditionalFormatting>
  <conditionalFormatting sqref="H248:H249 J248:L249 N248:P249">
    <cfRule type="notContainsBlanks" dxfId="5871" priority="1297">
      <formula>LEN(TRIM(H248))&gt;0</formula>
    </cfRule>
  </conditionalFormatting>
  <conditionalFormatting sqref="H248:H249 J248:L249 N248:P249">
    <cfRule type="containsBlanks" dxfId="5870" priority="1298">
      <formula>LEN(TRIM(H248))=0</formula>
    </cfRule>
  </conditionalFormatting>
  <conditionalFormatting sqref="H246 J246:L246 N246:P246">
    <cfRule type="notContainsBlanks" dxfId="5869" priority="1299">
      <formula>LEN(TRIM(H246))&gt;0</formula>
    </cfRule>
  </conditionalFormatting>
  <conditionalFormatting sqref="H246 J246:L246 N246:P246">
    <cfRule type="containsBlanks" dxfId="5868" priority="1300">
      <formula>LEN(TRIM(H246))=0</formula>
    </cfRule>
  </conditionalFormatting>
  <conditionalFormatting sqref="H246 J246:L246 N246:P246">
    <cfRule type="notContainsBlanks" dxfId="5867" priority="1301">
      <formula>LEN(TRIM(H246))&gt;0</formula>
    </cfRule>
  </conditionalFormatting>
  <conditionalFormatting sqref="H246 J246:L246 N246:P246">
    <cfRule type="containsBlanks" dxfId="5866" priority="1302">
      <formula>LEN(TRIM(H246))=0</formula>
    </cfRule>
  </conditionalFormatting>
  <conditionalFormatting sqref="H246 J246:L246 N246:P246">
    <cfRule type="notContainsBlanks" dxfId="5865" priority="1303">
      <formula>LEN(TRIM(H246))&gt;0</formula>
    </cfRule>
  </conditionalFormatting>
  <conditionalFormatting sqref="H246 J246:L246 N246:P246">
    <cfRule type="containsBlanks" dxfId="5864" priority="1304">
      <formula>LEN(TRIM(H246))=0</formula>
    </cfRule>
  </conditionalFormatting>
  <conditionalFormatting sqref="H246 J246:L246 N246:P246">
    <cfRule type="notContainsBlanks" dxfId="5863" priority="1305">
      <formula>LEN(TRIM(H246))&gt;0</formula>
    </cfRule>
  </conditionalFormatting>
  <conditionalFormatting sqref="H246 J246:L246 N246:P246">
    <cfRule type="containsBlanks" dxfId="5862" priority="1306">
      <formula>LEN(TRIM(H246))=0</formula>
    </cfRule>
  </conditionalFormatting>
  <conditionalFormatting sqref="H247 J247:L247 N247:P247">
    <cfRule type="notContainsBlanks" dxfId="5861" priority="1307">
      <formula>LEN(TRIM(H247))&gt;0</formula>
    </cfRule>
  </conditionalFormatting>
  <conditionalFormatting sqref="H247 J247:L247 N247:P247">
    <cfRule type="containsBlanks" dxfId="5860" priority="1308">
      <formula>LEN(TRIM(H247))=0</formula>
    </cfRule>
  </conditionalFormatting>
  <conditionalFormatting sqref="H247 J247:L247 N247:P247">
    <cfRule type="notContainsBlanks" dxfId="5859" priority="1309">
      <formula>LEN(TRIM(H247))&gt;0</formula>
    </cfRule>
  </conditionalFormatting>
  <conditionalFormatting sqref="H247 J247:L247 N247:P247">
    <cfRule type="containsBlanks" dxfId="5858" priority="1310">
      <formula>LEN(TRIM(H247))=0</formula>
    </cfRule>
  </conditionalFormatting>
  <conditionalFormatting sqref="P299:P300">
    <cfRule type="notContainsBlanks" dxfId="5857" priority="1311">
      <formula>LEN(TRIM(P299))&gt;0</formula>
    </cfRule>
  </conditionalFormatting>
  <conditionalFormatting sqref="P299:P300">
    <cfRule type="containsBlanks" dxfId="5856" priority="1312">
      <formula>LEN(TRIM(P299))=0</formula>
    </cfRule>
  </conditionalFormatting>
  <conditionalFormatting sqref="K124 K135 K146 K157 K168">
    <cfRule type="notContainsBlanks" dxfId="5855" priority="1313">
      <formula>LEN(TRIM(K124))&gt;0</formula>
    </cfRule>
  </conditionalFormatting>
  <conditionalFormatting sqref="K124 K135 K146 K157 K168">
    <cfRule type="containsBlanks" dxfId="5854" priority="1314">
      <formula>LEN(TRIM(K124))=0</formula>
    </cfRule>
  </conditionalFormatting>
  <conditionalFormatting sqref="N384">
    <cfRule type="notContainsBlanks" dxfId="5853" priority="1315">
      <formula>LEN(TRIM(N384))&gt;0</formula>
    </cfRule>
  </conditionalFormatting>
  <conditionalFormatting sqref="N384">
    <cfRule type="containsBlanks" dxfId="5852" priority="1316">
      <formula>LEN(TRIM(N384))=0</formula>
    </cfRule>
  </conditionalFormatting>
  <conditionalFormatting sqref="K236:K237 K250:K251 K264:K265 K292:K293 K306:K307 K320:K321 K362:K363">
    <cfRule type="notContainsBlanks" dxfId="5851" priority="1317">
      <formula>LEN(TRIM(K236))&gt;0</formula>
    </cfRule>
  </conditionalFormatting>
  <conditionalFormatting sqref="K236:K237 K250:K251 K264:K265 K292:K293 K306:K307 K320:K321 K362:K363">
    <cfRule type="containsBlanks" dxfId="5850" priority="1318">
      <formula>LEN(TRIM(K236))=0</formula>
    </cfRule>
  </conditionalFormatting>
  <conditionalFormatting sqref="K236:K237 K250:K251 K264:K265 K292:K293 K306:K307 K320:K321 K362:K363">
    <cfRule type="notContainsBlanks" dxfId="5849" priority="1319">
      <formula>LEN(TRIM(K236))&gt;0</formula>
    </cfRule>
  </conditionalFormatting>
  <conditionalFormatting sqref="K236:K237 K250:K251 K264:K265 K292:K293 K306:K307 K320:K321 K362:K363">
    <cfRule type="containsBlanks" dxfId="5848" priority="1320">
      <formula>LEN(TRIM(K236))=0</formula>
    </cfRule>
  </conditionalFormatting>
  <conditionalFormatting sqref="I257:I260">
    <cfRule type="notContainsBlanks" dxfId="5847" priority="1321">
      <formula>LEN(TRIM(I257))&gt;0</formula>
    </cfRule>
  </conditionalFormatting>
  <conditionalFormatting sqref="I257:I260">
    <cfRule type="containsBlanks" dxfId="5846" priority="1322">
      <formula>LEN(TRIM(I257))=0</formula>
    </cfRule>
  </conditionalFormatting>
  <conditionalFormatting sqref="U217:U218 U220:U224">
    <cfRule type="notContainsBlanks" dxfId="5845" priority="1323">
      <formula>LEN(TRIM(U217))&gt;0</formula>
    </cfRule>
  </conditionalFormatting>
  <conditionalFormatting sqref="U217:U218 U220:U224">
    <cfRule type="containsBlanks" dxfId="5844" priority="1324">
      <formula>LEN(TRIM(U217))=0</formula>
    </cfRule>
  </conditionalFormatting>
  <conditionalFormatting sqref="U220:U223">
    <cfRule type="notContainsBlanks" dxfId="5843" priority="1325">
      <formula>LEN(TRIM(U220))&gt;0</formula>
    </cfRule>
  </conditionalFormatting>
  <conditionalFormatting sqref="U220:U223">
    <cfRule type="containsBlanks" dxfId="5842" priority="1326">
      <formula>LEN(TRIM(U220))=0</formula>
    </cfRule>
  </conditionalFormatting>
  <conditionalFormatting sqref="U217:U218 U220:U224">
    <cfRule type="notContainsBlanks" dxfId="5841" priority="1327">
      <formula>LEN(TRIM(U217))&gt;0</formula>
    </cfRule>
  </conditionalFormatting>
  <conditionalFormatting sqref="U217:U218 U220:U224">
    <cfRule type="containsBlanks" dxfId="5840" priority="1328">
      <formula>LEN(TRIM(U217))=0</formula>
    </cfRule>
  </conditionalFormatting>
  <conditionalFormatting sqref="U217:U218 U220:U224">
    <cfRule type="notContainsBlanks" dxfId="5839" priority="1329">
      <formula>LEN(TRIM(U217))&gt;0</formula>
    </cfRule>
  </conditionalFormatting>
  <conditionalFormatting sqref="U217:U218 U220:U224">
    <cfRule type="containsBlanks" dxfId="5838" priority="1330">
      <formula>LEN(TRIM(U217))=0</formula>
    </cfRule>
  </conditionalFormatting>
  <conditionalFormatting sqref="U218">
    <cfRule type="notContainsBlanks" dxfId="5837" priority="1331">
      <formula>LEN(TRIM(U218))&gt;0</formula>
    </cfRule>
  </conditionalFormatting>
  <conditionalFormatting sqref="U218">
    <cfRule type="containsBlanks" dxfId="5836" priority="1332">
      <formula>LEN(TRIM(U218))=0</formula>
    </cfRule>
  </conditionalFormatting>
  <conditionalFormatting sqref="U218">
    <cfRule type="notContainsBlanks" dxfId="5835" priority="1333">
      <formula>LEN(TRIM(U218))&gt;0</formula>
    </cfRule>
  </conditionalFormatting>
  <conditionalFormatting sqref="U218">
    <cfRule type="containsBlanks" dxfId="5834" priority="1334">
      <formula>LEN(TRIM(U218))=0</formula>
    </cfRule>
  </conditionalFormatting>
  <conditionalFormatting sqref="U285:U292 U229:U242 U313:U325">
    <cfRule type="notContainsBlanks" dxfId="5833" priority="1335">
      <formula>LEN(TRIM(U285))&gt;0</formula>
    </cfRule>
  </conditionalFormatting>
  <conditionalFormatting sqref="U285:U292 U229:U242 U313:U325">
    <cfRule type="containsBlanks" dxfId="5832" priority="1336">
      <formula>LEN(TRIM(U285))=0</formula>
    </cfRule>
  </conditionalFormatting>
  <conditionalFormatting sqref="U232:U242 U288:U292 U316:U325">
    <cfRule type="notContainsBlanks" dxfId="5831" priority="1337">
      <formula>LEN(TRIM(U232))&gt;0</formula>
    </cfRule>
  </conditionalFormatting>
  <conditionalFormatting sqref="U232:U242 U288:U292 U316:U325">
    <cfRule type="containsBlanks" dxfId="5830" priority="1338">
      <formula>LEN(TRIM(U232))=0</formula>
    </cfRule>
  </conditionalFormatting>
  <conditionalFormatting sqref="U285:U292 U229:U242 U313:U325">
    <cfRule type="notContainsBlanks" dxfId="5829" priority="1339">
      <formula>LEN(TRIM(U285))&gt;0</formula>
    </cfRule>
  </conditionalFormatting>
  <conditionalFormatting sqref="U285:U292 U229:U242 U313:U325">
    <cfRule type="containsBlanks" dxfId="5828" priority="1340">
      <formula>LEN(TRIM(U285))=0</formula>
    </cfRule>
  </conditionalFormatting>
  <conditionalFormatting sqref="N70 N81 N92 N103 N114 N73:N74 N84 N95 N106 N117">
    <cfRule type="notContainsBlanks" dxfId="5827" priority="1341">
      <formula>LEN(TRIM(N70))&gt;0</formula>
    </cfRule>
  </conditionalFormatting>
  <conditionalFormatting sqref="N70 N81 N92 N103 N114 N73:N74 N84 N95 N106 N117">
    <cfRule type="containsBlanks" dxfId="5826" priority="1342">
      <formula>LEN(TRIM(N70))=0</formula>
    </cfRule>
  </conditionalFormatting>
  <conditionalFormatting sqref="T308">
    <cfRule type="notContainsBlanks" dxfId="5825" priority="1343">
      <formula>LEN(TRIM(T308))&gt;0</formula>
    </cfRule>
  </conditionalFormatting>
  <conditionalFormatting sqref="T308">
    <cfRule type="containsBlanks" dxfId="5824" priority="1344">
      <formula>LEN(TRIM(T308))=0</formula>
    </cfRule>
  </conditionalFormatting>
  <conditionalFormatting sqref="T301">
    <cfRule type="notContainsBlanks" dxfId="5823" priority="1345">
      <formula>LEN(TRIM(T301))&gt;0</formula>
    </cfRule>
  </conditionalFormatting>
  <conditionalFormatting sqref="T301">
    <cfRule type="containsBlanks" dxfId="5822" priority="1346">
      <formula>LEN(TRIM(T301))=0</formula>
    </cfRule>
  </conditionalFormatting>
  <conditionalFormatting sqref="T308">
    <cfRule type="notContainsBlanks" dxfId="5821" priority="1347">
      <formula>LEN(TRIM(T308))&gt;0</formula>
    </cfRule>
  </conditionalFormatting>
  <conditionalFormatting sqref="T308">
    <cfRule type="containsBlanks" dxfId="5820" priority="1348">
      <formula>LEN(TRIM(T308))=0</formula>
    </cfRule>
  </conditionalFormatting>
  <conditionalFormatting sqref="T301">
    <cfRule type="notContainsBlanks" dxfId="5819" priority="1349">
      <formula>LEN(TRIM(T301))&gt;0</formula>
    </cfRule>
  </conditionalFormatting>
  <conditionalFormatting sqref="T301">
    <cfRule type="containsBlanks" dxfId="5818" priority="1350">
      <formula>LEN(TRIM(T301))=0</formula>
    </cfRule>
  </conditionalFormatting>
  <conditionalFormatting sqref="T301">
    <cfRule type="notContainsBlanks" dxfId="5817" priority="1351">
      <formula>LEN(TRIM(T301))&gt;0</formula>
    </cfRule>
  </conditionalFormatting>
  <conditionalFormatting sqref="T301">
    <cfRule type="containsBlanks" dxfId="5816" priority="1352">
      <formula>LEN(TRIM(T301))=0</formula>
    </cfRule>
  </conditionalFormatting>
  <conditionalFormatting sqref="T306">
    <cfRule type="notContainsBlanks" dxfId="5815" priority="1353">
      <formula>LEN(TRIM(T306))&gt;0</formula>
    </cfRule>
  </conditionalFormatting>
  <conditionalFormatting sqref="T306">
    <cfRule type="containsBlanks" dxfId="5814" priority="1354">
      <formula>LEN(TRIM(T306))=0</formula>
    </cfRule>
  </conditionalFormatting>
  <conditionalFormatting sqref="T306">
    <cfRule type="notContainsBlanks" dxfId="5813" priority="1355">
      <formula>LEN(TRIM(T306))&gt;0</formula>
    </cfRule>
  </conditionalFormatting>
  <conditionalFormatting sqref="T306">
    <cfRule type="containsBlanks" dxfId="5812" priority="1356">
      <formula>LEN(TRIM(T306))=0</formula>
    </cfRule>
  </conditionalFormatting>
  <conditionalFormatting sqref="T321">
    <cfRule type="notContainsBlanks" dxfId="5811" priority="1357">
      <formula>LEN(TRIM(T321))&gt;0</formula>
    </cfRule>
  </conditionalFormatting>
  <conditionalFormatting sqref="T321">
    <cfRule type="containsBlanks" dxfId="5810" priority="1358">
      <formula>LEN(TRIM(T321))=0</formula>
    </cfRule>
  </conditionalFormatting>
  <conditionalFormatting sqref="M316:M317">
    <cfRule type="notContainsBlanks" dxfId="5809" priority="1359">
      <formula>LEN(TRIM(M316))&gt;0</formula>
    </cfRule>
  </conditionalFormatting>
  <conditionalFormatting sqref="M316:M317">
    <cfRule type="containsBlanks" dxfId="5808" priority="1360">
      <formula>LEN(TRIM(M316))=0</formula>
    </cfRule>
  </conditionalFormatting>
  <conditionalFormatting sqref="M312:M313 M315">
    <cfRule type="notContainsBlanks" dxfId="5807" priority="1361">
      <formula>LEN(TRIM(M312))&gt;0</formula>
    </cfRule>
  </conditionalFormatting>
  <conditionalFormatting sqref="M312:M313 M315">
    <cfRule type="containsBlanks" dxfId="5806" priority="1362">
      <formula>LEN(TRIM(M312))=0</formula>
    </cfRule>
  </conditionalFormatting>
  <conditionalFormatting sqref="S221:S223">
    <cfRule type="notContainsBlanks" dxfId="5805" priority="1363">
      <formula>LEN(TRIM(S221))&gt;0</formula>
    </cfRule>
  </conditionalFormatting>
  <conditionalFormatting sqref="S221:S223">
    <cfRule type="containsBlanks" dxfId="5804" priority="1364">
      <formula>LEN(TRIM(S221))=0</formula>
    </cfRule>
  </conditionalFormatting>
  <conditionalFormatting sqref="S213:S216">
    <cfRule type="notContainsBlanks" dxfId="5803" priority="1365">
      <formula>LEN(TRIM(S213))&gt;0</formula>
    </cfRule>
  </conditionalFormatting>
  <conditionalFormatting sqref="S213:S216">
    <cfRule type="containsBlanks" dxfId="5802" priority="1366">
      <formula>LEN(TRIM(S213))=0</formula>
    </cfRule>
  </conditionalFormatting>
  <conditionalFormatting sqref="Q305">
    <cfRule type="notContainsBlanks" dxfId="5801" priority="1367">
      <formula>LEN(TRIM(Q305))&gt;0</formula>
    </cfRule>
  </conditionalFormatting>
  <conditionalFormatting sqref="Q305">
    <cfRule type="containsBlanks" dxfId="5800" priority="1368">
      <formula>LEN(TRIM(Q305))=0</formula>
    </cfRule>
  </conditionalFormatting>
  <conditionalFormatting sqref="T306">
    <cfRule type="notContainsBlanks" dxfId="5799" priority="1369">
      <formula>LEN(TRIM(T306))&gt;0</formula>
    </cfRule>
  </conditionalFormatting>
  <conditionalFormatting sqref="T306">
    <cfRule type="containsBlanks" dxfId="5798" priority="1370">
      <formula>LEN(TRIM(T306))=0</formula>
    </cfRule>
  </conditionalFormatting>
  <conditionalFormatting sqref="H253 J253:L253 N253:P253">
    <cfRule type="notContainsBlanks" dxfId="5797" priority="1371">
      <formula>LEN(TRIM(H253))&gt;0</formula>
    </cfRule>
  </conditionalFormatting>
  <conditionalFormatting sqref="H253 J253:L253 N253:P253">
    <cfRule type="containsBlanks" dxfId="5796" priority="1372">
      <formula>LEN(TRIM(H253))=0</formula>
    </cfRule>
  </conditionalFormatting>
  <conditionalFormatting sqref="T302">
    <cfRule type="notContainsBlanks" dxfId="5795" priority="1373">
      <formula>LEN(TRIM(T302))&gt;0</formula>
    </cfRule>
  </conditionalFormatting>
  <conditionalFormatting sqref="T302">
    <cfRule type="containsBlanks" dxfId="5794" priority="1374">
      <formula>LEN(TRIM(T302))=0</formula>
    </cfRule>
  </conditionalFormatting>
  <conditionalFormatting sqref="T307">
    <cfRule type="notContainsBlanks" dxfId="5793" priority="1375">
      <formula>LEN(TRIM(T307))&gt;0</formula>
    </cfRule>
  </conditionalFormatting>
  <conditionalFormatting sqref="T307">
    <cfRule type="containsBlanks" dxfId="5792" priority="1376">
      <formula>LEN(TRIM(T307))=0</formula>
    </cfRule>
  </conditionalFormatting>
  <conditionalFormatting sqref="T320">
    <cfRule type="notContainsBlanks" dxfId="5791" priority="1377">
      <formula>LEN(TRIM(T320))&gt;0</formula>
    </cfRule>
  </conditionalFormatting>
  <conditionalFormatting sqref="T320">
    <cfRule type="containsBlanks" dxfId="5790" priority="1378">
      <formula>LEN(TRIM(T320))=0</formula>
    </cfRule>
  </conditionalFormatting>
  <conditionalFormatting sqref="T312:T313 T315">
    <cfRule type="notContainsBlanks" dxfId="5789" priority="1379">
      <formula>LEN(TRIM(T312))&gt;0</formula>
    </cfRule>
  </conditionalFormatting>
  <conditionalFormatting sqref="T312:T313 T315">
    <cfRule type="containsBlanks" dxfId="5788" priority="1380">
      <formula>LEN(TRIM(T312))=0</formula>
    </cfRule>
  </conditionalFormatting>
  <conditionalFormatting sqref="T317">
    <cfRule type="notContainsBlanks" dxfId="5787" priority="1381">
      <formula>LEN(TRIM(T317))&gt;0</formula>
    </cfRule>
  </conditionalFormatting>
  <conditionalFormatting sqref="T317">
    <cfRule type="containsBlanks" dxfId="5786" priority="1382">
      <formula>LEN(TRIM(T317))=0</formula>
    </cfRule>
  </conditionalFormatting>
  <conditionalFormatting sqref="V294:V311">
    <cfRule type="notContainsBlanks" dxfId="5785" priority="1383">
      <formula>LEN(TRIM(V294))&gt;0</formula>
    </cfRule>
  </conditionalFormatting>
  <conditionalFormatting sqref="V294:V311">
    <cfRule type="containsBlanks" dxfId="5784" priority="1384">
      <formula>LEN(TRIM(V294))=0</formula>
    </cfRule>
  </conditionalFormatting>
  <conditionalFormatting sqref="T318">
    <cfRule type="notContainsBlanks" dxfId="5783" priority="1385">
      <formula>LEN(TRIM(T318))&gt;0</formula>
    </cfRule>
  </conditionalFormatting>
  <conditionalFormatting sqref="T318">
    <cfRule type="containsBlanks" dxfId="5782" priority="1386">
      <formula>LEN(TRIM(T318))=0</formula>
    </cfRule>
  </conditionalFormatting>
  <conditionalFormatting sqref="T319">
    <cfRule type="notContainsBlanks" dxfId="5781" priority="1387">
      <formula>LEN(TRIM(T319))&gt;0</formula>
    </cfRule>
  </conditionalFormatting>
  <conditionalFormatting sqref="T319">
    <cfRule type="containsBlanks" dxfId="5780" priority="1388">
      <formula>LEN(TRIM(T319))=0</formula>
    </cfRule>
  </conditionalFormatting>
  <conditionalFormatting sqref="T321">
    <cfRule type="notContainsBlanks" dxfId="5779" priority="1389">
      <formula>LEN(TRIM(T321))&gt;0</formula>
    </cfRule>
  </conditionalFormatting>
  <conditionalFormatting sqref="T321">
    <cfRule type="containsBlanks" dxfId="5778" priority="1390">
      <formula>LEN(TRIM(T321))=0</formula>
    </cfRule>
  </conditionalFormatting>
  <conditionalFormatting sqref="T321">
    <cfRule type="notContainsBlanks" dxfId="5777" priority="1391">
      <formula>LEN(TRIM(T321))&gt;0</formula>
    </cfRule>
  </conditionalFormatting>
  <conditionalFormatting sqref="T321">
    <cfRule type="containsBlanks" dxfId="5776" priority="1392">
      <formula>LEN(TRIM(T321))=0</formula>
    </cfRule>
  </conditionalFormatting>
  <conditionalFormatting sqref="N390">
    <cfRule type="notContainsBlanks" dxfId="5775" priority="1393">
      <formula>LEN(TRIM(N390))&gt;0</formula>
    </cfRule>
  </conditionalFormatting>
  <conditionalFormatting sqref="N390">
    <cfRule type="containsBlanks" dxfId="5774" priority="1394">
      <formula>LEN(TRIM(N390))=0</formula>
    </cfRule>
  </conditionalFormatting>
  <conditionalFormatting sqref="N390">
    <cfRule type="notContainsBlanks" dxfId="5773" priority="1395">
      <formula>LEN(TRIM(N390))&gt;0</formula>
    </cfRule>
  </conditionalFormatting>
  <conditionalFormatting sqref="N390">
    <cfRule type="containsBlanks" dxfId="5772" priority="1396">
      <formula>LEN(TRIM(N390))=0</formula>
    </cfRule>
  </conditionalFormatting>
  <conditionalFormatting sqref="N384:N385">
    <cfRule type="notContainsBlanks" dxfId="5771" priority="1397">
      <formula>LEN(TRIM(N384))&gt;0</formula>
    </cfRule>
  </conditionalFormatting>
  <conditionalFormatting sqref="N384:N385">
    <cfRule type="containsBlanks" dxfId="5770" priority="1398">
      <formula>LEN(TRIM(N384))=0</formula>
    </cfRule>
  </conditionalFormatting>
  <conditionalFormatting sqref="N385">
    <cfRule type="notContainsBlanks" dxfId="5769" priority="1399">
      <formula>LEN(TRIM(N385))&gt;0</formula>
    </cfRule>
  </conditionalFormatting>
  <conditionalFormatting sqref="N385">
    <cfRule type="containsBlanks" dxfId="5768" priority="1400">
      <formula>LEN(TRIM(N385))=0</formula>
    </cfRule>
  </conditionalFormatting>
  <conditionalFormatting sqref="N384">
    <cfRule type="notContainsBlanks" dxfId="5767" priority="1401">
      <formula>LEN(TRIM(N384))&gt;0</formula>
    </cfRule>
  </conditionalFormatting>
  <conditionalFormatting sqref="N384">
    <cfRule type="containsBlanks" dxfId="5766" priority="1402">
      <formula>LEN(TRIM(N384))=0</formula>
    </cfRule>
  </conditionalFormatting>
  <conditionalFormatting sqref="N383">
    <cfRule type="notContainsBlanks" dxfId="5765" priority="1403">
      <formula>LEN(TRIM(N383))&gt;0</formula>
    </cfRule>
  </conditionalFormatting>
  <conditionalFormatting sqref="N383">
    <cfRule type="containsBlanks" dxfId="5764" priority="1404">
      <formula>LEN(TRIM(N383))=0</formula>
    </cfRule>
  </conditionalFormatting>
  <conditionalFormatting sqref="N389">
    <cfRule type="notContainsBlanks" dxfId="5763" priority="1405">
      <formula>LEN(TRIM(N389))&gt;0</formula>
    </cfRule>
  </conditionalFormatting>
  <conditionalFormatting sqref="N389">
    <cfRule type="containsBlanks" dxfId="5762" priority="1406">
      <formula>LEN(TRIM(N389))=0</formula>
    </cfRule>
  </conditionalFormatting>
  <conditionalFormatting sqref="N382">
    <cfRule type="notContainsBlanks" dxfId="5761" priority="1407">
      <formula>LEN(TRIM(N382))&gt;0</formula>
    </cfRule>
  </conditionalFormatting>
  <conditionalFormatting sqref="N382">
    <cfRule type="containsBlanks" dxfId="5760" priority="1408">
      <formula>LEN(TRIM(N382))=0</formula>
    </cfRule>
  </conditionalFormatting>
  <conditionalFormatting sqref="N378">
    <cfRule type="notContainsBlanks" dxfId="5759" priority="1409">
      <formula>LEN(TRIM(N378))&gt;0</formula>
    </cfRule>
  </conditionalFormatting>
  <conditionalFormatting sqref="N378">
    <cfRule type="containsBlanks" dxfId="5758" priority="1410">
      <formula>LEN(TRIM(N378))=0</formula>
    </cfRule>
  </conditionalFormatting>
  <conditionalFormatting sqref="N378">
    <cfRule type="notContainsBlanks" dxfId="5757" priority="1411">
      <formula>LEN(TRIM(N378))&gt;0</formula>
    </cfRule>
  </conditionalFormatting>
  <conditionalFormatting sqref="N378">
    <cfRule type="containsBlanks" dxfId="5756" priority="1412">
      <formula>LEN(TRIM(N378))=0</formula>
    </cfRule>
  </conditionalFormatting>
  <conditionalFormatting sqref="X118 X129 X140 X151 X162">
    <cfRule type="notContainsBlanks" dxfId="5755" priority="1413">
      <formula>LEN(TRIM(X118))&gt;0</formula>
    </cfRule>
  </conditionalFormatting>
  <conditionalFormatting sqref="X118 X129 X140 X151 X162">
    <cfRule type="containsBlanks" dxfId="5754" priority="1414">
      <formula>LEN(TRIM(X118))=0</formula>
    </cfRule>
  </conditionalFormatting>
  <conditionalFormatting sqref="X118 X129 X140 X151 X162">
    <cfRule type="notContainsBlanks" dxfId="5753" priority="1415">
      <formula>LEN(TRIM(X118))&gt;0</formula>
    </cfRule>
  </conditionalFormatting>
  <conditionalFormatting sqref="X118 X129 X140 X151 X162">
    <cfRule type="containsBlanks" dxfId="5752" priority="1416">
      <formula>LEN(TRIM(X118))=0</formula>
    </cfRule>
  </conditionalFormatting>
  <conditionalFormatting sqref="J286:X286 I354:I367 I315:I339 I264:I296 I312:I313">
    <cfRule type="notContainsBlanks" dxfId="5751" priority="1417">
      <formula>LEN(TRIM(J286))&gt;0</formula>
    </cfRule>
  </conditionalFormatting>
  <conditionalFormatting sqref="J286:X286 I354:I367 I315:I339 I264:I296 I312:I313">
    <cfRule type="containsBlanks" dxfId="5750" priority="1418">
      <formula>LEN(TRIM(J286))=0</formula>
    </cfRule>
  </conditionalFormatting>
  <conditionalFormatting sqref="J286:X286 I354:I367 I315:I339 I264:I296 I312:I313">
    <cfRule type="notContainsBlanks" dxfId="5749" priority="1419">
      <formula>LEN(TRIM(J286))&gt;0</formula>
    </cfRule>
  </conditionalFormatting>
  <conditionalFormatting sqref="J286:X286 I354:I367 I315:I339 I264:I296 I312:I313">
    <cfRule type="containsBlanks" dxfId="5748" priority="1420">
      <formula>LEN(TRIM(J286))=0</formula>
    </cfRule>
  </conditionalFormatting>
  <conditionalFormatting sqref="L236:L237 L250:L251 L264:L265 L278:L279 L292:L293 L306:L307 L320:L321 L362:L363">
    <cfRule type="notContainsBlanks" dxfId="5747" priority="1421">
      <formula>LEN(TRIM(L236))&gt;0</formula>
    </cfRule>
  </conditionalFormatting>
  <conditionalFormatting sqref="L236:L237 L250:L251 L264:L265 L278:L279 L292:L293 L306:L307 L320:L321 L362:L363">
    <cfRule type="containsBlanks" dxfId="5746" priority="1422">
      <formula>LEN(TRIM(L236))=0</formula>
    </cfRule>
  </conditionalFormatting>
  <conditionalFormatting sqref="L236:L237 L250:L251 L264:L265 L278:L279 L292:L293 L306:L307 L320:L321 L362:L363">
    <cfRule type="notContainsBlanks" dxfId="5745" priority="1423">
      <formula>LEN(TRIM(L236))&gt;0</formula>
    </cfRule>
  </conditionalFormatting>
  <conditionalFormatting sqref="L236:L237 L250:L251 L264:L265 L278:L279 L292:L293 L306:L307 L320:L321 L362:L363">
    <cfRule type="containsBlanks" dxfId="5744" priority="1424">
      <formula>LEN(TRIM(L236))=0</formula>
    </cfRule>
  </conditionalFormatting>
  <conditionalFormatting sqref="H245 J245:L245 N245:P245">
    <cfRule type="notContainsBlanks" dxfId="5743" priority="1425">
      <formula>LEN(TRIM(H245))&gt;0</formula>
    </cfRule>
  </conditionalFormatting>
  <conditionalFormatting sqref="H245 J245:L245 N245:P245">
    <cfRule type="containsBlanks" dxfId="5742" priority="1426">
      <formula>LEN(TRIM(H245))=0</formula>
    </cfRule>
  </conditionalFormatting>
  <conditionalFormatting sqref="H245 J245:L245 N245:P245">
    <cfRule type="notContainsBlanks" dxfId="5741" priority="1427">
      <formula>LEN(TRIM(H245))&gt;0</formula>
    </cfRule>
  </conditionalFormatting>
  <conditionalFormatting sqref="H245 J245:L245 N245:P245">
    <cfRule type="containsBlanks" dxfId="5740" priority="1428">
      <formula>LEN(TRIM(H245))=0</formula>
    </cfRule>
  </conditionalFormatting>
  <conditionalFormatting sqref="K238:L238 K252:L252 K266:L266 L280 K308 K322:L322 K364:L364 L241 L255 L269 L283 L311 L325 L367">
    <cfRule type="notContainsBlanks" dxfId="5739" priority="1429">
      <formula>LEN(TRIM(K238))&gt;0</formula>
    </cfRule>
  </conditionalFormatting>
  <conditionalFormatting sqref="K238:L238 K252:L252 K266:L266 L280 K308 K322:L322 K364:L364 L241 L255 L269 L283 L311 L325 L367">
    <cfRule type="containsBlanks" dxfId="5738" priority="1430">
      <formula>LEN(TRIM(K238))=0</formula>
    </cfRule>
  </conditionalFormatting>
  <conditionalFormatting sqref="X293:X297 U312:U325 V293:V311">
    <cfRule type="notContainsBlanks" dxfId="5737" priority="1431">
      <formula>LEN(TRIM(X293))&gt;0</formula>
    </cfRule>
  </conditionalFormatting>
  <conditionalFormatting sqref="X293:X297 U312:U325 V293:V311">
    <cfRule type="containsBlanks" dxfId="5736" priority="1432">
      <formula>LEN(TRIM(X293))=0</formula>
    </cfRule>
  </conditionalFormatting>
  <conditionalFormatting sqref="Q304">
    <cfRule type="notContainsBlanks" dxfId="5735" priority="1433">
      <formula>LEN(TRIM(Q304))&gt;0</formula>
    </cfRule>
  </conditionalFormatting>
  <conditionalFormatting sqref="Q304">
    <cfRule type="containsBlanks" dxfId="5734" priority="1434">
      <formula>LEN(TRIM(Q304))=0</formula>
    </cfRule>
  </conditionalFormatting>
  <conditionalFormatting sqref="Q304">
    <cfRule type="notContainsBlanks" dxfId="5733" priority="1435">
      <formula>LEN(TRIM(Q304))&gt;0</formula>
    </cfRule>
  </conditionalFormatting>
  <conditionalFormatting sqref="Q304">
    <cfRule type="containsBlanks" dxfId="5732" priority="1436">
      <formula>LEN(TRIM(Q304))=0</formula>
    </cfRule>
  </conditionalFormatting>
  <conditionalFormatting sqref="Q304">
    <cfRule type="notContainsBlanks" dxfId="5731" priority="1437">
      <formula>LEN(TRIM(Q304))&gt;0</formula>
    </cfRule>
  </conditionalFormatting>
  <conditionalFormatting sqref="Q304">
    <cfRule type="containsBlanks" dxfId="5730" priority="1438">
      <formula>LEN(TRIM(Q304))=0</formula>
    </cfRule>
  </conditionalFormatting>
  <conditionalFormatting sqref="V294:V311">
    <cfRule type="notContainsBlanks" dxfId="5729" priority="1439">
      <formula>LEN(TRIM(V294))&gt;0</formula>
    </cfRule>
  </conditionalFormatting>
  <conditionalFormatting sqref="V294:V311">
    <cfRule type="containsBlanks" dxfId="5728" priority="1440">
      <formula>LEN(TRIM(V294))=0</formula>
    </cfRule>
  </conditionalFormatting>
  <conditionalFormatting sqref="Q305">
    <cfRule type="notContainsBlanks" dxfId="5727" priority="1441">
      <formula>LEN(TRIM(Q305))&gt;0</formula>
    </cfRule>
  </conditionalFormatting>
  <conditionalFormatting sqref="Q305">
    <cfRule type="containsBlanks" dxfId="5726" priority="1442">
      <formula>LEN(TRIM(Q305))=0</formula>
    </cfRule>
  </conditionalFormatting>
  <conditionalFormatting sqref="Q305">
    <cfRule type="notContainsBlanks" dxfId="5725" priority="1443">
      <formula>LEN(TRIM(Q305))&gt;0</formula>
    </cfRule>
  </conditionalFormatting>
  <conditionalFormatting sqref="Q305">
    <cfRule type="containsBlanks" dxfId="5724" priority="1444">
      <formula>LEN(TRIM(Q305))=0</formula>
    </cfRule>
  </conditionalFormatting>
  <conditionalFormatting sqref="T306 T308">
    <cfRule type="notContainsBlanks" dxfId="5723" priority="1445">
      <formula>LEN(TRIM(T306))&gt;0</formula>
    </cfRule>
  </conditionalFormatting>
  <conditionalFormatting sqref="T306 T308">
    <cfRule type="containsBlanks" dxfId="5722" priority="1446">
      <formula>LEN(TRIM(T306))=0</formula>
    </cfRule>
  </conditionalFormatting>
  <conditionalFormatting sqref="H404:X404">
    <cfRule type="notContainsBlanks" dxfId="5721" priority="1447">
      <formula>LEN(TRIM(H404))&gt;0</formula>
    </cfRule>
  </conditionalFormatting>
  <conditionalFormatting sqref="H404:X404">
    <cfRule type="containsBlanks" dxfId="5720" priority="1448">
      <formula>LEN(TRIM(H404))=0</formula>
    </cfRule>
  </conditionalFormatting>
  <conditionalFormatting sqref="U397">
    <cfRule type="notContainsBlanks" dxfId="5719" priority="1449">
      <formula>LEN(TRIM(U397))&gt;0</formula>
    </cfRule>
  </conditionalFormatting>
  <conditionalFormatting sqref="U397">
    <cfRule type="containsBlanks" dxfId="5718" priority="1450">
      <formula>LEN(TRIM(U397))=0</formula>
    </cfRule>
  </conditionalFormatting>
  <conditionalFormatting sqref="U396">
    <cfRule type="notContainsBlanks" dxfId="5717" priority="1451">
      <formula>LEN(TRIM(U396))&gt;0</formula>
    </cfRule>
  </conditionalFormatting>
  <conditionalFormatting sqref="U396">
    <cfRule type="containsBlanks" dxfId="5716" priority="1452">
      <formula>LEN(TRIM(U396))=0</formula>
    </cfRule>
  </conditionalFormatting>
  <conditionalFormatting sqref="S378 S381">
    <cfRule type="notContainsBlanks" dxfId="5715" priority="1453">
      <formula>LEN(TRIM(S378))&gt;0</formula>
    </cfRule>
  </conditionalFormatting>
  <conditionalFormatting sqref="S378 S381">
    <cfRule type="containsBlanks" dxfId="5714" priority="1454">
      <formula>LEN(TRIM(S378))=0</formula>
    </cfRule>
  </conditionalFormatting>
  <conditionalFormatting sqref="H306 K306:M306 T306 P306:Q306">
    <cfRule type="notContainsBlanks" dxfId="5713" priority="1455">
      <formula>LEN(TRIM(H306))&gt;0</formula>
    </cfRule>
  </conditionalFormatting>
  <conditionalFormatting sqref="H306 K306:M306 T306 P306:Q306">
    <cfRule type="containsBlanks" dxfId="5712" priority="1456">
      <formula>LEN(TRIM(H306))=0</formula>
    </cfRule>
  </conditionalFormatting>
  <conditionalFormatting sqref="U397">
    <cfRule type="notContainsBlanks" dxfId="5711" priority="1457">
      <formula>LEN(TRIM(U397))&gt;0</formula>
    </cfRule>
  </conditionalFormatting>
  <conditionalFormatting sqref="U397">
    <cfRule type="containsBlanks" dxfId="5710" priority="1458">
      <formula>LEN(TRIM(U397))=0</formula>
    </cfRule>
  </conditionalFormatting>
  <conditionalFormatting sqref="T302">
    <cfRule type="notContainsBlanks" dxfId="5709" priority="1459">
      <formula>LEN(TRIM(T302))&gt;0</formula>
    </cfRule>
  </conditionalFormatting>
  <conditionalFormatting sqref="T302">
    <cfRule type="containsBlanks" dxfId="5708" priority="1460">
      <formula>LEN(TRIM(T302))=0</formula>
    </cfRule>
  </conditionalFormatting>
  <conditionalFormatting sqref="H407:X407">
    <cfRule type="notContainsBlanks" dxfId="5707" priority="1461">
      <formula>LEN(TRIM(H407))&gt;0</formula>
    </cfRule>
  </conditionalFormatting>
  <conditionalFormatting sqref="H407:X407">
    <cfRule type="containsBlanks" dxfId="5706" priority="1462">
      <formula>LEN(TRIM(H407))=0</formula>
    </cfRule>
  </conditionalFormatting>
  <conditionalFormatting sqref="T302">
    <cfRule type="notContainsBlanks" dxfId="5705" priority="1463">
      <formula>LEN(TRIM(T302))&gt;0</formula>
    </cfRule>
  </conditionalFormatting>
  <conditionalFormatting sqref="T302">
    <cfRule type="containsBlanks" dxfId="5704" priority="1464">
      <formula>LEN(TRIM(T302))=0</formula>
    </cfRule>
  </conditionalFormatting>
  <conditionalFormatting sqref="M318">
    <cfRule type="notContainsBlanks" dxfId="5703" priority="1465">
      <formula>LEN(TRIM(M318))&gt;0</formula>
    </cfRule>
  </conditionalFormatting>
  <conditionalFormatting sqref="M318">
    <cfRule type="containsBlanks" dxfId="5702" priority="1466">
      <formula>LEN(TRIM(M318))=0</formula>
    </cfRule>
  </conditionalFormatting>
  <conditionalFormatting sqref="M319">
    <cfRule type="notContainsBlanks" dxfId="5701" priority="1467">
      <formula>LEN(TRIM(M319))&gt;0</formula>
    </cfRule>
  </conditionalFormatting>
  <conditionalFormatting sqref="M319">
    <cfRule type="containsBlanks" dxfId="5700" priority="1468">
      <formula>LEN(TRIM(M319))=0</formula>
    </cfRule>
  </conditionalFormatting>
  <conditionalFormatting sqref="M321">
    <cfRule type="notContainsBlanks" dxfId="5699" priority="1469">
      <formula>LEN(TRIM(M321))&gt;0</formula>
    </cfRule>
  </conditionalFormatting>
  <conditionalFormatting sqref="M321">
    <cfRule type="containsBlanks" dxfId="5698" priority="1470">
      <formula>LEN(TRIM(M321))=0</formula>
    </cfRule>
  </conditionalFormatting>
  <conditionalFormatting sqref="T298:T300">
    <cfRule type="notContainsBlanks" dxfId="5697" priority="1471">
      <formula>LEN(TRIM(T298))&gt;0</formula>
    </cfRule>
  </conditionalFormatting>
  <conditionalFormatting sqref="T298:T300">
    <cfRule type="containsBlanks" dxfId="5696" priority="1472">
      <formula>LEN(TRIM(T298))=0</formula>
    </cfRule>
  </conditionalFormatting>
  <conditionalFormatting sqref="T298:T300">
    <cfRule type="notContainsBlanks" dxfId="5695" priority="1473">
      <formula>LEN(TRIM(T298))&gt;0</formula>
    </cfRule>
  </conditionalFormatting>
  <conditionalFormatting sqref="T298:T300">
    <cfRule type="containsBlanks" dxfId="5694" priority="1474">
      <formula>LEN(TRIM(T298))=0</formula>
    </cfRule>
  </conditionalFormatting>
  <conditionalFormatting sqref="T298:T300">
    <cfRule type="notContainsBlanks" dxfId="5693" priority="1475">
      <formula>LEN(TRIM(T298))&gt;0</formula>
    </cfRule>
  </conditionalFormatting>
  <conditionalFormatting sqref="T298:T300">
    <cfRule type="containsBlanks" dxfId="5692" priority="1476">
      <formula>LEN(TRIM(T298))=0</formula>
    </cfRule>
  </conditionalFormatting>
  <conditionalFormatting sqref="V294:V311">
    <cfRule type="notContainsBlanks" dxfId="5691" priority="1477">
      <formula>LEN(TRIM(V294))&gt;0</formula>
    </cfRule>
  </conditionalFormatting>
  <conditionalFormatting sqref="V294:V311">
    <cfRule type="containsBlanks" dxfId="5690" priority="1478">
      <formula>LEN(TRIM(V294))=0</formula>
    </cfRule>
  </conditionalFormatting>
  <conditionalFormatting sqref="V294:V311">
    <cfRule type="notContainsBlanks" dxfId="5689" priority="1479">
      <formula>LEN(TRIM(V294))&gt;0</formula>
    </cfRule>
  </conditionalFormatting>
  <conditionalFormatting sqref="V294:V311">
    <cfRule type="containsBlanks" dxfId="5688" priority="1480">
      <formula>LEN(TRIM(V294))=0</formula>
    </cfRule>
  </conditionalFormatting>
  <conditionalFormatting sqref="U397">
    <cfRule type="notContainsBlanks" dxfId="5687" priority="1481">
      <formula>LEN(TRIM(U397))&gt;0</formula>
    </cfRule>
  </conditionalFormatting>
  <conditionalFormatting sqref="U397">
    <cfRule type="containsBlanks" dxfId="5686" priority="1482">
      <formula>LEN(TRIM(U397))=0</formula>
    </cfRule>
  </conditionalFormatting>
  <conditionalFormatting sqref="U397">
    <cfRule type="notContainsBlanks" dxfId="5685" priority="1483">
      <formula>LEN(TRIM(U397))&gt;0</formula>
    </cfRule>
  </conditionalFormatting>
  <conditionalFormatting sqref="U397">
    <cfRule type="containsBlanks" dxfId="5684" priority="1484">
      <formula>LEN(TRIM(U397))=0</formula>
    </cfRule>
  </conditionalFormatting>
  <conditionalFormatting sqref="T302">
    <cfRule type="notContainsBlanks" dxfId="5683" priority="1485">
      <formula>LEN(TRIM(T302))&gt;0</formula>
    </cfRule>
  </conditionalFormatting>
  <conditionalFormatting sqref="T302">
    <cfRule type="containsBlanks" dxfId="5682" priority="1486">
      <formula>LEN(TRIM(T302))=0</formula>
    </cfRule>
  </conditionalFormatting>
  <conditionalFormatting sqref="T302">
    <cfRule type="notContainsBlanks" dxfId="5681" priority="1487">
      <formula>LEN(TRIM(T302))&gt;0</formula>
    </cfRule>
  </conditionalFormatting>
  <conditionalFormatting sqref="T302">
    <cfRule type="containsBlanks" dxfId="5680" priority="1488">
      <formula>LEN(TRIM(T302))=0</formula>
    </cfRule>
  </conditionalFormatting>
  <conditionalFormatting sqref="L303">
    <cfRule type="notContainsBlanks" dxfId="5679" priority="1489">
      <formula>LEN(TRIM(L303))&gt;0</formula>
    </cfRule>
  </conditionalFormatting>
  <conditionalFormatting sqref="L303">
    <cfRule type="containsBlanks" dxfId="5678" priority="1490">
      <formula>LEN(TRIM(L303))=0</formula>
    </cfRule>
  </conditionalFormatting>
  <conditionalFormatting sqref="T304:T305">
    <cfRule type="notContainsBlanks" dxfId="5677" priority="1491">
      <formula>LEN(TRIM(T304))&gt;0</formula>
    </cfRule>
  </conditionalFormatting>
  <conditionalFormatting sqref="T304:T305">
    <cfRule type="containsBlanks" dxfId="5676" priority="1492">
      <formula>LEN(TRIM(T304))=0</formula>
    </cfRule>
  </conditionalFormatting>
  <conditionalFormatting sqref="T307">
    <cfRule type="notContainsBlanks" dxfId="5675" priority="1493">
      <formula>LEN(TRIM(T307))&gt;0</formula>
    </cfRule>
  </conditionalFormatting>
  <conditionalFormatting sqref="T307">
    <cfRule type="containsBlanks" dxfId="5674" priority="1494">
      <formula>LEN(TRIM(T307))=0</formula>
    </cfRule>
  </conditionalFormatting>
  <conditionalFormatting sqref="M311">
    <cfRule type="notContainsBlanks" dxfId="5673" priority="1495">
      <formula>LEN(TRIM(M311))&gt;0</formula>
    </cfRule>
  </conditionalFormatting>
  <conditionalFormatting sqref="M311">
    <cfRule type="containsBlanks" dxfId="5672" priority="1496">
      <formula>LEN(TRIM(M311))=0</formula>
    </cfRule>
  </conditionalFormatting>
  <conditionalFormatting sqref="M311">
    <cfRule type="notContainsBlanks" dxfId="5671" priority="1497">
      <formula>LEN(TRIM(M311))&gt;0</formula>
    </cfRule>
  </conditionalFormatting>
  <conditionalFormatting sqref="M311">
    <cfRule type="containsBlanks" dxfId="5670" priority="1498">
      <formula>LEN(TRIM(M311))=0</formula>
    </cfRule>
  </conditionalFormatting>
  <conditionalFormatting sqref="N70 N81 N92 N103 N114 N73:N74 N84 N95 N106 N117">
    <cfRule type="notContainsBlanks" dxfId="5669" priority="1499">
      <formula>LEN(TRIM(N70))&gt;0</formula>
    </cfRule>
  </conditionalFormatting>
  <conditionalFormatting sqref="N70 N81 N92 N103 N114 N73:N74 N84 N95 N106 N117">
    <cfRule type="containsBlanks" dxfId="5668" priority="1500">
      <formula>LEN(TRIM(N70))=0</formula>
    </cfRule>
  </conditionalFormatting>
  <conditionalFormatting sqref="M309">
    <cfRule type="notContainsBlanks" dxfId="5667" priority="1501">
      <formula>LEN(TRIM(M309))&gt;0</formula>
    </cfRule>
  </conditionalFormatting>
  <conditionalFormatting sqref="M309">
    <cfRule type="containsBlanks" dxfId="5666" priority="1502">
      <formula>LEN(TRIM(M309))=0</formula>
    </cfRule>
  </conditionalFormatting>
  <conditionalFormatting sqref="N70 N81 N92 N103 N114 N73:N74 N84 N95 N106 N117">
    <cfRule type="notContainsBlanks" dxfId="5665" priority="1503">
      <formula>LEN(TRIM(N70))&gt;0</formula>
    </cfRule>
  </conditionalFormatting>
  <conditionalFormatting sqref="N70 N81 N92 N103 N114 N73:N74 N84 N95 N106 N117">
    <cfRule type="containsBlanks" dxfId="5664" priority="1504">
      <formula>LEN(TRIM(N70))=0</formula>
    </cfRule>
  </conditionalFormatting>
  <conditionalFormatting sqref="T320 T322">
    <cfRule type="notContainsBlanks" dxfId="5663" priority="1505">
      <formula>LEN(TRIM(T320))&gt;0</formula>
    </cfRule>
  </conditionalFormatting>
  <conditionalFormatting sqref="T320 T322">
    <cfRule type="containsBlanks" dxfId="5662" priority="1506">
      <formula>LEN(TRIM(T320))=0</formula>
    </cfRule>
  </conditionalFormatting>
  <conditionalFormatting sqref="M306">
    <cfRule type="notContainsBlanks" dxfId="5661" priority="1507">
      <formula>LEN(TRIM(M306))&gt;0</formula>
    </cfRule>
  </conditionalFormatting>
  <conditionalFormatting sqref="M306">
    <cfRule type="containsBlanks" dxfId="5660" priority="1508">
      <formula>LEN(TRIM(M306))=0</formula>
    </cfRule>
  </conditionalFormatting>
  <conditionalFormatting sqref="M306">
    <cfRule type="notContainsBlanks" dxfId="5659" priority="1509">
      <formula>LEN(TRIM(M306))&gt;0</formula>
    </cfRule>
  </conditionalFormatting>
  <conditionalFormatting sqref="M306">
    <cfRule type="containsBlanks" dxfId="5658" priority="1510">
      <formula>LEN(TRIM(M306))=0</formula>
    </cfRule>
  </conditionalFormatting>
  <conditionalFormatting sqref="M307">
    <cfRule type="notContainsBlanks" dxfId="5657" priority="1511">
      <formula>LEN(TRIM(M307))&gt;0</formula>
    </cfRule>
  </conditionalFormatting>
  <conditionalFormatting sqref="M307">
    <cfRule type="containsBlanks" dxfId="5656" priority="1512">
      <formula>LEN(TRIM(M307))=0</formula>
    </cfRule>
  </conditionalFormatting>
  <conditionalFormatting sqref="M307">
    <cfRule type="notContainsBlanks" dxfId="5655" priority="1513">
      <formula>LEN(TRIM(M307))&gt;0</formula>
    </cfRule>
  </conditionalFormatting>
  <conditionalFormatting sqref="M307">
    <cfRule type="containsBlanks" dxfId="5654" priority="1514">
      <formula>LEN(TRIM(M307))=0</formula>
    </cfRule>
  </conditionalFormatting>
  <conditionalFormatting sqref="M305">
    <cfRule type="notContainsBlanks" dxfId="5653" priority="1515">
      <formula>LEN(TRIM(M305))&gt;0</formula>
    </cfRule>
  </conditionalFormatting>
  <conditionalFormatting sqref="M305">
    <cfRule type="containsBlanks" dxfId="5652" priority="1516">
      <formula>LEN(TRIM(M305))=0</formula>
    </cfRule>
  </conditionalFormatting>
  <conditionalFormatting sqref="T303">
    <cfRule type="notContainsBlanks" dxfId="5651" priority="1517">
      <formula>LEN(TRIM(T303))&gt;0</formula>
    </cfRule>
  </conditionalFormatting>
  <conditionalFormatting sqref="T303">
    <cfRule type="containsBlanks" dxfId="5650" priority="1518">
      <formula>LEN(TRIM(T303))=0</formula>
    </cfRule>
  </conditionalFormatting>
  <conditionalFormatting sqref="M305">
    <cfRule type="notContainsBlanks" dxfId="5649" priority="1519">
      <formula>LEN(TRIM(M305))&gt;0</formula>
    </cfRule>
  </conditionalFormatting>
  <conditionalFormatting sqref="M305">
    <cfRule type="containsBlanks" dxfId="5648" priority="1520">
      <formula>LEN(TRIM(M305))=0</formula>
    </cfRule>
  </conditionalFormatting>
  <conditionalFormatting sqref="L305">
    <cfRule type="notContainsBlanks" dxfId="5647" priority="1521">
      <formula>LEN(TRIM(L305))&gt;0</formula>
    </cfRule>
  </conditionalFormatting>
  <conditionalFormatting sqref="L305">
    <cfRule type="containsBlanks" dxfId="5646" priority="1522">
      <formula>LEN(TRIM(L305))=0</formula>
    </cfRule>
  </conditionalFormatting>
  <conditionalFormatting sqref="L305">
    <cfRule type="notContainsBlanks" dxfId="5645" priority="1523">
      <formula>LEN(TRIM(L305))&gt;0</formula>
    </cfRule>
  </conditionalFormatting>
  <conditionalFormatting sqref="L305">
    <cfRule type="containsBlanks" dxfId="5644" priority="1524">
      <formula>LEN(TRIM(L305))=0</formula>
    </cfRule>
  </conditionalFormatting>
  <conditionalFormatting sqref="T316">
    <cfRule type="notContainsBlanks" dxfId="5643" priority="1525">
      <formula>LEN(TRIM(T316))&gt;0</formula>
    </cfRule>
  </conditionalFormatting>
  <conditionalFormatting sqref="T316">
    <cfRule type="containsBlanks" dxfId="5642" priority="1526">
      <formula>LEN(TRIM(T316))=0</formula>
    </cfRule>
  </conditionalFormatting>
  <conditionalFormatting sqref="T316">
    <cfRule type="notContainsBlanks" dxfId="5641" priority="1527">
      <formula>LEN(TRIM(T316))&gt;0</formula>
    </cfRule>
  </conditionalFormatting>
  <conditionalFormatting sqref="T316">
    <cfRule type="containsBlanks" dxfId="5640" priority="1528">
      <formula>LEN(TRIM(T316))=0</formula>
    </cfRule>
  </conditionalFormatting>
  <conditionalFormatting sqref="T316">
    <cfRule type="notContainsBlanks" dxfId="5639" priority="1529">
      <formula>LEN(TRIM(T316))&gt;0</formula>
    </cfRule>
  </conditionalFormatting>
  <conditionalFormatting sqref="T316">
    <cfRule type="containsBlanks" dxfId="5638" priority="1530">
      <formula>LEN(TRIM(T316))=0</formula>
    </cfRule>
  </conditionalFormatting>
  <conditionalFormatting sqref="T316">
    <cfRule type="notContainsBlanks" dxfId="5637" priority="1531">
      <formula>LEN(TRIM(T316))&gt;0</formula>
    </cfRule>
  </conditionalFormatting>
  <conditionalFormatting sqref="T316">
    <cfRule type="containsBlanks" dxfId="5636" priority="1532">
      <formula>LEN(TRIM(T316))=0</formula>
    </cfRule>
  </conditionalFormatting>
  <conditionalFormatting sqref="T316">
    <cfRule type="notContainsBlanks" dxfId="5635" priority="1533">
      <formula>LEN(TRIM(T316))&gt;0</formula>
    </cfRule>
  </conditionalFormatting>
  <conditionalFormatting sqref="T316">
    <cfRule type="containsBlanks" dxfId="5634" priority="1534">
      <formula>LEN(TRIM(T316))=0</formula>
    </cfRule>
  </conditionalFormatting>
  <conditionalFormatting sqref="T303">
    <cfRule type="notContainsBlanks" dxfId="5633" priority="1535">
      <formula>LEN(TRIM(T303))&gt;0</formula>
    </cfRule>
  </conditionalFormatting>
  <conditionalFormatting sqref="T303">
    <cfRule type="containsBlanks" dxfId="5632" priority="1536">
      <formula>LEN(TRIM(T303))=0</formula>
    </cfRule>
  </conditionalFormatting>
  <conditionalFormatting sqref="T303">
    <cfRule type="notContainsBlanks" dxfId="5631" priority="1537">
      <formula>LEN(TRIM(T303))&gt;0</formula>
    </cfRule>
  </conditionalFormatting>
  <conditionalFormatting sqref="T303">
    <cfRule type="containsBlanks" dxfId="5630" priority="1538">
      <formula>LEN(TRIM(T303))=0</formula>
    </cfRule>
  </conditionalFormatting>
  <conditionalFormatting sqref="T303">
    <cfRule type="notContainsBlanks" dxfId="5629" priority="1539">
      <formula>LEN(TRIM(T303))&gt;0</formula>
    </cfRule>
  </conditionalFormatting>
  <conditionalFormatting sqref="T303">
    <cfRule type="containsBlanks" dxfId="5628" priority="1540">
      <formula>LEN(TRIM(T303))=0</formula>
    </cfRule>
  </conditionalFormatting>
  <conditionalFormatting sqref="T303">
    <cfRule type="notContainsBlanks" dxfId="5627" priority="1541">
      <formula>LEN(TRIM(T303))&gt;0</formula>
    </cfRule>
  </conditionalFormatting>
  <conditionalFormatting sqref="T303">
    <cfRule type="containsBlanks" dxfId="5626" priority="1542">
      <formula>LEN(TRIM(T303))=0</formula>
    </cfRule>
  </conditionalFormatting>
  <conditionalFormatting sqref="T15 T28:T29">
    <cfRule type="notContainsBlanks" dxfId="5625" priority="1543">
      <formula>LEN(TRIM(T15))&gt;0</formula>
    </cfRule>
  </conditionalFormatting>
  <conditionalFormatting sqref="T15 T28:T29">
    <cfRule type="containsBlanks" dxfId="5624" priority="1544">
      <formula>LEN(TRIM(T15))=0</formula>
    </cfRule>
  </conditionalFormatting>
  <conditionalFormatting sqref="T15 T28:T29">
    <cfRule type="notContainsBlanks" dxfId="5623" priority="1545">
      <formula>LEN(TRIM(T15))&gt;0</formula>
    </cfRule>
  </conditionalFormatting>
  <conditionalFormatting sqref="T15 T28:T29">
    <cfRule type="containsBlanks" dxfId="5622" priority="1546">
      <formula>LEN(TRIM(T15))=0</formula>
    </cfRule>
  </conditionalFormatting>
  <conditionalFormatting sqref="N379">
    <cfRule type="notContainsBlanks" dxfId="5621" priority="1547">
      <formula>LEN(TRIM(N379))&gt;0</formula>
    </cfRule>
  </conditionalFormatting>
  <conditionalFormatting sqref="N379">
    <cfRule type="containsBlanks" dxfId="5620" priority="1548">
      <formula>LEN(TRIM(N379))=0</formula>
    </cfRule>
  </conditionalFormatting>
  <conditionalFormatting sqref="V399:V401">
    <cfRule type="notContainsBlanks" dxfId="5619" priority="1549">
      <formula>LEN(TRIM(V399))&gt;0</formula>
    </cfRule>
  </conditionalFormatting>
  <conditionalFormatting sqref="V399:V401">
    <cfRule type="containsBlanks" dxfId="5618" priority="1550">
      <formula>LEN(TRIM(V399))=0</formula>
    </cfRule>
  </conditionalFormatting>
  <conditionalFormatting sqref="V398">
    <cfRule type="notContainsBlanks" dxfId="5617" priority="1551">
      <formula>LEN(TRIM(V398))&gt;0</formula>
    </cfRule>
  </conditionalFormatting>
  <conditionalFormatting sqref="V398">
    <cfRule type="containsBlanks" dxfId="5616" priority="1552">
      <formula>LEN(TRIM(V398))=0</formula>
    </cfRule>
  </conditionalFormatting>
  <conditionalFormatting sqref="X118 X129 X140 X151 X162">
    <cfRule type="notContainsBlanks" dxfId="5615" priority="1553">
      <formula>LEN(TRIM(X118))&gt;0</formula>
    </cfRule>
  </conditionalFormatting>
  <conditionalFormatting sqref="X118 X129 X140 X151 X162">
    <cfRule type="containsBlanks" dxfId="5614" priority="1554">
      <formula>LEN(TRIM(X118))=0</formula>
    </cfRule>
  </conditionalFormatting>
  <conditionalFormatting sqref="M71 M82 M93 M104 M115">
    <cfRule type="notContainsBlanks" dxfId="5613" priority="1555">
      <formula>LEN(TRIM(M71))&gt;0</formula>
    </cfRule>
  </conditionalFormatting>
  <conditionalFormatting sqref="M71 M82 M93 M104 M115">
    <cfRule type="containsBlanks" dxfId="5612" priority="1556">
      <formula>LEN(TRIM(M71))=0</formula>
    </cfRule>
  </conditionalFormatting>
  <conditionalFormatting sqref="N380">
    <cfRule type="notContainsBlanks" dxfId="5611" priority="1557">
      <formula>LEN(TRIM(N380))&gt;0</formula>
    </cfRule>
  </conditionalFormatting>
  <conditionalFormatting sqref="N380">
    <cfRule type="containsBlanks" dxfId="5610" priority="1558">
      <formula>LEN(TRIM(N380))=0</formula>
    </cfRule>
  </conditionalFormatting>
  <conditionalFormatting sqref="U178 U189 U200 U211 U222">
    <cfRule type="notContainsBlanks" dxfId="5609" priority="1559">
      <formula>LEN(TRIM(U178))&gt;0</formula>
    </cfRule>
  </conditionalFormatting>
  <conditionalFormatting sqref="U178 U189 U200 U211 U222">
    <cfRule type="containsBlanks" dxfId="5608" priority="1560">
      <formula>LEN(TRIM(U178))=0</formula>
    </cfRule>
  </conditionalFormatting>
  <conditionalFormatting sqref="U178 U189 U200 U211 U222">
    <cfRule type="notContainsBlanks" dxfId="5607" priority="1561">
      <formula>LEN(TRIM(U178))&gt;0</formula>
    </cfRule>
  </conditionalFormatting>
  <conditionalFormatting sqref="U178 U189 U200 U211 U222">
    <cfRule type="containsBlanks" dxfId="5606" priority="1562">
      <formula>LEN(TRIM(U178))=0</formula>
    </cfRule>
  </conditionalFormatting>
  <conditionalFormatting sqref="V396:V401">
    <cfRule type="notContainsBlanks" dxfId="5605" priority="1563">
      <formula>LEN(TRIM(V396))&gt;0</formula>
    </cfRule>
  </conditionalFormatting>
  <conditionalFormatting sqref="V396:V401">
    <cfRule type="containsBlanks" dxfId="5604" priority="1564">
      <formula>LEN(TRIM(V396))=0</formula>
    </cfRule>
  </conditionalFormatting>
  <conditionalFormatting sqref="V398">
    <cfRule type="notContainsBlanks" dxfId="5603" priority="1565">
      <formula>LEN(TRIM(V398))&gt;0</formula>
    </cfRule>
  </conditionalFormatting>
  <conditionalFormatting sqref="V398">
    <cfRule type="containsBlanks" dxfId="5602" priority="1566">
      <formula>LEN(TRIM(V398))=0</formula>
    </cfRule>
  </conditionalFormatting>
  <conditionalFormatting sqref="V398">
    <cfRule type="notContainsBlanks" dxfId="5601" priority="1567">
      <formula>LEN(TRIM(V398))&gt;0</formula>
    </cfRule>
  </conditionalFormatting>
  <conditionalFormatting sqref="V398">
    <cfRule type="containsBlanks" dxfId="5600" priority="1568">
      <formula>LEN(TRIM(V398))=0</formula>
    </cfRule>
  </conditionalFormatting>
  <conditionalFormatting sqref="V396">
    <cfRule type="notContainsBlanks" dxfId="5599" priority="1569">
      <formula>LEN(TRIM(V396))&gt;0</formula>
    </cfRule>
  </conditionalFormatting>
  <conditionalFormatting sqref="V396">
    <cfRule type="containsBlanks" dxfId="5598" priority="1570">
      <formula>LEN(TRIM(V396))=0</formula>
    </cfRule>
  </conditionalFormatting>
  <conditionalFormatting sqref="V396">
    <cfRule type="notContainsBlanks" dxfId="5597" priority="1571">
      <formula>LEN(TRIM(V396))&gt;0</formula>
    </cfRule>
  </conditionalFormatting>
  <conditionalFormatting sqref="V396">
    <cfRule type="containsBlanks" dxfId="5596" priority="1572">
      <formula>LEN(TRIM(V396))=0</formula>
    </cfRule>
  </conditionalFormatting>
  <conditionalFormatting sqref="V399:V401">
    <cfRule type="notContainsBlanks" dxfId="5595" priority="1573">
      <formula>LEN(TRIM(V399))&gt;0</formula>
    </cfRule>
  </conditionalFormatting>
  <conditionalFormatting sqref="V399:V401">
    <cfRule type="containsBlanks" dxfId="5594" priority="1574">
      <formula>LEN(TRIM(V399))=0</formula>
    </cfRule>
  </conditionalFormatting>
  <conditionalFormatting sqref="V397">
    <cfRule type="notContainsBlanks" dxfId="5593" priority="1575">
      <formula>LEN(TRIM(V397))&gt;0</formula>
    </cfRule>
  </conditionalFormatting>
  <conditionalFormatting sqref="V397">
    <cfRule type="containsBlanks" dxfId="5592" priority="1576">
      <formula>LEN(TRIM(V397))=0</formula>
    </cfRule>
  </conditionalFormatting>
  <conditionalFormatting sqref="V397">
    <cfRule type="notContainsBlanks" dxfId="5591" priority="1577">
      <formula>LEN(TRIM(V397))&gt;0</formula>
    </cfRule>
  </conditionalFormatting>
  <conditionalFormatting sqref="V397">
    <cfRule type="containsBlanks" dxfId="5590" priority="1578">
      <formula>LEN(TRIM(V397))=0</formula>
    </cfRule>
  </conditionalFormatting>
  <conditionalFormatting sqref="V397">
    <cfRule type="notContainsBlanks" dxfId="5589" priority="1579">
      <formula>LEN(TRIM(V397))&gt;0</formula>
    </cfRule>
  </conditionalFormatting>
  <conditionalFormatting sqref="V397">
    <cfRule type="containsBlanks" dxfId="5588" priority="1580">
      <formula>LEN(TRIM(V397))=0</formula>
    </cfRule>
  </conditionalFormatting>
  <conditionalFormatting sqref="V398">
    <cfRule type="notContainsBlanks" dxfId="5587" priority="1581">
      <formula>LEN(TRIM(V398))&gt;0</formula>
    </cfRule>
  </conditionalFormatting>
  <conditionalFormatting sqref="V398">
    <cfRule type="containsBlanks" dxfId="5586" priority="1582">
      <formula>LEN(TRIM(V398))=0</formula>
    </cfRule>
  </conditionalFormatting>
  <conditionalFormatting sqref="V398">
    <cfRule type="notContainsBlanks" dxfId="5585" priority="1583">
      <formula>LEN(TRIM(V398))&gt;0</formula>
    </cfRule>
  </conditionalFormatting>
  <conditionalFormatting sqref="V398">
    <cfRule type="containsBlanks" dxfId="5584" priority="1584">
      <formula>LEN(TRIM(V398))=0</formula>
    </cfRule>
  </conditionalFormatting>
  <conditionalFormatting sqref="V398">
    <cfRule type="notContainsBlanks" dxfId="5583" priority="1585">
      <formula>LEN(TRIM(V398))&gt;0</formula>
    </cfRule>
  </conditionalFormatting>
  <conditionalFormatting sqref="V398">
    <cfRule type="containsBlanks" dxfId="5582" priority="1586">
      <formula>LEN(TRIM(V398))=0</formula>
    </cfRule>
  </conditionalFormatting>
  <conditionalFormatting sqref="V398">
    <cfRule type="notContainsBlanks" dxfId="5581" priority="1587">
      <formula>LEN(TRIM(V398))&gt;0</formula>
    </cfRule>
  </conditionalFormatting>
  <conditionalFormatting sqref="V398">
    <cfRule type="containsBlanks" dxfId="5580" priority="1588">
      <formula>LEN(TRIM(V398))=0</formula>
    </cfRule>
  </conditionalFormatting>
  <conditionalFormatting sqref="V399:V401">
    <cfRule type="notContainsBlanks" dxfId="5579" priority="1589">
      <formula>LEN(TRIM(V399))&gt;0</formula>
    </cfRule>
  </conditionalFormatting>
  <conditionalFormatting sqref="V399:V401">
    <cfRule type="containsBlanks" dxfId="5578" priority="1590">
      <formula>LEN(TRIM(V399))=0</formula>
    </cfRule>
  </conditionalFormatting>
  <conditionalFormatting sqref="V399:V401">
    <cfRule type="notContainsBlanks" dxfId="5577" priority="1591">
      <formula>LEN(TRIM(V399))&gt;0</formula>
    </cfRule>
  </conditionalFormatting>
  <conditionalFormatting sqref="V399:V401">
    <cfRule type="containsBlanks" dxfId="5576" priority="1592">
      <formula>LEN(TRIM(V399))=0</formula>
    </cfRule>
  </conditionalFormatting>
  <conditionalFormatting sqref="V398">
    <cfRule type="notContainsBlanks" dxfId="5575" priority="1593">
      <formula>LEN(TRIM(V398))&gt;0</formula>
    </cfRule>
  </conditionalFormatting>
  <conditionalFormatting sqref="V398">
    <cfRule type="containsBlanks" dxfId="5574" priority="1594">
      <formula>LEN(TRIM(V398))=0</formula>
    </cfRule>
  </conditionalFormatting>
  <conditionalFormatting sqref="V398">
    <cfRule type="notContainsBlanks" dxfId="5573" priority="1595">
      <formula>LEN(TRIM(V398))&gt;0</formula>
    </cfRule>
  </conditionalFormatting>
  <conditionalFormatting sqref="V398">
    <cfRule type="containsBlanks" dxfId="5572" priority="1596">
      <formula>LEN(TRIM(V398))=0</formula>
    </cfRule>
  </conditionalFormatting>
  <conditionalFormatting sqref="V397">
    <cfRule type="notContainsBlanks" dxfId="5571" priority="1597">
      <formula>LEN(TRIM(V397))&gt;0</formula>
    </cfRule>
  </conditionalFormatting>
  <conditionalFormatting sqref="V397">
    <cfRule type="containsBlanks" dxfId="5570" priority="1598">
      <formula>LEN(TRIM(V397))=0</formula>
    </cfRule>
  </conditionalFormatting>
  <conditionalFormatting sqref="V397">
    <cfRule type="notContainsBlanks" dxfId="5569" priority="1599">
      <formula>LEN(TRIM(V397))&gt;0</formula>
    </cfRule>
  </conditionalFormatting>
  <conditionalFormatting sqref="V397">
    <cfRule type="containsBlanks" dxfId="5568" priority="1600">
      <formula>LEN(TRIM(V397))=0</formula>
    </cfRule>
  </conditionalFormatting>
  <conditionalFormatting sqref="V399:V401">
    <cfRule type="notContainsBlanks" dxfId="5567" priority="1601">
      <formula>LEN(TRIM(V399))&gt;0</formula>
    </cfRule>
  </conditionalFormatting>
  <conditionalFormatting sqref="V399:V401">
    <cfRule type="containsBlanks" dxfId="5566" priority="1602">
      <formula>LEN(TRIM(V399))=0</formula>
    </cfRule>
  </conditionalFormatting>
  <conditionalFormatting sqref="V399:V401">
    <cfRule type="notContainsBlanks" dxfId="5565" priority="1603">
      <formula>LEN(TRIM(V399))&gt;0</formula>
    </cfRule>
  </conditionalFormatting>
  <conditionalFormatting sqref="V399:V401">
    <cfRule type="containsBlanks" dxfId="5564" priority="1604">
      <formula>LEN(TRIM(V399))=0</formula>
    </cfRule>
  </conditionalFormatting>
  <conditionalFormatting sqref="V398">
    <cfRule type="notContainsBlanks" dxfId="5563" priority="1605">
      <formula>LEN(TRIM(V398))&gt;0</formula>
    </cfRule>
  </conditionalFormatting>
  <conditionalFormatting sqref="V398">
    <cfRule type="containsBlanks" dxfId="5562" priority="1606">
      <formula>LEN(TRIM(V398))=0</formula>
    </cfRule>
  </conditionalFormatting>
  <conditionalFormatting sqref="V397">
    <cfRule type="notContainsBlanks" dxfId="5561" priority="1607">
      <formula>LEN(TRIM(V397))&gt;0</formula>
    </cfRule>
  </conditionalFormatting>
  <conditionalFormatting sqref="V397">
    <cfRule type="containsBlanks" dxfId="5560" priority="1608">
      <formula>LEN(TRIM(V397))=0</formula>
    </cfRule>
  </conditionalFormatting>
  <conditionalFormatting sqref="V397">
    <cfRule type="notContainsBlanks" dxfId="5559" priority="1609">
      <formula>LEN(TRIM(V397))&gt;0</formula>
    </cfRule>
  </conditionalFormatting>
  <conditionalFormatting sqref="V397">
    <cfRule type="containsBlanks" dxfId="5558" priority="1610">
      <formula>LEN(TRIM(V397))=0</formula>
    </cfRule>
  </conditionalFormatting>
  <conditionalFormatting sqref="V397">
    <cfRule type="notContainsBlanks" dxfId="5557" priority="1611">
      <formula>LEN(TRIM(V397))&gt;0</formula>
    </cfRule>
  </conditionalFormatting>
  <conditionalFormatting sqref="V397">
    <cfRule type="containsBlanks" dxfId="5556" priority="1612">
      <formula>LEN(TRIM(V397))=0</formula>
    </cfRule>
  </conditionalFormatting>
  <conditionalFormatting sqref="V397">
    <cfRule type="notContainsBlanks" dxfId="5555" priority="1613">
      <formula>LEN(TRIM(V397))&gt;0</formula>
    </cfRule>
  </conditionalFormatting>
  <conditionalFormatting sqref="V397">
    <cfRule type="containsBlanks" dxfId="5554" priority="1614">
      <formula>LEN(TRIM(V397))=0</formula>
    </cfRule>
  </conditionalFormatting>
  <conditionalFormatting sqref="N377">
    <cfRule type="notContainsBlanks" dxfId="5553" priority="1615">
      <formula>LEN(TRIM(N377))&gt;0</formula>
    </cfRule>
  </conditionalFormatting>
  <conditionalFormatting sqref="N377">
    <cfRule type="containsBlanks" dxfId="5552" priority="1616">
      <formula>LEN(TRIM(N377))=0</formula>
    </cfRule>
  </conditionalFormatting>
  <conditionalFormatting sqref="V398">
    <cfRule type="notContainsBlanks" dxfId="5551" priority="1617">
      <formula>LEN(TRIM(V398))&gt;0</formula>
    </cfRule>
  </conditionalFormatting>
  <conditionalFormatting sqref="V398">
    <cfRule type="containsBlanks" dxfId="5550" priority="1618">
      <formula>LEN(TRIM(V398))=0</formula>
    </cfRule>
  </conditionalFormatting>
  <conditionalFormatting sqref="V397">
    <cfRule type="notContainsBlanks" dxfId="5549" priority="1619">
      <formula>LEN(TRIM(V397))&gt;0</formula>
    </cfRule>
  </conditionalFormatting>
  <conditionalFormatting sqref="V397">
    <cfRule type="containsBlanks" dxfId="5548" priority="1620">
      <formula>LEN(TRIM(V397))=0</formula>
    </cfRule>
  </conditionalFormatting>
  <conditionalFormatting sqref="V397">
    <cfRule type="notContainsBlanks" dxfId="5547" priority="1621">
      <formula>LEN(TRIM(V397))&gt;0</formula>
    </cfRule>
  </conditionalFormatting>
  <conditionalFormatting sqref="V397">
    <cfRule type="containsBlanks" dxfId="5546" priority="1622">
      <formula>LEN(TRIM(V397))=0</formula>
    </cfRule>
  </conditionalFormatting>
  <conditionalFormatting sqref="N376">
    <cfRule type="notContainsBlanks" dxfId="5545" priority="1623">
      <formula>LEN(TRIM(N376))&gt;0</formula>
    </cfRule>
  </conditionalFormatting>
  <conditionalFormatting sqref="N376">
    <cfRule type="containsBlanks" dxfId="5544" priority="1624">
      <formula>LEN(TRIM(N376))=0</formula>
    </cfRule>
  </conditionalFormatting>
  <conditionalFormatting sqref="V399:V401">
    <cfRule type="notContainsBlanks" dxfId="5543" priority="1625">
      <formula>LEN(TRIM(V399))&gt;0</formula>
    </cfRule>
  </conditionalFormatting>
  <conditionalFormatting sqref="V399:V401">
    <cfRule type="containsBlanks" dxfId="5542" priority="1626">
      <formula>LEN(TRIM(V399))=0</formula>
    </cfRule>
  </conditionalFormatting>
  <conditionalFormatting sqref="N379">
    <cfRule type="notContainsBlanks" dxfId="5541" priority="1627">
      <formula>LEN(TRIM(N379))&gt;0</formula>
    </cfRule>
  </conditionalFormatting>
  <conditionalFormatting sqref="N379">
    <cfRule type="containsBlanks" dxfId="5540" priority="1628">
      <formula>LEN(TRIM(N379))=0</formula>
    </cfRule>
  </conditionalFormatting>
  <conditionalFormatting sqref="X118 X129 X140 X151 X162">
    <cfRule type="notContainsBlanks" dxfId="5539" priority="1629">
      <formula>LEN(TRIM(X118))&gt;0</formula>
    </cfRule>
  </conditionalFormatting>
  <conditionalFormatting sqref="X118 X129 X140 X151 X162">
    <cfRule type="containsBlanks" dxfId="5538" priority="1630">
      <formula>LEN(TRIM(X118))=0</formula>
    </cfRule>
  </conditionalFormatting>
  <conditionalFormatting sqref="N380">
    <cfRule type="notContainsBlanks" dxfId="5537" priority="1631">
      <formula>LEN(TRIM(N380))&gt;0</formula>
    </cfRule>
  </conditionalFormatting>
  <conditionalFormatting sqref="N380">
    <cfRule type="containsBlanks" dxfId="5536" priority="1632">
      <formula>LEN(TRIM(N380))=0</formula>
    </cfRule>
  </conditionalFormatting>
  <conditionalFormatting sqref="H255 J255:L255 N255:P255">
    <cfRule type="notContainsBlanks" dxfId="5535" priority="1633">
      <formula>LEN(TRIM(H255))&gt;0</formula>
    </cfRule>
  </conditionalFormatting>
  <conditionalFormatting sqref="H255 J255:L255 N255:P255">
    <cfRule type="containsBlanks" dxfId="5534" priority="1634">
      <formula>LEN(TRIM(H255))=0</formula>
    </cfRule>
  </conditionalFormatting>
  <conditionalFormatting sqref="H254 J254:L254 N254:P254">
    <cfRule type="notContainsBlanks" dxfId="5533" priority="1635">
      <formula>LEN(TRIM(H254))&gt;0</formula>
    </cfRule>
  </conditionalFormatting>
  <conditionalFormatting sqref="H254 J254:L254 N254:P254">
    <cfRule type="containsBlanks" dxfId="5532" priority="1636">
      <formula>LEN(TRIM(H254))=0</formula>
    </cfRule>
  </conditionalFormatting>
  <conditionalFormatting sqref="H253 J253:L253 N253:P253">
    <cfRule type="notContainsBlanks" dxfId="5531" priority="1637">
      <formula>LEN(TRIM(H253))&gt;0</formula>
    </cfRule>
  </conditionalFormatting>
  <conditionalFormatting sqref="H253 J253:L253 N253:P253">
    <cfRule type="containsBlanks" dxfId="5530" priority="1638">
      <formula>LEN(TRIM(H253))=0</formula>
    </cfRule>
  </conditionalFormatting>
  <conditionalFormatting sqref="H253 J253:L253 N253:P253">
    <cfRule type="notContainsBlanks" dxfId="5529" priority="1639">
      <formula>LEN(TRIM(H253))&gt;0</formula>
    </cfRule>
  </conditionalFormatting>
  <conditionalFormatting sqref="H253 J253:L253 N253:P253">
    <cfRule type="containsBlanks" dxfId="5528" priority="1640">
      <formula>LEN(TRIM(H253))=0</formula>
    </cfRule>
  </conditionalFormatting>
  <conditionalFormatting sqref="H253 J253:L253 N253:P253">
    <cfRule type="notContainsBlanks" dxfId="5527" priority="1641">
      <formula>LEN(TRIM(H253))&gt;0</formula>
    </cfRule>
  </conditionalFormatting>
  <conditionalFormatting sqref="H253 J253:L253 N253:P253">
    <cfRule type="containsBlanks" dxfId="5526" priority="1642">
      <formula>LEN(TRIM(H253))=0</formula>
    </cfRule>
  </conditionalFormatting>
  <conditionalFormatting sqref="H253 J253:L253 N253:P253">
    <cfRule type="notContainsBlanks" dxfId="5525" priority="1643">
      <formula>LEN(TRIM(H253))&gt;0</formula>
    </cfRule>
  </conditionalFormatting>
  <conditionalFormatting sqref="H253 J253:L253 N253:P253">
    <cfRule type="containsBlanks" dxfId="5524" priority="1644">
      <formula>LEN(TRIM(H253))=0</formula>
    </cfRule>
  </conditionalFormatting>
  <conditionalFormatting sqref="H253 J253:L253 N253:P253">
    <cfRule type="notContainsBlanks" dxfId="5523" priority="1645">
      <formula>LEN(TRIM(H253))&gt;0</formula>
    </cfRule>
  </conditionalFormatting>
  <conditionalFormatting sqref="H253 J253:L253 N253:P253">
    <cfRule type="containsBlanks" dxfId="5522" priority="1646">
      <formula>LEN(TRIM(H253))=0</formula>
    </cfRule>
  </conditionalFormatting>
  <conditionalFormatting sqref="H253 J253:L253 N253:P253">
    <cfRule type="notContainsBlanks" dxfId="5521" priority="1647">
      <formula>LEN(TRIM(H253))&gt;0</formula>
    </cfRule>
  </conditionalFormatting>
  <conditionalFormatting sqref="H253 J253:L253 N253:P253">
    <cfRule type="containsBlanks" dxfId="5520" priority="1648">
      <formula>LEN(TRIM(H253))=0</formula>
    </cfRule>
  </conditionalFormatting>
  <conditionalFormatting sqref="H253 J253:L253 N253:P253">
    <cfRule type="notContainsBlanks" dxfId="5519" priority="1649">
      <formula>LEN(TRIM(H253))&gt;0</formula>
    </cfRule>
  </conditionalFormatting>
  <conditionalFormatting sqref="H253 J253:L253 N253:P253">
    <cfRule type="containsBlanks" dxfId="5518" priority="1650">
      <formula>LEN(TRIM(H253))=0</formula>
    </cfRule>
  </conditionalFormatting>
  <conditionalFormatting sqref="H253 J253:L253 N253:P253">
    <cfRule type="notContainsBlanks" dxfId="5517" priority="1651">
      <formula>LEN(TRIM(H253))&gt;0</formula>
    </cfRule>
  </conditionalFormatting>
  <conditionalFormatting sqref="H253 J253:L253 N253:P253">
    <cfRule type="containsBlanks" dxfId="5516" priority="1652">
      <formula>LEN(TRIM(H253))=0</formula>
    </cfRule>
  </conditionalFormatting>
  <conditionalFormatting sqref="H253 J253:L253 N253:P253">
    <cfRule type="notContainsBlanks" dxfId="5515" priority="1653">
      <formula>LEN(TRIM(H253))&gt;0</formula>
    </cfRule>
  </conditionalFormatting>
  <conditionalFormatting sqref="H253 J253:L253 N253:P253">
    <cfRule type="containsBlanks" dxfId="5514" priority="1654">
      <formula>LEN(TRIM(H253))=0</formula>
    </cfRule>
  </conditionalFormatting>
  <conditionalFormatting sqref="H254 J254:L254 N254:P254">
    <cfRule type="notContainsBlanks" dxfId="5513" priority="1655">
      <formula>LEN(TRIM(H254))&gt;0</formula>
    </cfRule>
  </conditionalFormatting>
  <conditionalFormatting sqref="H254 J254:L254 N254:P254">
    <cfRule type="containsBlanks" dxfId="5512" priority="1656">
      <formula>LEN(TRIM(H254))=0</formula>
    </cfRule>
  </conditionalFormatting>
  <conditionalFormatting sqref="H254 J254:L254 N254:P254">
    <cfRule type="notContainsBlanks" dxfId="5511" priority="1657">
      <formula>LEN(TRIM(H254))&gt;0</formula>
    </cfRule>
  </conditionalFormatting>
  <conditionalFormatting sqref="H254 J254:L254 N254:P254">
    <cfRule type="containsBlanks" dxfId="5510" priority="1658">
      <formula>LEN(TRIM(H254))=0</formula>
    </cfRule>
  </conditionalFormatting>
  <conditionalFormatting sqref="H254 J254:L254 N254:P254">
    <cfRule type="notContainsBlanks" dxfId="5509" priority="1659">
      <formula>LEN(TRIM(H254))&gt;0</formula>
    </cfRule>
  </conditionalFormatting>
  <conditionalFormatting sqref="H254 J254:L254 N254:P254">
    <cfRule type="containsBlanks" dxfId="5508" priority="1660">
      <formula>LEN(TRIM(H254))=0</formula>
    </cfRule>
  </conditionalFormatting>
  <conditionalFormatting sqref="H254 J254:L254 N254:P254">
    <cfRule type="notContainsBlanks" dxfId="5507" priority="1661">
      <formula>LEN(TRIM(H254))&gt;0</formula>
    </cfRule>
  </conditionalFormatting>
  <conditionalFormatting sqref="H254 J254:L254 N254:P254">
    <cfRule type="containsBlanks" dxfId="5506" priority="1662">
      <formula>LEN(TRIM(H254))=0</formula>
    </cfRule>
  </conditionalFormatting>
  <conditionalFormatting sqref="H254 J254:L254 N254:P254">
    <cfRule type="notContainsBlanks" dxfId="5505" priority="1663">
      <formula>LEN(TRIM(H254))&gt;0</formula>
    </cfRule>
  </conditionalFormatting>
  <conditionalFormatting sqref="H254 J254:L254 N254:P254">
    <cfRule type="containsBlanks" dxfId="5504" priority="1664">
      <formula>LEN(TRIM(H254))=0</formula>
    </cfRule>
  </conditionalFormatting>
  <conditionalFormatting sqref="H254 J254:L254 N254:P254">
    <cfRule type="notContainsBlanks" dxfId="5503" priority="1665">
      <formula>LEN(TRIM(H254))&gt;0</formula>
    </cfRule>
  </conditionalFormatting>
  <conditionalFormatting sqref="H254 J254:L254 N254:P254">
    <cfRule type="containsBlanks" dxfId="5502" priority="1666">
      <formula>LEN(TRIM(H254))=0</formula>
    </cfRule>
  </conditionalFormatting>
  <conditionalFormatting sqref="H254 J254:L254 N254:P254">
    <cfRule type="notContainsBlanks" dxfId="5501" priority="1667">
      <formula>LEN(TRIM(H254))&gt;0</formula>
    </cfRule>
  </conditionalFormatting>
  <conditionalFormatting sqref="H254 J254:L254 N254:P254">
    <cfRule type="containsBlanks" dxfId="5500" priority="1668">
      <formula>LEN(TRIM(H254))=0</formula>
    </cfRule>
  </conditionalFormatting>
  <conditionalFormatting sqref="H254 J254:L254 N254:P254">
    <cfRule type="notContainsBlanks" dxfId="5499" priority="1669">
      <formula>LEN(TRIM(H254))&gt;0</formula>
    </cfRule>
  </conditionalFormatting>
  <conditionalFormatting sqref="H254 J254:L254 N254:P254">
    <cfRule type="containsBlanks" dxfId="5498" priority="1670">
      <formula>LEN(TRIM(H254))=0</formula>
    </cfRule>
  </conditionalFormatting>
  <conditionalFormatting sqref="H254 J254:L254 N254:P254">
    <cfRule type="notContainsBlanks" dxfId="5497" priority="1671">
      <formula>LEN(TRIM(H254))&gt;0</formula>
    </cfRule>
  </conditionalFormatting>
  <conditionalFormatting sqref="H254 J254:L254 N254:P254">
    <cfRule type="containsBlanks" dxfId="5496" priority="1672">
      <formula>LEN(TRIM(H254))=0</formula>
    </cfRule>
  </conditionalFormatting>
  <conditionalFormatting sqref="L309">
    <cfRule type="notContainsBlanks" dxfId="5495" priority="1673">
      <formula>LEN(TRIM(L309))&gt;0</formula>
    </cfRule>
  </conditionalFormatting>
  <conditionalFormatting sqref="L309">
    <cfRule type="containsBlanks" dxfId="5494" priority="1674">
      <formula>LEN(TRIM(L309))=0</formula>
    </cfRule>
  </conditionalFormatting>
  <conditionalFormatting sqref="H255 J255:L255 N255:P255">
    <cfRule type="notContainsBlanks" dxfId="5493" priority="1675">
      <formula>LEN(TRIM(H255))&gt;0</formula>
    </cfRule>
  </conditionalFormatting>
  <conditionalFormatting sqref="H255 J255:L255 N255:P255">
    <cfRule type="containsBlanks" dxfId="5492" priority="1676">
      <formula>LEN(TRIM(H255))=0</formula>
    </cfRule>
  </conditionalFormatting>
  <conditionalFormatting sqref="H255 J255:L255 N255:P255">
    <cfRule type="notContainsBlanks" dxfId="5491" priority="1677">
      <formula>LEN(TRIM(H255))&gt;0</formula>
    </cfRule>
  </conditionalFormatting>
  <conditionalFormatting sqref="H255 J255:L255 N255:P255">
    <cfRule type="containsBlanks" dxfId="5490" priority="1678">
      <formula>LEN(TRIM(H255))=0</formula>
    </cfRule>
  </conditionalFormatting>
  <conditionalFormatting sqref="H255 J255:L255 N255:P255">
    <cfRule type="notContainsBlanks" dxfId="5489" priority="1679">
      <formula>LEN(TRIM(H255))&gt;0</formula>
    </cfRule>
  </conditionalFormatting>
  <conditionalFormatting sqref="H255 J255:L255 N255:P255">
    <cfRule type="containsBlanks" dxfId="5488" priority="1680">
      <formula>LEN(TRIM(H255))=0</formula>
    </cfRule>
  </conditionalFormatting>
  <conditionalFormatting sqref="H255 J255:L255 N255:P255">
    <cfRule type="notContainsBlanks" dxfId="5487" priority="1681">
      <formula>LEN(TRIM(H255))&gt;0</formula>
    </cfRule>
  </conditionalFormatting>
  <conditionalFormatting sqref="H255 J255:L255 N255:P255">
    <cfRule type="containsBlanks" dxfId="5486" priority="1682">
      <formula>LEN(TRIM(H255))=0</formula>
    </cfRule>
  </conditionalFormatting>
  <conditionalFormatting sqref="H255 J255:L255 N255:P255">
    <cfRule type="notContainsBlanks" dxfId="5485" priority="1683">
      <formula>LEN(TRIM(H255))&gt;0</formula>
    </cfRule>
  </conditionalFormatting>
  <conditionalFormatting sqref="H255 J255:L255 N255:P255">
    <cfRule type="containsBlanks" dxfId="5484" priority="1684">
      <formula>LEN(TRIM(H255))=0</formula>
    </cfRule>
  </conditionalFormatting>
  <conditionalFormatting sqref="H255 J255:L255 N255:P255">
    <cfRule type="notContainsBlanks" dxfId="5483" priority="1685">
      <formula>LEN(TRIM(H255))&gt;0</formula>
    </cfRule>
  </conditionalFormatting>
  <conditionalFormatting sqref="H255 J255:L255 N255:P255">
    <cfRule type="containsBlanks" dxfId="5482" priority="1686">
      <formula>LEN(TRIM(H255))=0</formula>
    </cfRule>
  </conditionalFormatting>
  <conditionalFormatting sqref="H255 J255:L255 N255:P255">
    <cfRule type="notContainsBlanks" dxfId="5481" priority="1687">
      <formula>LEN(TRIM(H255))&gt;0</formula>
    </cfRule>
  </conditionalFormatting>
  <conditionalFormatting sqref="H255 J255:L255 N255:P255">
    <cfRule type="containsBlanks" dxfId="5480" priority="1688">
      <formula>LEN(TRIM(H255))=0</formula>
    </cfRule>
  </conditionalFormatting>
  <conditionalFormatting sqref="H255 J255:L255 N255:P255">
    <cfRule type="notContainsBlanks" dxfId="5479" priority="1689">
      <formula>LEN(TRIM(H255))&gt;0</formula>
    </cfRule>
  </conditionalFormatting>
  <conditionalFormatting sqref="H255 J255:L255 N255:P255">
    <cfRule type="containsBlanks" dxfId="5478" priority="1690">
      <formula>LEN(TRIM(H255))=0</formula>
    </cfRule>
  </conditionalFormatting>
  <conditionalFormatting sqref="H255 J255:L255 N255:P255">
    <cfRule type="notContainsBlanks" dxfId="5477" priority="1691">
      <formula>LEN(TRIM(H255))&gt;0</formula>
    </cfRule>
  </conditionalFormatting>
  <conditionalFormatting sqref="H255 J255:L255 N255:P255">
    <cfRule type="containsBlanks" dxfId="5476" priority="1692">
      <formula>LEN(TRIM(H255))=0</formula>
    </cfRule>
  </conditionalFormatting>
  <conditionalFormatting sqref="H306 K306:M306 T306 P306:Q306">
    <cfRule type="notContainsBlanks" dxfId="5475" priority="1693">
      <formula>LEN(TRIM(H306))&gt;0</formula>
    </cfRule>
  </conditionalFormatting>
  <conditionalFormatting sqref="H306 K306:M306 T306 P306:Q306">
    <cfRule type="containsBlanks" dxfId="5474" priority="1694">
      <formula>LEN(TRIM(H306))=0</formula>
    </cfRule>
  </conditionalFormatting>
  <conditionalFormatting sqref="H306 K306:M306 T306 P306:Q306">
    <cfRule type="notContainsBlanks" dxfId="5473" priority="1695">
      <formula>LEN(TRIM(H306))&gt;0</formula>
    </cfRule>
  </conditionalFormatting>
  <conditionalFormatting sqref="H306 K306:M306 T306 P306:Q306">
    <cfRule type="containsBlanks" dxfId="5472" priority="1696">
      <formula>LEN(TRIM(H306))=0</formula>
    </cfRule>
  </conditionalFormatting>
  <conditionalFormatting sqref="H306 K306:M306 T306 P306:Q306">
    <cfRule type="notContainsBlanks" dxfId="5471" priority="1697">
      <formula>LEN(TRIM(H306))&gt;0</formula>
    </cfRule>
  </conditionalFormatting>
  <conditionalFormatting sqref="H306 K306:M306 T306 P306:Q306">
    <cfRule type="containsBlanks" dxfId="5470" priority="1698">
      <formula>LEN(TRIM(H306))=0</formula>
    </cfRule>
  </conditionalFormatting>
  <conditionalFormatting sqref="H306 K306:M306 T306 P306:Q306">
    <cfRule type="notContainsBlanks" dxfId="5469" priority="1699">
      <formula>LEN(TRIM(H306))&gt;0</formula>
    </cfRule>
  </conditionalFormatting>
  <conditionalFormatting sqref="H306 K306:M306 T306 P306:Q306">
    <cfRule type="containsBlanks" dxfId="5468" priority="1700">
      <formula>LEN(TRIM(H306))=0</formula>
    </cfRule>
  </conditionalFormatting>
  <conditionalFormatting sqref="L71 L82 L93 L104 L115">
    <cfRule type="notContainsBlanks" dxfId="5467" priority="1701">
      <formula>LEN(TRIM(L71))&gt;0</formula>
    </cfRule>
  </conditionalFormatting>
  <conditionalFormatting sqref="L71 L82 L93 L104 L115">
    <cfRule type="containsBlanks" dxfId="5466" priority="1702">
      <formula>LEN(TRIM(L71))=0</formula>
    </cfRule>
  </conditionalFormatting>
  <conditionalFormatting sqref="K239:K241 K253:K255 K267:K269 K309:K311 K323:K325 K365:K367">
    <cfRule type="notContainsBlanks" dxfId="5465" priority="1703">
      <formula>LEN(TRIM(K239))&gt;0</formula>
    </cfRule>
  </conditionalFormatting>
  <conditionalFormatting sqref="K239:K241 K253:K255 K267:K269 K309:K311 K323:K325 K365:K367">
    <cfRule type="containsBlanks" dxfId="5464" priority="1704">
      <formula>LEN(TRIM(K239))=0</formula>
    </cfRule>
  </conditionalFormatting>
  <conditionalFormatting sqref="H310 K310:M310 T310 P310:Q310">
    <cfRule type="notContainsBlanks" dxfId="5463" priority="1705">
      <formula>LEN(TRIM(H310))&gt;0</formula>
    </cfRule>
  </conditionalFormatting>
  <conditionalFormatting sqref="H310 K310:M310 T310 P310:Q310">
    <cfRule type="containsBlanks" dxfId="5462" priority="1706">
      <formula>LEN(TRIM(H310))=0</formula>
    </cfRule>
  </conditionalFormatting>
  <conditionalFormatting sqref="H310 K310:M310 T310 P310:Q310">
    <cfRule type="notContainsBlanks" dxfId="5461" priority="1707">
      <formula>LEN(TRIM(H310))&gt;0</formula>
    </cfRule>
  </conditionalFormatting>
  <conditionalFormatting sqref="H310 K310:M310 T310 P310:Q310">
    <cfRule type="containsBlanks" dxfId="5460" priority="1708">
      <formula>LEN(TRIM(H310))=0</formula>
    </cfRule>
  </conditionalFormatting>
  <conditionalFormatting sqref="H310 K310:M310 T310 P310:Q310">
    <cfRule type="notContainsBlanks" dxfId="5459" priority="1709">
      <formula>LEN(TRIM(H310))&gt;0</formula>
    </cfRule>
  </conditionalFormatting>
  <conditionalFormatting sqref="H310 K310:M310 T310 P310:Q310">
    <cfRule type="containsBlanks" dxfId="5458" priority="1710">
      <formula>LEN(TRIM(H310))=0</formula>
    </cfRule>
  </conditionalFormatting>
  <conditionalFormatting sqref="H311 K311:M311 T311 P311:Q311">
    <cfRule type="notContainsBlanks" dxfId="5457" priority="1711">
      <formula>LEN(TRIM(H311))&gt;0</formula>
    </cfRule>
  </conditionalFormatting>
  <conditionalFormatting sqref="H311 K311:M311 T311 P311:Q311">
    <cfRule type="containsBlanks" dxfId="5456" priority="1712">
      <formula>LEN(TRIM(H311))=0</formula>
    </cfRule>
  </conditionalFormatting>
  <conditionalFormatting sqref="H311 K311:M311 T311 P311:Q311">
    <cfRule type="notContainsBlanks" dxfId="5455" priority="1713">
      <formula>LEN(TRIM(H311))&gt;0</formula>
    </cfRule>
  </conditionalFormatting>
  <conditionalFormatting sqref="H311 K311:M311 T311 P311:Q311">
    <cfRule type="containsBlanks" dxfId="5454" priority="1714">
      <formula>LEN(TRIM(H311))=0</formula>
    </cfRule>
  </conditionalFormatting>
  <conditionalFormatting sqref="H311 K311:M311 T311 P311:Q311">
    <cfRule type="notContainsBlanks" dxfId="5453" priority="1715">
      <formula>LEN(TRIM(H311))&gt;0</formula>
    </cfRule>
  </conditionalFormatting>
  <conditionalFormatting sqref="H311 K311:M311 T311 P311:Q311">
    <cfRule type="containsBlanks" dxfId="5452" priority="1716">
      <formula>LEN(TRIM(H311))=0</formula>
    </cfRule>
  </conditionalFormatting>
  <conditionalFormatting sqref="P310">
    <cfRule type="notContainsBlanks" dxfId="5451" priority="1717">
      <formula>LEN(TRIM(P310))&gt;0</formula>
    </cfRule>
  </conditionalFormatting>
  <conditionalFormatting sqref="P310">
    <cfRule type="containsBlanks" dxfId="5450" priority="1718">
      <formula>LEN(TRIM(P310))=0</formula>
    </cfRule>
  </conditionalFormatting>
  <conditionalFormatting sqref="P311">
    <cfRule type="notContainsBlanks" dxfId="5449" priority="1719">
      <formula>LEN(TRIM(P311))&gt;0</formula>
    </cfRule>
  </conditionalFormatting>
  <conditionalFormatting sqref="P311">
    <cfRule type="containsBlanks" dxfId="5448" priority="1720">
      <formula>LEN(TRIM(P311))=0</formula>
    </cfRule>
  </conditionalFormatting>
  <conditionalFormatting sqref="H406:X406">
    <cfRule type="notContainsBlanks" dxfId="5447" priority="1721">
      <formula>LEN(TRIM(H406))&gt;0</formula>
    </cfRule>
  </conditionalFormatting>
  <conditionalFormatting sqref="H406:X406">
    <cfRule type="containsBlanks" dxfId="5446" priority="1722">
      <formula>LEN(TRIM(H406))=0</formula>
    </cfRule>
  </conditionalFormatting>
  <conditionalFormatting sqref="H408:X408">
    <cfRule type="notContainsBlanks" dxfId="5445" priority="1723">
      <formula>LEN(TRIM(H408))&gt;0</formula>
    </cfRule>
  </conditionalFormatting>
  <conditionalFormatting sqref="H408:X408">
    <cfRule type="containsBlanks" dxfId="5444" priority="1724">
      <formula>LEN(TRIM(H408))=0</formula>
    </cfRule>
  </conditionalFormatting>
  <conditionalFormatting sqref="H419:X424">
    <cfRule type="notContainsBlanks" dxfId="5443" priority="1725">
      <formula>LEN(TRIM(H419))&gt;0</formula>
    </cfRule>
  </conditionalFormatting>
  <conditionalFormatting sqref="H419:X424">
    <cfRule type="containsBlanks" dxfId="5442" priority="1726">
      <formula>LEN(TRIM(H419))=0</formula>
    </cfRule>
  </conditionalFormatting>
  <conditionalFormatting sqref="I126 I137 I148 I159 I170">
    <cfRule type="notContainsBlanks" dxfId="5441" priority="1727">
      <formula>LEN(TRIM(I126))&gt;0</formula>
    </cfRule>
  </conditionalFormatting>
  <conditionalFormatting sqref="I126 I137 I148 I159 I170">
    <cfRule type="containsBlanks" dxfId="5440" priority="1728">
      <formula>LEN(TRIM(I126))=0</formula>
    </cfRule>
  </conditionalFormatting>
  <conditionalFormatting sqref="I127:I130 I149:I150 I160:I161 I171:I172 I132:I144">
    <cfRule type="notContainsBlanks" dxfId="5439" priority="1729">
      <formula>LEN(TRIM(I127))&gt;0</formula>
    </cfRule>
  </conditionalFormatting>
  <conditionalFormatting sqref="I127:I130 I149:I150 I160:I161 I171:I172 I132:I144">
    <cfRule type="containsBlanks" dxfId="5438" priority="1730">
      <formula>LEN(TRIM(I127))=0</formula>
    </cfRule>
  </conditionalFormatting>
  <conditionalFormatting sqref="I128 I139 I150 I161 I172">
    <cfRule type="notContainsBlanks" dxfId="5437" priority="1731">
      <formula>LEN(TRIM(I128))&gt;0</formula>
    </cfRule>
  </conditionalFormatting>
  <conditionalFormatting sqref="I128 I139 I150 I161 I172">
    <cfRule type="containsBlanks" dxfId="5436" priority="1732">
      <formula>LEN(TRIM(I128))=0</formula>
    </cfRule>
  </conditionalFormatting>
  <conditionalFormatting sqref="I137">
    <cfRule type="notContainsBlanks" dxfId="5435" priority="1733">
      <formula>LEN(TRIM(I137))&gt;0</formula>
    </cfRule>
  </conditionalFormatting>
  <conditionalFormatting sqref="I137">
    <cfRule type="containsBlanks" dxfId="5434" priority="1734">
      <formula>LEN(TRIM(I137))=0</formula>
    </cfRule>
  </conditionalFormatting>
  <conditionalFormatting sqref="M71 M82 M93 M104 M115">
    <cfRule type="notContainsBlanks" dxfId="5433" priority="1735">
      <formula>LEN(TRIM(M71))&gt;0</formula>
    </cfRule>
  </conditionalFormatting>
  <conditionalFormatting sqref="M71 M82 M93 M104 M115">
    <cfRule type="containsBlanks" dxfId="5432" priority="1736">
      <formula>LEN(TRIM(M71))=0</formula>
    </cfRule>
  </conditionalFormatting>
  <conditionalFormatting sqref="H308:H311 H322:H325 H336:H339 H364:H367 X350:X352 J336:J339 J322:X325 V294:X297 J364:P367 J270:J283 L270:P283 H266:H284 H252:H255 H238:H242 R242:X242 J242:L242 J266:P269 K309:M311 K308 M308 T308:T311 R364:R367 M294:T297 P308:Q311 K238:X241 J252:L255 N252:P255 N242:P242 V298:V311">
    <cfRule type="notContainsBlanks" dxfId="5431" priority="1737">
      <formula>LEN(TRIM(H308))&gt;0</formula>
    </cfRule>
  </conditionalFormatting>
  <conditionalFormatting sqref="H308:H311 H322:H325 H336:H339 H364:H367 X350:X352 J336:J339 J322:X325 V294:X297 J364:P367 J270:J283 L270:P283 H266:H284 H252:H255 H238:H242 R242:X242 J242:L242 J266:P269 K309:M311 K308 M308 T308:T311 R364:R367 M294:T297 P308:Q311 K238:X241 J252:L255 N252:P255 N242:P242 V298:V311">
    <cfRule type="containsBlanks" dxfId="5430" priority="1738">
      <formula>LEN(TRIM(H308))=0</formula>
    </cfRule>
  </conditionalFormatting>
  <conditionalFormatting sqref="H239:H241 H267:H269 H309:H311 H323:H325 H337:H339 H365:H367 X351:X352 J337:J339 J323:X325 V295:X297 J365:P367 J281:J283 L281:P283 H281:H283 H253:H255 J267:P269 T309:T311 R365:R367 M295:T297 K309:M311 P309:Q311 K239:X241 J253:L255 N253:P255 V298:V311">
    <cfRule type="notContainsBlanks" dxfId="5429" priority="1739">
      <formula>LEN(TRIM(H239))&gt;0</formula>
    </cfRule>
  </conditionalFormatting>
  <conditionalFormatting sqref="H239:H241 H267:H269 H309:H311 H323:H325 H337:H339 H365:H367 X351:X352 J337:J339 J323:X325 V295:X297 J365:P367 J281:J283 L281:P283 H281:H283 H253:H255 J267:P269 T309:T311 R365:R367 M295:T297 K309:M311 P309:Q311 K239:X241 J253:L255 N253:P255 V298:V311">
    <cfRule type="containsBlanks" dxfId="5428" priority="1740">
      <formula>LEN(TRIM(H239))=0</formula>
    </cfRule>
  </conditionalFormatting>
  <conditionalFormatting sqref="I257">
    <cfRule type="notContainsBlanks" dxfId="5427" priority="1741">
      <formula>LEN(TRIM(I257))&gt;0</formula>
    </cfRule>
  </conditionalFormatting>
  <conditionalFormatting sqref="I257">
    <cfRule type="containsBlanks" dxfId="5426" priority="1742">
      <formula>LEN(TRIM(I257))=0</formula>
    </cfRule>
  </conditionalFormatting>
  <conditionalFormatting sqref="I256">
    <cfRule type="notContainsBlanks" dxfId="5425" priority="1743">
      <formula>LEN(TRIM(I256))&gt;0</formula>
    </cfRule>
  </conditionalFormatting>
  <conditionalFormatting sqref="I256">
    <cfRule type="containsBlanks" dxfId="5424" priority="1744">
      <formula>LEN(TRIM(I256))=0</formula>
    </cfRule>
  </conditionalFormatting>
  <conditionalFormatting sqref="I257">
    <cfRule type="notContainsBlanks" dxfId="5423" priority="1745">
      <formula>LEN(TRIM(I257))&gt;0</formula>
    </cfRule>
  </conditionalFormatting>
  <conditionalFormatting sqref="I257">
    <cfRule type="containsBlanks" dxfId="5422" priority="1746">
      <formula>LEN(TRIM(I257))=0</formula>
    </cfRule>
  </conditionalFormatting>
  <conditionalFormatting sqref="J126 J137 J148 J159 J170">
    <cfRule type="notContainsBlanks" dxfId="5421" priority="1747">
      <formula>LEN(TRIM(J126))&gt;0</formula>
    </cfRule>
  </conditionalFormatting>
  <conditionalFormatting sqref="J126 J137 J148 J159 J170">
    <cfRule type="containsBlanks" dxfId="5420" priority="1748">
      <formula>LEN(TRIM(J126))=0</formula>
    </cfRule>
  </conditionalFormatting>
  <conditionalFormatting sqref="I257">
    <cfRule type="notContainsBlanks" dxfId="5419" priority="1749">
      <formula>LEN(TRIM(I257))&gt;0</formula>
    </cfRule>
  </conditionalFormatting>
  <conditionalFormatting sqref="I257">
    <cfRule type="containsBlanks" dxfId="5418" priority="1750">
      <formula>LEN(TRIM(I257))=0</formula>
    </cfRule>
  </conditionalFormatting>
  <conditionalFormatting sqref="I257">
    <cfRule type="notContainsBlanks" dxfId="5417" priority="1751">
      <formula>LEN(TRIM(I257))&gt;0</formula>
    </cfRule>
  </conditionalFormatting>
  <conditionalFormatting sqref="I257">
    <cfRule type="containsBlanks" dxfId="5416" priority="1752">
      <formula>LEN(TRIM(I257))=0</formula>
    </cfRule>
  </conditionalFormatting>
  <conditionalFormatting sqref="J126 J137 J148 J159 J170">
    <cfRule type="notContainsBlanks" dxfId="5415" priority="1753">
      <formula>LEN(TRIM(J126))&gt;0</formula>
    </cfRule>
  </conditionalFormatting>
  <conditionalFormatting sqref="J126 J137 J148 J159 J170">
    <cfRule type="containsBlanks" dxfId="5414" priority="1754">
      <formula>LEN(TRIM(J126))=0</formula>
    </cfRule>
  </conditionalFormatting>
  <conditionalFormatting sqref="I393:I395">
    <cfRule type="notContainsBlanks" dxfId="5413" priority="1755">
      <formula>LEN(TRIM(I393))&gt;0</formula>
    </cfRule>
  </conditionalFormatting>
  <conditionalFormatting sqref="I393:I395">
    <cfRule type="containsBlanks" dxfId="5412" priority="1756">
      <formula>LEN(TRIM(I393))=0</formula>
    </cfRule>
  </conditionalFormatting>
  <conditionalFormatting sqref="N71 N82 N93 N104 N115">
    <cfRule type="notContainsBlanks" dxfId="5411" priority="1757">
      <formula>LEN(TRIM(N71))&gt;0</formula>
    </cfRule>
  </conditionalFormatting>
  <conditionalFormatting sqref="N71 N82 N93 N104 N115">
    <cfRule type="containsBlanks" dxfId="5410" priority="1758">
      <formula>LEN(TRIM(N71))=0</formula>
    </cfRule>
  </conditionalFormatting>
  <conditionalFormatting sqref="N72 N83 N94:N117">
    <cfRule type="notContainsBlanks" dxfId="5409" priority="1759">
      <formula>LEN(TRIM(N72))&gt;0</formula>
    </cfRule>
  </conditionalFormatting>
  <conditionalFormatting sqref="N72 N83 N94:N117">
    <cfRule type="containsBlanks" dxfId="5408" priority="1760">
      <formula>LEN(TRIM(N72))=0</formula>
    </cfRule>
  </conditionalFormatting>
  <conditionalFormatting sqref="K128 K139 K150 K161 K172">
    <cfRule type="notContainsBlanks" dxfId="5407" priority="1761">
      <formula>LEN(TRIM(K128))&gt;0</formula>
    </cfRule>
  </conditionalFormatting>
  <conditionalFormatting sqref="K128 K139 K150 K161 K172">
    <cfRule type="containsBlanks" dxfId="5406" priority="1762">
      <formula>LEN(TRIM(K128))=0</formula>
    </cfRule>
  </conditionalFormatting>
  <conditionalFormatting sqref="U374 U381 U388 U395 U402 U409 U416 U423 U430">
    <cfRule type="notContainsBlanks" dxfId="5405" priority="1763">
      <formula>LEN(TRIM(U374))&gt;0</formula>
    </cfRule>
  </conditionalFormatting>
  <conditionalFormatting sqref="U374 U381 U388 U395 U402 U409 U416 U423 U430">
    <cfRule type="containsBlanks" dxfId="5404" priority="1764">
      <formula>LEN(TRIM(U374))=0</formula>
    </cfRule>
  </conditionalFormatting>
  <conditionalFormatting sqref="K239:K241 K253:K255 K267:K269 K309:K311 K323:K325 K365:K367">
    <cfRule type="notContainsBlanks" dxfId="5403" priority="1765">
      <formula>LEN(TRIM(K239))&gt;0</formula>
    </cfRule>
  </conditionalFormatting>
  <conditionalFormatting sqref="K239:K241 K253:K255 K267:K269 K309:K311 K323:K325 K365:K367">
    <cfRule type="containsBlanks" dxfId="5402" priority="1766">
      <formula>LEN(TRIM(K239))=0</formula>
    </cfRule>
  </conditionalFormatting>
  <conditionalFormatting sqref="L373 L380 L387 L394 L401 L408 L415 L422 L429 L436">
    <cfRule type="notContainsBlanks" dxfId="5401" priority="1767">
      <formula>LEN(TRIM(L373))&gt;0</formula>
    </cfRule>
  </conditionalFormatting>
  <conditionalFormatting sqref="L373 L380 L387 L394 L401 L408 L415 L422 L429 L436">
    <cfRule type="containsBlanks" dxfId="5400" priority="1768">
      <formula>LEN(TRIM(L373))=0</formula>
    </cfRule>
  </conditionalFormatting>
  <conditionalFormatting sqref="Q422">
    <cfRule type="notContainsBlanks" dxfId="5399" priority="1769">
      <formula>LEN(TRIM(Q422))&gt;0</formula>
    </cfRule>
  </conditionalFormatting>
  <conditionalFormatting sqref="L408">
    <cfRule type="notContainsBlanks" dxfId="5398" priority="1770">
      <formula>LEN(TRIM(L408))&gt;0</formula>
    </cfRule>
  </conditionalFormatting>
  <conditionalFormatting sqref="L408">
    <cfRule type="containsBlanks" dxfId="5397" priority="1771">
      <formula>LEN(TRIM(L408))=0</formula>
    </cfRule>
  </conditionalFormatting>
  <conditionalFormatting sqref="L415">
    <cfRule type="notContainsBlanks" dxfId="5396" priority="1772">
      <formula>LEN(TRIM(L415))&gt;0</formula>
    </cfRule>
  </conditionalFormatting>
  <conditionalFormatting sqref="L415">
    <cfRule type="containsBlanks" dxfId="5395" priority="1773">
      <formula>LEN(TRIM(L415))=0</formula>
    </cfRule>
  </conditionalFormatting>
  <conditionalFormatting sqref="M309">
    <cfRule type="notContainsBlanks" dxfId="5394" priority="1774">
      <formula>LEN(TRIM(M309))&gt;0</formula>
    </cfRule>
  </conditionalFormatting>
  <conditionalFormatting sqref="M309">
    <cfRule type="containsBlanks" dxfId="5393" priority="1775">
      <formula>LEN(TRIM(M309))=0</formula>
    </cfRule>
  </conditionalFormatting>
  <conditionalFormatting sqref="M73:M74 M84 M95 M106 M117">
    <cfRule type="notContainsBlanks" dxfId="5392" priority="1776">
      <formula>LEN(TRIM(M73))&gt;0</formula>
    </cfRule>
  </conditionalFormatting>
  <conditionalFormatting sqref="M73:M74 M84 M95 M106 M117">
    <cfRule type="containsBlanks" dxfId="5391" priority="1777">
      <formula>LEN(TRIM(M73))=0</formula>
    </cfRule>
  </conditionalFormatting>
  <conditionalFormatting sqref="M72 M83 M94 M105 M116">
    <cfRule type="notContainsBlanks" dxfId="5390" priority="1778">
      <formula>LEN(TRIM(M72))&gt;0</formula>
    </cfRule>
  </conditionalFormatting>
  <conditionalFormatting sqref="M72 M83 M94 M105 M116">
    <cfRule type="containsBlanks" dxfId="5389" priority="1779">
      <formula>LEN(TRIM(M72))=0</formula>
    </cfRule>
  </conditionalFormatting>
  <conditionalFormatting sqref="M73:M74 M84 M95 M106 M117">
    <cfRule type="notContainsBlanks" dxfId="5388" priority="1780">
      <formula>LEN(TRIM(M73))&gt;0</formula>
    </cfRule>
  </conditionalFormatting>
  <conditionalFormatting sqref="M73:M74 M84 M95 M106 M117">
    <cfRule type="containsBlanks" dxfId="5387" priority="1781">
      <formula>LEN(TRIM(M73))=0</formula>
    </cfRule>
  </conditionalFormatting>
  <conditionalFormatting sqref="L72 L83 L94 L105 L116">
    <cfRule type="notContainsBlanks" dxfId="5386" priority="1782">
      <formula>LEN(TRIM(L72))&gt;0</formula>
    </cfRule>
  </conditionalFormatting>
  <conditionalFormatting sqref="L72 L83 L94 L105 L116">
    <cfRule type="containsBlanks" dxfId="5385" priority="1783">
      <formula>LEN(TRIM(L72))=0</formula>
    </cfRule>
  </conditionalFormatting>
  <conditionalFormatting sqref="L239 L253 L267 L281 L309 L323 L365">
    <cfRule type="notContainsBlanks" dxfId="5384" priority="1784">
      <formula>LEN(TRIM(L239))&gt;0</formula>
    </cfRule>
  </conditionalFormatting>
  <conditionalFormatting sqref="L239 L253 L267 L281 L309 L323 L365">
    <cfRule type="containsBlanks" dxfId="5383" priority="1785">
      <formula>LEN(TRIM(L239))=0</formula>
    </cfRule>
  </conditionalFormatting>
  <conditionalFormatting sqref="L239 L253 L267 L281 L309 L323 L365">
    <cfRule type="notContainsBlanks" dxfId="5382" priority="1786">
      <formula>LEN(TRIM(L239))&gt;0</formula>
    </cfRule>
  </conditionalFormatting>
  <conditionalFormatting sqref="L239 L253 L267 L281 L309 L323 L365">
    <cfRule type="containsBlanks" dxfId="5381" priority="1787">
      <formula>LEN(TRIM(L239))=0</formula>
    </cfRule>
  </conditionalFormatting>
  <conditionalFormatting sqref="L240 L254 L268 L282 L310 L324 L366">
    <cfRule type="notContainsBlanks" dxfId="5380" priority="1788">
      <formula>LEN(TRIM(L240))&gt;0</formula>
    </cfRule>
  </conditionalFormatting>
  <conditionalFormatting sqref="L240 L254 L268 L282 L310 L324 L366">
    <cfRule type="containsBlanks" dxfId="5379" priority="1789">
      <formula>LEN(TRIM(L240))=0</formula>
    </cfRule>
  </conditionalFormatting>
  <conditionalFormatting sqref="L240 L254 L268 L282 L310 L324 L366">
    <cfRule type="notContainsBlanks" dxfId="5378" priority="1790">
      <formula>LEN(TRIM(L240))&gt;0</formula>
    </cfRule>
  </conditionalFormatting>
  <conditionalFormatting sqref="L240 L254 L268 L282 L310 L324 L366">
    <cfRule type="containsBlanks" dxfId="5377" priority="1791">
      <formula>LEN(TRIM(L240))=0</formula>
    </cfRule>
  </conditionalFormatting>
  <conditionalFormatting sqref="L310">
    <cfRule type="notContainsBlanks" dxfId="5376" priority="1792">
      <formula>LEN(TRIM(L310))&gt;0</formula>
    </cfRule>
  </conditionalFormatting>
  <conditionalFormatting sqref="L310">
    <cfRule type="containsBlanks" dxfId="5375" priority="1793">
      <formula>LEN(TRIM(L310))=0</formula>
    </cfRule>
  </conditionalFormatting>
  <conditionalFormatting sqref="L311">
    <cfRule type="notContainsBlanks" dxfId="5374" priority="1794">
      <formula>LEN(TRIM(L311))&gt;0</formula>
    </cfRule>
  </conditionalFormatting>
  <conditionalFormatting sqref="L311">
    <cfRule type="containsBlanks" dxfId="5373" priority="1795">
      <formula>LEN(TRIM(L311))=0</formula>
    </cfRule>
  </conditionalFormatting>
  <conditionalFormatting sqref="L372 L379 L386 L393 L400 L407 L414 L421 L428 L435">
    <cfRule type="notContainsBlanks" dxfId="5372" priority="1796">
      <formula>LEN(TRIM(L372))&gt;0</formula>
    </cfRule>
  </conditionalFormatting>
  <conditionalFormatting sqref="L372 L379 L386 L393 L400 L407 L414 L421 L428 L435">
    <cfRule type="containsBlanks" dxfId="5371" priority="1797">
      <formula>LEN(TRIM(L372))=0</formula>
    </cfRule>
  </conditionalFormatting>
  <conditionalFormatting sqref="K307">
    <cfRule type="notContainsBlanks" dxfId="5370" priority="1798">
      <formula>LEN(TRIM(K307))&gt;0</formula>
    </cfRule>
  </conditionalFormatting>
  <conditionalFormatting sqref="K307">
    <cfRule type="containsBlanks" dxfId="5369" priority="1799">
      <formula>LEN(TRIM(K307))=0</formula>
    </cfRule>
  </conditionalFormatting>
  <conditionalFormatting sqref="L407">
    <cfRule type="notContainsBlanks" dxfId="5368" priority="1800">
      <formula>LEN(TRIM(L407))&gt;0</formula>
    </cfRule>
  </conditionalFormatting>
  <conditionalFormatting sqref="L407">
    <cfRule type="containsBlanks" dxfId="5367" priority="1801">
      <formula>LEN(TRIM(L407))=0</formula>
    </cfRule>
  </conditionalFormatting>
  <conditionalFormatting sqref="L414">
    <cfRule type="notContainsBlanks" dxfId="5366" priority="1802">
      <formula>LEN(TRIM(L414))&gt;0</formula>
    </cfRule>
  </conditionalFormatting>
  <conditionalFormatting sqref="L414">
    <cfRule type="containsBlanks" dxfId="5365" priority="1803">
      <formula>LEN(TRIM(L414))=0</formula>
    </cfRule>
  </conditionalFormatting>
  <conditionalFormatting sqref="M310">
    <cfRule type="notContainsBlanks" dxfId="5364" priority="1804">
      <formula>LEN(TRIM(M310))&gt;0</formula>
    </cfRule>
  </conditionalFormatting>
  <conditionalFormatting sqref="M310">
    <cfRule type="containsBlanks" dxfId="5363" priority="1805">
      <formula>LEN(TRIM(M310))=0</formula>
    </cfRule>
  </conditionalFormatting>
  <conditionalFormatting sqref="M310">
    <cfRule type="notContainsBlanks" dxfId="5362" priority="1806">
      <formula>LEN(TRIM(M310))&gt;0</formula>
    </cfRule>
  </conditionalFormatting>
  <conditionalFormatting sqref="M310">
    <cfRule type="containsBlanks" dxfId="5361" priority="1807">
      <formula>LEN(TRIM(M310))=0</formula>
    </cfRule>
  </conditionalFormatting>
  <conditionalFormatting sqref="M9 M21 M33">
    <cfRule type="notContainsBlanks" dxfId="5360" priority="1808">
      <formula>LEN(TRIM(M9))&gt;0</formula>
    </cfRule>
  </conditionalFormatting>
  <conditionalFormatting sqref="M9 M21 M33">
    <cfRule type="containsBlanks" dxfId="5359" priority="1809">
      <formula>LEN(TRIM(M9))=0</formula>
    </cfRule>
  </conditionalFormatting>
  <conditionalFormatting sqref="U395">
    <cfRule type="notContainsBlanks" dxfId="5358" priority="1810">
      <formula>LEN(TRIM(U395))&gt;0</formula>
    </cfRule>
  </conditionalFormatting>
  <conditionalFormatting sqref="M36">
    <cfRule type="notContainsBlanks" dxfId="5357" priority="1811">
      <formula>LEN(TRIM(M36))&gt;0</formula>
    </cfRule>
  </conditionalFormatting>
  <conditionalFormatting sqref="M36">
    <cfRule type="containsBlanks" dxfId="5356" priority="1812">
      <formula>LEN(TRIM(M36))=0</formula>
    </cfRule>
  </conditionalFormatting>
  <conditionalFormatting sqref="M37">
    <cfRule type="notContainsBlanks" dxfId="5355" priority="1813">
      <formula>LEN(TRIM(M37))&gt;0</formula>
    </cfRule>
  </conditionalFormatting>
  <conditionalFormatting sqref="M37">
    <cfRule type="containsBlanks" dxfId="5354" priority="1814">
      <formula>LEN(TRIM(M37))=0</formula>
    </cfRule>
  </conditionalFormatting>
  <conditionalFormatting sqref="Q311">
    <cfRule type="notContainsBlanks" dxfId="5353" priority="1815">
      <formula>LEN(TRIM(Q311))&gt;0</formula>
    </cfRule>
  </conditionalFormatting>
  <conditionalFormatting sqref="Q311">
    <cfRule type="containsBlanks" dxfId="5352" priority="1816">
      <formula>LEN(TRIM(Q311))=0</formula>
    </cfRule>
  </conditionalFormatting>
  <conditionalFormatting sqref="R394">
    <cfRule type="notContainsBlanks" dxfId="5351" priority="1817">
      <formula>LEN(TRIM(R394))&gt;0</formula>
    </cfRule>
  </conditionalFormatting>
  <conditionalFormatting sqref="R394">
    <cfRule type="containsBlanks" dxfId="5350" priority="1818">
      <formula>LEN(TRIM(R394))=0</formula>
    </cfRule>
  </conditionalFormatting>
  <conditionalFormatting sqref="M72 M83 M94 M105 M116">
    <cfRule type="notContainsBlanks" dxfId="5349" priority="1819">
      <formula>LEN(TRIM(M72))&gt;0</formula>
    </cfRule>
  </conditionalFormatting>
  <conditionalFormatting sqref="M72 M83 M94 M105 M116">
    <cfRule type="containsBlanks" dxfId="5348" priority="1820">
      <formula>LEN(TRIM(M72))=0</formula>
    </cfRule>
  </conditionalFormatting>
  <conditionalFormatting sqref="M372 M379 M386 M393 M400 M407 M414 M421 M428 M435">
    <cfRule type="notContainsBlanks" dxfId="5347" priority="1821">
      <formula>LEN(TRIM(M372))&gt;0</formula>
    </cfRule>
  </conditionalFormatting>
  <conditionalFormatting sqref="M372 M379 M386 M393 M400 M407 M414 M421 M428 M435">
    <cfRule type="containsBlanks" dxfId="5346" priority="1822">
      <formula>LEN(TRIM(M372))=0</formula>
    </cfRule>
  </conditionalFormatting>
  <conditionalFormatting sqref="L306">
    <cfRule type="notContainsBlanks" dxfId="5345" priority="1823">
      <formula>LEN(TRIM(L306))&gt;0</formula>
    </cfRule>
  </conditionalFormatting>
  <conditionalFormatting sqref="L306">
    <cfRule type="containsBlanks" dxfId="5344" priority="1824">
      <formula>LEN(TRIM(L306))=0</formula>
    </cfRule>
  </conditionalFormatting>
  <conditionalFormatting sqref="L306">
    <cfRule type="notContainsBlanks" dxfId="5343" priority="1825">
      <formula>LEN(TRIM(L306))&gt;0</formula>
    </cfRule>
  </conditionalFormatting>
  <conditionalFormatting sqref="L306">
    <cfRule type="containsBlanks" dxfId="5342" priority="1826">
      <formula>LEN(TRIM(L306))=0</formula>
    </cfRule>
  </conditionalFormatting>
  <conditionalFormatting sqref="K306">
    <cfRule type="notContainsBlanks" dxfId="5341" priority="1827">
      <formula>LEN(TRIM(K306))&gt;0</formula>
    </cfRule>
  </conditionalFormatting>
  <conditionalFormatting sqref="K306">
    <cfRule type="containsBlanks" dxfId="5340" priority="1828">
      <formula>LEN(TRIM(K306))=0</formula>
    </cfRule>
  </conditionalFormatting>
  <conditionalFormatting sqref="L307">
    <cfRule type="notContainsBlanks" dxfId="5339" priority="1829">
      <formula>LEN(TRIM(L307))&gt;0</formula>
    </cfRule>
  </conditionalFormatting>
  <conditionalFormatting sqref="L307">
    <cfRule type="containsBlanks" dxfId="5338" priority="1830">
      <formula>LEN(TRIM(L307))=0</formula>
    </cfRule>
  </conditionalFormatting>
  <conditionalFormatting sqref="U386">
    <cfRule type="notContainsBlanks" dxfId="5337" priority="1831">
      <formula>LEN(TRIM(U386))&gt;0</formula>
    </cfRule>
  </conditionalFormatting>
  <conditionalFormatting sqref="U386">
    <cfRule type="containsBlanks" dxfId="5336" priority="1832">
      <formula>LEN(TRIM(U386))=0</formula>
    </cfRule>
  </conditionalFormatting>
  <conditionalFormatting sqref="U386">
    <cfRule type="notContainsBlanks" dxfId="5335" priority="1833">
      <formula>LEN(TRIM(U386))&gt;0</formula>
    </cfRule>
  </conditionalFormatting>
  <conditionalFormatting sqref="U386">
    <cfRule type="containsBlanks" dxfId="5334" priority="1834">
      <formula>LEN(TRIM(U386))=0</formula>
    </cfRule>
  </conditionalFormatting>
  <conditionalFormatting sqref="K306">
    <cfRule type="notContainsBlanks" dxfId="5333" priority="1835">
      <formula>LEN(TRIM(K306))&gt;0</formula>
    </cfRule>
  </conditionalFormatting>
  <conditionalFormatting sqref="K306">
    <cfRule type="containsBlanks" dxfId="5332" priority="1836">
      <formula>LEN(TRIM(K306))=0</formula>
    </cfRule>
  </conditionalFormatting>
  <conditionalFormatting sqref="Q421">
    <cfRule type="notContainsBlanks" dxfId="5331" priority="1837">
      <formula>LEN(TRIM(Q421))&gt;0</formula>
    </cfRule>
  </conditionalFormatting>
  <conditionalFormatting sqref="Q421">
    <cfRule type="containsBlanks" dxfId="5330" priority="1838">
      <formula>LEN(TRIM(Q421))=0</formula>
    </cfRule>
  </conditionalFormatting>
  <conditionalFormatting sqref="Q408">
    <cfRule type="notContainsBlanks" dxfId="5329" priority="1839">
      <formula>LEN(TRIM(Q408))&gt;0</formula>
    </cfRule>
  </conditionalFormatting>
  <conditionalFormatting sqref="Q408">
    <cfRule type="containsBlanks" dxfId="5328" priority="1840">
      <formula>LEN(TRIM(Q408))=0</formula>
    </cfRule>
  </conditionalFormatting>
  <conditionalFormatting sqref="M324">
    <cfRule type="notContainsBlanks" dxfId="5327" priority="1841">
      <formula>LEN(TRIM(M324))&gt;0</formula>
    </cfRule>
  </conditionalFormatting>
  <conditionalFormatting sqref="M324">
    <cfRule type="containsBlanks" dxfId="5326" priority="1842">
      <formula>LEN(TRIM(M324))=0</formula>
    </cfRule>
  </conditionalFormatting>
  <conditionalFormatting sqref="Q422">
    <cfRule type="containsBlanks" dxfId="5325" priority="1843">
      <formula>LEN(TRIM(Q422))=0</formula>
    </cfRule>
  </conditionalFormatting>
  <conditionalFormatting sqref="U372 U379 U386 U393 U400 U407 U414 U421 U428 U435">
    <cfRule type="notContainsBlanks" dxfId="5324" priority="1844">
      <formula>LEN(TRIM(U372))&gt;0</formula>
    </cfRule>
  </conditionalFormatting>
  <conditionalFormatting sqref="U372 U379 U386 U393 U400 U407 U414 U421 U428 U435">
    <cfRule type="containsBlanks" dxfId="5323" priority="1845">
      <formula>LEN(TRIM(U372))=0</formula>
    </cfRule>
  </conditionalFormatting>
  <conditionalFormatting sqref="U373 U380 U387 U394 U401 U408 U415 U422 U429 U436">
    <cfRule type="notContainsBlanks" dxfId="5322" priority="1846">
      <formula>LEN(TRIM(U373))&gt;0</formula>
    </cfRule>
  </conditionalFormatting>
  <conditionalFormatting sqref="U373 U380 U387 U394 U401 U408 U415 U422 U429 U436">
    <cfRule type="containsBlanks" dxfId="5321" priority="1847">
      <formula>LEN(TRIM(U373))=0</formula>
    </cfRule>
  </conditionalFormatting>
  <conditionalFormatting sqref="Q309">
    <cfRule type="notContainsBlanks" dxfId="5320" priority="1848">
      <formula>LEN(TRIM(Q309))&gt;0</formula>
    </cfRule>
  </conditionalFormatting>
  <conditionalFormatting sqref="Q309">
    <cfRule type="containsBlanks" dxfId="5319" priority="1849">
      <formula>LEN(TRIM(Q309))=0</formula>
    </cfRule>
  </conditionalFormatting>
  <conditionalFormatting sqref="Q310">
    <cfRule type="notContainsBlanks" dxfId="5318" priority="1850">
      <formula>LEN(TRIM(Q310))&gt;0</formula>
    </cfRule>
  </conditionalFormatting>
  <conditionalFormatting sqref="Q310">
    <cfRule type="containsBlanks" dxfId="5317" priority="1851">
      <formula>LEN(TRIM(Q310))=0</formula>
    </cfRule>
  </conditionalFormatting>
  <conditionalFormatting sqref="R386">
    <cfRule type="notContainsBlanks" dxfId="5316" priority="1852">
      <formula>LEN(TRIM(R386))&gt;0</formula>
    </cfRule>
  </conditionalFormatting>
  <conditionalFormatting sqref="R386">
    <cfRule type="containsBlanks" dxfId="5315" priority="1853">
      <formula>LEN(TRIM(R386))=0</formula>
    </cfRule>
  </conditionalFormatting>
  <conditionalFormatting sqref="Q311">
    <cfRule type="notContainsBlanks" dxfId="5314" priority="1854">
      <formula>LEN(TRIM(Q311))&gt;0</formula>
    </cfRule>
  </conditionalFormatting>
  <conditionalFormatting sqref="Q311">
    <cfRule type="containsBlanks" dxfId="5313" priority="1855">
      <formula>LEN(TRIM(Q311))=0</formula>
    </cfRule>
  </conditionalFormatting>
  <conditionalFormatting sqref="Q307">
    <cfRule type="notContainsBlanks" dxfId="5312" priority="1856">
      <formula>LEN(TRIM(Q307))&gt;0</formula>
    </cfRule>
  </conditionalFormatting>
  <conditionalFormatting sqref="Q307">
    <cfRule type="containsBlanks" dxfId="5311" priority="1857">
      <formula>LEN(TRIM(Q307))=0</formula>
    </cfRule>
  </conditionalFormatting>
  <conditionalFormatting sqref="L307">
    <cfRule type="notContainsBlanks" dxfId="5310" priority="1858">
      <formula>LEN(TRIM(L307))&gt;0</formula>
    </cfRule>
  </conditionalFormatting>
  <conditionalFormatting sqref="L307">
    <cfRule type="containsBlanks" dxfId="5309" priority="1859">
      <formula>LEN(TRIM(L307))=0</formula>
    </cfRule>
  </conditionalFormatting>
  <conditionalFormatting sqref="Q307">
    <cfRule type="notContainsBlanks" dxfId="5308" priority="1860">
      <formula>LEN(TRIM(Q307))&gt;0</formula>
    </cfRule>
  </conditionalFormatting>
  <conditionalFormatting sqref="Q307">
    <cfRule type="containsBlanks" dxfId="5307" priority="1861">
      <formula>LEN(TRIM(Q307))=0</formula>
    </cfRule>
  </conditionalFormatting>
  <conditionalFormatting sqref="Q307">
    <cfRule type="notContainsBlanks" dxfId="5306" priority="1862">
      <formula>LEN(TRIM(Q307))&gt;0</formula>
    </cfRule>
  </conditionalFormatting>
  <conditionalFormatting sqref="Q307">
    <cfRule type="containsBlanks" dxfId="5305" priority="1863">
      <formula>LEN(TRIM(Q307))=0</formula>
    </cfRule>
  </conditionalFormatting>
  <conditionalFormatting sqref="K305">
    <cfRule type="notContainsBlanks" dxfId="5304" priority="1864">
      <formula>LEN(TRIM(K305))&gt;0</formula>
    </cfRule>
  </conditionalFormatting>
  <conditionalFormatting sqref="K305">
    <cfRule type="containsBlanks" dxfId="5303" priority="1865">
      <formula>LEN(TRIM(K305))=0</formula>
    </cfRule>
  </conditionalFormatting>
  <conditionalFormatting sqref="K305">
    <cfRule type="notContainsBlanks" dxfId="5302" priority="1866">
      <formula>LEN(TRIM(K305))&gt;0</formula>
    </cfRule>
  </conditionalFormatting>
  <conditionalFormatting sqref="K305">
    <cfRule type="containsBlanks" dxfId="5301" priority="1867">
      <formula>LEN(TRIM(K305))=0</formula>
    </cfRule>
  </conditionalFormatting>
  <conditionalFormatting sqref="K307">
    <cfRule type="notContainsBlanks" dxfId="5300" priority="1868">
      <formula>LEN(TRIM(K307))&gt;0</formula>
    </cfRule>
  </conditionalFormatting>
  <conditionalFormatting sqref="K307">
    <cfRule type="containsBlanks" dxfId="5299" priority="1869">
      <formula>LEN(TRIM(K307))=0</formula>
    </cfRule>
  </conditionalFormatting>
  <conditionalFormatting sqref="Q415">
    <cfRule type="notContainsBlanks" dxfId="5298" priority="1870">
      <formula>LEN(TRIM(Q415))&gt;0</formula>
    </cfRule>
  </conditionalFormatting>
  <conditionalFormatting sqref="Q415">
    <cfRule type="containsBlanks" dxfId="5297" priority="1871">
      <formula>LEN(TRIM(Q415))=0</formula>
    </cfRule>
  </conditionalFormatting>
  <conditionalFormatting sqref="Q407">
    <cfRule type="notContainsBlanks" dxfId="5296" priority="1872">
      <formula>LEN(TRIM(Q407))&gt;0</formula>
    </cfRule>
  </conditionalFormatting>
  <conditionalFormatting sqref="Q407">
    <cfRule type="containsBlanks" dxfId="5295" priority="1873">
      <formula>LEN(TRIM(Q407))=0</formula>
    </cfRule>
  </conditionalFormatting>
  <conditionalFormatting sqref="U394">
    <cfRule type="notContainsBlanks" dxfId="5294" priority="1874">
      <formula>LEN(TRIM(U394))&gt;0</formula>
    </cfRule>
  </conditionalFormatting>
  <conditionalFormatting sqref="U394">
    <cfRule type="containsBlanks" dxfId="5293" priority="1875">
      <formula>LEN(TRIM(U394))=0</formula>
    </cfRule>
  </conditionalFormatting>
  <conditionalFormatting sqref="U395">
    <cfRule type="notContainsBlanks" dxfId="5292" priority="1876">
      <formula>LEN(TRIM(U395))&gt;0</formula>
    </cfRule>
  </conditionalFormatting>
  <conditionalFormatting sqref="U395">
    <cfRule type="containsBlanks" dxfId="5291" priority="1877">
      <formula>LEN(TRIM(U395))=0</formula>
    </cfRule>
  </conditionalFormatting>
  <conditionalFormatting sqref="U395">
    <cfRule type="containsBlanks" dxfId="5290" priority="1878">
      <formula>LEN(TRIM(U395))=0</formula>
    </cfRule>
  </conditionalFormatting>
  <conditionalFormatting sqref="M323">
    <cfRule type="notContainsBlanks" dxfId="5289" priority="1879">
      <formula>LEN(TRIM(M323))&gt;0</formula>
    </cfRule>
  </conditionalFormatting>
  <conditionalFormatting sqref="M323">
    <cfRule type="containsBlanks" dxfId="5288" priority="1880">
      <formula>LEN(TRIM(M323))=0</formula>
    </cfRule>
  </conditionalFormatting>
  <conditionalFormatting sqref="M325">
    <cfRule type="notContainsBlanks" dxfId="5287" priority="1881">
      <formula>LEN(TRIM(M325))&gt;0</formula>
    </cfRule>
  </conditionalFormatting>
  <conditionalFormatting sqref="M325">
    <cfRule type="containsBlanks" dxfId="5286" priority="1882">
      <formula>LEN(TRIM(M325))=0</formula>
    </cfRule>
  </conditionalFormatting>
  <conditionalFormatting sqref="M373 M380 M387 M394 M401 M408 M415 M422 M429 M436">
    <cfRule type="notContainsBlanks" dxfId="5285" priority="1883">
      <formula>LEN(TRIM(M373))&gt;0</formula>
    </cfRule>
  </conditionalFormatting>
  <conditionalFormatting sqref="M373 M380 M387 M394 M401 M408 M415 M422 M429 M436">
    <cfRule type="containsBlanks" dxfId="5284" priority="1884">
      <formula>LEN(TRIM(M373))=0</formula>
    </cfRule>
  </conditionalFormatting>
  <conditionalFormatting sqref="M379">
    <cfRule type="notContainsBlanks" dxfId="5283" priority="1885">
      <formula>LEN(TRIM(M379))&gt;0</formula>
    </cfRule>
  </conditionalFormatting>
  <conditionalFormatting sqref="M379">
    <cfRule type="containsBlanks" dxfId="5282" priority="1886">
      <formula>LEN(TRIM(M379))=0</formula>
    </cfRule>
  </conditionalFormatting>
  <conditionalFormatting sqref="M407">
    <cfRule type="notContainsBlanks" dxfId="5281" priority="1887">
      <formula>LEN(TRIM(M407))&gt;0</formula>
    </cfRule>
  </conditionalFormatting>
  <conditionalFormatting sqref="M407">
    <cfRule type="containsBlanks" dxfId="5280" priority="1888">
      <formula>LEN(TRIM(M407))=0</formula>
    </cfRule>
  </conditionalFormatting>
  <conditionalFormatting sqref="M414">
    <cfRule type="notContainsBlanks" dxfId="5279" priority="1889">
      <formula>LEN(TRIM(M414))&gt;0</formula>
    </cfRule>
  </conditionalFormatting>
  <conditionalFormatting sqref="M414">
    <cfRule type="containsBlanks" dxfId="5278" priority="1890">
      <formula>LEN(TRIM(M414))=0</formula>
    </cfRule>
  </conditionalFormatting>
  <conditionalFormatting sqref="M415">
    <cfRule type="notContainsBlanks" dxfId="5277" priority="1891">
      <formula>LEN(TRIM(M415))&gt;0</formula>
    </cfRule>
  </conditionalFormatting>
  <conditionalFormatting sqref="M415">
    <cfRule type="containsBlanks" dxfId="5276" priority="1892">
      <formula>LEN(TRIM(M415))=0</formula>
    </cfRule>
  </conditionalFormatting>
  <conditionalFormatting sqref="M421">
    <cfRule type="notContainsBlanks" dxfId="5275" priority="1893">
      <formula>LEN(TRIM(M421))&gt;0</formula>
    </cfRule>
  </conditionalFormatting>
  <conditionalFormatting sqref="M421">
    <cfRule type="containsBlanks" dxfId="5274" priority="1894">
      <formula>LEN(TRIM(M421))=0</formula>
    </cfRule>
  </conditionalFormatting>
  <conditionalFormatting sqref="N387">
    <cfRule type="notContainsBlanks" dxfId="5273" priority="1895">
      <formula>LEN(TRIM(N387))&gt;0</formula>
    </cfRule>
  </conditionalFormatting>
  <conditionalFormatting sqref="N387">
    <cfRule type="containsBlanks" dxfId="5272" priority="1896">
      <formula>LEN(TRIM(N387))=0</formula>
    </cfRule>
  </conditionalFormatting>
  <conditionalFormatting sqref="N386">
    <cfRule type="notContainsBlanks" dxfId="5271" priority="1897">
      <formula>LEN(TRIM(N386))&gt;0</formula>
    </cfRule>
  </conditionalFormatting>
  <conditionalFormatting sqref="N386">
    <cfRule type="containsBlanks" dxfId="5270" priority="1898">
      <formula>LEN(TRIM(N386))=0</formula>
    </cfRule>
  </conditionalFormatting>
  <conditionalFormatting sqref="N388">
    <cfRule type="notContainsBlanks" dxfId="5269" priority="1899">
      <formula>LEN(TRIM(N388))&gt;0</formula>
    </cfRule>
  </conditionalFormatting>
  <conditionalFormatting sqref="N388">
    <cfRule type="containsBlanks" dxfId="5268" priority="1900">
      <formula>LEN(TRIM(N388))=0</formula>
    </cfRule>
  </conditionalFormatting>
  <conditionalFormatting sqref="N372 N379 N386 N393 N400 N407 N414 N421 N428 N435">
    <cfRule type="notContainsBlanks" dxfId="5267" priority="1901">
      <formula>LEN(TRIM(N372))&gt;0</formula>
    </cfRule>
  </conditionalFormatting>
  <conditionalFormatting sqref="N372 N379 N386 N393 N400 N407 N414 N421 N428 N435">
    <cfRule type="containsBlanks" dxfId="5266" priority="1902">
      <formula>LEN(TRIM(N372))=0</formula>
    </cfRule>
  </conditionalFormatting>
  <conditionalFormatting sqref="N373 N380 N387 N394 N401 N408 N415 N422 N429 N436">
    <cfRule type="notContainsBlanks" dxfId="5265" priority="1903">
      <formula>LEN(TRIM(N373))&gt;0</formula>
    </cfRule>
  </conditionalFormatting>
  <conditionalFormatting sqref="N373 N380 N387 N394 N401 N408 N415 N422 N429 N436">
    <cfRule type="containsBlanks" dxfId="5264" priority="1904">
      <formula>LEN(TRIM(N373))=0</formula>
    </cfRule>
  </conditionalFormatting>
  <conditionalFormatting sqref="O71 O82 O93 O104 O115">
    <cfRule type="notContainsBlanks" dxfId="5263" priority="1905">
      <formula>LEN(TRIM(O71))&gt;0</formula>
    </cfRule>
  </conditionalFormatting>
  <conditionalFormatting sqref="O71 O82 O93 O104 O115">
    <cfRule type="containsBlanks" dxfId="5262" priority="1906">
      <formula>LEN(TRIM(O71))=0</formula>
    </cfRule>
  </conditionalFormatting>
  <conditionalFormatting sqref="N73:N74 N84 N95 N106 N117">
    <cfRule type="notContainsBlanks" dxfId="5261" priority="1907">
      <formula>LEN(TRIM(N73))&gt;0</formula>
    </cfRule>
  </conditionalFormatting>
  <conditionalFormatting sqref="N73:N74 N84 N95 N106 N117">
    <cfRule type="containsBlanks" dxfId="5260" priority="1908">
      <formula>LEN(TRIM(N73))=0</formula>
    </cfRule>
  </conditionalFormatting>
  <conditionalFormatting sqref="N73:N74 N84 N95 N106 N117">
    <cfRule type="notContainsBlanks" dxfId="5259" priority="1909">
      <formula>LEN(TRIM(N73))&gt;0</formula>
    </cfRule>
  </conditionalFormatting>
  <conditionalFormatting sqref="N73:N74 N84 N95 N106 N117">
    <cfRule type="containsBlanks" dxfId="5258" priority="1910">
      <formula>LEN(TRIM(N73))=0</formula>
    </cfRule>
  </conditionalFormatting>
  <conditionalFormatting sqref="N71 N82 N93 N104 N115">
    <cfRule type="notContainsBlanks" dxfId="5257" priority="1911">
      <formula>LEN(TRIM(N71))&gt;0</formula>
    </cfRule>
  </conditionalFormatting>
  <conditionalFormatting sqref="N71 N82 N93 N104 N115">
    <cfRule type="containsBlanks" dxfId="5256" priority="1912">
      <formula>LEN(TRIM(N71))=0</formula>
    </cfRule>
  </conditionalFormatting>
  <conditionalFormatting sqref="N71 N82 N93 N104 N115">
    <cfRule type="notContainsBlanks" dxfId="5255" priority="1913">
      <formula>LEN(TRIM(N71))&gt;0</formula>
    </cfRule>
  </conditionalFormatting>
  <conditionalFormatting sqref="N71 N82 N93 N104 N115">
    <cfRule type="containsBlanks" dxfId="5254" priority="1914">
      <formula>LEN(TRIM(N71))=0</formula>
    </cfRule>
  </conditionalFormatting>
  <conditionalFormatting sqref="N71 N82 N93 N104 N115">
    <cfRule type="notContainsBlanks" dxfId="5253" priority="1915">
      <formula>LEN(TRIM(N71))&gt;0</formula>
    </cfRule>
  </conditionalFormatting>
  <conditionalFormatting sqref="N71 N82 N93 N104 N115">
    <cfRule type="containsBlanks" dxfId="5252" priority="1916">
      <formula>LEN(TRIM(N71))=0</formula>
    </cfRule>
  </conditionalFormatting>
  <conditionalFormatting sqref="N72 N83 N94:N117">
    <cfRule type="notContainsBlanks" dxfId="5251" priority="1917">
      <formula>LEN(TRIM(N72))&gt;0</formula>
    </cfRule>
  </conditionalFormatting>
  <conditionalFormatting sqref="N72 N83 N94:N117">
    <cfRule type="containsBlanks" dxfId="5250" priority="1918">
      <formula>LEN(TRIM(N72))=0</formula>
    </cfRule>
  </conditionalFormatting>
  <conditionalFormatting sqref="N72 N83 N94:N117">
    <cfRule type="notContainsBlanks" dxfId="5249" priority="1919">
      <formula>LEN(TRIM(N72))&gt;0</formula>
    </cfRule>
  </conditionalFormatting>
  <conditionalFormatting sqref="N72 N83 N94:N117">
    <cfRule type="containsBlanks" dxfId="5248" priority="1920">
      <formula>LEN(TRIM(N72))=0</formula>
    </cfRule>
  </conditionalFormatting>
  <conditionalFormatting sqref="N72 N83 N94:N117">
    <cfRule type="notContainsBlanks" dxfId="5247" priority="1921">
      <formula>LEN(TRIM(N72))&gt;0</formula>
    </cfRule>
  </conditionalFormatting>
  <conditionalFormatting sqref="N72 N83 N94:N117">
    <cfRule type="containsBlanks" dxfId="5246" priority="1922">
      <formula>LEN(TRIM(N72))=0</formula>
    </cfRule>
  </conditionalFormatting>
  <conditionalFormatting sqref="U393">
    <cfRule type="notContainsBlanks" dxfId="5245" priority="1923">
      <formula>LEN(TRIM(U393))&gt;0</formula>
    </cfRule>
  </conditionalFormatting>
  <conditionalFormatting sqref="U393">
    <cfRule type="containsBlanks" dxfId="5244" priority="1924">
      <formula>LEN(TRIM(U393))=0</formula>
    </cfRule>
  </conditionalFormatting>
  <conditionalFormatting sqref="U393">
    <cfRule type="notContainsBlanks" dxfId="5243" priority="1925">
      <formula>LEN(TRIM(U393))&gt;0</formula>
    </cfRule>
  </conditionalFormatting>
  <conditionalFormatting sqref="U393">
    <cfRule type="containsBlanks" dxfId="5242" priority="1926">
      <formula>LEN(TRIM(U393))=0</formula>
    </cfRule>
  </conditionalFormatting>
  <conditionalFormatting sqref="P373 P380 P387 P394 P401 P408 P415 P422 P429 P436">
    <cfRule type="notContainsBlanks" dxfId="5241" priority="1927">
      <formula>LEN(TRIM(P373))&gt;0</formula>
    </cfRule>
  </conditionalFormatting>
  <conditionalFormatting sqref="P373 P380 P387 P394 P401 P408 P415 P422 P429 P436">
    <cfRule type="containsBlanks" dxfId="5240" priority="1928">
      <formula>LEN(TRIM(P373))=0</formula>
    </cfRule>
  </conditionalFormatting>
  <conditionalFormatting sqref="P374 P381 P388 P395 P402 P409 P416 P423 P430">
    <cfRule type="notContainsBlanks" dxfId="5239" priority="1929">
      <formula>LEN(TRIM(P374))&gt;0</formula>
    </cfRule>
  </conditionalFormatting>
  <conditionalFormatting sqref="P374 P381 P388 P395 P402 P409 P416 P423 P430">
    <cfRule type="containsBlanks" dxfId="5238" priority="1930">
      <formula>LEN(TRIM(P374))=0</formula>
    </cfRule>
  </conditionalFormatting>
  <conditionalFormatting sqref="P407">
    <cfRule type="notContainsBlanks" dxfId="5237" priority="1931">
      <formula>LEN(TRIM(P407))&gt;0</formula>
    </cfRule>
  </conditionalFormatting>
  <conditionalFormatting sqref="P407">
    <cfRule type="containsBlanks" dxfId="5236" priority="1932">
      <formula>LEN(TRIM(P407))=0</formula>
    </cfRule>
  </conditionalFormatting>
  <conditionalFormatting sqref="P409">
    <cfRule type="notContainsBlanks" dxfId="5235" priority="1933">
      <formula>LEN(TRIM(P409))&gt;0</formula>
    </cfRule>
  </conditionalFormatting>
  <conditionalFormatting sqref="P409">
    <cfRule type="containsBlanks" dxfId="5234" priority="1934">
      <formula>LEN(TRIM(P409))=0</formula>
    </cfRule>
  </conditionalFormatting>
  <conditionalFormatting sqref="P408">
    <cfRule type="notContainsBlanks" dxfId="5233" priority="1935">
      <formula>LEN(TRIM(P408))&gt;0</formula>
    </cfRule>
  </conditionalFormatting>
  <conditionalFormatting sqref="P408">
    <cfRule type="containsBlanks" dxfId="5232" priority="1936">
      <formula>LEN(TRIM(P408))=0</formula>
    </cfRule>
  </conditionalFormatting>
  <conditionalFormatting sqref="N381">
    <cfRule type="notContainsBlanks" dxfId="5231" priority="1937">
      <formula>LEN(TRIM(N381))&gt;0</formula>
    </cfRule>
  </conditionalFormatting>
  <conditionalFormatting sqref="N381">
    <cfRule type="containsBlanks" dxfId="5230" priority="1938">
      <formula>LEN(TRIM(N381))=0</formula>
    </cfRule>
  </conditionalFormatting>
  <conditionalFormatting sqref="N407">
    <cfRule type="notContainsBlanks" dxfId="5229" priority="1939">
      <formula>LEN(TRIM(N407))&gt;0</formula>
    </cfRule>
  </conditionalFormatting>
  <conditionalFormatting sqref="N407">
    <cfRule type="containsBlanks" dxfId="5228" priority="1940">
      <formula>LEN(TRIM(N407))=0</formula>
    </cfRule>
  </conditionalFormatting>
  <conditionalFormatting sqref="N414">
    <cfRule type="notContainsBlanks" dxfId="5227" priority="1941">
      <formula>LEN(TRIM(N414))&gt;0</formula>
    </cfRule>
  </conditionalFormatting>
  <conditionalFormatting sqref="N414">
    <cfRule type="containsBlanks" dxfId="5226" priority="1942">
      <formula>LEN(TRIM(N414))=0</formula>
    </cfRule>
  </conditionalFormatting>
  <conditionalFormatting sqref="O379">
    <cfRule type="notContainsBlanks" dxfId="5225" priority="1943">
      <formula>LEN(TRIM(O379))&gt;0</formula>
    </cfRule>
  </conditionalFormatting>
  <conditionalFormatting sqref="O379">
    <cfRule type="containsBlanks" dxfId="5224" priority="1944">
      <formula>LEN(TRIM(O379))=0</formula>
    </cfRule>
  </conditionalFormatting>
  <conditionalFormatting sqref="O407">
    <cfRule type="notContainsBlanks" dxfId="5223" priority="1945">
      <formula>LEN(TRIM(O407))&gt;0</formula>
    </cfRule>
  </conditionalFormatting>
  <conditionalFormatting sqref="O407">
    <cfRule type="containsBlanks" dxfId="5222" priority="1946">
      <formula>LEN(TRIM(O407))=0</formula>
    </cfRule>
  </conditionalFormatting>
  <conditionalFormatting sqref="O407">
    <cfRule type="notContainsBlanks" dxfId="5221" priority="1947">
      <formula>LEN(TRIM(O407))&gt;0</formula>
    </cfRule>
  </conditionalFormatting>
  <conditionalFormatting sqref="O407">
    <cfRule type="containsBlanks" dxfId="5220" priority="1948">
      <formula>LEN(TRIM(O407))=0</formula>
    </cfRule>
  </conditionalFormatting>
  <conditionalFormatting sqref="O414">
    <cfRule type="notContainsBlanks" dxfId="5219" priority="1949">
      <formula>LEN(TRIM(O414))&gt;0</formula>
    </cfRule>
  </conditionalFormatting>
  <conditionalFormatting sqref="O414">
    <cfRule type="containsBlanks" dxfId="5218" priority="1950">
      <formula>LEN(TRIM(O414))=0</formula>
    </cfRule>
  </conditionalFormatting>
  <conditionalFormatting sqref="P127 P149 P160 P171">
    <cfRule type="notContainsBlanks" dxfId="5217" priority="1951">
      <formula>LEN(TRIM(P127))&gt;0</formula>
    </cfRule>
  </conditionalFormatting>
  <conditionalFormatting sqref="P127 P149 P160 P171">
    <cfRule type="containsBlanks" dxfId="5216" priority="1952">
      <formula>LEN(TRIM(P127))=0</formula>
    </cfRule>
  </conditionalFormatting>
  <conditionalFormatting sqref="P127 P149 P160 P171">
    <cfRule type="notContainsBlanks" dxfId="5215" priority="1953">
      <formula>LEN(TRIM(P127))&gt;0</formula>
    </cfRule>
  </conditionalFormatting>
  <conditionalFormatting sqref="P127 P149 P160 P171">
    <cfRule type="containsBlanks" dxfId="5214" priority="1954">
      <formula>LEN(TRIM(P127))=0</formula>
    </cfRule>
  </conditionalFormatting>
  <conditionalFormatting sqref="Q72 Q83 Q94 Q105 Q116">
    <cfRule type="notContainsBlanks" dxfId="5213" priority="1955">
      <formula>LEN(TRIM(Q72))&gt;0</formula>
    </cfRule>
  </conditionalFormatting>
  <conditionalFormatting sqref="Q72 Q83 Q94 Q105 Q116">
    <cfRule type="containsBlanks" dxfId="5212" priority="1956">
      <formula>LEN(TRIM(Q72))=0</formula>
    </cfRule>
  </conditionalFormatting>
  <conditionalFormatting sqref="O71 O82 O93 O104 O115">
    <cfRule type="notContainsBlanks" dxfId="5211" priority="1957">
      <formula>LEN(TRIM(O71))&gt;0</formula>
    </cfRule>
  </conditionalFormatting>
  <conditionalFormatting sqref="O71 O82 O93 O104 O115">
    <cfRule type="containsBlanks" dxfId="5210" priority="1958">
      <formula>LEN(TRIM(O71))=0</formula>
    </cfRule>
  </conditionalFormatting>
  <conditionalFormatting sqref="O73:O74 O84 O95 O106 O117">
    <cfRule type="notContainsBlanks" dxfId="5209" priority="1959">
      <formula>LEN(TRIM(O73))&gt;0</formula>
    </cfRule>
  </conditionalFormatting>
  <conditionalFormatting sqref="O73:O74 O84 O95 O106 O117">
    <cfRule type="containsBlanks" dxfId="5208" priority="1960">
      <formula>LEN(TRIM(O73))=0</formula>
    </cfRule>
  </conditionalFormatting>
  <conditionalFormatting sqref="O73:O74 O84 O95 O106 O117">
    <cfRule type="notContainsBlanks" dxfId="5207" priority="1961">
      <formula>LEN(TRIM(O73))&gt;0</formula>
    </cfRule>
  </conditionalFormatting>
  <conditionalFormatting sqref="O73:O74 O84 O95 O106 O117">
    <cfRule type="containsBlanks" dxfId="5206" priority="1962">
      <formula>LEN(TRIM(O73))=0</formula>
    </cfRule>
  </conditionalFormatting>
  <conditionalFormatting sqref="O72 O83 O94 O105 O116">
    <cfRule type="notContainsBlanks" dxfId="5205" priority="1963">
      <formula>LEN(TRIM(O72))&gt;0</formula>
    </cfRule>
  </conditionalFormatting>
  <conditionalFormatting sqref="O72 O83 O94 O105 O116">
    <cfRule type="containsBlanks" dxfId="5204" priority="1964">
      <formula>LEN(TRIM(O72))=0</formula>
    </cfRule>
  </conditionalFormatting>
  <conditionalFormatting sqref="O72 O83 O94 O105 O116">
    <cfRule type="notContainsBlanks" dxfId="5203" priority="1965">
      <formula>LEN(TRIM(O72))&gt;0</formula>
    </cfRule>
  </conditionalFormatting>
  <conditionalFormatting sqref="O72 O83 O94 O105 O116">
    <cfRule type="containsBlanks" dxfId="5202" priority="1966">
      <formula>LEN(TRIM(O72))=0</formula>
    </cfRule>
  </conditionalFormatting>
  <conditionalFormatting sqref="O126 O137 O148 O159 O170">
    <cfRule type="notContainsBlanks" dxfId="5201" priority="1967">
      <formula>LEN(TRIM(O126))&gt;0</formula>
    </cfRule>
  </conditionalFormatting>
  <conditionalFormatting sqref="O126 O137 O148 O159 O170">
    <cfRule type="containsBlanks" dxfId="5200" priority="1968">
      <formula>LEN(TRIM(O126))=0</formula>
    </cfRule>
  </conditionalFormatting>
  <conditionalFormatting sqref="O127 O138 O149 O160 O171">
    <cfRule type="notContainsBlanks" dxfId="5199" priority="1969">
      <formula>LEN(TRIM(O127))&gt;0</formula>
    </cfRule>
  </conditionalFormatting>
  <conditionalFormatting sqref="O127 O138 O149 O160 O171">
    <cfRule type="containsBlanks" dxfId="5198" priority="1970">
      <formula>LEN(TRIM(O127))=0</formula>
    </cfRule>
  </conditionalFormatting>
  <conditionalFormatting sqref="O127 O138 O149 O160 O171">
    <cfRule type="notContainsBlanks" dxfId="5197" priority="1971">
      <formula>LEN(TRIM(O127))&gt;0</formula>
    </cfRule>
  </conditionalFormatting>
  <conditionalFormatting sqref="O127 O138 O149 O160 O171">
    <cfRule type="containsBlanks" dxfId="5196" priority="1972">
      <formula>LEN(TRIM(O127))=0</formula>
    </cfRule>
  </conditionalFormatting>
  <conditionalFormatting sqref="O128 O139 O150 O161 O172">
    <cfRule type="notContainsBlanks" dxfId="5195" priority="1973">
      <formula>LEN(TRIM(O128))&gt;0</formula>
    </cfRule>
  </conditionalFormatting>
  <conditionalFormatting sqref="O128 O139 O150 O161 O172">
    <cfRule type="containsBlanks" dxfId="5194" priority="1974">
      <formula>LEN(TRIM(O128))=0</formula>
    </cfRule>
  </conditionalFormatting>
  <conditionalFormatting sqref="O128 O139 O150 O161 O172">
    <cfRule type="notContainsBlanks" dxfId="5193" priority="1975">
      <formula>LEN(TRIM(O128))&gt;0</formula>
    </cfRule>
  </conditionalFormatting>
  <conditionalFormatting sqref="O128 O139 O150 O161 O172">
    <cfRule type="containsBlanks" dxfId="5192" priority="1976">
      <formula>LEN(TRIM(O128))=0</formula>
    </cfRule>
  </conditionalFormatting>
  <conditionalFormatting sqref="O372 O379 O386 O393 O400 O407 O414 O421 O428 O435">
    <cfRule type="notContainsBlanks" dxfId="5191" priority="1977">
      <formula>LEN(TRIM(O372))&gt;0</formula>
    </cfRule>
  </conditionalFormatting>
  <conditionalFormatting sqref="O372 O379 O386 O393 O400 O407 O414 O421 O428 O435">
    <cfRule type="containsBlanks" dxfId="5190" priority="1978">
      <formula>LEN(TRIM(O372))=0</formula>
    </cfRule>
  </conditionalFormatting>
  <conditionalFormatting sqref="O373 O380 O387 O394 O401 O408 O415 O422 O429 O436">
    <cfRule type="notContainsBlanks" dxfId="5189" priority="1979">
      <formula>LEN(TRIM(O373))&gt;0</formula>
    </cfRule>
  </conditionalFormatting>
  <conditionalFormatting sqref="O373 O380 O387 O394 O401 O408 O415 O422 O429 O436">
    <cfRule type="containsBlanks" dxfId="5188" priority="1980">
      <formula>LEN(TRIM(O373))=0</formula>
    </cfRule>
  </conditionalFormatting>
  <conditionalFormatting sqref="Q126 Q148 Q159 Q170">
    <cfRule type="notContainsBlanks" dxfId="5187" priority="1981">
      <formula>LEN(TRIM(Q126))&gt;0</formula>
    </cfRule>
  </conditionalFormatting>
  <conditionalFormatting sqref="Q126 Q148 Q159 Q170">
    <cfRule type="containsBlanks" dxfId="5186" priority="1982">
      <formula>LEN(TRIM(Q126))=0</formula>
    </cfRule>
  </conditionalFormatting>
  <conditionalFormatting sqref="P71 P82 P93 P104 P115">
    <cfRule type="notContainsBlanks" dxfId="5185" priority="1983">
      <formula>LEN(TRIM(P71))&gt;0</formula>
    </cfRule>
  </conditionalFormatting>
  <conditionalFormatting sqref="P71 P82 P93 P104 P115">
    <cfRule type="containsBlanks" dxfId="5184" priority="1984">
      <formula>LEN(TRIM(P71))=0</formula>
    </cfRule>
  </conditionalFormatting>
  <conditionalFormatting sqref="P72 P83 P94:P117">
    <cfRule type="notContainsBlanks" dxfId="5183" priority="1985">
      <formula>LEN(TRIM(P72))&gt;0</formula>
    </cfRule>
  </conditionalFormatting>
  <conditionalFormatting sqref="P72 P83 P94:P117">
    <cfRule type="containsBlanks" dxfId="5182" priority="1986">
      <formula>LEN(TRIM(P72))=0</formula>
    </cfRule>
  </conditionalFormatting>
  <conditionalFormatting sqref="P126 P148 P159 P170">
    <cfRule type="notContainsBlanks" dxfId="5181" priority="1987">
      <formula>LEN(TRIM(P126))&gt;0</formula>
    </cfRule>
  </conditionalFormatting>
  <conditionalFormatting sqref="P126 P148 P159 P170">
    <cfRule type="containsBlanks" dxfId="5180" priority="1988">
      <formula>LEN(TRIM(P126))=0</formula>
    </cfRule>
  </conditionalFormatting>
  <conditionalFormatting sqref="P309">
    <cfRule type="notContainsBlanks" dxfId="5179" priority="1989">
      <formula>LEN(TRIM(P309))&gt;0</formula>
    </cfRule>
  </conditionalFormatting>
  <conditionalFormatting sqref="P309">
    <cfRule type="containsBlanks" dxfId="5178" priority="1990">
      <formula>LEN(TRIM(P309))=0</formula>
    </cfRule>
  </conditionalFormatting>
  <conditionalFormatting sqref="Q72 Q83 Q94 Q105 Q116">
    <cfRule type="notContainsBlanks" dxfId="5177" priority="1991">
      <formula>LEN(TRIM(Q72))&gt;0</formula>
    </cfRule>
  </conditionalFormatting>
  <conditionalFormatting sqref="Q72 Q83 Q94 Q105 Q116">
    <cfRule type="containsBlanks" dxfId="5176" priority="1992">
      <formula>LEN(TRIM(Q72))=0</formula>
    </cfRule>
  </conditionalFormatting>
  <conditionalFormatting sqref="Q73:Q74 Q84 Q95 Q106 Q117">
    <cfRule type="notContainsBlanks" dxfId="5175" priority="1993">
      <formula>LEN(TRIM(Q73))&gt;0</formula>
    </cfRule>
  </conditionalFormatting>
  <conditionalFormatting sqref="Q73:Q74 Q84 Q95 Q106 Q117">
    <cfRule type="containsBlanks" dxfId="5174" priority="1994">
      <formula>LEN(TRIM(Q73))=0</formula>
    </cfRule>
  </conditionalFormatting>
  <conditionalFormatting sqref="Q72:Q74 Q83:Q84 Q94:Q95 Q105:Q106 Q116:Q117">
    <cfRule type="notContainsBlanks" dxfId="5173" priority="1995">
      <formula>LEN(TRIM(Q72))&gt;0</formula>
    </cfRule>
  </conditionalFormatting>
  <conditionalFormatting sqref="Q72:Q74 Q83:Q84 Q94:Q95 Q105:Q106 Q116:Q117">
    <cfRule type="containsBlanks" dxfId="5172" priority="1996">
      <formula>LEN(TRIM(Q72))=0</formula>
    </cfRule>
  </conditionalFormatting>
  <conditionalFormatting sqref="Q127 Q149 Q160 Q171">
    <cfRule type="notContainsBlanks" dxfId="5171" priority="1997">
      <formula>LEN(TRIM(Q127))&gt;0</formula>
    </cfRule>
  </conditionalFormatting>
  <conditionalFormatting sqref="Q127 Q149 Q160 Q171">
    <cfRule type="containsBlanks" dxfId="5170" priority="1998">
      <formula>LEN(TRIM(Q127))=0</formula>
    </cfRule>
  </conditionalFormatting>
  <conditionalFormatting sqref="Q127 Q149 Q160 Q171">
    <cfRule type="notContainsBlanks" dxfId="5169" priority="1999">
      <formula>LEN(TRIM(Q127))&gt;0</formula>
    </cfRule>
  </conditionalFormatting>
  <conditionalFormatting sqref="Q127 Q149 Q160 Q171">
    <cfRule type="containsBlanks" dxfId="5168" priority="2000">
      <formula>LEN(TRIM(Q127))=0</formula>
    </cfRule>
  </conditionalFormatting>
  <conditionalFormatting sqref="Q72 Q83 Q94 Q105 Q116">
    <cfRule type="notContainsBlanks" dxfId="5167" priority="2001">
      <formula>LEN(TRIM(Q72))&gt;0</formula>
    </cfRule>
  </conditionalFormatting>
  <conditionalFormatting sqref="Q72 Q83 Q94 Q105 Q116">
    <cfRule type="containsBlanks" dxfId="5166" priority="2002">
      <formula>LEN(TRIM(Q72))=0</formula>
    </cfRule>
  </conditionalFormatting>
  <conditionalFormatting sqref="Q73:Q74 Q84 Q95 Q106 Q117">
    <cfRule type="notContainsBlanks" dxfId="5165" priority="2003">
      <formula>LEN(TRIM(Q73))&gt;0</formula>
    </cfRule>
  </conditionalFormatting>
  <conditionalFormatting sqref="Q73:Q74 Q84 Q95 Q106 Q117">
    <cfRule type="containsBlanks" dxfId="5164" priority="2004">
      <formula>LEN(TRIM(Q73))=0</formula>
    </cfRule>
  </conditionalFormatting>
  <conditionalFormatting sqref="Q73:Q74 Q84 Q95 Q106 Q117">
    <cfRule type="notContainsBlanks" dxfId="5163" priority="2005">
      <formula>LEN(TRIM(Q73))&gt;0</formula>
    </cfRule>
  </conditionalFormatting>
  <conditionalFormatting sqref="Q73:Q74 Q84 Q95 Q106 Q117">
    <cfRule type="containsBlanks" dxfId="5162" priority="2006">
      <formula>LEN(TRIM(Q73))=0</formula>
    </cfRule>
  </conditionalFormatting>
  <conditionalFormatting sqref="Q307">
    <cfRule type="notContainsBlanks" dxfId="5161" priority="2007">
      <formula>LEN(TRIM(Q307))&gt;0</formula>
    </cfRule>
  </conditionalFormatting>
  <conditionalFormatting sqref="Q307">
    <cfRule type="containsBlanks" dxfId="5160" priority="2008">
      <formula>LEN(TRIM(Q307))=0</formula>
    </cfRule>
  </conditionalFormatting>
  <conditionalFormatting sqref="Q310">
    <cfRule type="notContainsBlanks" dxfId="5159" priority="2009">
      <formula>LEN(TRIM(Q310))&gt;0</formula>
    </cfRule>
  </conditionalFormatting>
  <conditionalFormatting sqref="Q310">
    <cfRule type="containsBlanks" dxfId="5158" priority="2010">
      <formula>LEN(TRIM(Q310))=0</formula>
    </cfRule>
  </conditionalFormatting>
  <conditionalFormatting sqref="Q309">
    <cfRule type="notContainsBlanks" dxfId="5157" priority="2011">
      <formula>LEN(TRIM(Q309))&gt;0</formula>
    </cfRule>
  </conditionalFormatting>
  <conditionalFormatting sqref="Q309">
    <cfRule type="containsBlanks" dxfId="5156" priority="2012">
      <formula>LEN(TRIM(Q309))=0</formula>
    </cfRule>
  </conditionalFormatting>
  <conditionalFormatting sqref="P128 P150 P161 P172">
    <cfRule type="notContainsBlanks" dxfId="5155" priority="2013">
      <formula>LEN(TRIM(P128))&gt;0</formula>
    </cfRule>
  </conditionalFormatting>
  <conditionalFormatting sqref="P128 P150 P161 P172">
    <cfRule type="containsBlanks" dxfId="5154" priority="2014">
      <formula>LEN(TRIM(P128))=0</formula>
    </cfRule>
  </conditionalFormatting>
  <conditionalFormatting sqref="P128 P150 P161 P172">
    <cfRule type="notContainsBlanks" dxfId="5153" priority="2015">
      <formula>LEN(TRIM(P128))&gt;0</formula>
    </cfRule>
  </conditionalFormatting>
  <conditionalFormatting sqref="P128 P150 P161 P172">
    <cfRule type="containsBlanks" dxfId="5152" priority="2016">
      <formula>LEN(TRIM(P128))=0</formula>
    </cfRule>
  </conditionalFormatting>
  <conditionalFormatting sqref="P372 P379 P386 P393 P400 P407 P414 P421 P428 P435">
    <cfRule type="notContainsBlanks" dxfId="5151" priority="2017">
      <formula>LEN(TRIM(P372))&gt;0</formula>
    </cfRule>
  </conditionalFormatting>
  <conditionalFormatting sqref="P372 P379 P386 P393 P400 P407 P414 P421 P428 P435">
    <cfRule type="containsBlanks" dxfId="5150" priority="2018">
      <formula>LEN(TRIM(P372))=0</formula>
    </cfRule>
  </conditionalFormatting>
  <conditionalFormatting sqref="R386">
    <cfRule type="notContainsBlanks" dxfId="5149" priority="2019">
      <formula>LEN(TRIM(R386))&gt;0</formula>
    </cfRule>
  </conditionalFormatting>
  <conditionalFormatting sqref="R386">
    <cfRule type="containsBlanks" dxfId="5148" priority="2020">
      <formula>LEN(TRIM(R386))=0</formula>
    </cfRule>
  </conditionalFormatting>
  <conditionalFormatting sqref="U379">
    <cfRule type="notContainsBlanks" dxfId="5147" priority="2021">
      <formula>LEN(TRIM(U379))&gt;0</formula>
    </cfRule>
  </conditionalFormatting>
  <conditionalFormatting sqref="U379">
    <cfRule type="containsBlanks" dxfId="5146" priority="2022">
      <formula>LEN(TRIM(U379))=0</formula>
    </cfRule>
  </conditionalFormatting>
  <conditionalFormatting sqref="R387">
    <cfRule type="notContainsBlanks" dxfId="5145" priority="2023">
      <formula>LEN(TRIM(R387))&gt;0</formula>
    </cfRule>
  </conditionalFormatting>
  <conditionalFormatting sqref="R387">
    <cfRule type="containsBlanks" dxfId="5144" priority="2024">
      <formula>LEN(TRIM(R387))=0</formula>
    </cfRule>
  </conditionalFormatting>
  <conditionalFormatting sqref="Q306">
    <cfRule type="notContainsBlanks" dxfId="5143" priority="2025">
      <formula>LEN(TRIM(Q306))&gt;0</formula>
    </cfRule>
  </conditionalFormatting>
  <conditionalFormatting sqref="Q306">
    <cfRule type="containsBlanks" dxfId="5142" priority="2026">
      <formula>LEN(TRIM(Q306))=0</formula>
    </cfRule>
  </conditionalFormatting>
  <conditionalFormatting sqref="Q409">
    <cfRule type="notContainsBlanks" dxfId="5141" priority="2027">
      <formula>LEN(TRIM(Q409))&gt;0</formula>
    </cfRule>
  </conditionalFormatting>
  <conditionalFormatting sqref="Q409">
    <cfRule type="containsBlanks" dxfId="5140" priority="2028">
      <formula>LEN(TRIM(Q409))=0</formula>
    </cfRule>
  </conditionalFormatting>
  <conditionalFormatting sqref="R73:R74 R84 R95 R106 R117">
    <cfRule type="notContainsBlanks" dxfId="5139" priority="2029">
      <formula>LEN(TRIM(R73))&gt;0</formula>
    </cfRule>
  </conditionalFormatting>
  <conditionalFormatting sqref="R73:R74 R84 R95 R106 R117">
    <cfRule type="containsBlanks" dxfId="5138" priority="2030">
      <formula>LEN(TRIM(R73))=0</formula>
    </cfRule>
  </conditionalFormatting>
  <conditionalFormatting sqref="R73:R74 R84 R95 R106 R117">
    <cfRule type="notContainsBlanks" dxfId="5137" priority="2031">
      <formula>LEN(TRIM(R73))&gt;0</formula>
    </cfRule>
  </conditionalFormatting>
  <conditionalFormatting sqref="R73:R74 R84 R95 R106 R117">
    <cfRule type="containsBlanks" dxfId="5136" priority="2032">
      <formula>LEN(TRIM(R73))=0</formula>
    </cfRule>
  </conditionalFormatting>
  <conditionalFormatting sqref="U387">
    <cfRule type="notContainsBlanks" dxfId="5135" priority="2033">
      <formula>LEN(TRIM(U387))&gt;0</formula>
    </cfRule>
  </conditionalFormatting>
  <conditionalFormatting sqref="U387">
    <cfRule type="containsBlanks" dxfId="5134" priority="2034">
      <formula>LEN(TRIM(U387))=0</formula>
    </cfRule>
  </conditionalFormatting>
  <conditionalFormatting sqref="U387">
    <cfRule type="notContainsBlanks" dxfId="5133" priority="2035">
      <formula>LEN(TRIM(U387))&gt;0</formula>
    </cfRule>
  </conditionalFormatting>
  <conditionalFormatting sqref="U387">
    <cfRule type="containsBlanks" dxfId="5132" priority="2036">
      <formula>LEN(TRIM(U387))=0</formula>
    </cfRule>
  </conditionalFormatting>
  <conditionalFormatting sqref="U387">
    <cfRule type="notContainsBlanks" dxfId="5131" priority="2037">
      <formula>LEN(TRIM(U387))&gt;0</formula>
    </cfRule>
  </conditionalFormatting>
  <conditionalFormatting sqref="U387">
    <cfRule type="containsBlanks" dxfId="5130" priority="2038">
      <formula>LEN(TRIM(U387))=0</formula>
    </cfRule>
  </conditionalFormatting>
  <conditionalFormatting sqref="Q379:Q382">
    <cfRule type="notContainsBlanks" dxfId="5129" priority="2039">
      <formula>LEN(TRIM(Q379))&gt;0</formula>
    </cfRule>
  </conditionalFormatting>
  <conditionalFormatting sqref="Q379:Q382">
    <cfRule type="containsBlanks" dxfId="5128" priority="2040">
      <formula>LEN(TRIM(Q379))=0</formula>
    </cfRule>
  </conditionalFormatting>
  <conditionalFormatting sqref="Q373 Q380 Q387 Q394 Q401 Q408 Q415 Q422 Q429 Q436">
    <cfRule type="notContainsBlanks" dxfId="5127" priority="2041">
      <formula>LEN(TRIM(Q373))&gt;0</formula>
    </cfRule>
  </conditionalFormatting>
  <conditionalFormatting sqref="Q373 Q380 Q387 Q394 Q401 Q408 Q415 Q422 Q429 Q436">
    <cfRule type="containsBlanks" dxfId="5126" priority="2042">
      <formula>LEN(TRIM(Q373))=0</formula>
    </cfRule>
  </conditionalFormatting>
  <conditionalFormatting sqref="U388">
    <cfRule type="notContainsBlanks" dxfId="5125" priority="2043">
      <formula>LEN(TRIM(U388))&gt;0</formula>
    </cfRule>
  </conditionalFormatting>
  <conditionalFormatting sqref="U388">
    <cfRule type="containsBlanks" dxfId="5124" priority="2044">
      <formula>LEN(TRIM(U388))=0</formula>
    </cfRule>
  </conditionalFormatting>
  <conditionalFormatting sqref="U381">
    <cfRule type="notContainsBlanks" dxfId="5123" priority="2045">
      <formula>LEN(TRIM(U381))&gt;0</formula>
    </cfRule>
  </conditionalFormatting>
  <conditionalFormatting sqref="U381">
    <cfRule type="containsBlanks" dxfId="5122" priority="2046">
      <formula>LEN(TRIM(U381))=0</formula>
    </cfRule>
  </conditionalFormatting>
  <conditionalFormatting sqref="U381">
    <cfRule type="notContainsBlanks" dxfId="5121" priority="2047">
      <formula>LEN(TRIM(U381))&gt;0</formula>
    </cfRule>
  </conditionalFormatting>
  <conditionalFormatting sqref="U381">
    <cfRule type="containsBlanks" dxfId="5120" priority="2048">
      <formula>LEN(TRIM(U381))=0</formula>
    </cfRule>
  </conditionalFormatting>
  <conditionalFormatting sqref="U386">
    <cfRule type="notContainsBlanks" dxfId="5119" priority="2049">
      <formula>LEN(TRIM(U386))&gt;0</formula>
    </cfRule>
  </conditionalFormatting>
  <conditionalFormatting sqref="U386">
    <cfRule type="containsBlanks" dxfId="5118" priority="2050">
      <formula>LEN(TRIM(U386))=0</formula>
    </cfRule>
  </conditionalFormatting>
  <conditionalFormatting sqref="Q307">
    <cfRule type="notContainsBlanks" dxfId="5117" priority="2051">
      <formula>LEN(TRIM(Q307))&gt;0</formula>
    </cfRule>
  </conditionalFormatting>
  <conditionalFormatting sqref="Q307">
    <cfRule type="containsBlanks" dxfId="5116" priority="2052">
      <formula>LEN(TRIM(Q307))=0</formula>
    </cfRule>
  </conditionalFormatting>
  <conditionalFormatting sqref="Q307">
    <cfRule type="notContainsBlanks" dxfId="5115" priority="2053">
      <formula>LEN(TRIM(Q307))&gt;0</formula>
    </cfRule>
  </conditionalFormatting>
  <conditionalFormatting sqref="Q307">
    <cfRule type="containsBlanks" dxfId="5114" priority="2054">
      <formula>LEN(TRIM(Q307))=0</formula>
    </cfRule>
  </conditionalFormatting>
  <conditionalFormatting sqref="Q372 Q379 Q386 Q393 Q400 Q407 Q414 Q421 Q428 Q435">
    <cfRule type="notContainsBlanks" dxfId="5113" priority="2055">
      <formula>LEN(TRIM(Q372))&gt;0</formula>
    </cfRule>
  </conditionalFormatting>
  <conditionalFormatting sqref="Q372 Q379 Q386 Q393 Q400 Q407 Q414 Q421 Q428 Q435">
    <cfRule type="containsBlanks" dxfId="5112" priority="2056">
      <formula>LEN(TRIM(Q372))=0</formula>
    </cfRule>
  </conditionalFormatting>
  <conditionalFormatting sqref="U388">
    <cfRule type="notContainsBlanks" dxfId="5111" priority="2057">
      <formula>LEN(TRIM(U388))&gt;0</formula>
    </cfRule>
  </conditionalFormatting>
  <conditionalFormatting sqref="U388">
    <cfRule type="containsBlanks" dxfId="5110" priority="2058">
      <formula>LEN(TRIM(U388))=0</formula>
    </cfRule>
  </conditionalFormatting>
  <conditionalFormatting sqref="Q414">
    <cfRule type="notContainsBlanks" dxfId="5109" priority="2059">
      <formula>LEN(TRIM(Q414))&gt;0</formula>
    </cfRule>
  </conditionalFormatting>
  <conditionalFormatting sqref="Q414">
    <cfRule type="containsBlanks" dxfId="5108" priority="2060">
      <formula>LEN(TRIM(Q414))=0</formula>
    </cfRule>
  </conditionalFormatting>
  <conditionalFormatting sqref="R373 R380 R387 R394 R401 R408 R415 R422 R429 R436">
    <cfRule type="notContainsBlanks" dxfId="5107" priority="2061">
      <formula>LEN(TRIM(R373))&gt;0</formula>
    </cfRule>
  </conditionalFormatting>
  <conditionalFormatting sqref="R373 R380 R387 R394 R401 R408 R415 R422 R429 R436">
    <cfRule type="containsBlanks" dxfId="5106" priority="2062">
      <formula>LEN(TRIM(R373))=0</formula>
    </cfRule>
  </conditionalFormatting>
  <conditionalFormatting sqref="R373 R380 R387 R394 R401 R408 R415 R422 R429 R436">
    <cfRule type="notContainsBlanks" dxfId="5105" priority="2063">
      <formula>LEN(TRIM(R373))&gt;0</formula>
    </cfRule>
  </conditionalFormatting>
  <conditionalFormatting sqref="R373 R380 R387 R394 R401 R408 R415 R422 R429 R436">
    <cfRule type="containsBlanks" dxfId="5104" priority="2064">
      <formula>LEN(TRIM(R373))=0</formula>
    </cfRule>
  </conditionalFormatting>
  <conditionalFormatting sqref="S73:S74 S84 S95 S106 S117">
    <cfRule type="notContainsBlanks" dxfId="5103" priority="2065">
      <formula>LEN(TRIM(S73))&gt;0</formula>
    </cfRule>
  </conditionalFormatting>
  <conditionalFormatting sqref="S73:S74 S84 S95 S106 S117">
    <cfRule type="containsBlanks" dxfId="5102" priority="2066">
      <formula>LEN(TRIM(S73))=0</formula>
    </cfRule>
  </conditionalFormatting>
  <conditionalFormatting sqref="S73:S74 S84 S95 S106 S117">
    <cfRule type="notContainsBlanks" dxfId="5101" priority="2067">
      <formula>LEN(TRIM(S73))&gt;0</formula>
    </cfRule>
  </conditionalFormatting>
  <conditionalFormatting sqref="S73:S74 S84 S95 S106 S117">
    <cfRule type="containsBlanks" dxfId="5100" priority="2068">
      <formula>LEN(TRIM(S73))=0</formula>
    </cfRule>
  </conditionalFormatting>
  <conditionalFormatting sqref="R73:R74 R84 R95 R106 R117">
    <cfRule type="notContainsBlanks" dxfId="5099" priority="2069">
      <formula>LEN(TRIM(R73))&gt;0</formula>
    </cfRule>
  </conditionalFormatting>
  <conditionalFormatting sqref="R73:R74 R84 R95 R106 R117">
    <cfRule type="containsBlanks" dxfId="5098" priority="2070">
      <formula>LEN(TRIM(R73))=0</formula>
    </cfRule>
  </conditionalFormatting>
  <conditionalFormatting sqref="R73:R74 R84 R95 R106 R117">
    <cfRule type="notContainsBlanks" dxfId="5097" priority="2071">
      <formula>LEN(TRIM(R73))&gt;0</formula>
    </cfRule>
  </conditionalFormatting>
  <conditionalFormatting sqref="R73:R74 R84 R95 R106 R117">
    <cfRule type="containsBlanks" dxfId="5096" priority="2072">
      <formula>LEN(TRIM(R73))=0</formula>
    </cfRule>
  </conditionalFormatting>
  <conditionalFormatting sqref="R71 R82 R93 R104 R115">
    <cfRule type="notContainsBlanks" dxfId="5095" priority="2073">
      <formula>LEN(TRIM(R71))&gt;0</formula>
    </cfRule>
  </conditionalFormatting>
  <conditionalFormatting sqref="R71 R82 R93 R104 R115">
    <cfRule type="containsBlanks" dxfId="5094" priority="2074">
      <formula>LEN(TRIM(R71))=0</formula>
    </cfRule>
  </conditionalFormatting>
  <conditionalFormatting sqref="R72 R83 R94:R117">
    <cfRule type="notContainsBlanks" dxfId="5093" priority="2075">
      <formula>LEN(TRIM(R72))&gt;0</formula>
    </cfRule>
  </conditionalFormatting>
  <conditionalFormatting sqref="R72 R83 R94:R117">
    <cfRule type="containsBlanks" dxfId="5092" priority="2076">
      <formula>LEN(TRIM(R72))=0</formula>
    </cfRule>
  </conditionalFormatting>
  <conditionalFormatting sqref="R127 R149 R160 R171">
    <cfRule type="notContainsBlanks" dxfId="5091" priority="2077">
      <formula>LEN(TRIM(R127))&gt;0</formula>
    </cfRule>
  </conditionalFormatting>
  <conditionalFormatting sqref="R127 R149 R160 R171">
    <cfRule type="containsBlanks" dxfId="5090" priority="2078">
      <formula>LEN(TRIM(R127))=0</formula>
    </cfRule>
  </conditionalFormatting>
  <conditionalFormatting sqref="R127 R149 R160 R171">
    <cfRule type="notContainsBlanks" dxfId="5089" priority="2079">
      <formula>LEN(TRIM(R127))&gt;0</formula>
    </cfRule>
  </conditionalFormatting>
  <conditionalFormatting sqref="R127 R149 R160 R171">
    <cfRule type="containsBlanks" dxfId="5088" priority="2080">
      <formula>LEN(TRIM(R127))=0</formula>
    </cfRule>
  </conditionalFormatting>
  <conditionalFormatting sqref="R126 R148 R159 R170">
    <cfRule type="notContainsBlanks" dxfId="5087" priority="2081">
      <formula>LEN(TRIM(R126))&gt;0</formula>
    </cfRule>
  </conditionalFormatting>
  <conditionalFormatting sqref="R126 R148 R159 R170">
    <cfRule type="containsBlanks" dxfId="5086" priority="2082">
      <formula>LEN(TRIM(R126))=0</formula>
    </cfRule>
  </conditionalFormatting>
  <conditionalFormatting sqref="R126 R148 R159 R170">
    <cfRule type="notContainsBlanks" dxfId="5085" priority="2083">
      <formula>LEN(TRIM(R126))&gt;0</formula>
    </cfRule>
  </conditionalFormatting>
  <conditionalFormatting sqref="R126 R148 R159 R170">
    <cfRule type="containsBlanks" dxfId="5084" priority="2084">
      <formula>LEN(TRIM(R126))=0</formula>
    </cfRule>
  </conditionalFormatting>
  <conditionalFormatting sqref="R374 R381 R388 R395 R402 R409 R416 R423 R430">
    <cfRule type="notContainsBlanks" dxfId="5083" priority="2085">
      <formula>LEN(TRIM(R374))&gt;0</formula>
    </cfRule>
  </conditionalFormatting>
  <conditionalFormatting sqref="R374 R381 R388 R395 R402 R409 R416 R423 R430">
    <cfRule type="containsBlanks" dxfId="5082" priority="2086">
      <formula>LEN(TRIM(R374))=0</formula>
    </cfRule>
  </conditionalFormatting>
  <conditionalFormatting sqref="R374 R381 R388 R395 R402 R409 R416 R423 R430">
    <cfRule type="notContainsBlanks" dxfId="5081" priority="2087">
      <formula>LEN(TRIM(R374))&gt;0</formula>
    </cfRule>
  </conditionalFormatting>
  <conditionalFormatting sqref="R374 R381 R388 R395 R402 R409 R416 R423 R430">
    <cfRule type="containsBlanks" dxfId="5080" priority="2088">
      <formula>LEN(TRIM(R374))=0</formula>
    </cfRule>
  </conditionalFormatting>
  <conditionalFormatting sqref="R372 R379 R386 R393 R400 R407 R414 R421 R428 R435">
    <cfRule type="notContainsBlanks" dxfId="5079" priority="2089">
      <formula>LEN(TRIM(R372))&gt;0</formula>
    </cfRule>
  </conditionalFormatting>
  <conditionalFormatting sqref="R372 R379 R386 R393 R400 R407 R414 R421 R428 R435">
    <cfRule type="containsBlanks" dxfId="5078" priority="2090">
      <formula>LEN(TRIM(R372))=0</formula>
    </cfRule>
  </conditionalFormatting>
  <conditionalFormatting sqref="R372 R379 R386 R393 R400 R407 R414 R421 R428 R435">
    <cfRule type="notContainsBlanks" dxfId="5077" priority="2091">
      <formula>LEN(TRIM(R372))&gt;0</formula>
    </cfRule>
  </conditionalFormatting>
  <conditionalFormatting sqref="R372 R379 R386 R393 R400 R407 R414 R421 R428 R435">
    <cfRule type="containsBlanks" dxfId="5076" priority="2092">
      <formula>LEN(TRIM(R372))=0</formula>
    </cfRule>
  </conditionalFormatting>
  <conditionalFormatting sqref="X371 X375:X378 X382:X385 X392 X399 X406 X413 X420 X427 X434">
    <cfRule type="notContainsBlanks" dxfId="5075" priority="2093">
      <formula>LEN(TRIM(X371))&gt;0</formula>
    </cfRule>
  </conditionalFormatting>
  <conditionalFormatting sqref="X371 X375:X378 X382:X385 X392 X399 X406 X413 X420 X427 X434">
    <cfRule type="containsBlanks" dxfId="5074" priority="2094">
      <formula>LEN(TRIM(X371))=0</formula>
    </cfRule>
  </conditionalFormatting>
  <conditionalFormatting sqref="X371 X375:X378 X382:X385 X392 X399 X406 X413 X420 X427 X434">
    <cfRule type="notContainsBlanks" dxfId="5073" priority="2095">
      <formula>LEN(TRIM(X371))&gt;0</formula>
    </cfRule>
  </conditionalFormatting>
  <conditionalFormatting sqref="X371 X375:X378 X382:X385 X392 X399 X406 X413 X420 X427 X434">
    <cfRule type="containsBlanks" dxfId="5072" priority="2096">
      <formula>LEN(TRIM(X371))=0</formula>
    </cfRule>
  </conditionalFormatting>
  <conditionalFormatting sqref="R379">
    <cfRule type="notContainsBlanks" dxfId="5071" priority="2097">
      <formula>LEN(TRIM(R379))&gt;0</formula>
    </cfRule>
  </conditionalFormatting>
  <conditionalFormatting sqref="R379">
    <cfRule type="containsBlanks" dxfId="5070" priority="2098">
      <formula>LEN(TRIM(R379))=0</formula>
    </cfRule>
  </conditionalFormatting>
  <conditionalFormatting sqref="R379">
    <cfRule type="notContainsBlanks" dxfId="5069" priority="2099">
      <formula>LEN(TRIM(R379))&gt;0</formula>
    </cfRule>
  </conditionalFormatting>
  <conditionalFormatting sqref="R379">
    <cfRule type="containsBlanks" dxfId="5068" priority="2100">
      <formula>LEN(TRIM(R379))=0</formula>
    </cfRule>
  </conditionalFormatting>
  <conditionalFormatting sqref="R380">
    <cfRule type="notContainsBlanks" dxfId="5067" priority="2101">
      <formula>LEN(TRIM(R380))&gt;0</formula>
    </cfRule>
  </conditionalFormatting>
  <conditionalFormatting sqref="R380">
    <cfRule type="containsBlanks" dxfId="5066" priority="2102">
      <formula>LEN(TRIM(R380))=0</formula>
    </cfRule>
  </conditionalFormatting>
  <conditionalFormatting sqref="R380">
    <cfRule type="notContainsBlanks" dxfId="5065" priority="2103">
      <formula>LEN(TRIM(R380))&gt;0</formula>
    </cfRule>
  </conditionalFormatting>
  <conditionalFormatting sqref="R380">
    <cfRule type="containsBlanks" dxfId="5064" priority="2104">
      <formula>LEN(TRIM(R380))=0</formula>
    </cfRule>
  </conditionalFormatting>
  <conditionalFormatting sqref="R387">
    <cfRule type="notContainsBlanks" dxfId="5063" priority="2105">
      <formula>LEN(TRIM(R387))&gt;0</formula>
    </cfRule>
  </conditionalFormatting>
  <conditionalFormatting sqref="R387">
    <cfRule type="containsBlanks" dxfId="5062" priority="2106">
      <formula>LEN(TRIM(R387))=0</formula>
    </cfRule>
  </conditionalFormatting>
  <conditionalFormatting sqref="R393">
    <cfRule type="notContainsBlanks" dxfId="5061" priority="2107">
      <formula>LEN(TRIM(R393))&gt;0</formula>
    </cfRule>
  </conditionalFormatting>
  <conditionalFormatting sqref="R393">
    <cfRule type="containsBlanks" dxfId="5060" priority="2108">
      <formula>LEN(TRIM(R393))=0</formula>
    </cfRule>
  </conditionalFormatting>
  <conditionalFormatting sqref="R393">
    <cfRule type="notContainsBlanks" dxfId="5059" priority="2109">
      <formula>LEN(TRIM(R393))&gt;0</formula>
    </cfRule>
  </conditionalFormatting>
  <conditionalFormatting sqref="R393">
    <cfRule type="containsBlanks" dxfId="5058" priority="2110">
      <formula>LEN(TRIM(R393))=0</formula>
    </cfRule>
  </conditionalFormatting>
  <conditionalFormatting sqref="R394">
    <cfRule type="notContainsBlanks" dxfId="5057" priority="2111">
      <formula>LEN(TRIM(R394))&gt;0</formula>
    </cfRule>
  </conditionalFormatting>
  <conditionalFormatting sqref="R394">
    <cfRule type="containsBlanks" dxfId="5056" priority="2112">
      <formula>LEN(TRIM(R394))=0</formula>
    </cfRule>
  </conditionalFormatting>
  <conditionalFormatting sqref="S73:S74 S84 S95 S106 S117">
    <cfRule type="notContainsBlanks" dxfId="5055" priority="2113">
      <formula>LEN(TRIM(S73))&gt;0</formula>
    </cfRule>
  </conditionalFormatting>
  <conditionalFormatting sqref="S73:S74 S84 S95 S106 S117">
    <cfRule type="containsBlanks" dxfId="5054" priority="2114">
      <formula>LEN(TRIM(S73))=0</formula>
    </cfRule>
  </conditionalFormatting>
  <conditionalFormatting sqref="S181 S192 S203 S214 S225">
    <cfRule type="notContainsBlanks" dxfId="5053" priority="2115">
      <formula>LEN(TRIM(S181))&gt;0</formula>
    </cfRule>
  </conditionalFormatting>
  <conditionalFormatting sqref="S181 S192 S203 S214 S225">
    <cfRule type="containsBlanks" dxfId="5052" priority="2116">
      <formula>LEN(TRIM(S181))=0</formula>
    </cfRule>
  </conditionalFormatting>
  <conditionalFormatting sqref="S181 S192 S203 S214 S225">
    <cfRule type="notContainsBlanks" dxfId="5051" priority="2117">
      <formula>LEN(TRIM(S181))&gt;0</formula>
    </cfRule>
  </conditionalFormatting>
  <conditionalFormatting sqref="S181 S192 S203 S214 S225">
    <cfRule type="containsBlanks" dxfId="5050" priority="2118">
      <formula>LEN(TRIM(S181))=0</formula>
    </cfRule>
  </conditionalFormatting>
  <conditionalFormatting sqref="S182 S193 S204 S215 S226">
    <cfRule type="notContainsBlanks" dxfId="5049" priority="2119">
      <formula>LEN(TRIM(S182))&gt;0</formula>
    </cfRule>
  </conditionalFormatting>
  <conditionalFormatting sqref="S182 S193 S204 S215 S226">
    <cfRule type="containsBlanks" dxfId="5048" priority="2120">
      <formula>LEN(TRIM(S182))=0</formula>
    </cfRule>
  </conditionalFormatting>
  <conditionalFormatting sqref="S182 S193 S204 S215 S226">
    <cfRule type="notContainsBlanks" dxfId="5047" priority="2121">
      <formula>LEN(TRIM(S182))&gt;0</formula>
    </cfRule>
  </conditionalFormatting>
  <conditionalFormatting sqref="S182 S193 S204 S215 S226">
    <cfRule type="containsBlanks" dxfId="5046" priority="2122">
      <formula>LEN(TRIM(S182))=0</formula>
    </cfRule>
  </conditionalFormatting>
  <conditionalFormatting sqref="S182 S193 S204 S215 S226">
    <cfRule type="notContainsBlanks" dxfId="5045" priority="2123">
      <formula>LEN(TRIM(S182))&gt;0</formula>
    </cfRule>
  </conditionalFormatting>
  <conditionalFormatting sqref="S182 S193 S204 S215 S226">
    <cfRule type="containsBlanks" dxfId="5044" priority="2124">
      <formula>LEN(TRIM(S182))=0</formula>
    </cfRule>
  </conditionalFormatting>
  <conditionalFormatting sqref="S184">
    <cfRule type="notContainsBlanks" dxfId="5043" priority="2125">
      <formula>LEN(TRIM(S184))&gt;0</formula>
    </cfRule>
  </conditionalFormatting>
  <conditionalFormatting sqref="S184">
    <cfRule type="containsBlanks" dxfId="5042" priority="2126">
      <formula>LEN(TRIM(S184))=0</formula>
    </cfRule>
  </conditionalFormatting>
  <conditionalFormatting sqref="S73:S74 S84 S95 S106 S117">
    <cfRule type="notContainsBlanks" dxfId="5041" priority="2127">
      <formula>LEN(TRIM(S73))&gt;0</formula>
    </cfRule>
  </conditionalFormatting>
  <conditionalFormatting sqref="S73:S74 S84 S95 S106 S117">
    <cfRule type="containsBlanks" dxfId="5040" priority="2128">
      <formula>LEN(TRIM(S73))=0</formula>
    </cfRule>
  </conditionalFormatting>
  <conditionalFormatting sqref="S71 S82 S93 S104 S115">
    <cfRule type="notContainsBlanks" dxfId="5039" priority="2129">
      <formula>LEN(TRIM(S71))&gt;0</formula>
    </cfRule>
  </conditionalFormatting>
  <conditionalFormatting sqref="S71 S82 S93 S104 S115">
    <cfRule type="containsBlanks" dxfId="5038" priority="2130">
      <formula>LEN(TRIM(S71))=0</formula>
    </cfRule>
  </conditionalFormatting>
  <conditionalFormatting sqref="S72 S83 S94:S117">
    <cfRule type="notContainsBlanks" dxfId="5037" priority="2131">
      <formula>LEN(TRIM(S72))&gt;0</formula>
    </cfRule>
  </conditionalFormatting>
  <conditionalFormatting sqref="S72 S83 S94:S117">
    <cfRule type="containsBlanks" dxfId="5036" priority="2132">
      <formula>LEN(TRIM(S72))=0</formula>
    </cfRule>
  </conditionalFormatting>
  <conditionalFormatting sqref="S127 S138 S149 S160 S171">
    <cfRule type="notContainsBlanks" dxfId="5035" priority="2133">
      <formula>LEN(TRIM(S127))&gt;0</formula>
    </cfRule>
  </conditionalFormatting>
  <conditionalFormatting sqref="S127 S138 S149 S160 S171">
    <cfRule type="containsBlanks" dxfId="5034" priority="2134">
      <formula>LEN(TRIM(S127))=0</formula>
    </cfRule>
  </conditionalFormatting>
  <conditionalFormatting sqref="S127 S138 S149 S160 S171">
    <cfRule type="notContainsBlanks" dxfId="5033" priority="2135">
      <formula>LEN(TRIM(S127))&gt;0</formula>
    </cfRule>
  </conditionalFormatting>
  <conditionalFormatting sqref="S127 S138 S149 S160 S171">
    <cfRule type="containsBlanks" dxfId="5032" priority="2136">
      <formula>LEN(TRIM(S127))=0</formula>
    </cfRule>
  </conditionalFormatting>
  <conditionalFormatting sqref="S126 S137 S148 S159 S170">
    <cfRule type="notContainsBlanks" dxfId="5031" priority="2137">
      <formula>LEN(TRIM(S126))&gt;0</formula>
    </cfRule>
  </conditionalFormatting>
  <conditionalFormatting sqref="S126 S137 S148 S159 S170">
    <cfRule type="containsBlanks" dxfId="5030" priority="2138">
      <formula>LEN(TRIM(S126))=0</formula>
    </cfRule>
  </conditionalFormatting>
  <conditionalFormatting sqref="S126 S137 S148 S159 S170">
    <cfRule type="notContainsBlanks" dxfId="5029" priority="2139">
      <formula>LEN(TRIM(S126))&gt;0</formula>
    </cfRule>
  </conditionalFormatting>
  <conditionalFormatting sqref="S126 S137 S148 S159 S170">
    <cfRule type="containsBlanks" dxfId="5028" priority="2140">
      <formula>LEN(TRIM(S126))=0</formula>
    </cfRule>
  </conditionalFormatting>
  <conditionalFormatting sqref="S127 S138 S149 S160 S171">
    <cfRule type="notContainsBlanks" dxfId="5027" priority="2141">
      <formula>LEN(TRIM(S127))&gt;0</formula>
    </cfRule>
  </conditionalFormatting>
  <conditionalFormatting sqref="S127 S138 S149 S160 S171">
    <cfRule type="containsBlanks" dxfId="5026" priority="2142">
      <formula>LEN(TRIM(S127))=0</formula>
    </cfRule>
  </conditionalFormatting>
  <conditionalFormatting sqref="S127 S138 S149 S160 S171">
    <cfRule type="notContainsBlanks" dxfId="5025" priority="2143">
      <formula>LEN(TRIM(S127))&gt;0</formula>
    </cfRule>
  </conditionalFormatting>
  <conditionalFormatting sqref="S127 S138 S149 S160 S171">
    <cfRule type="containsBlanks" dxfId="5024" priority="2144">
      <formula>LEN(TRIM(S127))=0</formula>
    </cfRule>
  </conditionalFormatting>
  <conditionalFormatting sqref="S181 S192 S203 S214 S225">
    <cfRule type="notContainsBlanks" dxfId="5023" priority="2145">
      <formula>LEN(TRIM(S181))&gt;0</formula>
    </cfRule>
  </conditionalFormatting>
  <conditionalFormatting sqref="S181 S192 S203 S214 S225">
    <cfRule type="containsBlanks" dxfId="5022" priority="2146">
      <formula>LEN(TRIM(S181))=0</formula>
    </cfRule>
  </conditionalFormatting>
  <conditionalFormatting sqref="S373 S380 S387 S394 S401 S408 S415 S422 S429 S436">
    <cfRule type="notContainsBlanks" dxfId="5021" priority="2147">
      <formula>LEN(TRIM(S373))&gt;0</formula>
    </cfRule>
  </conditionalFormatting>
  <conditionalFormatting sqref="S373 S380 S387 S394 S401 S408 S415 S422 S429 S436">
    <cfRule type="containsBlanks" dxfId="5020" priority="2148">
      <formula>LEN(TRIM(S373))=0</formula>
    </cfRule>
  </conditionalFormatting>
  <conditionalFormatting sqref="S373 S380 S387 S394 S401 S408 S415 S422 S429 S436">
    <cfRule type="notContainsBlanks" dxfId="5019" priority="2149">
      <formula>LEN(TRIM(S373))&gt;0</formula>
    </cfRule>
  </conditionalFormatting>
  <conditionalFormatting sqref="S373 S380 S387 S394 S401 S408 S415 S422 S429 S436">
    <cfRule type="containsBlanks" dxfId="5018" priority="2150">
      <formula>LEN(TRIM(S373))=0</formula>
    </cfRule>
  </conditionalFormatting>
  <conditionalFormatting sqref="S374 S381 S388 S395 S402 S409 S416 S423 S430">
    <cfRule type="notContainsBlanks" dxfId="5017" priority="2151">
      <formula>LEN(TRIM(S374))&gt;0</formula>
    </cfRule>
  </conditionalFormatting>
  <conditionalFormatting sqref="S374 S381 S388 S395 S402 S409 S416 S423 S430">
    <cfRule type="containsBlanks" dxfId="5016" priority="2152">
      <formula>LEN(TRIM(S374))=0</formula>
    </cfRule>
  </conditionalFormatting>
  <conditionalFormatting sqref="S374 S381 S388 S395 S402 S409 S416 S423 S430">
    <cfRule type="notContainsBlanks" dxfId="5015" priority="2153">
      <formula>LEN(TRIM(S374))&gt;0</formula>
    </cfRule>
  </conditionalFormatting>
  <conditionalFormatting sqref="S374 S381 S388 S395 S402 S409 S416 S423 S430">
    <cfRule type="containsBlanks" dxfId="5014" priority="2154">
      <formula>LEN(TRIM(S374))=0</formula>
    </cfRule>
  </conditionalFormatting>
  <conditionalFormatting sqref="S374 S381 S388 S395 S402 S409 S416 S423 S430">
    <cfRule type="notContainsBlanks" dxfId="5013" priority="2155">
      <formula>LEN(TRIM(S374))&gt;0</formula>
    </cfRule>
  </conditionalFormatting>
  <conditionalFormatting sqref="S374 S381 S388 S395 S402 S409 S416 S423 S430">
    <cfRule type="containsBlanks" dxfId="5012" priority="2156">
      <formula>LEN(TRIM(S374))=0</formula>
    </cfRule>
  </conditionalFormatting>
  <conditionalFormatting sqref="V378 V380:V381">
    <cfRule type="notContainsBlanks" dxfId="5011" priority="2157">
      <formula>LEN(TRIM(V378))&gt;0</formula>
    </cfRule>
  </conditionalFormatting>
  <conditionalFormatting sqref="V378 V380:V381">
    <cfRule type="containsBlanks" dxfId="5010" priority="2158">
      <formula>LEN(TRIM(V378))=0</formula>
    </cfRule>
  </conditionalFormatting>
  <conditionalFormatting sqref="S184">
    <cfRule type="notContainsBlanks" dxfId="5009" priority="2159">
      <formula>LEN(TRIM(S184))&gt;0</formula>
    </cfRule>
  </conditionalFormatting>
  <conditionalFormatting sqref="S184">
    <cfRule type="containsBlanks" dxfId="5008" priority="2160">
      <formula>LEN(TRIM(S184))=0</formula>
    </cfRule>
  </conditionalFormatting>
  <conditionalFormatting sqref="S184">
    <cfRule type="notContainsBlanks" dxfId="5007" priority="2161">
      <formula>LEN(TRIM(S184))&gt;0</formula>
    </cfRule>
  </conditionalFormatting>
  <conditionalFormatting sqref="S184">
    <cfRule type="containsBlanks" dxfId="5006" priority="2162">
      <formula>LEN(TRIM(S184))=0</formula>
    </cfRule>
  </conditionalFormatting>
  <conditionalFormatting sqref="S183 S194 S205 S216 S227">
    <cfRule type="notContainsBlanks" dxfId="5005" priority="2163">
      <formula>LEN(TRIM(S183))&gt;0</formula>
    </cfRule>
  </conditionalFormatting>
  <conditionalFormatting sqref="S183 S194 S205 S216 S227">
    <cfRule type="containsBlanks" dxfId="5004" priority="2164">
      <formula>LEN(TRIM(S183))=0</formula>
    </cfRule>
  </conditionalFormatting>
  <conditionalFormatting sqref="S183 S194 S205 S216 S227">
    <cfRule type="notContainsBlanks" dxfId="5003" priority="2165">
      <formula>LEN(TRIM(S183))&gt;0</formula>
    </cfRule>
  </conditionalFormatting>
  <conditionalFormatting sqref="S183 S194 S205 S216 S227">
    <cfRule type="containsBlanks" dxfId="5002" priority="2166">
      <formula>LEN(TRIM(S183))=0</formula>
    </cfRule>
  </conditionalFormatting>
  <conditionalFormatting sqref="S183 S194 S205 S216 S227">
    <cfRule type="notContainsBlanks" dxfId="5001" priority="2167">
      <formula>LEN(TRIM(S183))&gt;0</formula>
    </cfRule>
  </conditionalFormatting>
  <conditionalFormatting sqref="S183 S194 S205 S216 S227">
    <cfRule type="containsBlanks" dxfId="5000" priority="2168">
      <formula>LEN(TRIM(S183))=0</formula>
    </cfRule>
  </conditionalFormatting>
  <conditionalFormatting sqref="S372 S379 S386 S393 S400 S407 S414 S421 S428 S435">
    <cfRule type="notContainsBlanks" dxfId="4999" priority="2169">
      <formula>LEN(TRIM(S372))&gt;0</formula>
    </cfRule>
  </conditionalFormatting>
  <conditionalFormatting sqref="S372 S379 S386 S393 S400 S407 S414 S421 S428 S435">
    <cfRule type="containsBlanks" dxfId="4998" priority="2170">
      <formula>LEN(TRIM(S372))=0</formula>
    </cfRule>
  </conditionalFormatting>
  <conditionalFormatting sqref="S372 S379 S386 S393 S400 S407 S414 S421 S428 S435">
    <cfRule type="notContainsBlanks" dxfId="4997" priority="2171">
      <formula>LEN(TRIM(S372))&gt;0</formula>
    </cfRule>
  </conditionalFormatting>
  <conditionalFormatting sqref="S372 S379 S386 S393 S400 S407 S414 S421 S428 S435">
    <cfRule type="containsBlanks" dxfId="4996" priority="2172">
      <formula>LEN(TRIM(S372))=0</formula>
    </cfRule>
  </conditionalFormatting>
  <conditionalFormatting sqref="S372 S379 S386 S393 S400 S407 S414 S421 S428 S435">
    <cfRule type="notContainsBlanks" dxfId="4995" priority="2173">
      <formula>LEN(TRIM(S372))&gt;0</formula>
    </cfRule>
  </conditionalFormatting>
  <conditionalFormatting sqref="S372 S379 S386 S393 S400 S407 S414 S421 S428 S435">
    <cfRule type="containsBlanks" dxfId="4994" priority="2174">
      <formula>LEN(TRIM(S372))=0</formula>
    </cfRule>
  </conditionalFormatting>
  <conditionalFormatting sqref="S373 S380 S387 S394 S401 S408 S415 S422 S429 S436">
    <cfRule type="notContainsBlanks" dxfId="4993" priority="2175">
      <formula>LEN(TRIM(S373))&gt;0</formula>
    </cfRule>
  </conditionalFormatting>
  <conditionalFormatting sqref="S373 S380 S387 S394 S401 S408 S415 S422 S429 S436">
    <cfRule type="containsBlanks" dxfId="4992" priority="2176">
      <formula>LEN(TRIM(S373))=0</formula>
    </cfRule>
  </conditionalFormatting>
  <conditionalFormatting sqref="T311">
    <cfRule type="notContainsBlanks" dxfId="4991" priority="2177">
      <formula>LEN(TRIM(T311))&gt;0</formula>
    </cfRule>
  </conditionalFormatting>
  <conditionalFormatting sqref="T311">
    <cfRule type="containsBlanks" dxfId="4990" priority="2178">
      <formula>LEN(TRIM(T311))=0</formula>
    </cfRule>
  </conditionalFormatting>
  <conditionalFormatting sqref="T310">
    <cfRule type="notContainsBlanks" dxfId="4989" priority="2179">
      <formula>LEN(TRIM(T310))&gt;0</formula>
    </cfRule>
  </conditionalFormatting>
  <conditionalFormatting sqref="T310">
    <cfRule type="containsBlanks" dxfId="4988" priority="2180">
      <formula>LEN(TRIM(T310))=0</formula>
    </cfRule>
  </conditionalFormatting>
  <conditionalFormatting sqref="T323">
    <cfRule type="notContainsBlanks" dxfId="4987" priority="2181">
      <formula>LEN(TRIM(T323))&gt;0</formula>
    </cfRule>
  </conditionalFormatting>
  <conditionalFormatting sqref="T323">
    <cfRule type="containsBlanks" dxfId="4986" priority="2182">
      <formula>LEN(TRIM(T323))=0</formula>
    </cfRule>
  </conditionalFormatting>
  <conditionalFormatting sqref="T324">
    <cfRule type="notContainsBlanks" dxfId="4985" priority="2183">
      <formula>LEN(TRIM(T324))&gt;0</formula>
    </cfRule>
  </conditionalFormatting>
  <conditionalFormatting sqref="T324">
    <cfRule type="containsBlanks" dxfId="4984" priority="2184">
      <formula>LEN(TRIM(T324))=0</formula>
    </cfRule>
  </conditionalFormatting>
  <conditionalFormatting sqref="T325">
    <cfRule type="notContainsBlanks" dxfId="4983" priority="2185">
      <formula>LEN(TRIM(T325))&gt;0</formula>
    </cfRule>
  </conditionalFormatting>
  <conditionalFormatting sqref="T325">
    <cfRule type="containsBlanks" dxfId="4982" priority="2186">
      <formula>LEN(TRIM(T325))=0</formula>
    </cfRule>
  </conditionalFormatting>
  <conditionalFormatting sqref="T374 T381 T388 T395 T402 T409 T416 T423 T430">
    <cfRule type="notContainsBlanks" dxfId="4981" priority="2187">
      <formula>LEN(TRIM(T374))&gt;0</formula>
    </cfRule>
  </conditionalFormatting>
  <conditionalFormatting sqref="T374 T381 T388 T395 T402 T409 T416 T423 T430">
    <cfRule type="containsBlanks" dxfId="4980" priority="2188">
      <formula>LEN(TRIM(T374))=0</formula>
    </cfRule>
  </conditionalFormatting>
  <conditionalFormatting sqref="W378 W381">
    <cfRule type="notContainsBlanks" dxfId="4979" priority="2189">
      <formula>LEN(TRIM(W378))&gt;0</formula>
    </cfRule>
  </conditionalFormatting>
  <conditionalFormatting sqref="W378 W381">
    <cfRule type="containsBlanks" dxfId="4978" priority="2190">
      <formula>LEN(TRIM(W378))=0</formula>
    </cfRule>
  </conditionalFormatting>
  <conditionalFormatting sqref="W378 W381">
    <cfRule type="notContainsBlanks" dxfId="4977" priority="2191">
      <formula>LEN(TRIM(W378))&gt;0</formula>
    </cfRule>
  </conditionalFormatting>
  <conditionalFormatting sqref="W378 W381">
    <cfRule type="containsBlanks" dxfId="4976" priority="2192">
      <formula>LEN(TRIM(W378))=0</formula>
    </cfRule>
  </conditionalFormatting>
  <conditionalFormatting sqref="W378 W381">
    <cfRule type="notContainsBlanks" dxfId="4975" priority="2193">
      <formula>LEN(TRIM(W378))&gt;0</formula>
    </cfRule>
  </conditionalFormatting>
  <conditionalFormatting sqref="W378 W381">
    <cfRule type="containsBlanks" dxfId="4974" priority="2194">
      <formula>LEN(TRIM(W378))=0</formula>
    </cfRule>
  </conditionalFormatting>
  <conditionalFormatting sqref="W375 W371 W378 W385 W392 W399 W406 W413 W420 W427 W434">
    <cfRule type="notContainsBlanks" dxfId="4973" priority="2195">
      <formula>LEN(TRIM(W375))&gt;0</formula>
    </cfRule>
  </conditionalFormatting>
  <conditionalFormatting sqref="W375 W371 W378 W385 W392 W399 W406 W413 W420 W427 W434">
    <cfRule type="containsBlanks" dxfId="4972" priority="2196">
      <formula>LEN(TRIM(W375))=0</formula>
    </cfRule>
  </conditionalFormatting>
  <conditionalFormatting sqref="W375 W371 W378 W385 W392 W399 W406 W413 W420 W427 W434">
    <cfRule type="notContainsBlanks" dxfId="4971" priority="2197">
      <formula>LEN(TRIM(W375))&gt;0</formula>
    </cfRule>
  </conditionalFormatting>
  <conditionalFormatting sqref="W375 W371 W378 W385 W392 W399 W406 W413 W420 W427 W434">
    <cfRule type="containsBlanks" dxfId="4970" priority="2198">
      <formula>LEN(TRIM(W375))=0</formula>
    </cfRule>
  </conditionalFormatting>
  <conditionalFormatting sqref="W375 W371 W378 W385 W392 W399 W406 W413 W420 W427 W434">
    <cfRule type="notContainsBlanks" dxfId="4969" priority="2199">
      <formula>LEN(TRIM(W375))&gt;0</formula>
    </cfRule>
  </conditionalFormatting>
  <conditionalFormatting sqref="W375 W371 W378 W385 W392 W399 W406 W413 W420 W427 W434">
    <cfRule type="containsBlanks" dxfId="4968" priority="2200">
      <formula>LEN(TRIM(W375))=0</formula>
    </cfRule>
  </conditionalFormatting>
  <conditionalFormatting sqref="S380">
    <cfRule type="notContainsBlanks" dxfId="4967" priority="2201">
      <formula>LEN(TRIM(S380))&gt;0</formula>
    </cfRule>
  </conditionalFormatting>
  <conditionalFormatting sqref="S380">
    <cfRule type="containsBlanks" dxfId="4966" priority="2202">
      <formula>LEN(TRIM(S380))=0</formula>
    </cfRule>
  </conditionalFormatting>
  <conditionalFormatting sqref="S380">
    <cfRule type="notContainsBlanks" dxfId="4965" priority="2203">
      <formula>LEN(TRIM(S380))&gt;0</formula>
    </cfRule>
  </conditionalFormatting>
  <conditionalFormatting sqref="S380">
    <cfRule type="containsBlanks" dxfId="4964" priority="2204">
      <formula>LEN(TRIM(S380))=0</formula>
    </cfRule>
  </conditionalFormatting>
  <conditionalFormatting sqref="X371 X375:X378 X382:X385 X392 X399 X406 X413 X420 X427 X434">
    <cfRule type="notContainsBlanks" dxfId="4963" priority="2205">
      <formula>LEN(TRIM(X371))&gt;0</formula>
    </cfRule>
  </conditionalFormatting>
  <conditionalFormatting sqref="X371 X375:X378 X382:X385 X392 X399 X406 X413 X420 X427 X434">
    <cfRule type="containsBlanks" dxfId="4962" priority="2206">
      <formula>LEN(TRIM(X371))=0</formula>
    </cfRule>
  </conditionalFormatting>
  <conditionalFormatting sqref="S381">
    <cfRule type="notContainsBlanks" dxfId="4961" priority="2207">
      <formula>LEN(TRIM(S381))&gt;0</formula>
    </cfRule>
  </conditionalFormatting>
  <conditionalFormatting sqref="S381">
    <cfRule type="containsBlanks" dxfId="4960" priority="2208">
      <formula>LEN(TRIM(S381))=0</formula>
    </cfRule>
  </conditionalFormatting>
  <conditionalFormatting sqref="S379">
    <cfRule type="notContainsBlanks" dxfId="4959" priority="2209">
      <formula>LEN(TRIM(S379))&gt;0</formula>
    </cfRule>
  </conditionalFormatting>
  <conditionalFormatting sqref="S379">
    <cfRule type="containsBlanks" dxfId="4958" priority="2210">
      <formula>LEN(TRIM(S379))=0</formula>
    </cfRule>
  </conditionalFormatting>
  <conditionalFormatting sqref="S379">
    <cfRule type="notContainsBlanks" dxfId="4957" priority="2211">
      <formula>LEN(TRIM(S379))&gt;0</formula>
    </cfRule>
  </conditionalFormatting>
  <conditionalFormatting sqref="S379">
    <cfRule type="containsBlanks" dxfId="4956" priority="2212">
      <formula>LEN(TRIM(S379))=0</formula>
    </cfRule>
  </conditionalFormatting>
  <conditionalFormatting sqref="S379">
    <cfRule type="notContainsBlanks" dxfId="4955" priority="2213">
      <formula>LEN(TRIM(S379))&gt;0</formula>
    </cfRule>
  </conditionalFormatting>
  <conditionalFormatting sqref="S379">
    <cfRule type="containsBlanks" dxfId="4954" priority="2214">
      <formula>LEN(TRIM(S379))=0</formula>
    </cfRule>
  </conditionalFormatting>
  <conditionalFormatting sqref="S380">
    <cfRule type="notContainsBlanks" dxfId="4953" priority="2215">
      <formula>LEN(TRIM(S380))&gt;0</formula>
    </cfRule>
  </conditionalFormatting>
  <conditionalFormatting sqref="S380">
    <cfRule type="containsBlanks" dxfId="4952" priority="2216">
      <formula>LEN(TRIM(S380))=0</formula>
    </cfRule>
  </conditionalFormatting>
  <conditionalFormatting sqref="S408:S409">
    <cfRule type="notContainsBlanks" dxfId="4951" priority="2217">
      <formula>LEN(TRIM(S408))&gt;0</formula>
    </cfRule>
  </conditionalFormatting>
  <conditionalFormatting sqref="S408:S409">
    <cfRule type="containsBlanks" dxfId="4950" priority="2218">
      <formula>LEN(TRIM(S408))=0</formula>
    </cfRule>
  </conditionalFormatting>
  <conditionalFormatting sqref="S407">
    <cfRule type="notContainsBlanks" dxfId="4949" priority="2219">
      <formula>LEN(TRIM(S407))&gt;0</formula>
    </cfRule>
  </conditionalFormatting>
  <conditionalFormatting sqref="S407">
    <cfRule type="containsBlanks" dxfId="4948" priority="2220">
      <formula>LEN(TRIM(S407))=0</formula>
    </cfRule>
  </conditionalFormatting>
  <conditionalFormatting sqref="T127 T138 T149 T160 T171">
    <cfRule type="notContainsBlanks" dxfId="4947" priority="2221">
      <formula>LEN(TRIM(T127))&gt;0</formula>
    </cfRule>
  </conditionalFormatting>
  <conditionalFormatting sqref="T127 T138 T149 T160 T171">
    <cfRule type="containsBlanks" dxfId="4946" priority="2222">
      <formula>LEN(TRIM(T127))=0</formula>
    </cfRule>
  </conditionalFormatting>
  <conditionalFormatting sqref="T309">
    <cfRule type="notContainsBlanks" dxfId="4945" priority="2223">
      <formula>LEN(TRIM(T309))&gt;0</formula>
    </cfRule>
  </conditionalFormatting>
  <conditionalFormatting sqref="T309">
    <cfRule type="containsBlanks" dxfId="4944" priority="2224">
      <formula>LEN(TRIM(T309))=0</formula>
    </cfRule>
  </conditionalFormatting>
  <conditionalFormatting sqref="T372 T379 T386 T393 T400 T407 T414 T421 T428 T435">
    <cfRule type="notContainsBlanks" dxfId="4943" priority="2225">
      <formula>LEN(TRIM(T372))&gt;0</formula>
    </cfRule>
  </conditionalFormatting>
  <conditionalFormatting sqref="T372 T379 T386 T393 T400 T407 T414 T421 T428 T435">
    <cfRule type="containsBlanks" dxfId="4942" priority="2226">
      <formula>LEN(TRIM(T372))=0</formula>
    </cfRule>
  </conditionalFormatting>
  <conditionalFormatting sqref="T372 T379 T386 T393 T400 T407 T414 T421 T428 T435">
    <cfRule type="notContainsBlanks" dxfId="4941" priority="2227">
      <formula>LEN(TRIM(T372))&gt;0</formula>
    </cfRule>
  </conditionalFormatting>
  <conditionalFormatting sqref="T372 T379 T386 T393 T400 T407 T414 T421 T428 T435">
    <cfRule type="containsBlanks" dxfId="4940" priority="2228">
      <formula>LEN(TRIM(T372))=0</formula>
    </cfRule>
  </conditionalFormatting>
  <conditionalFormatting sqref="T380">
    <cfRule type="notContainsBlanks" dxfId="4939" priority="2229">
      <formula>LEN(TRIM(T380))&gt;0</formula>
    </cfRule>
  </conditionalFormatting>
  <conditionalFormatting sqref="T380">
    <cfRule type="containsBlanks" dxfId="4938" priority="2230">
      <formula>LEN(TRIM(T380))=0</formula>
    </cfRule>
  </conditionalFormatting>
  <conditionalFormatting sqref="T380">
    <cfRule type="notContainsBlanks" dxfId="4937" priority="2231">
      <formula>LEN(TRIM(T380))&gt;0</formula>
    </cfRule>
  </conditionalFormatting>
  <conditionalFormatting sqref="T380">
    <cfRule type="containsBlanks" dxfId="4936" priority="2232">
      <formula>LEN(TRIM(T380))=0</formula>
    </cfRule>
  </conditionalFormatting>
  <conditionalFormatting sqref="T380">
    <cfRule type="notContainsBlanks" dxfId="4935" priority="2233">
      <formula>LEN(TRIM(T380))&gt;0</formula>
    </cfRule>
  </conditionalFormatting>
  <conditionalFormatting sqref="T380">
    <cfRule type="containsBlanks" dxfId="4934" priority="2234">
      <formula>LEN(TRIM(T380))=0</formula>
    </cfRule>
  </conditionalFormatting>
  <conditionalFormatting sqref="T379">
    <cfRule type="notContainsBlanks" dxfId="4933" priority="2235">
      <formula>LEN(TRIM(T379))&gt;0</formula>
    </cfRule>
  </conditionalFormatting>
  <conditionalFormatting sqref="T379">
    <cfRule type="containsBlanks" dxfId="4932" priority="2236">
      <formula>LEN(TRIM(T379))=0</formula>
    </cfRule>
  </conditionalFormatting>
  <conditionalFormatting sqref="T27">
    <cfRule type="notContainsBlanks" dxfId="4931" priority="2237">
      <formula>LEN(TRIM(T27))&gt;0</formula>
    </cfRule>
  </conditionalFormatting>
  <conditionalFormatting sqref="T27">
    <cfRule type="containsBlanks" dxfId="4930" priority="2238">
      <formula>LEN(TRIM(T27))=0</formula>
    </cfRule>
  </conditionalFormatting>
  <conditionalFormatting sqref="T27">
    <cfRule type="notContainsBlanks" dxfId="4929" priority="2239">
      <formula>LEN(TRIM(T27))&gt;0</formula>
    </cfRule>
  </conditionalFormatting>
  <conditionalFormatting sqref="T27">
    <cfRule type="containsBlanks" dxfId="4928" priority="2240">
      <formula>LEN(TRIM(T27))=0</formula>
    </cfRule>
  </conditionalFormatting>
  <conditionalFormatting sqref="T386">
    <cfRule type="notContainsBlanks" dxfId="4927" priority="2241">
      <formula>LEN(TRIM(T386))&gt;0</formula>
    </cfRule>
  </conditionalFormatting>
  <conditionalFormatting sqref="T386">
    <cfRule type="containsBlanks" dxfId="4926" priority="2242">
      <formula>LEN(TRIM(T386))=0</formula>
    </cfRule>
  </conditionalFormatting>
  <conditionalFormatting sqref="T386">
    <cfRule type="notContainsBlanks" dxfId="4925" priority="2243">
      <formula>LEN(TRIM(T386))&gt;0</formula>
    </cfRule>
  </conditionalFormatting>
  <conditionalFormatting sqref="T386">
    <cfRule type="containsBlanks" dxfId="4924" priority="2244">
      <formula>LEN(TRIM(T386))=0</formula>
    </cfRule>
  </conditionalFormatting>
  <conditionalFormatting sqref="T128 T139 T150 T161 T172">
    <cfRule type="notContainsBlanks" dxfId="4923" priority="2245">
      <formula>LEN(TRIM(T128))&gt;0</formula>
    </cfRule>
  </conditionalFormatting>
  <conditionalFormatting sqref="T128 T139 T150 T161 T172">
    <cfRule type="containsBlanks" dxfId="4922" priority="2246">
      <formula>LEN(TRIM(T128))=0</formula>
    </cfRule>
  </conditionalFormatting>
  <conditionalFormatting sqref="T128 T139 T150 T161 T172">
    <cfRule type="notContainsBlanks" dxfId="4921" priority="2247">
      <formula>LEN(TRIM(T128))&gt;0</formula>
    </cfRule>
  </conditionalFormatting>
  <conditionalFormatting sqref="T128 T139 T150 T161 T172">
    <cfRule type="containsBlanks" dxfId="4920" priority="2248">
      <formula>LEN(TRIM(T128))=0</formula>
    </cfRule>
  </conditionalFormatting>
  <conditionalFormatting sqref="T126 T137 T148 T159 T170">
    <cfRule type="notContainsBlanks" dxfId="4919" priority="2249">
      <formula>LEN(TRIM(T126))&gt;0</formula>
    </cfRule>
  </conditionalFormatting>
  <conditionalFormatting sqref="T126 T137 T148 T159 T170">
    <cfRule type="containsBlanks" dxfId="4918" priority="2250">
      <formula>LEN(TRIM(T126))=0</formula>
    </cfRule>
  </conditionalFormatting>
  <conditionalFormatting sqref="T126 T137 T148 T159 T170">
    <cfRule type="notContainsBlanks" dxfId="4917" priority="2251">
      <formula>LEN(TRIM(T126))&gt;0</formula>
    </cfRule>
  </conditionalFormatting>
  <conditionalFormatting sqref="T126 T137 T148 T159 T170">
    <cfRule type="containsBlanks" dxfId="4916" priority="2252">
      <formula>LEN(TRIM(T126))=0</formula>
    </cfRule>
  </conditionalFormatting>
  <conditionalFormatting sqref="T126 T137 T148 T159 T170">
    <cfRule type="notContainsBlanks" dxfId="4915" priority="2253">
      <formula>LEN(TRIM(T126))&gt;0</formula>
    </cfRule>
  </conditionalFormatting>
  <conditionalFormatting sqref="T126 T137 T148 T159 T170">
    <cfRule type="containsBlanks" dxfId="4914" priority="2254">
      <formula>LEN(TRIM(T126))=0</formula>
    </cfRule>
  </conditionalFormatting>
  <conditionalFormatting sqref="T127 T138 T149 T160 T171">
    <cfRule type="notContainsBlanks" dxfId="4913" priority="2255">
      <formula>LEN(TRIM(T127))&gt;0</formula>
    </cfRule>
  </conditionalFormatting>
  <conditionalFormatting sqref="T127 T138 T149 T160 T171">
    <cfRule type="containsBlanks" dxfId="4912" priority="2256">
      <formula>LEN(TRIM(T127))=0</formula>
    </cfRule>
  </conditionalFormatting>
  <conditionalFormatting sqref="T127 T138 T149 T160 T171">
    <cfRule type="notContainsBlanks" dxfId="4911" priority="2257">
      <formula>LEN(TRIM(T127))&gt;0</formula>
    </cfRule>
  </conditionalFormatting>
  <conditionalFormatting sqref="T127 T138 T149 T160 T171">
    <cfRule type="containsBlanks" dxfId="4910" priority="2258">
      <formula>LEN(TRIM(T127))=0</formula>
    </cfRule>
  </conditionalFormatting>
  <conditionalFormatting sqref="T387">
    <cfRule type="notContainsBlanks" dxfId="4909" priority="2259">
      <formula>LEN(TRIM(T387))&gt;0</formula>
    </cfRule>
  </conditionalFormatting>
  <conditionalFormatting sqref="T387">
    <cfRule type="containsBlanks" dxfId="4908" priority="2260">
      <formula>LEN(TRIM(T387))=0</formula>
    </cfRule>
  </conditionalFormatting>
  <conditionalFormatting sqref="T387">
    <cfRule type="notContainsBlanks" dxfId="4907" priority="2261">
      <formula>LEN(TRIM(T387))&gt;0</formula>
    </cfRule>
  </conditionalFormatting>
  <conditionalFormatting sqref="T387">
    <cfRule type="containsBlanks" dxfId="4906" priority="2262">
      <formula>LEN(TRIM(T387))=0</formula>
    </cfRule>
  </conditionalFormatting>
  <conditionalFormatting sqref="T388">
    <cfRule type="notContainsBlanks" dxfId="4905" priority="2263">
      <formula>LEN(TRIM(T388))&gt;0</formula>
    </cfRule>
  </conditionalFormatting>
  <conditionalFormatting sqref="T388">
    <cfRule type="containsBlanks" dxfId="4904" priority="2264">
      <formula>LEN(TRIM(T388))=0</formula>
    </cfRule>
  </conditionalFormatting>
  <conditionalFormatting sqref="T372 T379 T386 T393 T400 T407 T414 T421 T428 T435">
    <cfRule type="notContainsBlanks" dxfId="4903" priority="2265">
      <formula>LEN(TRIM(T372))&gt;0</formula>
    </cfRule>
  </conditionalFormatting>
  <conditionalFormatting sqref="T372 T379 T386 T393 T400 T407 T414 T421 T428 T435">
    <cfRule type="containsBlanks" dxfId="4902" priority="2266">
      <formula>LEN(TRIM(T372))=0</formula>
    </cfRule>
  </conditionalFormatting>
  <conditionalFormatting sqref="T373 T380 T387 T394 T401 T408 T415 T422 T429 T436">
    <cfRule type="notContainsBlanks" dxfId="4901" priority="2267">
      <formula>LEN(TRIM(T373))&gt;0</formula>
    </cfRule>
  </conditionalFormatting>
  <conditionalFormatting sqref="T373 T380 T387 T394 T401 T408 T415 T422 T429 T436">
    <cfRule type="containsBlanks" dxfId="4900" priority="2268">
      <formula>LEN(TRIM(T373))=0</formula>
    </cfRule>
  </conditionalFormatting>
  <conditionalFormatting sqref="T373 T380 T387 T394 T401 T408 T415 T422 T429 T436">
    <cfRule type="notContainsBlanks" dxfId="4899" priority="2269">
      <formula>LEN(TRIM(T373))&gt;0</formula>
    </cfRule>
  </conditionalFormatting>
  <conditionalFormatting sqref="T373 T380 T387 T394 T401 T408 T415 T422 T429 T436">
    <cfRule type="containsBlanks" dxfId="4898" priority="2270">
      <formula>LEN(TRIM(T373))=0</formula>
    </cfRule>
  </conditionalFormatting>
  <conditionalFormatting sqref="T373 T380 T387 T394 T401 T408 T415 T422 T429 T436">
    <cfRule type="notContainsBlanks" dxfId="4897" priority="2271">
      <formula>LEN(TRIM(T373))&gt;0</formula>
    </cfRule>
  </conditionalFormatting>
  <conditionalFormatting sqref="T373 T380 T387 T394 T401 T408 T415 T422 T429 T436">
    <cfRule type="containsBlanks" dxfId="4896" priority="2272">
      <formula>LEN(TRIM(T373))=0</formula>
    </cfRule>
  </conditionalFormatting>
  <conditionalFormatting sqref="T374 T381 T388 T395 T402 T409 T416 T423 T430">
    <cfRule type="notContainsBlanks" dxfId="4895" priority="2273">
      <formula>LEN(TRIM(T374))&gt;0</formula>
    </cfRule>
  </conditionalFormatting>
  <conditionalFormatting sqref="T374 T381 T388 T395 T402 T409 T416 T423 T430">
    <cfRule type="containsBlanks" dxfId="4894" priority="2274">
      <formula>LEN(TRIM(T374))=0</formula>
    </cfRule>
  </conditionalFormatting>
  <conditionalFormatting sqref="U127 U138 U149 U160 U171">
    <cfRule type="notContainsBlanks" dxfId="4893" priority="2275">
      <formula>LEN(TRIM(U127))&gt;0</formula>
    </cfRule>
  </conditionalFormatting>
  <conditionalFormatting sqref="U127 U138 U149 U160 U171">
    <cfRule type="containsBlanks" dxfId="4892" priority="2276">
      <formula>LEN(TRIM(U127))=0</formula>
    </cfRule>
  </conditionalFormatting>
  <conditionalFormatting sqref="U127 U138 U149 U160 U171">
    <cfRule type="notContainsBlanks" dxfId="4891" priority="2277">
      <formula>LEN(TRIM(U127))&gt;0</formula>
    </cfRule>
  </conditionalFormatting>
  <conditionalFormatting sqref="U127 U138 U149 U160 U171">
    <cfRule type="containsBlanks" dxfId="4890" priority="2278">
      <formula>LEN(TRIM(U127))=0</formula>
    </cfRule>
  </conditionalFormatting>
  <conditionalFormatting sqref="U373 U380 U387 U394 U401 U408 U415 U422 U429 U436">
    <cfRule type="notContainsBlanks" dxfId="4889" priority="2279">
      <formula>LEN(TRIM(U373))&gt;0</formula>
    </cfRule>
  </conditionalFormatting>
  <conditionalFormatting sqref="U373 U380 U387 U394 U401 U408 U415 U422 U429 U436">
    <cfRule type="containsBlanks" dxfId="4888" priority="2280">
      <formula>LEN(TRIM(U373))=0</formula>
    </cfRule>
  </conditionalFormatting>
  <conditionalFormatting sqref="U374 U381 U388 U395 U402 U409 U416 U423 U430">
    <cfRule type="notContainsBlanks" dxfId="4887" priority="2281">
      <formula>LEN(TRIM(U374))&gt;0</formula>
    </cfRule>
  </conditionalFormatting>
  <conditionalFormatting sqref="U374 U381 U388 U395 U402 U409 U416 U423 U430">
    <cfRule type="containsBlanks" dxfId="4886" priority="2282">
      <formula>LEN(TRIM(U374))=0</formula>
    </cfRule>
  </conditionalFormatting>
  <conditionalFormatting sqref="T379">
    <cfRule type="notContainsBlanks" dxfId="4885" priority="2283">
      <formula>LEN(TRIM(T379))&gt;0</formula>
    </cfRule>
  </conditionalFormatting>
  <conditionalFormatting sqref="T379">
    <cfRule type="containsBlanks" dxfId="4884" priority="2284">
      <formula>LEN(TRIM(T379))=0</formula>
    </cfRule>
  </conditionalFormatting>
  <conditionalFormatting sqref="T379">
    <cfRule type="notContainsBlanks" dxfId="4883" priority="2285">
      <formula>LEN(TRIM(T379))&gt;0</formula>
    </cfRule>
  </conditionalFormatting>
  <conditionalFormatting sqref="T379">
    <cfRule type="containsBlanks" dxfId="4882" priority="2286">
      <formula>LEN(TRIM(T379))=0</formula>
    </cfRule>
  </conditionalFormatting>
  <conditionalFormatting sqref="T393">
    <cfRule type="notContainsBlanks" dxfId="4881" priority="2287">
      <formula>LEN(TRIM(T393))&gt;0</formula>
    </cfRule>
  </conditionalFormatting>
  <conditionalFormatting sqref="T393">
    <cfRule type="containsBlanks" dxfId="4880" priority="2288">
      <formula>LEN(TRIM(T393))=0</formula>
    </cfRule>
  </conditionalFormatting>
  <conditionalFormatting sqref="T394">
    <cfRule type="notContainsBlanks" dxfId="4879" priority="2289">
      <formula>LEN(TRIM(T394))&gt;0</formula>
    </cfRule>
  </conditionalFormatting>
  <conditionalFormatting sqref="T394">
    <cfRule type="containsBlanks" dxfId="4878" priority="2290">
      <formula>LEN(TRIM(T394))=0</formula>
    </cfRule>
  </conditionalFormatting>
  <conditionalFormatting sqref="T388">
    <cfRule type="notContainsBlanks" dxfId="4877" priority="2291">
      <formula>LEN(TRIM(T388))&gt;0</formula>
    </cfRule>
  </conditionalFormatting>
  <conditionalFormatting sqref="T388">
    <cfRule type="containsBlanks" dxfId="4876" priority="2292">
      <formula>LEN(TRIM(T388))=0</formula>
    </cfRule>
  </conditionalFormatting>
  <conditionalFormatting sqref="T393">
    <cfRule type="notContainsBlanks" dxfId="4875" priority="2293">
      <formula>LEN(TRIM(T393))&gt;0</formula>
    </cfRule>
  </conditionalFormatting>
  <conditionalFormatting sqref="T393">
    <cfRule type="containsBlanks" dxfId="4874" priority="2294">
      <formula>LEN(TRIM(T393))=0</formula>
    </cfRule>
  </conditionalFormatting>
  <conditionalFormatting sqref="T394">
    <cfRule type="notContainsBlanks" dxfId="4873" priority="2295">
      <formula>LEN(TRIM(T394))&gt;0</formula>
    </cfRule>
  </conditionalFormatting>
  <conditionalFormatting sqref="T394">
    <cfRule type="containsBlanks" dxfId="4872" priority="2296">
      <formula>LEN(TRIM(T394))=0</formula>
    </cfRule>
  </conditionalFormatting>
  <conditionalFormatting sqref="T395">
    <cfRule type="notContainsBlanks" dxfId="4871" priority="2297">
      <formula>LEN(TRIM(T395))&gt;0</formula>
    </cfRule>
  </conditionalFormatting>
  <conditionalFormatting sqref="T395">
    <cfRule type="containsBlanks" dxfId="4870" priority="2298">
      <formula>LEN(TRIM(T395))=0</formula>
    </cfRule>
  </conditionalFormatting>
  <conditionalFormatting sqref="T395">
    <cfRule type="notContainsBlanks" dxfId="4869" priority="2299">
      <formula>LEN(TRIM(T395))&gt;0</formula>
    </cfRule>
  </conditionalFormatting>
  <conditionalFormatting sqref="T395">
    <cfRule type="containsBlanks" dxfId="4868" priority="2300">
      <formula>LEN(TRIM(T395))=0</formula>
    </cfRule>
  </conditionalFormatting>
  <conditionalFormatting sqref="U36">
    <cfRule type="notContainsBlanks" dxfId="4867" priority="2301">
      <formula>LEN(TRIM(U36))&gt;0</formula>
    </cfRule>
  </conditionalFormatting>
  <conditionalFormatting sqref="U36">
    <cfRule type="containsBlanks" dxfId="4866" priority="2302">
      <formula>LEN(TRIM(U36))=0</formula>
    </cfRule>
  </conditionalFormatting>
  <conditionalFormatting sqref="U37">
    <cfRule type="notContainsBlanks" dxfId="4865" priority="2303">
      <formula>LEN(TRIM(U37))&gt;0</formula>
    </cfRule>
  </conditionalFormatting>
  <conditionalFormatting sqref="U37">
    <cfRule type="containsBlanks" dxfId="4864" priority="2304">
      <formula>LEN(TRIM(U37))=0</formula>
    </cfRule>
  </conditionalFormatting>
  <conditionalFormatting sqref="U37">
    <cfRule type="notContainsBlanks" dxfId="4863" priority="2305">
      <formula>LEN(TRIM(U37))&gt;0</formula>
    </cfRule>
  </conditionalFormatting>
  <conditionalFormatting sqref="U37">
    <cfRule type="containsBlanks" dxfId="4862" priority="2306">
      <formula>LEN(TRIM(U37))=0</formula>
    </cfRule>
  </conditionalFormatting>
  <conditionalFormatting sqref="U37">
    <cfRule type="notContainsBlanks" dxfId="4861" priority="2307">
      <formula>LEN(TRIM(U37))&gt;0</formula>
    </cfRule>
  </conditionalFormatting>
  <conditionalFormatting sqref="U37">
    <cfRule type="containsBlanks" dxfId="4860" priority="2308">
      <formula>LEN(TRIM(U37))=0</formula>
    </cfRule>
  </conditionalFormatting>
  <conditionalFormatting sqref="U15">
    <cfRule type="notContainsBlanks" dxfId="4859" priority="2309">
      <formula>LEN(TRIM(U15))&gt;0</formula>
    </cfRule>
  </conditionalFormatting>
  <conditionalFormatting sqref="U15">
    <cfRule type="containsBlanks" dxfId="4858" priority="2310">
      <formula>LEN(TRIM(U15))=0</formula>
    </cfRule>
  </conditionalFormatting>
  <conditionalFormatting sqref="U15">
    <cfRule type="notContainsBlanks" dxfId="4857" priority="2311">
      <formula>LEN(TRIM(U15))&gt;0</formula>
    </cfRule>
  </conditionalFormatting>
  <conditionalFormatting sqref="U15">
    <cfRule type="containsBlanks" dxfId="4856" priority="2312">
      <formula>LEN(TRIM(U15))=0</formula>
    </cfRule>
  </conditionalFormatting>
  <conditionalFormatting sqref="U38">
    <cfRule type="notContainsBlanks" dxfId="4855" priority="2313">
      <formula>LEN(TRIM(U38))&gt;0</formula>
    </cfRule>
  </conditionalFormatting>
  <conditionalFormatting sqref="U38">
    <cfRule type="containsBlanks" dxfId="4854" priority="2314">
      <formula>LEN(TRIM(U38))=0</formula>
    </cfRule>
  </conditionalFormatting>
  <conditionalFormatting sqref="U71:U74 U82:U84 U93:U117">
    <cfRule type="notContainsBlanks" dxfId="4853" priority="2315">
      <formula>LEN(TRIM(U71))&gt;0</formula>
    </cfRule>
  </conditionalFormatting>
  <conditionalFormatting sqref="U71:U74 U82:U84 U93:U117">
    <cfRule type="containsBlanks" dxfId="4852" priority="2316">
      <formula>LEN(TRIM(U71))=0</formula>
    </cfRule>
  </conditionalFormatting>
  <conditionalFormatting sqref="U380">
    <cfRule type="notContainsBlanks" dxfId="4851" priority="2317">
      <formula>LEN(TRIM(U380))&gt;0</formula>
    </cfRule>
  </conditionalFormatting>
  <conditionalFormatting sqref="U380">
    <cfRule type="containsBlanks" dxfId="4850" priority="2318">
      <formula>LEN(TRIM(U380))=0</formula>
    </cfRule>
  </conditionalFormatting>
  <conditionalFormatting sqref="U380">
    <cfRule type="notContainsBlanks" dxfId="4849" priority="2319">
      <formula>LEN(TRIM(U380))&gt;0</formula>
    </cfRule>
  </conditionalFormatting>
  <conditionalFormatting sqref="U380">
    <cfRule type="containsBlanks" dxfId="4848" priority="2320">
      <formula>LEN(TRIM(U380))=0</formula>
    </cfRule>
  </conditionalFormatting>
  <conditionalFormatting sqref="U387">
    <cfRule type="notContainsBlanks" dxfId="4847" priority="2321">
      <formula>LEN(TRIM(U387))&gt;0</formula>
    </cfRule>
  </conditionalFormatting>
  <conditionalFormatting sqref="U387">
    <cfRule type="containsBlanks" dxfId="4846" priority="2322">
      <formula>LEN(TRIM(U387))=0</formula>
    </cfRule>
  </conditionalFormatting>
  <conditionalFormatting sqref="U386">
    <cfRule type="notContainsBlanks" dxfId="4845" priority="2323">
      <formula>LEN(TRIM(U386))&gt;0</formula>
    </cfRule>
  </conditionalFormatting>
  <conditionalFormatting sqref="U386">
    <cfRule type="containsBlanks" dxfId="4844" priority="2324">
      <formula>LEN(TRIM(U386))=0</formula>
    </cfRule>
  </conditionalFormatting>
  <conditionalFormatting sqref="U36">
    <cfRule type="notContainsBlanks" dxfId="4843" priority="2325">
      <formula>LEN(TRIM(U36))&gt;0</formula>
    </cfRule>
  </conditionalFormatting>
  <conditionalFormatting sqref="U36">
    <cfRule type="containsBlanks" dxfId="4842" priority="2326">
      <formula>LEN(TRIM(U36))=0</formula>
    </cfRule>
  </conditionalFormatting>
  <conditionalFormatting sqref="U36">
    <cfRule type="notContainsBlanks" dxfId="4841" priority="2327">
      <formula>LEN(TRIM(U36))&gt;0</formula>
    </cfRule>
  </conditionalFormatting>
  <conditionalFormatting sqref="U36">
    <cfRule type="containsBlanks" dxfId="4840" priority="2328">
      <formula>LEN(TRIM(U36))=0</formula>
    </cfRule>
  </conditionalFormatting>
  <conditionalFormatting sqref="V369 V376 V383 V390 V397 V404 V411 V418 V425 V432">
    <cfRule type="notContainsBlanks" dxfId="4839" priority="2329">
      <formula>LEN(TRIM(V369))&gt;0</formula>
    </cfRule>
  </conditionalFormatting>
  <conditionalFormatting sqref="V369 V376 V383 V390 V397 V404 V411 V418 V425 V432">
    <cfRule type="containsBlanks" dxfId="4838" priority="2330">
      <formula>LEN(TRIM(V369))=0</formula>
    </cfRule>
  </conditionalFormatting>
  <conditionalFormatting sqref="U373 U380 U387 U394 U401 U408 U415 U422 U429 U436">
    <cfRule type="notContainsBlanks" dxfId="4837" priority="2331">
      <formula>LEN(TRIM(U373))&gt;0</formula>
    </cfRule>
  </conditionalFormatting>
  <conditionalFormatting sqref="U373 U380 U387 U394 U401 U408 U415 U422 U429 U436">
    <cfRule type="containsBlanks" dxfId="4836" priority="2332">
      <formula>LEN(TRIM(U373))=0</formula>
    </cfRule>
  </conditionalFormatting>
  <conditionalFormatting sqref="U379">
    <cfRule type="notContainsBlanks" dxfId="4835" priority="2333">
      <formula>LEN(TRIM(U379))&gt;0</formula>
    </cfRule>
  </conditionalFormatting>
  <conditionalFormatting sqref="U379">
    <cfRule type="containsBlanks" dxfId="4834" priority="2334">
      <formula>LEN(TRIM(U379))=0</formula>
    </cfRule>
  </conditionalFormatting>
  <conditionalFormatting sqref="U38">
    <cfRule type="notContainsBlanks" dxfId="4833" priority="2335">
      <formula>LEN(TRIM(U38))&gt;0</formula>
    </cfRule>
  </conditionalFormatting>
  <conditionalFormatting sqref="U38">
    <cfRule type="containsBlanks" dxfId="4832" priority="2336">
      <formula>LEN(TRIM(U38))=0</formula>
    </cfRule>
  </conditionalFormatting>
  <conditionalFormatting sqref="U38">
    <cfRule type="notContainsBlanks" dxfId="4831" priority="2337">
      <formula>LEN(TRIM(U38))&gt;0</formula>
    </cfRule>
  </conditionalFormatting>
  <conditionalFormatting sqref="U38">
    <cfRule type="containsBlanks" dxfId="4830" priority="2338">
      <formula>LEN(TRIM(U38))=0</formula>
    </cfRule>
  </conditionalFormatting>
  <conditionalFormatting sqref="U372 U379 U386 U393 U400 U407 U414 U421 U428 U435">
    <cfRule type="notContainsBlanks" dxfId="4829" priority="2339">
      <formula>LEN(TRIM(U372))&gt;0</formula>
    </cfRule>
  </conditionalFormatting>
  <conditionalFormatting sqref="U372 U379 U386 U393 U400 U407 U414 U421 U428 U435">
    <cfRule type="containsBlanks" dxfId="4828" priority="2340">
      <formula>LEN(TRIM(U372))=0</formula>
    </cfRule>
  </conditionalFormatting>
  <conditionalFormatting sqref="U372 U379 U386 U393 U400 U407 U414 U421 U428 U435">
    <cfRule type="notContainsBlanks" dxfId="4827" priority="2341">
      <formula>LEN(TRIM(U372))&gt;0</formula>
    </cfRule>
  </conditionalFormatting>
  <conditionalFormatting sqref="U372 U379 U386 U393 U400 U407 U414 U421 U428 U435">
    <cfRule type="containsBlanks" dxfId="4826" priority="2342">
      <formula>LEN(TRIM(U372))=0</formula>
    </cfRule>
  </conditionalFormatting>
  <conditionalFormatting sqref="V71 V82 V93 V104 V115">
    <cfRule type="notContainsBlanks" dxfId="4825" priority="2343">
      <formula>LEN(TRIM(V71))&gt;0</formula>
    </cfRule>
  </conditionalFormatting>
  <conditionalFormatting sqref="V71 V82 V93 V104 V115">
    <cfRule type="containsBlanks" dxfId="4824" priority="2344">
      <formula>LEN(TRIM(V71))=0</formula>
    </cfRule>
  </conditionalFormatting>
  <conditionalFormatting sqref="V71 V82 V93 V104 V115">
    <cfRule type="notContainsBlanks" dxfId="4823" priority="2345">
      <formula>LEN(TRIM(V71))&gt;0</formula>
    </cfRule>
  </conditionalFormatting>
  <conditionalFormatting sqref="V71 V82 V93 V104 V115">
    <cfRule type="containsBlanks" dxfId="4822" priority="2346">
      <formula>LEN(TRIM(V71))=0</formula>
    </cfRule>
  </conditionalFormatting>
  <conditionalFormatting sqref="V72 V83 V94 V105 V116">
    <cfRule type="notContainsBlanks" dxfId="4821" priority="2347">
      <formula>LEN(TRIM(V72))&gt;0</formula>
    </cfRule>
  </conditionalFormatting>
  <conditionalFormatting sqref="V72 V83 V94 V105 V116">
    <cfRule type="containsBlanks" dxfId="4820" priority="2348">
      <formula>LEN(TRIM(V72))=0</formula>
    </cfRule>
  </conditionalFormatting>
  <conditionalFormatting sqref="V127 V138 V149 V160 V171">
    <cfRule type="notContainsBlanks" dxfId="4819" priority="2349">
      <formula>LEN(TRIM(V127))&gt;0</formula>
    </cfRule>
  </conditionalFormatting>
  <conditionalFormatting sqref="V127 V138 V149 V160 V171">
    <cfRule type="containsBlanks" dxfId="4818" priority="2350">
      <formula>LEN(TRIM(V127))=0</formula>
    </cfRule>
  </conditionalFormatting>
  <conditionalFormatting sqref="U388">
    <cfRule type="notContainsBlanks" dxfId="4817" priority="2351">
      <formula>LEN(TRIM(U388))&gt;0</formula>
    </cfRule>
  </conditionalFormatting>
  <conditionalFormatting sqref="U388">
    <cfRule type="containsBlanks" dxfId="4816" priority="2352">
      <formula>LEN(TRIM(U388))=0</formula>
    </cfRule>
  </conditionalFormatting>
  <conditionalFormatting sqref="U388">
    <cfRule type="notContainsBlanks" dxfId="4815" priority="2353">
      <formula>LEN(TRIM(U388))&gt;0</formula>
    </cfRule>
  </conditionalFormatting>
  <conditionalFormatting sqref="U388">
    <cfRule type="containsBlanks" dxfId="4814" priority="2354">
      <formula>LEN(TRIM(U388))=0</formula>
    </cfRule>
  </conditionalFormatting>
  <conditionalFormatting sqref="U394">
    <cfRule type="notContainsBlanks" dxfId="4813" priority="2355">
      <formula>LEN(TRIM(U394))&gt;0</formula>
    </cfRule>
  </conditionalFormatting>
  <conditionalFormatting sqref="U394">
    <cfRule type="containsBlanks" dxfId="4812" priority="2356">
      <formula>LEN(TRIM(U394))=0</formula>
    </cfRule>
  </conditionalFormatting>
  <conditionalFormatting sqref="T400">
    <cfRule type="notContainsBlanks" dxfId="4811" priority="2357">
      <formula>LEN(TRIM(T400))&gt;0</formula>
    </cfRule>
  </conditionalFormatting>
  <conditionalFormatting sqref="T400">
    <cfRule type="containsBlanks" dxfId="4810" priority="2358">
      <formula>LEN(TRIM(T400))=0</formula>
    </cfRule>
  </conditionalFormatting>
  <conditionalFormatting sqref="T400">
    <cfRule type="notContainsBlanks" dxfId="4809" priority="2359">
      <formula>LEN(TRIM(T400))&gt;0</formula>
    </cfRule>
  </conditionalFormatting>
  <conditionalFormatting sqref="T400">
    <cfRule type="containsBlanks" dxfId="4808" priority="2360">
      <formula>LEN(TRIM(T400))=0</formula>
    </cfRule>
  </conditionalFormatting>
  <conditionalFormatting sqref="T401">
    <cfRule type="notContainsBlanks" dxfId="4807" priority="2361">
      <formula>LEN(TRIM(T401))&gt;0</formula>
    </cfRule>
  </conditionalFormatting>
  <conditionalFormatting sqref="T401">
    <cfRule type="containsBlanks" dxfId="4806" priority="2362">
      <formula>LEN(TRIM(T401))=0</formula>
    </cfRule>
  </conditionalFormatting>
  <conditionalFormatting sqref="T401">
    <cfRule type="notContainsBlanks" dxfId="4805" priority="2363">
      <formula>LEN(TRIM(T401))&gt;0</formula>
    </cfRule>
  </conditionalFormatting>
  <conditionalFormatting sqref="T401">
    <cfRule type="containsBlanks" dxfId="4804" priority="2364">
      <formula>LEN(TRIM(T401))=0</formula>
    </cfRule>
  </conditionalFormatting>
  <conditionalFormatting sqref="T402">
    <cfRule type="notContainsBlanks" dxfId="4803" priority="2365">
      <formula>LEN(TRIM(T402))&gt;0</formula>
    </cfRule>
  </conditionalFormatting>
  <conditionalFormatting sqref="T402">
    <cfRule type="containsBlanks" dxfId="4802" priority="2366">
      <formula>LEN(TRIM(T402))=0</formula>
    </cfRule>
  </conditionalFormatting>
  <conditionalFormatting sqref="T402">
    <cfRule type="notContainsBlanks" dxfId="4801" priority="2367">
      <formula>LEN(TRIM(T402))&gt;0</formula>
    </cfRule>
  </conditionalFormatting>
  <conditionalFormatting sqref="T402">
    <cfRule type="containsBlanks" dxfId="4800" priority="2368">
      <formula>LEN(TRIM(T402))=0</formula>
    </cfRule>
  </conditionalFormatting>
  <conditionalFormatting sqref="T407">
    <cfRule type="notContainsBlanks" dxfId="4799" priority="2369">
      <formula>LEN(TRIM(T407))&gt;0</formula>
    </cfRule>
  </conditionalFormatting>
  <conditionalFormatting sqref="T407">
    <cfRule type="containsBlanks" dxfId="4798" priority="2370">
      <formula>LEN(TRIM(T407))=0</formula>
    </cfRule>
  </conditionalFormatting>
  <conditionalFormatting sqref="U400">
    <cfRule type="notContainsBlanks" dxfId="4797" priority="2371">
      <formula>LEN(TRIM(U400))&gt;0</formula>
    </cfRule>
  </conditionalFormatting>
  <conditionalFormatting sqref="U400">
    <cfRule type="containsBlanks" dxfId="4796" priority="2372">
      <formula>LEN(TRIM(U400))=0</formula>
    </cfRule>
  </conditionalFormatting>
  <conditionalFormatting sqref="U400">
    <cfRule type="notContainsBlanks" dxfId="4795" priority="2373">
      <formula>LEN(TRIM(U400))&gt;0</formula>
    </cfRule>
  </conditionalFormatting>
  <conditionalFormatting sqref="U400">
    <cfRule type="containsBlanks" dxfId="4794" priority="2374">
      <formula>LEN(TRIM(U400))=0</formula>
    </cfRule>
  </conditionalFormatting>
  <conditionalFormatting sqref="U407">
    <cfRule type="notContainsBlanks" dxfId="4793" priority="2375">
      <formula>LEN(TRIM(U407))&gt;0</formula>
    </cfRule>
  </conditionalFormatting>
  <conditionalFormatting sqref="U407">
    <cfRule type="containsBlanks" dxfId="4792" priority="2376">
      <formula>LEN(TRIM(U407))=0</formula>
    </cfRule>
  </conditionalFormatting>
  <conditionalFormatting sqref="U414">
    <cfRule type="notContainsBlanks" dxfId="4791" priority="2377">
      <formula>LEN(TRIM(U414))&gt;0</formula>
    </cfRule>
  </conditionalFormatting>
  <conditionalFormatting sqref="U414">
    <cfRule type="containsBlanks" dxfId="4790" priority="2378">
      <formula>LEN(TRIM(U414))=0</formula>
    </cfRule>
  </conditionalFormatting>
  <conditionalFormatting sqref="V374 V381 V388 V395 V402 V409 V416 V423 V430">
    <cfRule type="notContainsBlanks" dxfId="4789" priority="2379">
      <formula>LEN(TRIM(V374))&gt;0</formula>
    </cfRule>
  </conditionalFormatting>
  <conditionalFormatting sqref="V374 V381 V388 V395 V402 V409 V416 V423 V430">
    <cfRule type="containsBlanks" dxfId="4788" priority="2380">
      <formula>LEN(TRIM(V374))=0</formula>
    </cfRule>
  </conditionalFormatting>
  <conditionalFormatting sqref="V379">
    <cfRule type="notContainsBlanks" dxfId="4787" priority="2381">
      <formula>LEN(TRIM(V379))&gt;0</formula>
    </cfRule>
  </conditionalFormatting>
  <conditionalFormatting sqref="V379">
    <cfRule type="containsBlanks" dxfId="4786" priority="2382">
      <formula>LEN(TRIM(V379))=0</formula>
    </cfRule>
  </conditionalFormatting>
  <conditionalFormatting sqref="V388">
    <cfRule type="notContainsBlanks" dxfId="4785" priority="2383">
      <formula>LEN(TRIM(V388))&gt;0</formula>
    </cfRule>
  </conditionalFormatting>
  <conditionalFormatting sqref="V388">
    <cfRule type="containsBlanks" dxfId="4784" priority="2384">
      <formula>LEN(TRIM(V388))=0</formula>
    </cfRule>
  </conditionalFormatting>
  <conditionalFormatting sqref="V388">
    <cfRule type="notContainsBlanks" dxfId="4783" priority="2385">
      <formula>LEN(TRIM(V388))&gt;0</formula>
    </cfRule>
  </conditionalFormatting>
  <conditionalFormatting sqref="V388">
    <cfRule type="containsBlanks" dxfId="4782" priority="2386">
      <formula>LEN(TRIM(V388))=0</formula>
    </cfRule>
  </conditionalFormatting>
  <conditionalFormatting sqref="V386">
    <cfRule type="notContainsBlanks" dxfId="4781" priority="2387">
      <formula>LEN(TRIM(V386))&gt;0</formula>
    </cfRule>
  </conditionalFormatting>
  <conditionalFormatting sqref="V386">
    <cfRule type="containsBlanks" dxfId="4780" priority="2388">
      <formula>LEN(TRIM(V386))=0</formula>
    </cfRule>
  </conditionalFormatting>
  <conditionalFormatting sqref="V386">
    <cfRule type="notContainsBlanks" dxfId="4779" priority="2389">
      <formula>LEN(TRIM(V386))&gt;0</formula>
    </cfRule>
  </conditionalFormatting>
  <conditionalFormatting sqref="V386">
    <cfRule type="containsBlanks" dxfId="4778" priority="2390">
      <formula>LEN(TRIM(V386))=0</formula>
    </cfRule>
  </conditionalFormatting>
  <conditionalFormatting sqref="V369 V376 V383 V390 V397 V404 V411 V418 V425 V432">
    <cfRule type="notContainsBlanks" dxfId="4777" priority="2391">
      <formula>LEN(TRIM(V369))&gt;0</formula>
    </cfRule>
  </conditionalFormatting>
  <conditionalFormatting sqref="V369 V376 V383 V390 V397 V404 V411 V418 V425 V432">
    <cfRule type="containsBlanks" dxfId="4776" priority="2392">
      <formula>LEN(TRIM(V369))=0</formula>
    </cfRule>
  </conditionalFormatting>
  <conditionalFormatting sqref="V373:V374 V380:V381 V387:V388 V394:V395 V401:V402 V408:V409 V415:V416 V422:V423 V429:V430 V436">
    <cfRule type="notContainsBlanks" dxfId="4775" priority="2393">
      <formula>LEN(TRIM(V373))&gt;0</formula>
    </cfRule>
  </conditionalFormatting>
  <conditionalFormatting sqref="V373:V374 V380:V381 V387:V388 V394:V395 V401:V402 V408:V409 V415:V416 V422:V423 V429:V430 V436">
    <cfRule type="containsBlanks" dxfId="4774" priority="2394">
      <formula>LEN(TRIM(V373))=0</formula>
    </cfRule>
  </conditionalFormatting>
  <conditionalFormatting sqref="V373 V380 V387 V394 V401 V408 V415 V422 V429 V436">
    <cfRule type="notContainsBlanks" dxfId="4773" priority="2395">
      <formula>LEN(TRIM(V373))&gt;0</formula>
    </cfRule>
  </conditionalFormatting>
  <conditionalFormatting sqref="V373 V380 V387 V394 V401 V408 V415 V422 V429 V436">
    <cfRule type="containsBlanks" dxfId="4772" priority="2396">
      <formula>LEN(TRIM(V373))=0</formula>
    </cfRule>
  </conditionalFormatting>
  <conditionalFormatting sqref="V72 V83 V94 V105 V116">
    <cfRule type="notContainsBlanks" dxfId="4771" priority="2397">
      <formula>LEN(TRIM(V72))&gt;0</formula>
    </cfRule>
  </conditionalFormatting>
  <conditionalFormatting sqref="V72 V83 V94 V105 V116">
    <cfRule type="containsBlanks" dxfId="4770" priority="2398">
      <formula>LEN(TRIM(V72))=0</formula>
    </cfRule>
  </conditionalFormatting>
  <conditionalFormatting sqref="V127 V138 V149 V160 V171">
    <cfRule type="notContainsBlanks" dxfId="4769" priority="2399">
      <formula>LEN(TRIM(V127))&gt;0</formula>
    </cfRule>
  </conditionalFormatting>
  <conditionalFormatting sqref="V127 V138 V149 V160 V171">
    <cfRule type="containsBlanks" dxfId="4768" priority="2400">
      <formula>LEN(TRIM(V127))=0</formula>
    </cfRule>
  </conditionalFormatting>
  <conditionalFormatting sqref="V379">
    <cfRule type="notContainsBlanks" dxfId="4767" priority="2401">
      <formula>LEN(TRIM(V379))&gt;0</formula>
    </cfRule>
  </conditionalFormatting>
  <conditionalFormatting sqref="V379">
    <cfRule type="containsBlanks" dxfId="4766" priority="2402">
      <formula>LEN(TRIM(V379))=0</formula>
    </cfRule>
  </conditionalFormatting>
  <conditionalFormatting sqref="V373 V380 V387 V394 V401 V408 V415 V422 V429 V436">
    <cfRule type="notContainsBlanks" dxfId="4765" priority="2403">
      <formula>LEN(TRIM(V373))&gt;0</formula>
    </cfRule>
  </conditionalFormatting>
  <conditionalFormatting sqref="V373 V380 V387 V394 V401 V408 V415 V422 V429 V436">
    <cfRule type="containsBlanks" dxfId="4764" priority="2404">
      <formula>LEN(TRIM(V373))=0</formula>
    </cfRule>
  </conditionalFormatting>
  <conditionalFormatting sqref="V393">
    <cfRule type="notContainsBlanks" dxfId="4763" priority="2405">
      <formula>LEN(TRIM(V393))&gt;0</formula>
    </cfRule>
  </conditionalFormatting>
  <conditionalFormatting sqref="V393">
    <cfRule type="containsBlanks" dxfId="4762" priority="2406">
      <formula>LEN(TRIM(V393))=0</formula>
    </cfRule>
  </conditionalFormatting>
  <conditionalFormatting sqref="V401">
    <cfRule type="notContainsBlanks" dxfId="4761" priority="2407">
      <formula>LEN(TRIM(V401))&gt;0</formula>
    </cfRule>
  </conditionalFormatting>
  <conditionalFormatting sqref="V401">
    <cfRule type="containsBlanks" dxfId="4760" priority="2408">
      <formula>LEN(TRIM(V401))=0</formula>
    </cfRule>
  </conditionalFormatting>
  <conditionalFormatting sqref="V388">
    <cfRule type="notContainsBlanks" dxfId="4759" priority="2409">
      <formula>LEN(TRIM(V388))&gt;0</formula>
    </cfRule>
  </conditionalFormatting>
  <conditionalFormatting sqref="V388">
    <cfRule type="containsBlanks" dxfId="4758" priority="2410">
      <formula>LEN(TRIM(V388))=0</formula>
    </cfRule>
  </conditionalFormatting>
  <conditionalFormatting sqref="V400">
    <cfRule type="notContainsBlanks" dxfId="4757" priority="2411">
      <formula>LEN(TRIM(V400))&gt;0</formula>
    </cfRule>
  </conditionalFormatting>
  <conditionalFormatting sqref="V400">
    <cfRule type="containsBlanks" dxfId="4756" priority="2412">
      <formula>LEN(TRIM(V400))=0</formula>
    </cfRule>
  </conditionalFormatting>
  <conditionalFormatting sqref="V400">
    <cfRule type="notContainsBlanks" dxfId="4755" priority="2413">
      <formula>LEN(TRIM(V400))&gt;0</formula>
    </cfRule>
  </conditionalFormatting>
  <conditionalFormatting sqref="V400">
    <cfRule type="containsBlanks" dxfId="4754" priority="2414">
      <formula>LEN(TRIM(V400))=0</formula>
    </cfRule>
  </conditionalFormatting>
  <conditionalFormatting sqref="V401">
    <cfRule type="notContainsBlanks" dxfId="4753" priority="2415">
      <formula>LEN(TRIM(V401))&gt;0</formula>
    </cfRule>
  </conditionalFormatting>
  <conditionalFormatting sqref="V401">
    <cfRule type="containsBlanks" dxfId="4752" priority="2416">
      <formula>LEN(TRIM(V401))=0</formula>
    </cfRule>
  </conditionalFormatting>
  <conditionalFormatting sqref="V401">
    <cfRule type="notContainsBlanks" dxfId="4751" priority="2417">
      <formula>LEN(TRIM(V401))&gt;0</formula>
    </cfRule>
  </conditionalFormatting>
  <conditionalFormatting sqref="V401">
    <cfRule type="containsBlanks" dxfId="4750" priority="2418">
      <formula>LEN(TRIM(V401))=0</formula>
    </cfRule>
  </conditionalFormatting>
  <conditionalFormatting sqref="V387">
    <cfRule type="notContainsBlanks" dxfId="4749" priority="2419">
      <formula>LEN(TRIM(V387))&gt;0</formula>
    </cfRule>
  </conditionalFormatting>
  <conditionalFormatting sqref="V387">
    <cfRule type="containsBlanks" dxfId="4748" priority="2420">
      <formula>LEN(TRIM(V387))=0</formula>
    </cfRule>
  </conditionalFormatting>
  <conditionalFormatting sqref="V387">
    <cfRule type="notContainsBlanks" dxfId="4747" priority="2421">
      <formula>LEN(TRIM(V387))&gt;0</formula>
    </cfRule>
  </conditionalFormatting>
  <conditionalFormatting sqref="V387">
    <cfRule type="containsBlanks" dxfId="4746" priority="2422">
      <formula>LEN(TRIM(V387))=0</formula>
    </cfRule>
  </conditionalFormatting>
  <conditionalFormatting sqref="V407">
    <cfRule type="notContainsBlanks" dxfId="4745" priority="2423">
      <formula>LEN(TRIM(V407))&gt;0</formula>
    </cfRule>
  </conditionalFormatting>
  <conditionalFormatting sqref="V407">
    <cfRule type="containsBlanks" dxfId="4744" priority="2424">
      <formula>LEN(TRIM(V407))=0</formula>
    </cfRule>
  </conditionalFormatting>
  <conditionalFormatting sqref="V414">
    <cfRule type="notContainsBlanks" dxfId="4743" priority="2425">
      <formula>LEN(TRIM(V414))&gt;0</formula>
    </cfRule>
  </conditionalFormatting>
  <conditionalFormatting sqref="V414">
    <cfRule type="containsBlanks" dxfId="4742" priority="2426">
      <formula>LEN(TRIM(V414))=0</formula>
    </cfRule>
  </conditionalFormatting>
  <conditionalFormatting sqref="V415">
    <cfRule type="notContainsBlanks" dxfId="4741" priority="2427">
      <formula>LEN(TRIM(V415))&gt;0</formula>
    </cfRule>
  </conditionalFormatting>
  <conditionalFormatting sqref="V415">
    <cfRule type="containsBlanks" dxfId="4740" priority="2428">
      <formula>LEN(TRIM(V415))=0</formula>
    </cfRule>
  </conditionalFormatting>
  <conditionalFormatting sqref="V390">
    <cfRule type="notContainsBlanks" dxfId="4739" priority="2429">
      <formula>LEN(TRIM(V390))&gt;0</formula>
    </cfRule>
  </conditionalFormatting>
  <conditionalFormatting sqref="V390">
    <cfRule type="containsBlanks" dxfId="4738" priority="2430">
      <formula>LEN(TRIM(V390))=0</formula>
    </cfRule>
  </conditionalFormatting>
  <conditionalFormatting sqref="V393">
    <cfRule type="notContainsBlanks" dxfId="4737" priority="2431">
      <formula>LEN(TRIM(V393))&gt;0</formula>
    </cfRule>
  </conditionalFormatting>
  <conditionalFormatting sqref="V393">
    <cfRule type="containsBlanks" dxfId="4736" priority="2432">
      <formula>LEN(TRIM(V393))=0</formula>
    </cfRule>
  </conditionalFormatting>
  <conditionalFormatting sqref="V401">
    <cfRule type="notContainsBlanks" dxfId="4735" priority="2433">
      <formula>LEN(TRIM(V401))&gt;0</formula>
    </cfRule>
  </conditionalFormatting>
  <conditionalFormatting sqref="V401">
    <cfRule type="containsBlanks" dxfId="4734" priority="2434">
      <formula>LEN(TRIM(V401))=0</formula>
    </cfRule>
  </conditionalFormatting>
  <conditionalFormatting sqref="V401">
    <cfRule type="notContainsBlanks" dxfId="4733" priority="2435">
      <formula>LEN(TRIM(V401))&gt;0</formula>
    </cfRule>
  </conditionalFormatting>
  <conditionalFormatting sqref="V401">
    <cfRule type="containsBlanks" dxfId="4732" priority="2436">
      <formula>LEN(TRIM(V401))=0</formula>
    </cfRule>
  </conditionalFormatting>
  <conditionalFormatting sqref="V401">
    <cfRule type="notContainsBlanks" dxfId="4731" priority="2437">
      <formula>LEN(TRIM(V401))&gt;0</formula>
    </cfRule>
  </conditionalFormatting>
  <conditionalFormatting sqref="V401">
    <cfRule type="containsBlanks" dxfId="4730" priority="2438">
      <formula>LEN(TRIM(V401))=0</formula>
    </cfRule>
  </conditionalFormatting>
  <conditionalFormatting sqref="V401">
    <cfRule type="notContainsBlanks" dxfId="4729" priority="2439">
      <formula>LEN(TRIM(V401))&gt;0</formula>
    </cfRule>
  </conditionalFormatting>
  <conditionalFormatting sqref="V401">
    <cfRule type="containsBlanks" dxfId="4728" priority="2440">
      <formula>LEN(TRIM(V401))=0</formula>
    </cfRule>
  </conditionalFormatting>
  <conditionalFormatting sqref="V400">
    <cfRule type="notContainsBlanks" dxfId="4727" priority="2441">
      <formula>LEN(TRIM(V400))&gt;0</formula>
    </cfRule>
  </conditionalFormatting>
  <conditionalFormatting sqref="V400">
    <cfRule type="containsBlanks" dxfId="4726" priority="2442">
      <formula>LEN(TRIM(V400))=0</formula>
    </cfRule>
  </conditionalFormatting>
  <conditionalFormatting sqref="V401">
    <cfRule type="notContainsBlanks" dxfId="4725" priority="2443">
      <formula>LEN(TRIM(V401))&gt;0</formula>
    </cfRule>
  </conditionalFormatting>
  <conditionalFormatting sqref="V401">
    <cfRule type="containsBlanks" dxfId="4724" priority="2444">
      <formula>LEN(TRIM(V401))=0</formula>
    </cfRule>
  </conditionalFormatting>
  <conditionalFormatting sqref="V401">
    <cfRule type="notContainsBlanks" dxfId="4723" priority="2445">
      <formula>LEN(TRIM(V401))&gt;0</formula>
    </cfRule>
  </conditionalFormatting>
  <conditionalFormatting sqref="V401">
    <cfRule type="containsBlanks" dxfId="4722" priority="2446">
      <formula>LEN(TRIM(V401))=0</formula>
    </cfRule>
  </conditionalFormatting>
  <conditionalFormatting sqref="V401">
    <cfRule type="notContainsBlanks" dxfId="4721" priority="2447">
      <formula>LEN(TRIM(V401))&gt;0</formula>
    </cfRule>
  </conditionalFormatting>
  <conditionalFormatting sqref="V401">
    <cfRule type="containsBlanks" dxfId="4720" priority="2448">
      <formula>LEN(TRIM(V401))=0</formula>
    </cfRule>
  </conditionalFormatting>
  <conditionalFormatting sqref="V401">
    <cfRule type="notContainsBlanks" dxfId="4719" priority="2449">
      <formula>LEN(TRIM(V401))&gt;0</formula>
    </cfRule>
  </conditionalFormatting>
  <conditionalFormatting sqref="V401">
    <cfRule type="containsBlanks" dxfId="4718" priority="2450">
      <formula>LEN(TRIM(V401))=0</formula>
    </cfRule>
  </conditionalFormatting>
  <conditionalFormatting sqref="V401">
    <cfRule type="notContainsBlanks" dxfId="4717" priority="2451">
      <formula>LEN(TRIM(V401))&gt;0</formula>
    </cfRule>
  </conditionalFormatting>
  <conditionalFormatting sqref="V401">
    <cfRule type="containsBlanks" dxfId="4716" priority="2452">
      <formula>LEN(TRIM(V401))=0</formula>
    </cfRule>
  </conditionalFormatting>
  <conditionalFormatting sqref="V401">
    <cfRule type="notContainsBlanks" dxfId="4715" priority="2453">
      <formula>LEN(TRIM(V401))&gt;0</formula>
    </cfRule>
  </conditionalFormatting>
  <conditionalFormatting sqref="V401">
    <cfRule type="containsBlanks" dxfId="4714" priority="2454">
      <formula>LEN(TRIM(V401))=0</formula>
    </cfRule>
  </conditionalFormatting>
  <conditionalFormatting sqref="V401">
    <cfRule type="notContainsBlanks" dxfId="4713" priority="2455">
      <formula>LEN(TRIM(V401))&gt;0</formula>
    </cfRule>
  </conditionalFormatting>
  <conditionalFormatting sqref="V401">
    <cfRule type="containsBlanks" dxfId="4712" priority="2456">
      <formula>LEN(TRIM(V401))=0</formula>
    </cfRule>
  </conditionalFormatting>
  <conditionalFormatting sqref="V401">
    <cfRule type="notContainsBlanks" dxfId="4711" priority="2457">
      <formula>LEN(TRIM(V401))&gt;0</formula>
    </cfRule>
  </conditionalFormatting>
  <conditionalFormatting sqref="V401">
    <cfRule type="containsBlanks" dxfId="4710" priority="2458">
      <formula>LEN(TRIM(V401))=0</formula>
    </cfRule>
  </conditionalFormatting>
  <conditionalFormatting sqref="V400">
    <cfRule type="notContainsBlanks" dxfId="4709" priority="2459">
      <formula>LEN(TRIM(V400))&gt;0</formula>
    </cfRule>
  </conditionalFormatting>
  <conditionalFormatting sqref="V400">
    <cfRule type="containsBlanks" dxfId="4708" priority="2460">
      <formula>LEN(TRIM(V400))=0</formula>
    </cfRule>
  </conditionalFormatting>
  <conditionalFormatting sqref="V400">
    <cfRule type="notContainsBlanks" dxfId="4707" priority="2461">
      <formula>LEN(TRIM(V400))&gt;0</formula>
    </cfRule>
  </conditionalFormatting>
  <conditionalFormatting sqref="V400">
    <cfRule type="containsBlanks" dxfId="4706" priority="2462">
      <formula>LEN(TRIM(V400))=0</formula>
    </cfRule>
  </conditionalFormatting>
  <conditionalFormatting sqref="V401">
    <cfRule type="notContainsBlanks" dxfId="4705" priority="2463">
      <formula>LEN(TRIM(V401))&gt;0</formula>
    </cfRule>
  </conditionalFormatting>
  <conditionalFormatting sqref="V401">
    <cfRule type="containsBlanks" dxfId="4704" priority="2464">
      <formula>LEN(TRIM(V401))=0</formula>
    </cfRule>
  </conditionalFormatting>
  <conditionalFormatting sqref="V400">
    <cfRule type="notContainsBlanks" dxfId="4703" priority="2465">
      <formula>LEN(TRIM(V400))&gt;0</formula>
    </cfRule>
  </conditionalFormatting>
  <conditionalFormatting sqref="V400">
    <cfRule type="containsBlanks" dxfId="4702" priority="2466">
      <formula>LEN(TRIM(V400))=0</formula>
    </cfRule>
  </conditionalFormatting>
  <conditionalFormatting sqref="V400">
    <cfRule type="notContainsBlanks" dxfId="4701" priority="2467">
      <formula>LEN(TRIM(V400))&gt;0</formula>
    </cfRule>
  </conditionalFormatting>
  <conditionalFormatting sqref="V400">
    <cfRule type="containsBlanks" dxfId="4700" priority="2468">
      <formula>LEN(TRIM(V400))=0</formula>
    </cfRule>
  </conditionalFormatting>
  <conditionalFormatting sqref="V400">
    <cfRule type="notContainsBlanks" dxfId="4699" priority="2469">
      <formula>LEN(TRIM(V400))&gt;0</formula>
    </cfRule>
  </conditionalFormatting>
  <conditionalFormatting sqref="V400">
    <cfRule type="containsBlanks" dxfId="4698" priority="2470">
      <formula>LEN(TRIM(V400))=0</formula>
    </cfRule>
  </conditionalFormatting>
  <conditionalFormatting sqref="V400">
    <cfRule type="notContainsBlanks" dxfId="4697" priority="2471">
      <formula>LEN(TRIM(V400))&gt;0</formula>
    </cfRule>
  </conditionalFormatting>
  <conditionalFormatting sqref="V400">
    <cfRule type="containsBlanks" dxfId="4696" priority="2472">
      <formula>LEN(TRIM(V400))=0</formula>
    </cfRule>
  </conditionalFormatting>
  <conditionalFormatting sqref="V401">
    <cfRule type="notContainsBlanks" dxfId="4695" priority="2473">
      <formula>LEN(TRIM(V401))&gt;0</formula>
    </cfRule>
  </conditionalFormatting>
  <conditionalFormatting sqref="V401">
    <cfRule type="containsBlanks" dxfId="4694" priority="2474">
      <formula>LEN(TRIM(V401))=0</formula>
    </cfRule>
  </conditionalFormatting>
  <conditionalFormatting sqref="V400">
    <cfRule type="notContainsBlanks" dxfId="4693" priority="2475">
      <formula>LEN(TRIM(V400))&gt;0</formula>
    </cfRule>
  </conditionalFormatting>
  <conditionalFormatting sqref="V400">
    <cfRule type="containsBlanks" dxfId="4692" priority="2476">
      <formula>LEN(TRIM(V400))=0</formula>
    </cfRule>
  </conditionalFormatting>
  <conditionalFormatting sqref="V400">
    <cfRule type="notContainsBlanks" dxfId="4691" priority="2477">
      <formula>LEN(TRIM(V400))&gt;0</formula>
    </cfRule>
  </conditionalFormatting>
  <conditionalFormatting sqref="V400">
    <cfRule type="containsBlanks" dxfId="4690" priority="2478">
      <formula>LEN(TRIM(V400))=0</formula>
    </cfRule>
  </conditionalFormatting>
  <conditionalFormatting sqref="V400">
    <cfRule type="notContainsBlanks" dxfId="4689" priority="2479">
      <formula>LEN(TRIM(V400))&gt;0</formula>
    </cfRule>
  </conditionalFormatting>
  <conditionalFormatting sqref="V400">
    <cfRule type="containsBlanks" dxfId="4688" priority="2480">
      <formula>LEN(TRIM(V400))=0</formula>
    </cfRule>
  </conditionalFormatting>
  <conditionalFormatting sqref="V400">
    <cfRule type="notContainsBlanks" dxfId="4687" priority="2481">
      <formula>LEN(TRIM(V400))&gt;0</formula>
    </cfRule>
  </conditionalFormatting>
  <conditionalFormatting sqref="V400">
    <cfRule type="containsBlanks" dxfId="4686" priority="2482">
      <formula>LEN(TRIM(V400))=0</formula>
    </cfRule>
  </conditionalFormatting>
  <conditionalFormatting sqref="V400">
    <cfRule type="notContainsBlanks" dxfId="4685" priority="2483">
      <formula>LEN(TRIM(V400))&gt;0</formula>
    </cfRule>
  </conditionalFormatting>
  <conditionalFormatting sqref="V400">
    <cfRule type="containsBlanks" dxfId="4684" priority="2484">
      <formula>LEN(TRIM(V400))=0</formula>
    </cfRule>
  </conditionalFormatting>
  <conditionalFormatting sqref="V400">
    <cfRule type="notContainsBlanks" dxfId="4683" priority="2485">
      <formula>LEN(TRIM(V400))&gt;0</formula>
    </cfRule>
  </conditionalFormatting>
  <conditionalFormatting sqref="V400">
    <cfRule type="containsBlanks" dxfId="4682" priority="2486">
      <formula>LEN(TRIM(V400))=0</formula>
    </cfRule>
  </conditionalFormatting>
  <conditionalFormatting sqref="V400">
    <cfRule type="notContainsBlanks" dxfId="4681" priority="2487">
      <formula>LEN(TRIM(V400))&gt;0</formula>
    </cfRule>
  </conditionalFormatting>
  <conditionalFormatting sqref="V400">
    <cfRule type="containsBlanks" dxfId="4680" priority="2488">
      <formula>LEN(TRIM(V400))=0</formula>
    </cfRule>
  </conditionalFormatting>
  <conditionalFormatting sqref="V400">
    <cfRule type="notContainsBlanks" dxfId="4679" priority="2489">
      <formula>LEN(TRIM(V400))&gt;0</formula>
    </cfRule>
  </conditionalFormatting>
  <conditionalFormatting sqref="V400">
    <cfRule type="containsBlanks" dxfId="4678" priority="2490">
      <formula>LEN(TRIM(V400))=0</formula>
    </cfRule>
  </conditionalFormatting>
  <conditionalFormatting sqref="V400">
    <cfRule type="notContainsBlanks" dxfId="4677" priority="2491">
      <formula>LEN(TRIM(V400))&gt;0</formula>
    </cfRule>
  </conditionalFormatting>
  <conditionalFormatting sqref="V400">
    <cfRule type="containsBlanks" dxfId="4676" priority="2492">
      <formula>LEN(TRIM(V400))=0</formula>
    </cfRule>
  </conditionalFormatting>
  <conditionalFormatting sqref="V400">
    <cfRule type="notContainsBlanks" dxfId="4675" priority="2493">
      <formula>LEN(TRIM(V400))&gt;0</formula>
    </cfRule>
  </conditionalFormatting>
  <conditionalFormatting sqref="V400">
    <cfRule type="containsBlanks" dxfId="4674" priority="2494">
      <formula>LEN(TRIM(V400))=0</formula>
    </cfRule>
  </conditionalFormatting>
  <conditionalFormatting sqref="V400">
    <cfRule type="notContainsBlanks" dxfId="4673" priority="2495">
      <formula>LEN(TRIM(V400))&gt;0</formula>
    </cfRule>
  </conditionalFormatting>
  <conditionalFormatting sqref="V400">
    <cfRule type="containsBlanks" dxfId="4672" priority="2496">
      <formula>LEN(TRIM(V400))=0</formula>
    </cfRule>
  </conditionalFormatting>
  <conditionalFormatting sqref="V400">
    <cfRule type="notContainsBlanks" dxfId="4671" priority="2497">
      <formula>LEN(TRIM(V400))&gt;0</formula>
    </cfRule>
  </conditionalFormatting>
  <conditionalFormatting sqref="V400">
    <cfRule type="containsBlanks" dxfId="4670" priority="2498">
      <formula>LEN(TRIM(V400))=0</formula>
    </cfRule>
  </conditionalFormatting>
  <conditionalFormatting sqref="V400">
    <cfRule type="notContainsBlanks" dxfId="4669" priority="2499">
      <formula>LEN(TRIM(V400))&gt;0</formula>
    </cfRule>
  </conditionalFormatting>
  <conditionalFormatting sqref="V400">
    <cfRule type="containsBlanks" dxfId="4668" priority="2500">
      <formula>LEN(TRIM(V400))=0</formula>
    </cfRule>
  </conditionalFormatting>
  <conditionalFormatting sqref="V401">
    <cfRule type="notContainsBlanks" dxfId="4667" priority="2501">
      <formula>LEN(TRIM(V401))&gt;0</formula>
    </cfRule>
  </conditionalFormatting>
  <conditionalFormatting sqref="V401">
    <cfRule type="containsBlanks" dxfId="4666" priority="2502">
      <formula>LEN(TRIM(V401))=0</formula>
    </cfRule>
  </conditionalFormatting>
  <conditionalFormatting sqref="V401">
    <cfRule type="notContainsBlanks" dxfId="4665" priority="2503">
      <formula>LEN(TRIM(V401))&gt;0</formula>
    </cfRule>
  </conditionalFormatting>
  <conditionalFormatting sqref="V401">
    <cfRule type="containsBlanks" dxfId="4664" priority="2504">
      <formula>LEN(TRIM(V401))=0</formula>
    </cfRule>
  </conditionalFormatting>
  <conditionalFormatting sqref="V401">
    <cfRule type="notContainsBlanks" dxfId="4663" priority="2505">
      <formula>LEN(TRIM(V401))&gt;0</formula>
    </cfRule>
  </conditionalFormatting>
  <conditionalFormatting sqref="V401">
    <cfRule type="containsBlanks" dxfId="4662" priority="2506">
      <formula>LEN(TRIM(V401))=0</formula>
    </cfRule>
  </conditionalFormatting>
  <conditionalFormatting sqref="V401">
    <cfRule type="notContainsBlanks" dxfId="4661" priority="2507">
      <formula>LEN(TRIM(V401))&gt;0</formula>
    </cfRule>
  </conditionalFormatting>
  <conditionalFormatting sqref="V401">
    <cfRule type="containsBlanks" dxfId="4660" priority="2508">
      <formula>LEN(TRIM(V401))=0</formula>
    </cfRule>
  </conditionalFormatting>
  <conditionalFormatting sqref="V401">
    <cfRule type="notContainsBlanks" dxfId="4659" priority="2509">
      <formula>LEN(TRIM(V401))&gt;0</formula>
    </cfRule>
  </conditionalFormatting>
  <conditionalFormatting sqref="V401">
    <cfRule type="containsBlanks" dxfId="4658" priority="2510">
      <formula>LEN(TRIM(V401))=0</formula>
    </cfRule>
  </conditionalFormatting>
  <conditionalFormatting sqref="V401">
    <cfRule type="notContainsBlanks" dxfId="4657" priority="2511">
      <formula>LEN(TRIM(V401))&gt;0</formula>
    </cfRule>
  </conditionalFormatting>
  <conditionalFormatting sqref="V401">
    <cfRule type="containsBlanks" dxfId="4656" priority="2512">
      <formula>LEN(TRIM(V401))=0</formula>
    </cfRule>
  </conditionalFormatting>
  <conditionalFormatting sqref="V401">
    <cfRule type="notContainsBlanks" dxfId="4655" priority="2513">
      <formula>LEN(TRIM(V401))&gt;0</formula>
    </cfRule>
  </conditionalFormatting>
  <conditionalFormatting sqref="V401">
    <cfRule type="containsBlanks" dxfId="4654" priority="2514">
      <formula>LEN(TRIM(V401))=0</formula>
    </cfRule>
  </conditionalFormatting>
  <conditionalFormatting sqref="V401">
    <cfRule type="notContainsBlanks" dxfId="4653" priority="2515">
      <formula>LEN(TRIM(V401))&gt;0</formula>
    </cfRule>
  </conditionalFormatting>
  <conditionalFormatting sqref="V401">
    <cfRule type="containsBlanks" dxfId="4652" priority="2516">
      <formula>LEN(TRIM(V401))=0</formula>
    </cfRule>
  </conditionalFormatting>
  <conditionalFormatting sqref="V401">
    <cfRule type="notContainsBlanks" dxfId="4651" priority="2517">
      <formula>LEN(TRIM(V401))&gt;0</formula>
    </cfRule>
  </conditionalFormatting>
  <conditionalFormatting sqref="V401">
    <cfRule type="containsBlanks" dxfId="4650" priority="2518">
      <formula>LEN(TRIM(V401))=0</formula>
    </cfRule>
  </conditionalFormatting>
  <conditionalFormatting sqref="V401">
    <cfRule type="notContainsBlanks" dxfId="4649" priority="2519">
      <formula>LEN(TRIM(V401))&gt;0</formula>
    </cfRule>
  </conditionalFormatting>
  <conditionalFormatting sqref="V401">
    <cfRule type="containsBlanks" dxfId="4648" priority="2520">
      <formula>LEN(TRIM(V401))=0</formula>
    </cfRule>
  </conditionalFormatting>
  <conditionalFormatting sqref="V401">
    <cfRule type="notContainsBlanks" dxfId="4647" priority="2521">
      <formula>LEN(TRIM(V401))&gt;0</formula>
    </cfRule>
  </conditionalFormatting>
  <conditionalFormatting sqref="V401">
    <cfRule type="containsBlanks" dxfId="4646" priority="2522">
      <formula>LEN(TRIM(V401))=0</formula>
    </cfRule>
  </conditionalFormatting>
  <conditionalFormatting sqref="V401">
    <cfRule type="notContainsBlanks" dxfId="4645" priority="2523">
      <formula>LEN(TRIM(V401))&gt;0</formula>
    </cfRule>
  </conditionalFormatting>
  <conditionalFormatting sqref="V401">
    <cfRule type="containsBlanks" dxfId="4644" priority="2524">
      <formula>LEN(TRIM(V401))=0</formula>
    </cfRule>
  </conditionalFormatting>
  <conditionalFormatting sqref="V401">
    <cfRule type="notContainsBlanks" dxfId="4643" priority="2525">
      <formula>LEN(TRIM(V401))&gt;0</formula>
    </cfRule>
  </conditionalFormatting>
  <conditionalFormatting sqref="V401">
    <cfRule type="containsBlanks" dxfId="4642" priority="2526">
      <formula>LEN(TRIM(V401))=0</formula>
    </cfRule>
  </conditionalFormatting>
  <conditionalFormatting sqref="V401">
    <cfRule type="notContainsBlanks" dxfId="4641" priority="2527">
      <formula>LEN(TRIM(V401))&gt;0</formula>
    </cfRule>
  </conditionalFormatting>
  <conditionalFormatting sqref="V401">
    <cfRule type="containsBlanks" dxfId="4640" priority="2528">
      <formula>LEN(TRIM(V401))=0</formula>
    </cfRule>
  </conditionalFormatting>
  <conditionalFormatting sqref="V402">
    <cfRule type="notContainsBlanks" dxfId="4639" priority="2529">
      <formula>LEN(TRIM(V402))&gt;0</formula>
    </cfRule>
  </conditionalFormatting>
  <conditionalFormatting sqref="V402">
    <cfRule type="containsBlanks" dxfId="4638" priority="2530">
      <formula>LEN(TRIM(V402))=0</formula>
    </cfRule>
  </conditionalFormatting>
  <conditionalFormatting sqref="V401">
    <cfRule type="notContainsBlanks" dxfId="4637" priority="2531">
      <formula>LEN(TRIM(V401))&gt;0</formula>
    </cfRule>
  </conditionalFormatting>
  <conditionalFormatting sqref="V401">
    <cfRule type="containsBlanks" dxfId="4636" priority="2532">
      <formula>LEN(TRIM(V401))=0</formula>
    </cfRule>
  </conditionalFormatting>
  <conditionalFormatting sqref="V402">
    <cfRule type="notContainsBlanks" dxfId="4635" priority="2533">
      <formula>LEN(TRIM(V402))&gt;0</formula>
    </cfRule>
  </conditionalFormatting>
  <conditionalFormatting sqref="V402">
    <cfRule type="containsBlanks" dxfId="4634" priority="2534">
      <formula>LEN(TRIM(V402))=0</formula>
    </cfRule>
  </conditionalFormatting>
  <conditionalFormatting sqref="V401">
    <cfRule type="notContainsBlanks" dxfId="4633" priority="2535">
      <formula>LEN(TRIM(V401))&gt;0</formula>
    </cfRule>
  </conditionalFormatting>
  <conditionalFormatting sqref="V401">
    <cfRule type="containsBlanks" dxfId="4632" priority="2536">
      <formula>LEN(TRIM(V401))=0</formula>
    </cfRule>
  </conditionalFormatting>
  <conditionalFormatting sqref="W386">
    <cfRule type="notContainsBlanks" dxfId="4631" priority="2537">
      <formula>LEN(TRIM(W386))&gt;0</formula>
    </cfRule>
  </conditionalFormatting>
  <conditionalFormatting sqref="W386">
    <cfRule type="containsBlanks" dxfId="4630" priority="2538">
      <formula>LEN(TRIM(W386))=0</formula>
    </cfRule>
  </conditionalFormatting>
  <conditionalFormatting sqref="W386">
    <cfRule type="notContainsBlanks" dxfId="4629" priority="2539">
      <formula>LEN(TRIM(W386))&gt;0</formula>
    </cfRule>
  </conditionalFormatting>
  <conditionalFormatting sqref="W386">
    <cfRule type="containsBlanks" dxfId="4628" priority="2540">
      <formula>LEN(TRIM(W386))=0</formula>
    </cfRule>
  </conditionalFormatting>
  <conditionalFormatting sqref="W387">
    <cfRule type="notContainsBlanks" dxfId="4627" priority="2541">
      <formula>LEN(TRIM(W387))&gt;0</formula>
    </cfRule>
  </conditionalFormatting>
  <conditionalFormatting sqref="W387">
    <cfRule type="containsBlanks" dxfId="4626" priority="2542">
      <formula>LEN(TRIM(W387))=0</formula>
    </cfRule>
  </conditionalFormatting>
  <conditionalFormatting sqref="W71 W82 W93:W117">
    <cfRule type="notContainsBlanks" dxfId="4625" priority="2543">
      <formula>LEN(TRIM(W71))&gt;0</formula>
    </cfRule>
  </conditionalFormatting>
  <conditionalFormatting sqref="W71 W82 W93:W117">
    <cfRule type="containsBlanks" dxfId="4624" priority="2544">
      <formula>LEN(TRIM(W71))=0</formula>
    </cfRule>
  </conditionalFormatting>
  <conditionalFormatting sqref="W72 W83 W94 W105 W116">
    <cfRule type="notContainsBlanks" dxfId="4623" priority="2545">
      <formula>LEN(TRIM(W72))&gt;0</formula>
    </cfRule>
  </conditionalFormatting>
  <conditionalFormatting sqref="W72 W83 W94 W105 W116">
    <cfRule type="containsBlanks" dxfId="4622" priority="2546">
      <formula>LEN(TRIM(W72))=0</formula>
    </cfRule>
  </conditionalFormatting>
  <conditionalFormatting sqref="W73:W74 W84 W95 W106 W117">
    <cfRule type="notContainsBlanks" dxfId="4621" priority="2547">
      <formula>LEN(TRIM(W73))&gt;0</formula>
    </cfRule>
  </conditionalFormatting>
  <conditionalFormatting sqref="W73:W74 W84 W95 W106 W117">
    <cfRule type="containsBlanks" dxfId="4620" priority="2548">
      <formula>LEN(TRIM(W73))=0</formula>
    </cfRule>
  </conditionalFormatting>
  <conditionalFormatting sqref="W127 W138 W149 W160 W171">
    <cfRule type="notContainsBlanks" dxfId="4619" priority="2549">
      <formula>LEN(TRIM(W127))&gt;0</formula>
    </cfRule>
  </conditionalFormatting>
  <conditionalFormatting sqref="W127 W138 W149 W160 W171">
    <cfRule type="containsBlanks" dxfId="4618" priority="2550">
      <formula>LEN(TRIM(W127))=0</formula>
    </cfRule>
  </conditionalFormatting>
  <conditionalFormatting sqref="W127 W138 W149 W160 W171">
    <cfRule type="notContainsBlanks" dxfId="4617" priority="2551">
      <formula>LEN(TRIM(W127))&gt;0</formula>
    </cfRule>
  </conditionalFormatting>
  <conditionalFormatting sqref="W127 W138 W149 W160 W171">
    <cfRule type="containsBlanks" dxfId="4616" priority="2552">
      <formula>LEN(TRIM(W127))=0</formula>
    </cfRule>
  </conditionalFormatting>
  <conditionalFormatting sqref="W373 W380 W387 W394 W401 W408 W415 W422 W429 W436">
    <cfRule type="notContainsBlanks" dxfId="4615" priority="2553">
      <formula>LEN(TRIM(W373))&gt;0</formula>
    </cfRule>
  </conditionalFormatting>
  <conditionalFormatting sqref="W373 W380 W387 W394 W401 W408 W415 W422 W429 W436">
    <cfRule type="containsBlanks" dxfId="4614" priority="2554">
      <formula>LEN(TRIM(W373))=0</formula>
    </cfRule>
  </conditionalFormatting>
  <conditionalFormatting sqref="W373 W380 W387 W394 W401 W408 W415 W422 W429 W436">
    <cfRule type="notContainsBlanks" dxfId="4613" priority="2555">
      <formula>LEN(TRIM(W373))&gt;0</formula>
    </cfRule>
  </conditionalFormatting>
  <conditionalFormatting sqref="W373 W380 W387 W394 W401 W408 W415 W422 W429 W436">
    <cfRule type="containsBlanks" dxfId="4612" priority="2556">
      <formula>LEN(TRIM(W373))=0</formula>
    </cfRule>
  </conditionalFormatting>
  <conditionalFormatting sqref="W374 W381 W388 W395 W402 W409 W416 W423 W430">
    <cfRule type="notContainsBlanks" dxfId="4611" priority="2557">
      <formula>LEN(TRIM(W374))&gt;0</formula>
    </cfRule>
  </conditionalFormatting>
  <conditionalFormatting sqref="W374 W381 W388 W395 W402 W409 W416 W423 W430">
    <cfRule type="containsBlanks" dxfId="4610" priority="2558">
      <formula>LEN(TRIM(W374))=0</formula>
    </cfRule>
  </conditionalFormatting>
  <conditionalFormatting sqref="W374 W381 W388 W395 W402 W409 W416 W423 W430">
    <cfRule type="notContainsBlanks" dxfId="4609" priority="2559">
      <formula>LEN(TRIM(W374))&gt;0</formula>
    </cfRule>
  </conditionalFormatting>
  <conditionalFormatting sqref="W374 W381 W388 W395 W402 W409 W416 W423 W430">
    <cfRule type="containsBlanks" dxfId="4608" priority="2560">
      <formula>LEN(TRIM(W374))=0</formula>
    </cfRule>
  </conditionalFormatting>
  <conditionalFormatting sqref="W372 W379 W386 W393 W400 W407 W414 W421 W428 W435">
    <cfRule type="notContainsBlanks" dxfId="4607" priority="2561">
      <formula>LEN(TRIM(W372))&gt;0</formula>
    </cfRule>
  </conditionalFormatting>
  <conditionalFormatting sqref="W372 W379 W386 W393 W400 W407 W414 W421 W428 W435">
    <cfRule type="containsBlanks" dxfId="4606" priority="2562">
      <formula>LEN(TRIM(W372))=0</formula>
    </cfRule>
  </conditionalFormatting>
  <conditionalFormatting sqref="W379">
    <cfRule type="notContainsBlanks" dxfId="4605" priority="2563">
      <formula>LEN(TRIM(W379))&gt;0</formula>
    </cfRule>
  </conditionalFormatting>
  <conditionalFormatting sqref="W379">
    <cfRule type="containsBlanks" dxfId="4604" priority="2564">
      <formula>LEN(TRIM(W379))=0</formula>
    </cfRule>
  </conditionalFormatting>
  <conditionalFormatting sqref="W379">
    <cfRule type="notContainsBlanks" dxfId="4603" priority="2565">
      <formula>LEN(TRIM(W379))&gt;0</formula>
    </cfRule>
  </conditionalFormatting>
  <conditionalFormatting sqref="W379">
    <cfRule type="containsBlanks" dxfId="4602" priority="2566">
      <formula>LEN(TRIM(W379))=0</formula>
    </cfRule>
  </conditionalFormatting>
  <conditionalFormatting sqref="W379">
    <cfRule type="notContainsBlanks" dxfId="4601" priority="2567">
      <formula>LEN(TRIM(W379))&gt;0</formula>
    </cfRule>
  </conditionalFormatting>
  <conditionalFormatting sqref="W379">
    <cfRule type="containsBlanks" dxfId="4600" priority="2568">
      <formula>LEN(TRIM(W379))=0</formula>
    </cfRule>
  </conditionalFormatting>
  <conditionalFormatting sqref="W380">
    <cfRule type="notContainsBlanks" dxfId="4599" priority="2569">
      <formula>LEN(TRIM(W380))&gt;0</formula>
    </cfRule>
  </conditionalFormatting>
  <conditionalFormatting sqref="W380">
    <cfRule type="containsBlanks" dxfId="4598" priority="2570">
      <formula>LEN(TRIM(W380))=0</formula>
    </cfRule>
  </conditionalFormatting>
  <conditionalFormatting sqref="W380">
    <cfRule type="notContainsBlanks" dxfId="4597" priority="2571">
      <formula>LEN(TRIM(W380))&gt;0</formula>
    </cfRule>
  </conditionalFormatting>
  <conditionalFormatting sqref="W380">
    <cfRule type="containsBlanks" dxfId="4596" priority="2572">
      <formula>LEN(TRIM(W380))=0</formula>
    </cfRule>
  </conditionalFormatting>
  <conditionalFormatting sqref="W380">
    <cfRule type="notContainsBlanks" dxfId="4595" priority="2573">
      <formula>LEN(TRIM(W380))&gt;0</formula>
    </cfRule>
  </conditionalFormatting>
  <conditionalFormatting sqref="W380">
    <cfRule type="containsBlanks" dxfId="4594" priority="2574">
      <formula>LEN(TRIM(W380))=0</formula>
    </cfRule>
  </conditionalFormatting>
  <conditionalFormatting sqref="X71 X82 X93 X104 X115">
    <cfRule type="notContainsBlanks" dxfId="4593" priority="2575">
      <formula>LEN(TRIM(X71))&gt;0</formula>
    </cfRule>
  </conditionalFormatting>
  <conditionalFormatting sqref="X71 X82 X93 X104 X115">
    <cfRule type="containsBlanks" dxfId="4592" priority="2576">
      <formula>LEN(TRIM(X71))=0</formula>
    </cfRule>
  </conditionalFormatting>
  <conditionalFormatting sqref="X71 X82 X93 X104 X115">
    <cfRule type="notContainsBlanks" dxfId="4591" priority="2577">
      <formula>LEN(TRIM(X71))&gt;0</formula>
    </cfRule>
  </conditionalFormatting>
  <conditionalFormatting sqref="X71 X82 X93 X104 X115">
    <cfRule type="containsBlanks" dxfId="4590" priority="2578">
      <formula>LEN(TRIM(X71))=0</formula>
    </cfRule>
  </conditionalFormatting>
  <conditionalFormatting sqref="X127 X138 X149 X160 X171">
    <cfRule type="notContainsBlanks" dxfId="4589" priority="2579">
      <formula>LEN(TRIM(X127))&gt;0</formula>
    </cfRule>
  </conditionalFormatting>
  <conditionalFormatting sqref="X127 X138 X149 X160 X171">
    <cfRule type="containsBlanks" dxfId="4588" priority="2580">
      <formula>LEN(TRIM(X127))=0</formula>
    </cfRule>
  </conditionalFormatting>
  <conditionalFormatting sqref="W387">
    <cfRule type="notContainsBlanks" dxfId="4587" priority="2581">
      <formula>LEN(TRIM(W387))&gt;0</formula>
    </cfRule>
  </conditionalFormatting>
  <conditionalFormatting sqref="W387">
    <cfRule type="containsBlanks" dxfId="4586" priority="2582">
      <formula>LEN(TRIM(W387))=0</formula>
    </cfRule>
  </conditionalFormatting>
  <conditionalFormatting sqref="W407">
    <cfRule type="notContainsBlanks" dxfId="4585" priority="2583">
      <formula>LEN(TRIM(W407))&gt;0</formula>
    </cfRule>
  </conditionalFormatting>
  <conditionalFormatting sqref="W407">
    <cfRule type="containsBlanks" dxfId="4584" priority="2584">
      <formula>LEN(TRIM(W407))=0</formula>
    </cfRule>
  </conditionalFormatting>
  <conditionalFormatting sqref="W415:W416">
    <cfRule type="notContainsBlanks" dxfId="4583" priority="2585">
      <formula>LEN(TRIM(W415))&gt;0</formula>
    </cfRule>
  </conditionalFormatting>
  <conditionalFormatting sqref="W415:W416">
    <cfRule type="containsBlanks" dxfId="4582" priority="2586">
      <formula>LEN(TRIM(W415))=0</formula>
    </cfRule>
  </conditionalFormatting>
  <conditionalFormatting sqref="W414">
    <cfRule type="notContainsBlanks" dxfId="4581" priority="2587">
      <formula>LEN(TRIM(W414))&gt;0</formula>
    </cfRule>
  </conditionalFormatting>
  <conditionalFormatting sqref="W414">
    <cfRule type="containsBlanks" dxfId="4580" priority="2588">
      <formula>LEN(TRIM(W414))=0</formula>
    </cfRule>
  </conditionalFormatting>
  <conditionalFormatting sqref="W421">
    <cfRule type="notContainsBlanks" dxfId="4579" priority="2589">
      <formula>LEN(TRIM(W421))&gt;0</formula>
    </cfRule>
  </conditionalFormatting>
  <conditionalFormatting sqref="W421">
    <cfRule type="containsBlanks" dxfId="4578" priority="2590">
      <formula>LEN(TRIM(W421))=0</formula>
    </cfRule>
  </conditionalFormatting>
  <conditionalFormatting sqref="X379">
    <cfRule type="notContainsBlanks" dxfId="4577" priority="2591">
      <formula>LEN(TRIM(X379))&gt;0</formula>
    </cfRule>
  </conditionalFormatting>
  <conditionalFormatting sqref="X379">
    <cfRule type="containsBlanks" dxfId="4576" priority="2592">
      <formula>LEN(TRIM(X379))=0</formula>
    </cfRule>
  </conditionalFormatting>
  <conditionalFormatting sqref="X379">
    <cfRule type="notContainsBlanks" dxfId="4575" priority="2593">
      <formula>LEN(TRIM(X379))&gt;0</formula>
    </cfRule>
  </conditionalFormatting>
  <conditionalFormatting sqref="X379">
    <cfRule type="containsBlanks" dxfId="4574" priority="2594">
      <formula>LEN(TRIM(X379))=0</formula>
    </cfRule>
  </conditionalFormatting>
  <conditionalFormatting sqref="X381">
    <cfRule type="notContainsBlanks" dxfId="4573" priority="2595">
      <formula>LEN(TRIM(X381))&gt;0</formula>
    </cfRule>
  </conditionalFormatting>
  <conditionalFormatting sqref="X381">
    <cfRule type="containsBlanks" dxfId="4572" priority="2596">
      <formula>LEN(TRIM(X381))=0</formula>
    </cfRule>
  </conditionalFormatting>
  <conditionalFormatting sqref="X381">
    <cfRule type="notContainsBlanks" dxfId="4571" priority="2597">
      <formula>LEN(TRIM(X381))&gt;0</formula>
    </cfRule>
  </conditionalFormatting>
  <conditionalFormatting sqref="X381">
    <cfRule type="containsBlanks" dxfId="4570" priority="2598">
      <formula>LEN(TRIM(X381))=0</formula>
    </cfRule>
  </conditionalFormatting>
  <conditionalFormatting sqref="X381">
    <cfRule type="notContainsBlanks" dxfId="4569" priority="2599">
      <formula>LEN(TRIM(X381))&gt;0</formula>
    </cfRule>
  </conditionalFormatting>
  <conditionalFormatting sqref="X381">
    <cfRule type="containsBlanks" dxfId="4568" priority="2600">
      <formula>LEN(TRIM(X381))=0</formula>
    </cfRule>
  </conditionalFormatting>
  <conditionalFormatting sqref="X380">
    <cfRule type="notContainsBlanks" dxfId="4567" priority="2601">
      <formula>LEN(TRIM(X380))&gt;0</formula>
    </cfRule>
  </conditionalFormatting>
  <conditionalFormatting sqref="X380">
    <cfRule type="containsBlanks" dxfId="4566" priority="2602">
      <formula>LEN(TRIM(X380))=0</formula>
    </cfRule>
  </conditionalFormatting>
  <conditionalFormatting sqref="X72 X83 X94:X117">
    <cfRule type="notContainsBlanks" dxfId="4565" priority="2603">
      <formula>LEN(TRIM(X72))&gt;0</formula>
    </cfRule>
  </conditionalFormatting>
  <conditionalFormatting sqref="X72 X83 X94:X117">
    <cfRule type="containsBlanks" dxfId="4564" priority="2604">
      <formula>LEN(TRIM(X72))=0</formula>
    </cfRule>
  </conditionalFormatting>
  <conditionalFormatting sqref="P305">
    <cfRule type="notContainsBlanks" dxfId="4563" priority="2605">
      <formula>LEN(TRIM(P305))&gt;0</formula>
    </cfRule>
  </conditionalFormatting>
  <conditionalFormatting sqref="P305">
    <cfRule type="containsBlanks" dxfId="4562" priority="2606">
      <formula>LEN(TRIM(P305))=0</formula>
    </cfRule>
  </conditionalFormatting>
  <conditionalFormatting sqref="P305">
    <cfRule type="notContainsBlanks" dxfId="4561" priority="2607">
      <formula>LEN(TRIM(P305))&gt;0</formula>
    </cfRule>
  </conditionalFormatting>
  <conditionalFormatting sqref="P305">
    <cfRule type="containsBlanks" dxfId="4560" priority="2608">
      <formula>LEN(TRIM(P305))=0</formula>
    </cfRule>
  </conditionalFormatting>
  <conditionalFormatting sqref="X127 X138 X149 X160 X171">
    <cfRule type="notContainsBlanks" dxfId="4559" priority="2609">
      <formula>LEN(TRIM(X127))&gt;0</formula>
    </cfRule>
  </conditionalFormatting>
  <conditionalFormatting sqref="X127 X138 X149 X160 X171">
    <cfRule type="containsBlanks" dxfId="4558" priority="2610">
      <formula>LEN(TRIM(X127))=0</formula>
    </cfRule>
  </conditionalFormatting>
  <conditionalFormatting sqref="P305">
    <cfRule type="notContainsBlanks" dxfId="4557" priority="2611">
      <formula>LEN(TRIM(P305))&gt;0</formula>
    </cfRule>
  </conditionalFormatting>
  <conditionalFormatting sqref="P305">
    <cfRule type="containsBlanks" dxfId="4556" priority="2612">
      <formula>LEN(TRIM(P305))=0</formula>
    </cfRule>
  </conditionalFormatting>
  <conditionalFormatting sqref="X373 X380 X387 X394 X401 X408 X415 X422 X429 X436">
    <cfRule type="notContainsBlanks" dxfId="4555" priority="2613">
      <formula>LEN(TRIM(X373))&gt;0</formula>
    </cfRule>
  </conditionalFormatting>
  <conditionalFormatting sqref="X373 X380 X387 X394 X401 X408 X415 X422 X429 X436">
    <cfRule type="containsBlanks" dxfId="4554" priority="2614">
      <formula>LEN(TRIM(X373))=0</formula>
    </cfRule>
  </conditionalFormatting>
  <conditionalFormatting sqref="X373 X380 X387 X394 X401 X408 X415 X422 X429 X436">
    <cfRule type="notContainsBlanks" dxfId="4553" priority="2615">
      <formula>LEN(TRIM(X373))&gt;0</formula>
    </cfRule>
  </conditionalFormatting>
  <conditionalFormatting sqref="X373 X380 X387 X394 X401 X408 X415 X422 X429 X436">
    <cfRule type="containsBlanks" dxfId="4552" priority="2616">
      <formula>LEN(TRIM(X373))=0</formula>
    </cfRule>
  </conditionalFormatting>
  <conditionalFormatting sqref="X374 X381 X388 X395 X402 X409 X416 X423 X430">
    <cfRule type="notContainsBlanks" dxfId="4551" priority="2617">
      <formula>LEN(TRIM(X374))&gt;0</formula>
    </cfRule>
  </conditionalFormatting>
  <conditionalFormatting sqref="X374 X381 X388 X395 X402 X409 X416 X423 X430">
    <cfRule type="containsBlanks" dxfId="4550" priority="2618">
      <formula>LEN(TRIM(X374))=0</formula>
    </cfRule>
  </conditionalFormatting>
  <conditionalFormatting sqref="X374 X381 X388 X395 X402 X409 X416 X423 X430">
    <cfRule type="notContainsBlanks" dxfId="4549" priority="2619">
      <formula>LEN(TRIM(X374))&gt;0</formula>
    </cfRule>
  </conditionalFormatting>
  <conditionalFormatting sqref="X374 X381 X388 X395 X402 X409 X416 X423 X430">
    <cfRule type="containsBlanks" dxfId="4548" priority="2620">
      <formula>LEN(TRIM(X374))=0</formula>
    </cfRule>
  </conditionalFormatting>
  <conditionalFormatting sqref="X374 X381 X388 X395 X402 X409 X416 X423 X430">
    <cfRule type="notContainsBlanks" dxfId="4547" priority="2621">
      <formula>LEN(TRIM(X374))&gt;0</formula>
    </cfRule>
  </conditionalFormatting>
  <conditionalFormatting sqref="X374 X381 X388 X395 X402 X409 X416 X423 X430">
    <cfRule type="containsBlanks" dxfId="4546" priority="2622">
      <formula>LEN(TRIM(X374))=0</formula>
    </cfRule>
  </conditionalFormatting>
  <conditionalFormatting sqref="X372 X379 X386 X393 X400 X407 X414 X421 X428 X435">
    <cfRule type="notContainsBlanks" dxfId="4545" priority="2623">
      <formula>LEN(TRIM(X372))&gt;0</formula>
    </cfRule>
  </conditionalFormatting>
  <conditionalFormatting sqref="X372 X379 X386 X393 X400 X407 X414 X421 X428 X435">
    <cfRule type="containsBlanks" dxfId="4544" priority="2624">
      <formula>LEN(TRIM(X372))=0</formula>
    </cfRule>
  </conditionalFormatting>
  <conditionalFormatting sqref="X372 X379 X386 X393 X400 X407 X414 X421 X428 X435">
    <cfRule type="notContainsBlanks" dxfId="4543" priority="2625">
      <formula>LEN(TRIM(X372))&gt;0</formula>
    </cfRule>
  </conditionalFormatting>
  <conditionalFormatting sqref="X372 X379 X386 X393 X400 X407 X414 X421 X428 X435">
    <cfRule type="containsBlanks" dxfId="4542" priority="2626">
      <formula>LEN(TRIM(X372))=0</formula>
    </cfRule>
  </conditionalFormatting>
  <conditionalFormatting sqref="X379">
    <cfRule type="notContainsBlanks" dxfId="4541" priority="2627">
      <formula>LEN(TRIM(X379))&gt;0</formula>
    </cfRule>
  </conditionalFormatting>
  <conditionalFormatting sqref="X379">
    <cfRule type="containsBlanks" dxfId="4540" priority="2628">
      <formula>LEN(TRIM(X379))=0</formula>
    </cfRule>
  </conditionalFormatting>
  <conditionalFormatting sqref="X390">
    <cfRule type="notContainsBlanks" dxfId="4539" priority="2629">
      <formula>LEN(TRIM(X390))&gt;0</formula>
    </cfRule>
  </conditionalFormatting>
  <conditionalFormatting sqref="X390">
    <cfRule type="containsBlanks" dxfId="4538" priority="2630">
      <formula>LEN(TRIM(X390))=0</formula>
    </cfRule>
  </conditionalFormatting>
  <conditionalFormatting sqref="X390">
    <cfRule type="notContainsBlanks" dxfId="4537" priority="2631">
      <formula>LEN(TRIM(X390))&gt;0</formula>
    </cfRule>
  </conditionalFormatting>
  <conditionalFormatting sqref="X390">
    <cfRule type="containsBlanks" dxfId="4536" priority="2632">
      <formula>LEN(TRIM(X390))=0</formula>
    </cfRule>
  </conditionalFormatting>
  <conditionalFormatting sqref="X407">
    <cfRule type="notContainsBlanks" dxfId="4535" priority="2633">
      <formula>LEN(TRIM(X407))&gt;0</formula>
    </cfRule>
  </conditionalFormatting>
  <conditionalFormatting sqref="X407">
    <cfRule type="containsBlanks" dxfId="4534" priority="2634">
      <formula>LEN(TRIM(X407))=0</formula>
    </cfRule>
  </conditionalFormatting>
  <conditionalFormatting sqref="X408">
    <cfRule type="notContainsBlanks" dxfId="4533" priority="2635">
      <formula>LEN(TRIM(X408))&gt;0</formula>
    </cfRule>
  </conditionalFormatting>
  <conditionalFormatting sqref="X408">
    <cfRule type="containsBlanks" dxfId="4532" priority="2636">
      <formula>LEN(TRIM(X408))=0</formula>
    </cfRule>
  </conditionalFormatting>
  <conditionalFormatting sqref="X414">
    <cfRule type="notContainsBlanks" dxfId="4531" priority="2637">
      <formula>LEN(TRIM(X414))&gt;0</formula>
    </cfRule>
  </conditionalFormatting>
  <conditionalFormatting sqref="X414">
    <cfRule type="containsBlanks" dxfId="4530" priority="2638">
      <formula>LEN(TRIM(X414))=0</formula>
    </cfRule>
  </conditionalFormatting>
  <conditionalFormatting sqref="V11:V14 V23:V26 V35:V38 V61:V62">
    <cfRule type="notContainsBlanks" dxfId="4529" priority="2639">
      <formula>LEN(TRIM(V11))&gt;0</formula>
    </cfRule>
  </conditionalFormatting>
  <conditionalFormatting sqref="V11:V14 V23:V26 V35:V38 V61:V62">
    <cfRule type="containsBlanks" dxfId="4528" priority="2640">
      <formula>LEN(TRIM(V11))=0</formula>
    </cfRule>
  </conditionalFormatting>
  <conditionalFormatting sqref="X380">
    <cfRule type="notContainsBlanks" dxfId="4527" priority="2641">
      <formula>LEN(TRIM(X380))&gt;0</formula>
    </cfRule>
  </conditionalFormatting>
  <conditionalFormatting sqref="X380">
    <cfRule type="containsBlanks" dxfId="4526" priority="2642">
      <formula>LEN(TRIM(X380))=0</formula>
    </cfRule>
  </conditionalFormatting>
  <conditionalFormatting sqref="X380">
    <cfRule type="notContainsBlanks" dxfId="4525" priority="2643">
      <formula>LEN(TRIM(X380))&gt;0</formula>
    </cfRule>
  </conditionalFormatting>
  <conditionalFormatting sqref="X380">
    <cfRule type="containsBlanks" dxfId="4524" priority="2644">
      <formula>LEN(TRIM(X380))=0</formula>
    </cfRule>
  </conditionalFormatting>
  <conditionalFormatting sqref="X387:X388">
    <cfRule type="notContainsBlanks" dxfId="4523" priority="2645">
      <formula>LEN(TRIM(X387))&gt;0</formula>
    </cfRule>
  </conditionalFormatting>
  <conditionalFormatting sqref="X387:X388">
    <cfRule type="containsBlanks" dxfId="4522" priority="2646">
      <formula>LEN(TRIM(X387))=0</formula>
    </cfRule>
  </conditionalFormatting>
  <conditionalFormatting sqref="X387:X388">
    <cfRule type="notContainsBlanks" dxfId="4521" priority="2647">
      <formula>LEN(TRIM(X387))&gt;0</formula>
    </cfRule>
  </conditionalFormatting>
  <conditionalFormatting sqref="X387:X388">
    <cfRule type="containsBlanks" dxfId="4520" priority="2648">
      <formula>LEN(TRIM(X387))=0</formula>
    </cfRule>
  </conditionalFormatting>
  <conditionalFormatting sqref="X387:X388">
    <cfRule type="notContainsBlanks" dxfId="4519" priority="2649">
      <formula>LEN(TRIM(X387))&gt;0</formula>
    </cfRule>
  </conditionalFormatting>
  <conditionalFormatting sqref="X387:X388">
    <cfRule type="containsBlanks" dxfId="4518" priority="2650">
      <formula>LEN(TRIM(X387))=0</formula>
    </cfRule>
  </conditionalFormatting>
  <conditionalFormatting sqref="X386">
    <cfRule type="notContainsBlanks" dxfId="4517" priority="2651">
      <formula>LEN(TRIM(X386))&gt;0</formula>
    </cfRule>
  </conditionalFormatting>
  <conditionalFormatting sqref="X386">
    <cfRule type="containsBlanks" dxfId="4516" priority="2652">
      <formula>LEN(TRIM(X386))=0</formula>
    </cfRule>
  </conditionalFormatting>
  <conditionalFormatting sqref="X386">
    <cfRule type="notContainsBlanks" dxfId="4515" priority="2653">
      <formula>LEN(TRIM(X386))&gt;0</formula>
    </cfRule>
  </conditionalFormatting>
  <conditionalFormatting sqref="X386">
    <cfRule type="containsBlanks" dxfId="4514" priority="2654">
      <formula>LEN(TRIM(X386))=0</formula>
    </cfRule>
  </conditionalFormatting>
  <conditionalFormatting sqref="X386">
    <cfRule type="notContainsBlanks" dxfId="4513" priority="2655">
      <formula>LEN(TRIM(X386))&gt;0</formula>
    </cfRule>
  </conditionalFormatting>
  <conditionalFormatting sqref="X386">
    <cfRule type="containsBlanks" dxfId="4512" priority="2656">
      <formula>LEN(TRIM(X386))=0</formula>
    </cfRule>
  </conditionalFormatting>
  <conditionalFormatting sqref="X390">
    <cfRule type="notContainsBlanks" dxfId="4511" priority="2657">
      <formula>LEN(TRIM(X390))&gt;0</formula>
    </cfRule>
  </conditionalFormatting>
  <conditionalFormatting sqref="X390">
    <cfRule type="containsBlanks" dxfId="4510" priority="2658">
      <formula>LEN(TRIM(X390))=0</formula>
    </cfRule>
  </conditionalFormatting>
  <conditionalFormatting sqref="I136:I139 I129">
    <cfRule type="notContainsBlanks" dxfId="4509" priority="2659">
      <formula>LEN(TRIM(I136))&gt;0</formula>
    </cfRule>
  </conditionalFormatting>
  <conditionalFormatting sqref="I136:I139 I129">
    <cfRule type="containsBlanks" dxfId="4508" priority="2660">
      <formula>LEN(TRIM(I136))=0</formula>
    </cfRule>
  </conditionalFormatting>
  <conditionalFormatting sqref="I137">
    <cfRule type="notContainsBlanks" dxfId="4507" priority="2661">
      <formula>LEN(TRIM(I137))&gt;0</formula>
    </cfRule>
  </conditionalFormatting>
  <conditionalFormatting sqref="I137">
    <cfRule type="containsBlanks" dxfId="4506" priority="2662">
      <formula>LEN(TRIM(I137))=0</formula>
    </cfRule>
  </conditionalFormatting>
  <conditionalFormatting sqref="I137">
    <cfRule type="notContainsBlanks" dxfId="4505" priority="2663">
      <formula>LEN(TRIM(I137))&gt;0</formula>
    </cfRule>
  </conditionalFormatting>
  <conditionalFormatting sqref="I137">
    <cfRule type="containsBlanks" dxfId="4504" priority="2664">
      <formula>LEN(TRIM(I137))=0</formula>
    </cfRule>
  </conditionalFormatting>
  <conditionalFormatting sqref="J148">
    <cfRule type="notContainsBlanks" dxfId="4503" priority="2665">
      <formula>LEN(TRIM(J148))&gt;0</formula>
    </cfRule>
  </conditionalFormatting>
  <conditionalFormatting sqref="J148">
    <cfRule type="containsBlanks" dxfId="4502" priority="2666">
      <formula>LEN(TRIM(J148))=0</formula>
    </cfRule>
  </conditionalFormatting>
  <conditionalFormatting sqref="J147:J150 J140">
    <cfRule type="notContainsBlanks" dxfId="4501" priority="2667">
      <formula>LEN(TRIM(J147))&gt;0</formula>
    </cfRule>
  </conditionalFormatting>
  <conditionalFormatting sqref="J147:J150 J140">
    <cfRule type="containsBlanks" dxfId="4500" priority="2668">
      <formula>LEN(TRIM(J147))=0</formula>
    </cfRule>
  </conditionalFormatting>
  <conditionalFormatting sqref="J148">
    <cfRule type="notContainsBlanks" dxfId="4499" priority="2669">
      <formula>LEN(TRIM(J148))&gt;0</formula>
    </cfRule>
  </conditionalFormatting>
  <conditionalFormatting sqref="J148">
    <cfRule type="containsBlanks" dxfId="4498" priority="2670">
      <formula>LEN(TRIM(J148))=0</formula>
    </cfRule>
  </conditionalFormatting>
  <conditionalFormatting sqref="J148">
    <cfRule type="notContainsBlanks" dxfId="4497" priority="2671">
      <formula>LEN(TRIM(J148))&gt;0</formula>
    </cfRule>
  </conditionalFormatting>
  <conditionalFormatting sqref="J148">
    <cfRule type="containsBlanks" dxfId="4496" priority="2672">
      <formula>LEN(TRIM(J148))=0</formula>
    </cfRule>
  </conditionalFormatting>
  <conditionalFormatting sqref="P305">
    <cfRule type="notContainsBlanks" dxfId="4495" priority="2673">
      <formula>LEN(TRIM(P305))&gt;0</formula>
    </cfRule>
  </conditionalFormatting>
  <conditionalFormatting sqref="P305">
    <cfRule type="containsBlanks" dxfId="4494" priority="2674">
      <formula>LEN(TRIM(P305))=0</formula>
    </cfRule>
  </conditionalFormatting>
  <conditionalFormatting sqref="P305">
    <cfRule type="notContainsBlanks" dxfId="4493" priority="2675">
      <formula>LEN(TRIM(P305))&gt;0</formula>
    </cfRule>
  </conditionalFormatting>
  <conditionalFormatting sqref="P305">
    <cfRule type="containsBlanks" dxfId="4492" priority="2676">
      <formula>LEN(TRIM(P305))=0</formula>
    </cfRule>
  </conditionalFormatting>
  <conditionalFormatting sqref="P305">
    <cfRule type="notContainsBlanks" dxfId="4491" priority="2677">
      <formula>LEN(TRIM(P305))&gt;0</formula>
    </cfRule>
  </conditionalFormatting>
  <conditionalFormatting sqref="P305">
    <cfRule type="containsBlanks" dxfId="4490" priority="2678">
      <formula>LEN(TRIM(P305))=0</formula>
    </cfRule>
  </conditionalFormatting>
  <conditionalFormatting sqref="P305">
    <cfRule type="notContainsBlanks" dxfId="4489" priority="2679">
      <formula>LEN(TRIM(P305))&gt;0</formula>
    </cfRule>
  </conditionalFormatting>
  <conditionalFormatting sqref="P305">
    <cfRule type="containsBlanks" dxfId="4488" priority="2680">
      <formula>LEN(TRIM(P305))=0</formula>
    </cfRule>
  </conditionalFormatting>
  <conditionalFormatting sqref="P305">
    <cfRule type="notContainsBlanks" dxfId="4487" priority="2681">
      <formula>LEN(TRIM(P305))&gt;0</formula>
    </cfRule>
  </conditionalFormatting>
  <conditionalFormatting sqref="P305">
    <cfRule type="containsBlanks" dxfId="4486" priority="2682">
      <formula>LEN(TRIM(P305))=0</formula>
    </cfRule>
  </conditionalFormatting>
  <conditionalFormatting sqref="P305">
    <cfRule type="notContainsBlanks" dxfId="4485" priority="2683">
      <formula>LEN(TRIM(P305))&gt;0</formula>
    </cfRule>
  </conditionalFormatting>
  <conditionalFormatting sqref="P305">
    <cfRule type="containsBlanks" dxfId="4484" priority="2684">
      <formula>LEN(TRIM(P305))=0</formula>
    </cfRule>
  </conditionalFormatting>
  <conditionalFormatting sqref="P305">
    <cfRule type="notContainsBlanks" dxfId="4483" priority="2685">
      <formula>LEN(TRIM(P305))&gt;0</formula>
    </cfRule>
  </conditionalFormatting>
  <conditionalFormatting sqref="P305">
    <cfRule type="containsBlanks" dxfId="4482" priority="2686">
      <formula>LEN(TRIM(P305))=0</formula>
    </cfRule>
  </conditionalFormatting>
  <conditionalFormatting sqref="H11:X14 H23:X26 H35:H38 H62:L62 R61:T62 H59:H60 H61:I61 K61:L61 L60 V62:W62 S60 V61 J35:J38 L35:X38">
    <cfRule type="notContainsBlanks" dxfId="4481" priority="2687">
      <formula>LEN(TRIM(H11))&gt;0</formula>
    </cfRule>
  </conditionalFormatting>
  <conditionalFormatting sqref="H11:X14 H23:X26 H35:H38 H62:L62 R61:T62 H59:H60 H61:I61 K61:L61 L60 V62:W62 S60 V61 J35:J38 L35:X38">
    <cfRule type="containsBlanks" dxfId="4480" priority="2688">
      <formula>LEN(TRIM(H11))=0</formula>
    </cfRule>
  </conditionalFormatting>
  <conditionalFormatting sqref="X11:X14 X23:X26 X35:X38">
    <cfRule type="notContainsBlanks" dxfId="4479" priority="2689">
      <formula>LEN(TRIM(X11))&gt;0</formula>
    </cfRule>
  </conditionalFormatting>
  <conditionalFormatting sqref="X11:X14 X23:X26 X35:X38">
    <cfRule type="containsBlanks" dxfId="4478" priority="2690">
      <formula>LEN(TRIM(X11))=0</formula>
    </cfRule>
  </conditionalFormatting>
  <conditionalFormatting sqref="N11:N14 N23:N26 N35:N38">
    <cfRule type="notContainsBlanks" dxfId="4477" priority="2691">
      <formula>LEN(TRIM(N11))&gt;0</formula>
    </cfRule>
  </conditionalFormatting>
  <conditionalFormatting sqref="N11:N14 N23:N26 N35:N38">
    <cfRule type="containsBlanks" dxfId="4476" priority="2692">
      <formula>LEN(TRIM(N11))=0</formula>
    </cfRule>
  </conditionalFormatting>
  <conditionalFormatting sqref="O11:O14 O23:O26 O35:O38">
    <cfRule type="notContainsBlanks" dxfId="4475" priority="2693">
      <formula>LEN(TRIM(O11))&gt;0</formula>
    </cfRule>
  </conditionalFormatting>
  <conditionalFormatting sqref="O11:O14 O23:O26 O35:O38">
    <cfRule type="containsBlanks" dxfId="4474" priority="2694">
      <formula>LEN(TRIM(O11))=0</formula>
    </cfRule>
  </conditionalFormatting>
  <conditionalFormatting sqref="T11:T14 T23:T26 T35:T38 T61:T62">
    <cfRule type="notContainsBlanks" dxfId="4473" priority="2695">
      <formula>LEN(TRIM(T11))&gt;0</formula>
    </cfRule>
  </conditionalFormatting>
  <conditionalFormatting sqref="T11:T14 T23:T26 T35:T38 T61:T62">
    <cfRule type="containsBlanks" dxfId="4472" priority="2696">
      <formula>LEN(TRIM(T11))=0</formula>
    </cfRule>
  </conditionalFormatting>
  <conditionalFormatting sqref="V11:V14 V23:V26 V35:V38 V61:V62">
    <cfRule type="notContainsBlanks" dxfId="4471" priority="2697">
      <formula>LEN(TRIM(V11))&gt;0</formula>
    </cfRule>
  </conditionalFormatting>
  <conditionalFormatting sqref="V11:V14 V23:V26 V35:V38 V61:V62">
    <cfRule type="containsBlanks" dxfId="4470" priority="2698">
      <formula>LEN(TRIM(V11))=0</formula>
    </cfRule>
  </conditionalFormatting>
  <conditionalFormatting sqref="U11:U14 U23:U26 U35:U38">
    <cfRule type="notContainsBlanks" dxfId="4469" priority="2699">
      <formula>LEN(TRIM(U11))&gt;0</formula>
    </cfRule>
  </conditionalFormatting>
  <conditionalFormatting sqref="U11:U14 U23:U26 U35:U38">
    <cfRule type="containsBlanks" dxfId="4468" priority="2700">
      <formula>LEN(TRIM(U11))=0</formula>
    </cfRule>
  </conditionalFormatting>
  <conditionalFormatting sqref="H96:X96 H107:X107 H74:X74 H77:X77 H80:X80 H83:X83 H84:H95 H97:H106 H108:H117 I85:X85 I88:X88 I91:X91 I94:X94 N95 N97:N106 N108:N117 P95 P97:P106 P108:P117 R95:S95 R97:S106 R108:S117 U95 U97:U106 U108:U117 X95 X97:X106 X108:X117 H62:L62 R61:T62 H60 H61:I61 K61:L61 L60 V62:W62 S60 V61 H63:X63">
    <cfRule type="notContainsBlanks" dxfId="4467" priority="2701">
      <formula>LEN(TRIM(H96))&gt;0</formula>
    </cfRule>
  </conditionalFormatting>
  <conditionalFormatting sqref="H96:X96 H107:X107 H74:X74 H77:X77 H80:X80 H83:X83 H84:H95 H97:H106 H108:H117 I85:X85 I88:X88 I91:X91 I94:X94 N95 N97:N106 N108:N117 P95 P97:P106 P108:P117 R95:S95 R97:S106 R108:S117 U95 U97:U106 U108:U117 X95 X97:X106 X108:X117 H62:L62 R61:T62 H60 H61:I61 K61:L61 L60 V62:W62 S60 V61 H63:X63">
    <cfRule type="containsBlanks" dxfId="4466" priority="2702">
      <formula>LEN(TRIM(H96))=0</formula>
    </cfRule>
  </conditionalFormatting>
  <conditionalFormatting sqref="M24">
    <cfRule type="notContainsBlanks" dxfId="4465" priority="2703">
      <formula>LEN(TRIM(M24))&gt;0</formula>
    </cfRule>
  </conditionalFormatting>
  <conditionalFormatting sqref="M24">
    <cfRule type="containsBlanks" dxfId="4464" priority="2704">
      <formula>LEN(TRIM(M24))=0</formula>
    </cfRule>
  </conditionalFormatting>
  <conditionalFormatting sqref="M25">
    <cfRule type="notContainsBlanks" dxfId="4463" priority="2705">
      <formula>LEN(TRIM(M25))&gt;0</formula>
    </cfRule>
  </conditionalFormatting>
  <conditionalFormatting sqref="M25">
    <cfRule type="containsBlanks" dxfId="4462" priority="2706">
      <formula>LEN(TRIM(M25))=0</formula>
    </cfRule>
  </conditionalFormatting>
  <conditionalFormatting sqref="U24">
    <cfRule type="notContainsBlanks" dxfId="4461" priority="2707">
      <formula>LEN(TRIM(U24))&gt;0</formula>
    </cfRule>
  </conditionalFormatting>
  <conditionalFormatting sqref="U24">
    <cfRule type="containsBlanks" dxfId="4460" priority="2708">
      <formula>LEN(TRIM(U24))=0</formula>
    </cfRule>
  </conditionalFormatting>
  <conditionalFormatting sqref="U25">
    <cfRule type="notContainsBlanks" dxfId="4459" priority="2709">
      <formula>LEN(TRIM(U25))&gt;0</formula>
    </cfRule>
  </conditionalFormatting>
  <conditionalFormatting sqref="U25">
    <cfRule type="containsBlanks" dxfId="4458" priority="2710">
      <formula>LEN(TRIM(U25))=0</formula>
    </cfRule>
  </conditionalFormatting>
  <conditionalFormatting sqref="U25">
    <cfRule type="notContainsBlanks" dxfId="4457" priority="2711">
      <formula>LEN(TRIM(U25))&gt;0</formula>
    </cfRule>
  </conditionalFormatting>
  <conditionalFormatting sqref="U25">
    <cfRule type="containsBlanks" dxfId="4456" priority="2712">
      <formula>LEN(TRIM(U25))=0</formula>
    </cfRule>
  </conditionalFormatting>
  <conditionalFormatting sqref="U25">
    <cfRule type="notContainsBlanks" dxfId="4455" priority="2713">
      <formula>LEN(TRIM(U25))&gt;0</formula>
    </cfRule>
  </conditionalFormatting>
  <conditionalFormatting sqref="U25">
    <cfRule type="containsBlanks" dxfId="4454" priority="2714">
      <formula>LEN(TRIM(U25))=0</formula>
    </cfRule>
  </conditionalFormatting>
  <conditionalFormatting sqref="U26">
    <cfRule type="notContainsBlanks" dxfId="4453" priority="2715">
      <formula>LEN(TRIM(U26))&gt;0</formula>
    </cfRule>
  </conditionalFormatting>
  <conditionalFormatting sqref="U26">
    <cfRule type="containsBlanks" dxfId="4452" priority="2716">
      <formula>LEN(TRIM(U26))=0</formula>
    </cfRule>
  </conditionalFormatting>
  <conditionalFormatting sqref="U24">
    <cfRule type="notContainsBlanks" dxfId="4451" priority="2717">
      <formula>LEN(TRIM(U24))&gt;0</formula>
    </cfRule>
  </conditionalFormatting>
  <conditionalFormatting sqref="U24">
    <cfRule type="containsBlanks" dxfId="4450" priority="2718">
      <formula>LEN(TRIM(U24))=0</formula>
    </cfRule>
  </conditionalFormatting>
  <conditionalFormatting sqref="U24">
    <cfRule type="notContainsBlanks" dxfId="4449" priority="2719">
      <formula>LEN(TRIM(U24))&gt;0</formula>
    </cfRule>
  </conditionalFormatting>
  <conditionalFormatting sqref="U24">
    <cfRule type="containsBlanks" dxfId="4448" priority="2720">
      <formula>LEN(TRIM(U24))=0</formula>
    </cfRule>
  </conditionalFormatting>
  <conditionalFormatting sqref="U26">
    <cfRule type="notContainsBlanks" dxfId="4447" priority="2721">
      <formula>LEN(TRIM(U26))&gt;0</formula>
    </cfRule>
  </conditionalFormatting>
  <conditionalFormatting sqref="U26">
    <cfRule type="containsBlanks" dxfId="4446" priority="2722">
      <formula>LEN(TRIM(U26))=0</formula>
    </cfRule>
  </conditionalFormatting>
  <conditionalFormatting sqref="U26">
    <cfRule type="notContainsBlanks" dxfId="4445" priority="2723">
      <formula>LEN(TRIM(U26))&gt;0</formula>
    </cfRule>
  </conditionalFormatting>
  <conditionalFormatting sqref="U26">
    <cfRule type="containsBlanks" dxfId="4444" priority="2724">
      <formula>LEN(TRIM(U26))=0</formula>
    </cfRule>
  </conditionalFormatting>
  <conditionalFormatting sqref="U63 U74 U85 U96 U107">
    <cfRule type="notContainsBlanks" dxfId="4443" priority="2725">
      <formula>LEN(TRIM(U63))&gt;0</formula>
    </cfRule>
  </conditionalFormatting>
  <conditionalFormatting sqref="U63 U74 U85 U96 U107">
    <cfRule type="containsBlanks" dxfId="4442" priority="2726">
      <formula>LEN(TRIM(U63))=0</formula>
    </cfRule>
  </conditionalFormatting>
  <conditionalFormatting sqref="U63 U74 U85 U96 U107">
    <cfRule type="notContainsBlanks" dxfId="4441" priority="2727">
      <formula>LEN(TRIM(U63))&gt;0</formula>
    </cfRule>
  </conditionalFormatting>
  <conditionalFormatting sqref="U63 U74 U85 U96 U107">
    <cfRule type="containsBlanks" dxfId="4440" priority="2728">
      <formula>LEN(TRIM(U63))=0</formula>
    </cfRule>
  </conditionalFormatting>
  <conditionalFormatting sqref="U63 U74 U85 U96 U107">
    <cfRule type="notContainsBlanks" dxfId="4439" priority="2729">
      <formula>LEN(TRIM(U63))&gt;0</formula>
    </cfRule>
  </conditionalFormatting>
  <conditionalFormatting sqref="U63 U74 U85 U96 U107">
    <cfRule type="containsBlanks" dxfId="4438" priority="2730">
      <formula>LEN(TRIM(U63))=0</formula>
    </cfRule>
  </conditionalFormatting>
  <conditionalFormatting sqref="V61:V63 V74 V85 V96 V107">
    <cfRule type="notContainsBlanks" dxfId="4437" priority="2731">
      <formula>LEN(TRIM(V61))&gt;0</formula>
    </cfRule>
  </conditionalFormatting>
  <conditionalFormatting sqref="V61:V63 V74 V85 V96 V107">
    <cfRule type="containsBlanks" dxfId="4436" priority="2732">
      <formula>LEN(TRIM(V61))=0</formula>
    </cfRule>
  </conditionalFormatting>
  <conditionalFormatting sqref="O63 O74 O85 O96 O107">
    <cfRule type="notContainsBlanks" dxfId="4435" priority="2733">
      <formula>LEN(TRIM(O63))&gt;0</formula>
    </cfRule>
  </conditionalFormatting>
  <conditionalFormatting sqref="O63 O74 O85 O96 O107">
    <cfRule type="containsBlanks" dxfId="4434" priority="2734">
      <formula>LEN(TRIM(O63))=0</formula>
    </cfRule>
  </conditionalFormatting>
  <conditionalFormatting sqref="O63 O74 O85 O96 O107">
    <cfRule type="notContainsBlanks" dxfId="4433" priority="2735">
      <formula>LEN(TRIM(O63))&gt;0</formula>
    </cfRule>
  </conditionalFormatting>
  <conditionalFormatting sqref="O63 O74 O85 O96 O107">
    <cfRule type="containsBlanks" dxfId="4432" priority="2736">
      <formula>LEN(TRIM(O63))=0</formula>
    </cfRule>
  </conditionalFormatting>
  <conditionalFormatting sqref="S15:S26 H16:R26 T16:X26">
    <cfRule type="notContainsBlanks" dxfId="4431" priority="2737">
      <formula>LEN(TRIM(S15))&gt;0</formula>
    </cfRule>
  </conditionalFormatting>
  <conditionalFormatting sqref="S15:S26 H16:R26 T16:X26">
    <cfRule type="containsBlanks" dxfId="4430" priority="2738">
      <formula>LEN(TRIM(S15))=0</formula>
    </cfRule>
  </conditionalFormatting>
  <conditionalFormatting sqref="U16:U17">
    <cfRule type="notContainsBlanks" dxfId="4429" priority="2739">
      <formula>LEN(TRIM(U16))&gt;0</formula>
    </cfRule>
  </conditionalFormatting>
  <conditionalFormatting sqref="U16:U17">
    <cfRule type="containsBlanks" dxfId="4428" priority="2740">
      <formula>LEN(TRIM(U16))=0</formula>
    </cfRule>
  </conditionalFormatting>
  <conditionalFormatting sqref="U21">
    <cfRule type="notContainsBlanks" dxfId="4427" priority="2741">
      <formula>LEN(TRIM(U21))&gt;0</formula>
    </cfRule>
  </conditionalFormatting>
  <conditionalFormatting sqref="U21">
    <cfRule type="containsBlanks" dxfId="4426" priority="2742">
      <formula>LEN(TRIM(U21))=0</formula>
    </cfRule>
  </conditionalFormatting>
  <conditionalFormatting sqref="U18:U20">
    <cfRule type="notContainsBlanks" dxfId="4425" priority="2743">
      <formula>LEN(TRIM(U18))&gt;0</formula>
    </cfRule>
  </conditionalFormatting>
  <conditionalFormatting sqref="U18:U20">
    <cfRule type="containsBlanks" dxfId="4424" priority="2744">
      <formula>LEN(TRIM(U18))=0</formula>
    </cfRule>
  </conditionalFormatting>
  <conditionalFormatting sqref="U22">
    <cfRule type="notContainsBlanks" dxfId="4423" priority="2745">
      <formula>LEN(TRIM(U22))&gt;0</formula>
    </cfRule>
  </conditionalFormatting>
  <conditionalFormatting sqref="U22">
    <cfRule type="containsBlanks" dxfId="4422" priority="2746">
      <formula>LEN(TRIM(U22))=0</formula>
    </cfRule>
  </conditionalFormatting>
  <conditionalFormatting sqref="V16:V26">
    <cfRule type="notContainsBlanks" dxfId="4421" priority="2747">
      <formula>LEN(TRIM(V16))&gt;0</formula>
    </cfRule>
  </conditionalFormatting>
  <conditionalFormatting sqref="V16:V26">
    <cfRule type="containsBlanks" dxfId="4420" priority="2748">
      <formula>LEN(TRIM(V16))=0</formula>
    </cfRule>
  </conditionalFormatting>
  <conditionalFormatting sqref="O16:O26">
    <cfRule type="notContainsBlanks" dxfId="4419" priority="2749">
      <formula>LEN(TRIM(O16))&gt;0</formula>
    </cfRule>
  </conditionalFormatting>
  <conditionalFormatting sqref="O16:O26">
    <cfRule type="containsBlanks" dxfId="4418" priority="2750">
      <formula>LEN(TRIM(O16))=0</formula>
    </cfRule>
  </conditionalFormatting>
  <conditionalFormatting sqref="O16:O26">
    <cfRule type="notContainsBlanks" dxfId="4417" priority="2751">
      <formula>LEN(TRIM(O16))&gt;0</formula>
    </cfRule>
  </conditionalFormatting>
  <conditionalFormatting sqref="O16:O26">
    <cfRule type="containsBlanks" dxfId="4416" priority="2752">
      <formula>LEN(TRIM(O16))=0</formula>
    </cfRule>
  </conditionalFormatting>
  <conditionalFormatting sqref="U18:U20">
    <cfRule type="notContainsBlanks" dxfId="4415" priority="2753">
      <formula>LEN(TRIM(U18))&gt;0</formula>
    </cfRule>
  </conditionalFormatting>
  <conditionalFormatting sqref="U18:U20">
    <cfRule type="containsBlanks" dxfId="4414" priority="2754">
      <formula>LEN(TRIM(U18))=0</formula>
    </cfRule>
  </conditionalFormatting>
  <conditionalFormatting sqref="U23">
    <cfRule type="notContainsBlanks" dxfId="4413" priority="2755">
      <formula>LEN(TRIM(U23))&gt;0</formula>
    </cfRule>
  </conditionalFormatting>
  <conditionalFormatting sqref="U23">
    <cfRule type="containsBlanks" dxfId="4412" priority="2756">
      <formula>LEN(TRIM(U23))=0</formula>
    </cfRule>
  </conditionalFormatting>
  <conditionalFormatting sqref="M19">
    <cfRule type="notContainsBlanks" dxfId="4411" priority="2757">
      <formula>LEN(TRIM(M19))&gt;0</formula>
    </cfRule>
  </conditionalFormatting>
  <conditionalFormatting sqref="M19">
    <cfRule type="containsBlanks" dxfId="4410" priority="2758">
      <formula>LEN(TRIM(M19))=0</formula>
    </cfRule>
  </conditionalFormatting>
  <conditionalFormatting sqref="M21">
    <cfRule type="notContainsBlanks" dxfId="4409" priority="2759">
      <formula>LEN(TRIM(M21))&gt;0</formula>
    </cfRule>
  </conditionalFormatting>
  <conditionalFormatting sqref="M21">
    <cfRule type="containsBlanks" dxfId="4408" priority="2760">
      <formula>LEN(TRIM(M21))=0</formula>
    </cfRule>
  </conditionalFormatting>
  <conditionalFormatting sqref="M22">
    <cfRule type="notContainsBlanks" dxfId="4407" priority="2761">
      <formula>LEN(TRIM(M22))&gt;0</formula>
    </cfRule>
  </conditionalFormatting>
  <conditionalFormatting sqref="M22">
    <cfRule type="containsBlanks" dxfId="4406" priority="2762">
      <formula>LEN(TRIM(M22))=0</formula>
    </cfRule>
  </conditionalFormatting>
  <conditionalFormatting sqref="U16:U17">
    <cfRule type="notContainsBlanks" dxfId="4405" priority="2763">
      <formula>LEN(TRIM(U16))&gt;0</formula>
    </cfRule>
  </conditionalFormatting>
  <conditionalFormatting sqref="U16:U17">
    <cfRule type="containsBlanks" dxfId="4404" priority="2764">
      <formula>LEN(TRIM(U16))=0</formula>
    </cfRule>
  </conditionalFormatting>
  <conditionalFormatting sqref="U21">
    <cfRule type="notContainsBlanks" dxfId="4403" priority="2765">
      <formula>LEN(TRIM(U21))&gt;0</formula>
    </cfRule>
  </conditionalFormatting>
  <conditionalFormatting sqref="U21">
    <cfRule type="containsBlanks" dxfId="4402" priority="2766">
      <formula>LEN(TRIM(U21))=0</formula>
    </cfRule>
  </conditionalFormatting>
  <conditionalFormatting sqref="U22">
    <cfRule type="notContainsBlanks" dxfId="4401" priority="2767">
      <formula>LEN(TRIM(U22))&gt;0</formula>
    </cfRule>
  </conditionalFormatting>
  <conditionalFormatting sqref="U22">
    <cfRule type="containsBlanks" dxfId="4400" priority="2768">
      <formula>LEN(TRIM(U22))=0</formula>
    </cfRule>
  </conditionalFormatting>
  <conditionalFormatting sqref="U23">
    <cfRule type="notContainsBlanks" dxfId="4399" priority="2769">
      <formula>LEN(TRIM(U23))&gt;0</formula>
    </cfRule>
  </conditionalFormatting>
  <conditionalFormatting sqref="U23">
    <cfRule type="containsBlanks" dxfId="4398" priority="2770">
      <formula>LEN(TRIM(U23))=0</formula>
    </cfRule>
  </conditionalFormatting>
  <conditionalFormatting sqref="T16:T17">
    <cfRule type="notContainsBlanks" dxfId="4397" priority="2771">
      <formula>LEN(TRIM(T16))&gt;0</formula>
    </cfRule>
  </conditionalFormatting>
  <conditionalFormatting sqref="T16:T17">
    <cfRule type="containsBlanks" dxfId="4396" priority="2772">
      <formula>LEN(TRIM(T16))=0</formula>
    </cfRule>
  </conditionalFormatting>
  <conditionalFormatting sqref="T16:T17">
    <cfRule type="notContainsBlanks" dxfId="4395" priority="2773">
      <formula>LEN(TRIM(T16))&gt;0</formula>
    </cfRule>
  </conditionalFormatting>
  <conditionalFormatting sqref="T16:T17">
    <cfRule type="containsBlanks" dxfId="4394" priority="2774">
      <formula>LEN(TRIM(T16))=0</formula>
    </cfRule>
  </conditionalFormatting>
  <conditionalFormatting sqref="M132:N139 K132:K138 H131:O131 I132:I139 S131:X131">
    <cfRule type="notContainsBlanks" dxfId="4393" priority="2775">
      <formula>LEN(TRIM(M132))&gt;0</formula>
    </cfRule>
  </conditionalFormatting>
  <conditionalFormatting sqref="M132:N139 K132:K138 H131:O131 I132:I139 S131:X131">
    <cfRule type="containsBlanks" dxfId="4392" priority="2776">
      <formula>LEN(TRIM(M132))=0</formula>
    </cfRule>
  </conditionalFormatting>
  <conditionalFormatting sqref="K131:K138">
    <cfRule type="notContainsBlanks" dxfId="4391" priority="2777">
      <formula>LEN(TRIM(K131))&gt;0</formula>
    </cfRule>
  </conditionalFormatting>
  <conditionalFormatting sqref="K131:K138">
    <cfRule type="containsBlanks" dxfId="4390" priority="2778">
      <formula>LEN(TRIM(K131))=0</formula>
    </cfRule>
  </conditionalFormatting>
  <conditionalFormatting sqref="H142:X142">
    <cfRule type="notContainsBlanks" dxfId="4389" priority="2779">
      <formula>LEN(TRIM(H142))&gt;0</formula>
    </cfRule>
  </conditionalFormatting>
  <conditionalFormatting sqref="H142:X142">
    <cfRule type="containsBlanks" dxfId="4388" priority="2780">
      <formula>LEN(TRIM(H142))=0</formula>
    </cfRule>
  </conditionalFormatting>
  <conditionalFormatting sqref="K142:X142">
    <cfRule type="notContainsBlanks" dxfId="4387" priority="2781">
      <formula>LEN(TRIM(K142))&gt;0</formula>
    </cfRule>
  </conditionalFormatting>
  <conditionalFormatting sqref="K142:X142">
    <cfRule type="containsBlanks" dxfId="4386" priority="2782">
      <formula>LEN(TRIM(K142))=0</formula>
    </cfRule>
  </conditionalFormatting>
  <conditionalFormatting sqref="Q142">
    <cfRule type="notContainsBlanks" dxfId="4385" priority="2783">
      <formula>LEN(TRIM(Q142))&gt;0</formula>
    </cfRule>
  </conditionalFormatting>
  <conditionalFormatting sqref="Q142">
    <cfRule type="containsBlanks" dxfId="4384" priority="2784">
      <formula>LEN(TRIM(Q142))=0</formula>
    </cfRule>
  </conditionalFormatting>
  <conditionalFormatting sqref="H153:X153 K154:K172">
    <cfRule type="notContainsBlanks" dxfId="4383" priority="2785">
      <formula>LEN(TRIM(H153))&gt;0</formula>
    </cfRule>
  </conditionalFormatting>
  <conditionalFormatting sqref="H153:X153 K154:K172">
    <cfRule type="containsBlanks" dxfId="4382" priority="2786">
      <formula>LEN(TRIM(H153))=0</formula>
    </cfRule>
  </conditionalFormatting>
  <conditionalFormatting sqref="K153:K172">
    <cfRule type="notContainsBlanks" dxfId="4381" priority="2787">
      <formula>LEN(TRIM(K153))&gt;0</formula>
    </cfRule>
  </conditionalFormatting>
  <conditionalFormatting sqref="K153:K172">
    <cfRule type="containsBlanks" dxfId="4380" priority="2788">
      <formula>LEN(TRIM(K153))=0</formula>
    </cfRule>
  </conditionalFormatting>
  <conditionalFormatting sqref="Q153">
    <cfRule type="notContainsBlanks" dxfId="4379" priority="2789">
      <formula>LEN(TRIM(Q153))&gt;0</formula>
    </cfRule>
  </conditionalFormatting>
  <conditionalFormatting sqref="Q153">
    <cfRule type="containsBlanks" dxfId="4378" priority="2790">
      <formula>LEN(TRIM(Q153))=0</formula>
    </cfRule>
  </conditionalFormatting>
  <conditionalFormatting sqref="H164:X164">
    <cfRule type="notContainsBlanks" dxfId="4377" priority="2791">
      <formula>LEN(TRIM(H164))&gt;0</formula>
    </cfRule>
  </conditionalFormatting>
  <conditionalFormatting sqref="H164:X164">
    <cfRule type="containsBlanks" dxfId="4376" priority="2792">
      <formula>LEN(TRIM(H164))=0</formula>
    </cfRule>
  </conditionalFormatting>
  <conditionalFormatting sqref="K164">
    <cfRule type="notContainsBlanks" dxfId="4375" priority="2793">
      <formula>LEN(TRIM(K164))&gt;0</formula>
    </cfRule>
  </conditionalFormatting>
  <conditionalFormatting sqref="K164">
    <cfRule type="containsBlanks" dxfId="4374" priority="2794">
      <formula>LEN(TRIM(K164))=0</formula>
    </cfRule>
  </conditionalFormatting>
  <conditionalFormatting sqref="Q164">
    <cfRule type="notContainsBlanks" dxfId="4373" priority="2795">
      <formula>LEN(TRIM(Q164))&gt;0</formula>
    </cfRule>
  </conditionalFormatting>
  <conditionalFormatting sqref="Q164">
    <cfRule type="containsBlanks" dxfId="4372" priority="2796">
      <formula>LEN(TRIM(Q164))=0</formula>
    </cfRule>
  </conditionalFormatting>
  <conditionalFormatting sqref="H225:I227 Q229 K225:X227">
    <cfRule type="notContainsBlanks" dxfId="4371" priority="2797">
      <formula>LEN(TRIM(H225))&gt;0</formula>
    </cfRule>
  </conditionalFormatting>
  <conditionalFormatting sqref="H225:I227 Q229 K225:X227">
    <cfRule type="containsBlanks" dxfId="4370" priority="2798">
      <formula>LEN(TRIM(H225))=0</formula>
    </cfRule>
  </conditionalFormatting>
  <conditionalFormatting sqref="T225:T227">
    <cfRule type="notContainsBlanks" dxfId="4369" priority="2799">
      <formula>LEN(TRIM(T225))&gt;0</formula>
    </cfRule>
  </conditionalFormatting>
  <conditionalFormatting sqref="T225:T227">
    <cfRule type="containsBlanks" dxfId="4368" priority="2800">
      <formula>LEN(TRIM(T225))=0</formula>
    </cfRule>
  </conditionalFormatting>
  <conditionalFormatting sqref="U225:U227">
    <cfRule type="notContainsBlanks" dxfId="4367" priority="2801">
      <formula>LEN(TRIM(U225))&gt;0</formula>
    </cfRule>
  </conditionalFormatting>
  <conditionalFormatting sqref="U225:U227">
    <cfRule type="containsBlanks" dxfId="4366" priority="2802">
      <formula>LEN(TRIM(U225))=0</formula>
    </cfRule>
  </conditionalFormatting>
  <conditionalFormatting sqref="T225:T227">
    <cfRule type="notContainsBlanks" dxfId="4365" priority="2803">
      <formula>LEN(TRIM(T225))&gt;0</formula>
    </cfRule>
  </conditionalFormatting>
  <conditionalFormatting sqref="T225:T227">
    <cfRule type="containsBlanks" dxfId="4364" priority="2804">
      <formula>LEN(TRIM(T225))=0</formula>
    </cfRule>
  </conditionalFormatting>
  <conditionalFormatting sqref="U225:U227">
    <cfRule type="notContainsBlanks" dxfId="4363" priority="2805">
      <formula>LEN(TRIM(U225))&gt;0</formula>
    </cfRule>
  </conditionalFormatting>
  <conditionalFormatting sqref="U225:U227">
    <cfRule type="containsBlanks" dxfId="4362" priority="2806">
      <formula>LEN(TRIM(U225))=0</formula>
    </cfRule>
  </conditionalFormatting>
  <conditionalFormatting sqref="V225:V227">
    <cfRule type="notContainsBlanks" dxfId="4361" priority="2807">
      <formula>LEN(TRIM(V225))&gt;0</formula>
    </cfRule>
  </conditionalFormatting>
  <conditionalFormatting sqref="V225:V227">
    <cfRule type="containsBlanks" dxfId="4360" priority="2808">
      <formula>LEN(TRIM(V225))=0</formula>
    </cfRule>
  </conditionalFormatting>
  <conditionalFormatting sqref="V225:V227">
    <cfRule type="notContainsBlanks" dxfId="4359" priority="2809">
      <formula>LEN(TRIM(V225))&gt;0</formula>
    </cfRule>
  </conditionalFormatting>
  <conditionalFormatting sqref="V225:V227">
    <cfRule type="containsBlanks" dxfId="4358" priority="2810">
      <formula>LEN(TRIM(V225))=0</formula>
    </cfRule>
  </conditionalFormatting>
  <conditionalFormatting sqref="X225:X227">
    <cfRule type="notContainsBlanks" dxfId="4357" priority="2811">
      <formula>LEN(TRIM(X225))&gt;0</formula>
    </cfRule>
  </conditionalFormatting>
  <conditionalFormatting sqref="X225:X227">
    <cfRule type="containsBlanks" dxfId="4356" priority="2812">
      <formula>LEN(TRIM(X225))=0</formula>
    </cfRule>
  </conditionalFormatting>
  <conditionalFormatting sqref="X225:X227">
    <cfRule type="notContainsBlanks" dxfId="4355" priority="2813">
      <formula>LEN(TRIM(X225))&gt;0</formula>
    </cfRule>
  </conditionalFormatting>
  <conditionalFormatting sqref="X225:X227">
    <cfRule type="containsBlanks" dxfId="4354" priority="2814">
      <formula>LEN(TRIM(X225))=0</formula>
    </cfRule>
  </conditionalFormatting>
  <conditionalFormatting sqref="S225:S227">
    <cfRule type="notContainsBlanks" dxfId="4353" priority="2815">
      <formula>LEN(TRIM(S225))&gt;0</formula>
    </cfRule>
  </conditionalFormatting>
  <conditionalFormatting sqref="S225:S227">
    <cfRule type="containsBlanks" dxfId="4352" priority="2816">
      <formula>LEN(TRIM(S225))=0</formula>
    </cfRule>
  </conditionalFormatting>
  <conditionalFormatting sqref="S225:S227">
    <cfRule type="notContainsBlanks" dxfId="4351" priority="2817">
      <formula>LEN(TRIM(S225))&gt;0</formula>
    </cfRule>
  </conditionalFormatting>
  <conditionalFormatting sqref="S225:S227">
    <cfRule type="containsBlanks" dxfId="4350" priority="2818">
      <formula>LEN(TRIM(S225))=0</formula>
    </cfRule>
  </conditionalFormatting>
  <conditionalFormatting sqref="S225:S227">
    <cfRule type="notContainsBlanks" dxfId="4349" priority="2819">
      <formula>LEN(TRIM(S225))&gt;0</formula>
    </cfRule>
  </conditionalFormatting>
  <conditionalFormatting sqref="S225:S227">
    <cfRule type="containsBlanks" dxfId="4348" priority="2820">
      <formula>LEN(TRIM(S225))=0</formula>
    </cfRule>
  </conditionalFormatting>
  <conditionalFormatting sqref="H186:X186">
    <cfRule type="notContainsBlanks" dxfId="4347" priority="2821">
      <formula>LEN(TRIM(H186))&gt;0</formula>
    </cfRule>
  </conditionalFormatting>
  <conditionalFormatting sqref="H186:X186">
    <cfRule type="containsBlanks" dxfId="4346" priority="2822">
      <formula>LEN(TRIM(H186))=0</formula>
    </cfRule>
  </conditionalFormatting>
  <conditionalFormatting sqref="S186">
    <cfRule type="notContainsBlanks" dxfId="4345" priority="2823">
      <formula>LEN(TRIM(S186))&gt;0</formula>
    </cfRule>
  </conditionalFormatting>
  <conditionalFormatting sqref="S186">
    <cfRule type="containsBlanks" dxfId="4344" priority="2824">
      <formula>LEN(TRIM(S186))=0</formula>
    </cfRule>
  </conditionalFormatting>
  <conditionalFormatting sqref="S186">
    <cfRule type="notContainsBlanks" dxfId="4343" priority="2825">
      <formula>LEN(TRIM(S186))&gt;0</formula>
    </cfRule>
  </conditionalFormatting>
  <conditionalFormatting sqref="S186">
    <cfRule type="containsBlanks" dxfId="4342" priority="2826">
      <formula>LEN(TRIM(S186))=0</formula>
    </cfRule>
  </conditionalFormatting>
  <conditionalFormatting sqref="X186">
    <cfRule type="notContainsBlanks" dxfId="4341" priority="2827">
      <formula>LEN(TRIM(X186))&gt;0</formula>
    </cfRule>
  </conditionalFormatting>
  <conditionalFormatting sqref="X186">
    <cfRule type="containsBlanks" dxfId="4340" priority="2828">
      <formula>LEN(TRIM(X186))=0</formula>
    </cfRule>
  </conditionalFormatting>
  <conditionalFormatting sqref="X186">
    <cfRule type="notContainsBlanks" dxfId="4339" priority="2829">
      <formula>LEN(TRIM(X186))&gt;0</formula>
    </cfRule>
  </conditionalFormatting>
  <conditionalFormatting sqref="X186">
    <cfRule type="containsBlanks" dxfId="4338" priority="2830">
      <formula>LEN(TRIM(X186))=0</formula>
    </cfRule>
  </conditionalFormatting>
  <conditionalFormatting sqref="T186">
    <cfRule type="notContainsBlanks" dxfId="4337" priority="2831">
      <formula>LEN(TRIM(T186))&gt;0</formula>
    </cfRule>
  </conditionalFormatting>
  <conditionalFormatting sqref="T186">
    <cfRule type="containsBlanks" dxfId="4336" priority="2832">
      <formula>LEN(TRIM(T186))=0</formula>
    </cfRule>
  </conditionalFormatting>
  <conditionalFormatting sqref="U186">
    <cfRule type="notContainsBlanks" dxfId="4335" priority="2833">
      <formula>LEN(TRIM(U186))&gt;0</formula>
    </cfRule>
  </conditionalFormatting>
  <conditionalFormatting sqref="U186">
    <cfRule type="containsBlanks" dxfId="4334" priority="2834">
      <formula>LEN(TRIM(U186))=0</formula>
    </cfRule>
  </conditionalFormatting>
  <conditionalFormatting sqref="X186">
    <cfRule type="notContainsBlanks" dxfId="4333" priority="2835">
      <formula>LEN(TRIM(X186))&gt;0</formula>
    </cfRule>
  </conditionalFormatting>
  <conditionalFormatting sqref="X186">
    <cfRule type="containsBlanks" dxfId="4332" priority="2836">
      <formula>LEN(TRIM(X186))=0</formula>
    </cfRule>
  </conditionalFormatting>
  <conditionalFormatting sqref="X186">
    <cfRule type="notContainsBlanks" dxfId="4331" priority="2837">
      <formula>LEN(TRIM(X186))&gt;0</formula>
    </cfRule>
  </conditionalFormatting>
  <conditionalFormatting sqref="X186">
    <cfRule type="containsBlanks" dxfId="4330" priority="2838">
      <formula>LEN(TRIM(X186))=0</formula>
    </cfRule>
  </conditionalFormatting>
  <conditionalFormatting sqref="X186">
    <cfRule type="notContainsBlanks" dxfId="4329" priority="2839">
      <formula>LEN(TRIM(X186))&gt;0</formula>
    </cfRule>
  </conditionalFormatting>
  <conditionalFormatting sqref="X186">
    <cfRule type="containsBlanks" dxfId="4328" priority="2840">
      <formula>LEN(TRIM(X186))=0</formula>
    </cfRule>
  </conditionalFormatting>
  <conditionalFormatting sqref="H197:X197">
    <cfRule type="notContainsBlanks" dxfId="4327" priority="2841">
      <formula>LEN(TRIM(H197))&gt;0</formula>
    </cfRule>
  </conditionalFormatting>
  <conditionalFormatting sqref="H197:X197">
    <cfRule type="containsBlanks" dxfId="4326" priority="2842">
      <formula>LEN(TRIM(H197))=0</formula>
    </cfRule>
  </conditionalFormatting>
  <conditionalFormatting sqref="S197">
    <cfRule type="notContainsBlanks" dxfId="4325" priority="2843">
      <formula>LEN(TRIM(S197))&gt;0</formula>
    </cfRule>
  </conditionalFormatting>
  <conditionalFormatting sqref="S197">
    <cfRule type="containsBlanks" dxfId="4324" priority="2844">
      <formula>LEN(TRIM(S197))=0</formula>
    </cfRule>
  </conditionalFormatting>
  <conditionalFormatting sqref="S197">
    <cfRule type="notContainsBlanks" dxfId="4323" priority="2845">
      <formula>LEN(TRIM(S197))&gt;0</formula>
    </cfRule>
  </conditionalFormatting>
  <conditionalFormatting sqref="S197">
    <cfRule type="containsBlanks" dxfId="4322" priority="2846">
      <formula>LEN(TRIM(S197))=0</formula>
    </cfRule>
  </conditionalFormatting>
  <conditionalFormatting sqref="X197">
    <cfRule type="notContainsBlanks" dxfId="4321" priority="2847">
      <formula>LEN(TRIM(X197))&gt;0</formula>
    </cfRule>
  </conditionalFormatting>
  <conditionalFormatting sqref="X197">
    <cfRule type="containsBlanks" dxfId="4320" priority="2848">
      <formula>LEN(TRIM(X197))=0</formula>
    </cfRule>
  </conditionalFormatting>
  <conditionalFormatting sqref="X197">
    <cfRule type="notContainsBlanks" dxfId="4319" priority="2849">
      <formula>LEN(TRIM(X197))&gt;0</formula>
    </cfRule>
  </conditionalFormatting>
  <conditionalFormatting sqref="X197">
    <cfRule type="containsBlanks" dxfId="4318" priority="2850">
      <formula>LEN(TRIM(X197))=0</formula>
    </cfRule>
  </conditionalFormatting>
  <conditionalFormatting sqref="T197">
    <cfRule type="notContainsBlanks" dxfId="4317" priority="2851">
      <formula>LEN(TRIM(T197))&gt;0</formula>
    </cfRule>
  </conditionalFormatting>
  <conditionalFormatting sqref="T197">
    <cfRule type="containsBlanks" dxfId="4316" priority="2852">
      <formula>LEN(TRIM(T197))=0</formula>
    </cfRule>
  </conditionalFormatting>
  <conditionalFormatting sqref="U197">
    <cfRule type="notContainsBlanks" dxfId="4315" priority="2853">
      <formula>LEN(TRIM(U197))&gt;0</formula>
    </cfRule>
  </conditionalFormatting>
  <conditionalFormatting sqref="U197">
    <cfRule type="containsBlanks" dxfId="4314" priority="2854">
      <formula>LEN(TRIM(U197))=0</formula>
    </cfRule>
  </conditionalFormatting>
  <conditionalFormatting sqref="X197">
    <cfRule type="notContainsBlanks" dxfId="4313" priority="2855">
      <formula>LEN(TRIM(X197))&gt;0</formula>
    </cfRule>
  </conditionalFormatting>
  <conditionalFormatting sqref="X197">
    <cfRule type="containsBlanks" dxfId="4312" priority="2856">
      <formula>LEN(TRIM(X197))=0</formula>
    </cfRule>
  </conditionalFormatting>
  <conditionalFormatting sqref="X197">
    <cfRule type="notContainsBlanks" dxfId="4311" priority="2857">
      <formula>LEN(TRIM(X197))&gt;0</formula>
    </cfRule>
  </conditionalFormatting>
  <conditionalFormatting sqref="X197">
    <cfRule type="containsBlanks" dxfId="4310" priority="2858">
      <formula>LEN(TRIM(X197))=0</formula>
    </cfRule>
  </conditionalFormatting>
  <conditionalFormatting sqref="X197">
    <cfRule type="notContainsBlanks" dxfId="4309" priority="2859">
      <formula>LEN(TRIM(X197))&gt;0</formula>
    </cfRule>
  </conditionalFormatting>
  <conditionalFormatting sqref="X197">
    <cfRule type="containsBlanks" dxfId="4308" priority="2860">
      <formula>LEN(TRIM(X197))=0</formula>
    </cfRule>
  </conditionalFormatting>
  <conditionalFormatting sqref="H208:X208">
    <cfRule type="notContainsBlanks" dxfId="4307" priority="2861">
      <formula>LEN(TRIM(H208))&gt;0</formula>
    </cfRule>
  </conditionalFormatting>
  <conditionalFormatting sqref="H208:X208">
    <cfRule type="containsBlanks" dxfId="4306" priority="2862">
      <formula>LEN(TRIM(H208))=0</formula>
    </cfRule>
  </conditionalFormatting>
  <conditionalFormatting sqref="S208">
    <cfRule type="notContainsBlanks" dxfId="4305" priority="2863">
      <formula>LEN(TRIM(S208))&gt;0</formula>
    </cfRule>
  </conditionalFormatting>
  <conditionalFormatting sqref="S208">
    <cfRule type="containsBlanks" dxfId="4304" priority="2864">
      <formula>LEN(TRIM(S208))=0</formula>
    </cfRule>
  </conditionalFormatting>
  <conditionalFormatting sqref="S208">
    <cfRule type="notContainsBlanks" dxfId="4303" priority="2865">
      <formula>LEN(TRIM(S208))&gt;0</formula>
    </cfRule>
  </conditionalFormatting>
  <conditionalFormatting sqref="S208">
    <cfRule type="containsBlanks" dxfId="4302" priority="2866">
      <formula>LEN(TRIM(S208))=0</formula>
    </cfRule>
  </conditionalFormatting>
  <conditionalFormatting sqref="X208">
    <cfRule type="notContainsBlanks" dxfId="4301" priority="2867">
      <formula>LEN(TRIM(X208))&gt;0</formula>
    </cfRule>
  </conditionalFormatting>
  <conditionalFormatting sqref="X208">
    <cfRule type="containsBlanks" dxfId="4300" priority="2868">
      <formula>LEN(TRIM(X208))=0</formula>
    </cfRule>
  </conditionalFormatting>
  <conditionalFormatting sqref="X208">
    <cfRule type="notContainsBlanks" dxfId="4299" priority="2869">
      <formula>LEN(TRIM(X208))&gt;0</formula>
    </cfRule>
  </conditionalFormatting>
  <conditionalFormatting sqref="X208">
    <cfRule type="containsBlanks" dxfId="4298" priority="2870">
      <formula>LEN(TRIM(X208))=0</formula>
    </cfRule>
  </conditionalFormatting>
  <conditionalFormatting sqref="T208">
    <cfRule type="notContainsBlanks" dxfId="4297" priority="2871">
      <formula>LEN(TRIM(T208))&gt;0</formula>
    </cfRule>
  </conditionalFormatting>
  <conditionalFormatting sqref="T208">
    <cfRule type="containsBlanks" dxfId="4296" priority="2872">
      <formula>LEN(TRIM(T208))=0</formula>
    </cfRule>
  </conditionalFormatting>
  <conditionalFormatting sqref="U208">
    <cfRule type="notContainsBlanks" dxfId="4295" priority="2873">
      <formula>LEN(TRIM(U208))&gt;0</formula>
    </cfRule>
  </conditionalFormatting>
  <conditionalFormatting sqref="U208">
    <cfRule type="containsBlanks" dxfId="4294" priority="2874">
      <formula>LEN(TRIM(U208))=0</formula>
    </cfRule>
  </conditionalFormatting>
  <conditionalFormatting sqref="X208">
    <cfRule type="notContainsBlanks" dxfId="4293" priority="2875">
      <formula>LEN(TRIM(X208))&gt;0</formula>
    </cfRule>
  </conditionalFormatting>
  <conditionalFormatting sqref="X208">
    <cfRule type="containsBlanks" dxfId="4292" priority="2876">
      <formula>LEN(TRIM(X208))=0</formula>
    </cfRule>
  </conditionalFormatting>
  <conditionalFormatting sqref="X208">
    <cfRule type="notContainsBlanks" dxfId="4291" priority="2877">
      <formula>LEN(TRIM(X208))&gt;0</formula>
    </cfRule>
  </conditionalFormatting>
  <conditionalFormatting sqref="X208">
    <cfRule type="containsBlanks" dxfId="4290" priority="2878">
      <formula>LEN(TRIM(X208))=0</formula>
    </cfRule>
  </conditionalFormatting>
  <conditionalFormatting sqref="X208">
    <cfRule type="notContainsBlanks" dxfId="4289" priority="2879">
      <formula>LEN(TRIM(X208))&gt;0</formula>
    </cfRule>
  </conditionalFormatting>
  <conditionalFormatting sqref="X208">
    <cfRule type="containsBlanks" dxfId="4288" priority="2880">
      <formula>LEN(TRIM(X208))=0</formula>
    </cfRule>
  </conditionalFormatting>
  <conditionalFormatting sqref="H219:X219">
    <cfRule type="notContainsBlanks" dxfId="4287" priority="2881">
      <formula>LEN(TRIM(H219))&gt;0</formula>
    </cfRule>
  </conditionalFormatting>
  <conditionalFormatting sqref="H219:X219">
    <cfRule type="containsBlanks" dxfId="4286" priority="2882">
      <formula>LEN(TRIM(H219))=0</formula>
    </cfRule>
  </conditionalFormatting>
  <conditionalFormatting sqref="S219">
    <cfRule type="notContainsBlanks" dxfId="4285" priority="2883">
      <formula>LEN(TRIM(S219))&gt;0</formula>
    </cfRule>
  </conditionalFormatting>
  <conditionalFormatting sqref="S219">
    <cfRule type="containsBlanks" dxfId="4284" priority="2884">
      <formula>LEN(TRIM(S219))=0</formula>
    </cfRule>
  </conditionalFormatting>
  <conditionalFormatting sqref="S219">
    <cfRule type="notContainsBlanks" dxfId="4283" priority="2885">
      <formula>LEN(TRIM(S219))&gt;0</formula>
    </cfRule>
  </conditionalFormatting>
  <conditionalFormatting sqref="S219">
    <cfRule type="containsBlanks" dxfId="4282" priority="2886">
      <formula>LEN(TRIM(S219))=0</formula>
    </cfRule>
  </conditionalFormatting>
  <conditionalFormatting sqref="X219">
    <cfRule type="notContainsBlanks" dxfId="4281" priority="2887">
      <formula>LEN(TRIM(X219))&gt;0</formula>
    </cfRule>
  </conditionalFormatting>
  <conditionalFormatting sqref="X219">
    <cfRule type="containsBlanks" dxfId="4280" priority="2888">
      <formula>LEN(TRIM(X219))=0</formula>
    </cfRule>
  </conditionalFormatting>
  <conditionalFormatting sqref="X219">
    <cfRule type="notContainsBlanks" dxfId="4279" priority="2889">
      <formula>LEN(TRIM(X219))&gt;0</formula>
    </cfRule>
  </conditionalFormatting>
  <conditionalFormatting sqref="X219">
    <cfRule type="containsBlanks" dxfId="4278" priority="2890">
      <formula>LEN(TRIM(X219))=0</formula>
    </cfRule>
  </conditionalFormatting>
  <conditionalFormatting sqref="T219">
    <cfRule type="notContainsBlanks" dxfId="4277" priority="2891">
      <formula>LEN(TRIM(T219))&gt;0</formula>
    </cfRule>
  </conditionalFormatting>
  <conditionalFormatting sqref="T219">
    <cfRule type="containsBlanks" dxfId="4276" priority="2892">
      <formula>LEN(TRIM(T219))=0</formula>
    </cfRule>
  </conditionalFormatting>
  <conditionalFormatting sqref="U219">
    <cfRule type="notContainsBlanks" dxfId="4275" priority="2893">
      <formula>LEN(TRIM(U219))&gt;0</formula>
    </cfRule>
  </conditionalFormatting>
  <conditionalFormatting sqref="U219">
    <cfRule type="containsBlanks" dxfId="4274" priority="2894">
      <formula>LEN(TRIM(U219))=0</formula>
    </cfRule>
  </conditionalFormatting>
  <conditionalFormatting sqref="X219">
    <cfRule type="notContainsBlanks" dxfId="4273" priority="2895">
      <formula>LEN(TRIM(X219))&gt;0</formula>
    </cfRule>
  </conditionalFormatting>
  <conditionalFormatting sqref="X219">
    <cfRule type="containsBlanks" dxfId="4272" priority="2896">
      <formula>LEN(TRIM(X219))=0</formula>
    </cfRule>
  </conditionalFormatting>
  <conditionalFormatting sqref="X219">
    <cfRule type="notContainsBlanks" dxfId="4271" priority="2897">
      <formula>LEN(TRIM(X219))&gt;0</formula>
    </cfRule>
  </conditionalFormatting>
  <conditionalFormatting sqref="X219">
    <cfRule type="containsBlanks" dxfId="4270" priority="2898">
      <formula>LEN(TRIM(X219))=0</formula>
    </cfRule>
  </conditionalFormatting>
  <conditionalFormatting sqref="X219">
    <cfRule type="notContainsBlanks" dxfId="4269" priority="2899">
      <formula>LEN(TRIM(X219))&gt;0</formula>
    </cfRule>
  </conditionalFormatting>
  <conditionalFormatting sqref="X219">
    <cfRule type="containsBlanks" dxfId="4268" priority="2900">
      <formula>LEN(TRIM(X219))=0</formula>
    </cfRule>
  </conditionalFormatting>
  <conditionalFormatting sqref="H244 J244:L244 N244:P244">
    <cfRule type="notContainsBlanks" dxfId="4267" priority="2901">
      <formula>LEN(TRIM(H244))&gt;0</formula>
    </cfRule>
  </conditionalFormatting>
  <conditionalFormatting sqref="H244 J244:L244 N244:P244">
    <cfRule type="containsBlanks" dxfId="4266" priority="2902">
      <formula>LEN(TRIM(H244))=0</formula>
    </cfRule>
  </conditionalFormatting>
  <conditionalFormatting sqref="O356">
    <cfRule type="notContainsBlanks" dxfId="4265" priority="2903">
      <formula>LEN(TRIM(O356))&gt;0</formula>
    </cfRule>
  </conditionalFormatting>
  <conditionalFormatting sqref="O356">
    <cfRule type="containsBlanks" dxfId="4264" priority="2904">
      <formula>LEN(TRIM(O356))=0</formula>
    </cfRule>
  </conditionalFormatting>
  <conditionalFormatting sqref="H435:X437">
    <cfRule type="notContainsBlanks" dxfId="4263" priority="2905">
      <formula>LEN(TRIM(H435))&gt;0</formula>
    </cfRule>
  </conditionalFormatting>
  <conditionalFormatting sqref="H435:X437">
    <cfRule type="containsBlanks" dxfId="4262" priority="2906">
      <formula>LEN(TRIM(H435))=0</formula>
    </cfRule>
  </conditionalFormatting>
  <conditionalFormatting sqref="Q435:Q437">
    <cfRule type="notContainsBlanks" dxfId="4261" priority="2907">
      <formula>LEN(TRIM(Q435))&gt;0</formula>
    </cfRule>
  </conditionalFormatting>
  <conditionalFormatting sqref="Q435:Q437">
    <cfRule type="containsBlanks" dxfId="4260" priority="2908">
      <formula>LEN(TRIM(Q435))=0</formula>
    </cfRule>
  </conditionalFormatting>
  <conditionalFormatting sqref="H74 H77 H80 H83:H117">
    <cfRule type="notContainsBlanks" dxfId="4259" priority="2909">
      <formula>LEN(TRIM(H74))&gt;0</formula>
    </cfRule>
  </conditionalFormatting>
  <conditionalFormatting sqref="H74 H77 H80 H83:H117">
    <cfRule type="containsBlanks" dxfId="4258" priority="2910">
      <formula>LEN(TRIM(H74))=0</formula>
    </cfRule>
  </conditionalFormatting>
  <conditionalFormatting sqref="H74 H77 H80 H83:H117">
    <cfRule type="notContainsBlanks" dxfId="4257" priority="2911">
      <formula>LEN(TRIM(H74))&gt;0</formula>
    </cfRule>
  </conditionalFormatting>
  <conditionalFormatting sqref="H74 H77 H80 H83:H117">
    <cfRule type="containsBlanks" dxfId="4256" priority="2912">
      <formula>LEN(TRIM(H74))=0</formula>
    </cfRule>
  </conditionalFormatting>
  <conditionalFormatting sqref="I74 I77 I80 I83">
    <cfRule type="notContainsBlanks" dxfId="4255" priority="2913">
      <formula>LEN(TRIM(I74))&gt;0</formula>
    </cfRule>
  </conditionalFormatting>
  <conditionalFormatting sqref="I74 I77 I80 I83">
    <cfRule type="containsBlanks" dxfId="4254" priority="2914">
      <formula>LEN(TRIM(I74))=0</formula>
    </cfRule>
  </conditionalFormatting>
  <conditionalFormatting sqref="K74 K77 K80 K83">
    <cfRule type="notContainsBlanks" dxfId="4253" priority="2915">
      <formula>LEN(TRIM(K74))&gt;0</formula>
    </cfRule>
  </conditionalFormatting>
  <conditionalFormatting sqref="K74 K77 K80 K83">
    <cfRule type="containsBlanks" dxfId="4252" priority="2916">
      <formula>LEN(TRIM(K74))=0</formula>
    </cfRule>
  </conditionalFormatting>
  <conditionalFormatting sqref="J74 J77 J80 J83">
    <cfRule type="notContainsBlanks" dxfId="4251" priority="2917">
      <formula>LEN(TRIM(J74))&gt;0</formula>
    </cfRule>
  </conditionalFormatting>
  <conditionalFormatting sqref="J74 J77 J80 J83">
    <cfRule type="containsBlanks" dxfId="4250" priority="2918">
      <formula>LEN(TRIM(J74))=0</formula>
    </cfRule>
  </conditionalFormatting>
  <conditionalFormatting sqref="J74 J77 J80 J83">
    <cfRule type="notContainsBlanks" dxfId="4249" priority="2919">
      <formula>LEN(TRIM(J74))&gt;0</formula>
    </cfRule>
  </conditionalFormatting>
  <conditionalFormatting sqref="J74 J77 J80 J83">
    <cfRule type="containsBlanks" dxfId="4248" priority="2920">
      <formula>LEN(TRIM(J74))=0</formula>
    </cfRule>
  </conditionalFormatting>
  <conditionalFormatting sqref="H258:P258">
    <cfRule type="notContainsBlanks" dxfId="4247" priority="2921">
      <formula>LEN(TRIM(H258))&gt;0</formula>
    </cfRule>
  </conditionalFormatting>
  <conditionalFormatting sqref="H258:P258">
    <cfRule type="containsBlanks" dxfId="4246" priority="2922">
      <formula>LEN(TRIM(H258))=0</formula>
    </cfRule>
  </conditionalFormatting>
  <conditionalFormatting sqref="L74 L77 L80 L83">
    <cfRule type="notContainsBlanks" dxfId="4245" priority="2923">
      <formula>LEN(TRIM(L74))&gt;0</formula>
    </cfRule>
  </conditionalFormatting>
  <conditionalFormatting sqref="L74 L77 L80 L83">
    <cfRule type="containsBlanks" dxfId="4244" priority="2924">
      <formula>LEN(TRIM(L74))=0</formula>
    </cfRule>
  </conditionalFormatting>
  <conditionalFormatting sqref="L74 L77 L80 L83">
    <cfRule type="notContainsBlanks" dxfId="4243" priority="2925">
      <formula>LEN(TRIM(L74))&gt;0</formula>
    </cfRule>
  </conditionalFormatting>
  <conditionalFormatting sqref="L74 L77 L80 L83">
    <cfRule type="containsBlanks" dxfId="4242" priority="2926">
      <formula>LEN(TRIM(L74))=0</formula>
    </cfRule>
  </conditionalFormatting>
  <conditionalFormatting sqref="N74 N77 N80 N83">
    <cfRule type="notContainsBlanks" dxfId="4241" priority="2927">
      <formula>LEN(TRIM(N74))&gt;0</formula>
    </cfRule>
  </conditionalFormatting>
  <conditionalFormatting sqref="N74 N77 N80 N83">
    <cfRule type="containsBlanks" dxfId="4240" priority="2928">
      <formula>LEN(TRIM(N74))=0</formula>
    </cfRule>
  </conditionalFormatting>
  <conditionalFormatting sqref="M74 M77 M80 M83">
    <cfRule type="notContainsBlanks" dxfId="4239" priority="2929">
      <formula>LEN(TRIM(M74))&gt;0</formula>
    </cfRule>
  </conditionalFormatting>
  <conditionalFormatting sqref="M74 M77 M80 M83">
    <cfRule type="containsBlanks" dxfId="4238" priority="2930">
      <formula>LEN(TRIM(M74))=0</formula>
    </cfRule>
  </conditionalFormatting>
  <conditionalFormatting sqref="M74 M77 M80 M83">
    <cfRule type="notContainsBlanks" dxfId="4237" priority="2931">
      <formula>LEN(TRIM(M74))&gt;0</formula>
    </cfRule>
  </conditionalFormatting>
  <conditionalFormatting sqref="M74 M77 M80 M83">
    <cfRule type="containsBlanks" dxfId="4236" priority="2932">
      <formula>LEN(TRIM(M74))=0</formula>
    </cfRule>
  </conditionalFormatting>
  <conditionalFormatting sqref="N74 N77 N80 N83">
    <cfRule type="notContainsBlanks" dxfId="4235" priority="2933">
      <formula>LEN(TRIM(N74))&gt;0</formula>
    </cfRule>
  </conditionalFormatting>
  <conditionalFormatting sqref="N74 N77 N80 N83">
    <cfRule type="containsBlanks" dxfId="4234" priority="2934">
      <formula>LEN(TRIM(N74))=0</formula>
    </cfRule>
  </conditionalFormatting>
  <conditionalFormatting sqref="H272 J272 L272:P272">
    <cfRule type="notContainsBlanks" dxfId="4233" priority="2935">
      <formula>LEN(TRIM(H272))&gt;0</formula>
    </cfRule>
  </conditionalFormatting>
  <conditionalFormatting sqref="H272 J272 L272:P272">
    <cfRule type="containsBlanks" dxfId="4232" priority="2936">
      <formula>LEN(TRIM(H272))=0</formula>
    </cfRule>
  </conditionalFormatting>
  <conditionalFormatting sqref="I258">
    <cfRule type="notContainsBlanks" dxfId="4231" priority="2937">
      <formula>LEN(TRIM(I258))&gt;0</formula>
    </cfRule>
  </conditionalFormatting>
  <conditionalFormatting sqref="I258">
    <cfRule type="containsBlanks" dxfId="4230" priority="2938">
      <formula>LEN(TRIM(I258))=0</formula>
    </cfRule>
  </conditionalFormatting>
  <conditionalFormatting sqref="H286 J286:X286">
    <cfRule type="notContainsBlanks" dxfId="4229" priority="2939">
      <formula>LEN(TRIM(H286))&gt;0</formula>
    </cfRule>
  </conditionalFormatting>
  <conditionalFormatting sqref="H286 J286:X286">
    <cfRule type="containsBlanks" dxfId="4228" priority="2940">
      <formula>LEN(TRIM(H286))=0</formula>
    </cfRule>
  </conditionalFormatting>
  <conditionalFormatting sqref="R286">
    <cfRule type="notContainsBlanks" dxfId="4227" priority="2941">
      <formula>LEN(TRIM(R286))&gt;0</formula>
    </cfRule>
  </conditionalFormatting>
  <conditionalFormatting sqref="R286">
    <cfRule type="containsBlanks" dxfId="4226" priority="2942">
      <formula>LEN(TRIM(R286))=0</formula>
    </cfRule>
  </conditionalFormatting>
  <conditionalFormatting sqref="R286">
    <cfRule type="notContainsBlanks" dxfId="4225" priority="2943">
      <formula>LEN(TRIM(R286))&gt;0</formula>
    </cfRule>
  </conditionalFormatting>
  <conditionalFormatting sqref="R286">
    <cfRule type="containsBlanks" dxfId="4224" priority="2944">
      <formula>LEN(TRIM(R286))=0</formula>
    </cfRule>
  </conditionalFormatting>
  <conditionalFormatting sqref="T286">
    <cfRule type="notContainsBlanks" dxfId="4223" priority="2945">
      <formula>LEN(TRIM(T286))&gt;0</formula>
    </cfRule>
  </conditionalFormatting>
  <conditionalFormatting sqref="T286">
    <cfRule type="containsBlanks" dxfId="4222" priority="2946">
      <formula>LEN(TRIM(T286))=0</formula>
    </cfRule>
  </conditionalFormatting>
  <conditionalFormatting sqref="S286">
    <cfRule type="notContainsBlanks" dxfId="4221" priority="2947">
      <formula>LEN(TRIM(S286))&gt;0</formula>
    </cfRule>
  </conditionalFormatting>
  <conditionalFormatting sqref="S286">
    <cfRule type="containsBlanks" dxfId="4220" priority="2948">
      <formula>LEN(TRIM(S286))=0</formula>
    </cfRule>
  </conditionalFormatting>
  <conditionalFormatting sqref="S286">
    <cfRule type="notContainsBlanks" dxfId="4219" priority="2949">
      <formula>LEN(TRIM(S286))&gt;0</formula>
    </cfRule>
  </conditionalFormatting>
  <conditionalFormatting sqref="S286">
    <cfRule type="containsBlanks" dxfId="4218" priority="2950">
      <formula>LEN(TRIM(S286))=0</formula>
    </cfRule>
  </conditionalFormatting>
  <conditionalFormatting sqref="T286">
    <cfRule type="notContainsBlanks" dxfId="4217" priority="2951">
      <formula>LEN(TRIM(T286))&gt;0</formula>
    </cfRule>
  </conditionalFormatting>
  <conditionalFormatting sqref="T286">
    <cfRule type="containsBlanks" dxfId="4216" priority="2952">
      <formula>LEN(TRIM(T286))=0</formula>
    </cfRule>
  </conditionalFormatting>
  <conditionalFormatting sqref="X286">
    <cfRule type="notContainsBlanks" dxfId="4215" priority="2953">
      <formula>LEN(TRIM(X286))&gt;0</formula>
    </cfRule>
  </conditionalFormatting>
  <conditionalFormatting sqref="X286">
    <cfRule type="containsBlanks" dxfId="4214" priority="2954">
      <formula>LEN(TRIM(X286))=0</formula>
    </cfRule>
  </conditionalFormatting>
  <conditionalFormatting sqref="X286">
    <cfRule type="notContainsBlanks" dxfId="4213" priority="2955">
      <formula>LEN(TRIM(X286))&gt;0</formula>
    </cfRule>
  </conditionalFormatting>
  <conditionalFormatting sqref="X286">
    <cfRule type="containsBlanks" dxfId="4212" priority="2956">
      <formula>LEN(TRIM(X286))=0</formula>
    </cfRule>
  </conditionalFormatting>
  <conditionalFormatting sqref="V286">
    <cfRule type="notContainsBlanks" dxfId="4211" priority="2957">
      <formula>LEN(TRIM(V286))&gt;0</formula>
    </cfRule>
  </conditionalFormatting>
  <conditionalFormatting sqref="V286">
    <cfRule type="containsBlanks" dxfId="4210" priority="2958">
      <formula>LEN(TRIM(V286))=0</formula>
    </cfRule>
  </conditionalFormatting>
  <conditionalFormatting sqref="V286">
    <cfRule type="notContainsBlanks" dxfId="4209" priority="2959">
      <formula>LEN(TRIM(V286))&gt;0</formula>
    </cfRule>
  </conditionalFormatting>
  <conditionalFormatting sqref="V286">
    <cfRule type="containsBlanks" dxfId="4208" priority="2960">
      <formula>LEN(TRIM(V286))=0</formula>
    </cfRule>
  </conditionalFormatting>
  <conditionalFormatting sqref="V286">
    <cfRule type="notContainsBlanks" dxfId="4207" priority="2961">
      <formula>LEN(TRIM(V286))&gt;0</formula>
    </cfRule>
  </conditionalFormatting>
  <conditionalFormatting sqref="V286">
    <cfRule type="containsBlanks" dxfId="4206" priority="2962">
      <formula>LEN(TRIM(V286))=0</formula>
    </cfRule>
  </conditionalFormatting>
  <conditionalFormatting sqref="U286">
    <cfRule type="notContainsBlanks" dxfId="4205" priority="2963">
      <formula>LEN(TRIM(U286))&gt;0</formula>
    </cfRule>
  </conditionalFormatting>
  <conditionalFormatting sqref="U286">
    <cfRule type="containsBlanks" dxfId="4204" priority="2964">
      <formula>LEN(TRIM(U286))=0</formula>
    </cfRule>
  </conditionalFormatting>
  <conditionalFormatting sqref="U286">
    <cfRule type="notContainsBlanks" dxfId="4203" priority="2965">
      <formula>LEN(TRIM(U286))&gt;0</formula>
    </cfRule>
  </conditionalFormatting>
  <conditionalFormatting sqref="U286">
    <cfRule type="containsBlanks" dxfId="4202" priority="2966">
      <formula>LEN(TRIM(U286))=0</formula>
    </cfRule>
  </conditionalFormatting>
  <conditionalFormatting sqref="U286">
    <cfRule type="notContainsBlanks" dxfId="4201" priority="2967">
      <formula>LEN(TRIM(U286))&gt;0</formula>
    </cfRule>
  </conditionalFormatting>
  <conditionalFormatting sqref="U286">
    <cfRule type="containsBlanks" dxfId="4200" priority="2968">
      <formula>LEN(TRIM(U286))=0</formula>
    </cfRule>
  </conditionalFormatting>
  <conditionalFormatting sqref="W314:X314 N314:S314">
    <cfRule type="notContainsBlanks" dxfId="4199" priority="2969">
      <formula>LEN(TRIM(W314))&gt;0</formula>
    </cfRule>
  </conditionalFormatting>
  <conditionalFormatting sqref="W314:X314 N314:S314">
    <cfRule type="containsBlanks" dxfId="4198" priority="2970">
      <formula>LEN(TRIM(W314))=0</formula>
    </cfRule>
  </conditionalFormatting>
  <conditionalFormatting sqref="R314">
    <cfRule type="notContainsBlanks" dxfId="4197" priority="2971">
      <formula>LEN(TRIM(R314))&gt;0</formula>
    </cfRule>
  </conditionalFormatting>
  <conditionalFormatting sqref="R314">
    <cfRule type="containsBlanks" dxfId="4196" priority="2972">
      <formula>LEN(TRIM(R314))=0</formula>
    </cfRule>
  </conditionalFormatting>
  <conditionalFormatting sqref="R314">
    <cfRule type="notContainsBlanks" dxfId="4195" priority="2973">
      <formula>LEN(TRIM(R314))&gt;0</formula>
    </cfRule>
  </conditionalFormatting>
  <conditionalFormatting sqref="R314">
    <cfRule type="containsBlanks" dxfId="4194" priority="2974">
      <formula>LEN(TRIM(R314))=0</formula>
    </cfRule>
  </conditionalFormatting>
  <conditionalFormatting sqref="S314">
    <cfRule type="notContainsBlanks" dxfId="4193" priority="2975">
      <formula>LEN(TRIM(S314))&gt;0</formula>
    </cfRule>
  </conditionalFormatting>
  <conditionalFormatting sqref="S314">
    <cfRule type="containsBlanks" dxfId="4192" priority="2976">
      <formula>LEN(TRIM(S314))=0</formula>
    </cfRule>
  </conditionalFormatting>
  <conditionalFormatting sqref="S314">
    <cfRule type="notContainsBlanks" dxfId="4191" priority="2977">
      <formula>LEN(TRIM(S314))&gt;0</formula>
    </cfRule>
  </conditionalFormatting>
  <conditionalFormatting sqref="S314">
    <cfRule type="containsBlanks" dxfId="4190" priority="2978">
      <formula>LEN(TRIM(S314))=0</formula>
    </cfRule>
  </conditionalFormatting>
  <conditionalFormatting sqref="X314">
    <cfRule type="notContainsBlanks" dxfId="4189" priority="2979">
      <formula>LEN(TRIM(X314))&gt;0</formula>
    </cfRule>
  </conditionalFormatting>
  <conditionalFormatting sqref="X314">
    <cfRule type="containsBlanks" dxfId="4188" priority="2980">
      <formula>LEN(TRIM(X314))=0</formula>
    </cfRule>
  </conditionalFormatting>
  <conditionalFormatting sqref="X314">
    <cfRule type="notContainsBlanks" dxfId="4187" priority="2981">
      <formula>LEN(TRIM(X314))&gt;0</formula>
    </cfRule>
  </conditionalFormatting>
  <conditionalFormatting sqref="X314">
    <cfRule type="containsBlanks" dxfId="4186" priority="2982">
      <formula>LEN(TRIM(X314))=0</formula>
    </cfRule>
  </conditionalFormatting>
  <conditionalFormatting sqref="M314">
    <cfRule type="notContainsBlanks" dxfId="4185" priority="2983">
      <formula>LEN(TRIM(M314))&gt;0</formula>
    </cfRule>
  </conditionalFormatting>
  <conditionalFormatting sqref="M314">
    <cfRule type="containsBlanks" dxfId="4184" priority="2984">
      <formula>LEN(TRIM(M314))=0</formula>
    </cfRule>
  </conditionalFormatting>
  <conditionalFormatting sqref="H314:X314">
    <cfRule type="notContainsBlanks" dxfId="4183" priority="2985">
      <formula>LEN(TRIM(H314))&gt;0</formula>
    </cfRule>
  </conditionalFormatting>
  <conditionalFormatting sqref="H314:X314">
    <cfRule type="containsBlanks" dxfId="4182" priority="2986">
      <formula>LEN(TRIM(H314))=0</formula>
    </cfRule>
  </conditionalFormatting>
  <conditionalFormatting sqref="Q314">
    <cfRule type="notContainsBlanks" dxfId="4181" priority="2987">
      <formula>LEN(TRIM(Q314))&gt;0</formula>
    </cfRule>
  </conditionalFormatting>
  <conditionalFormatting sqref="Q314">
    <cfRule type="containsBlanks" dxfId="4180" priority="2988">
      <formula>LEN(TRIM(Q314))=0</formula>
    </cfRule>
  </conditionalFormatting>
  <conditionalFormatting sqref="O314">
    <cfRule type="notContainsBlanks" dxfId="4179" priority="2989">
      <formula>LEN(TRIM(O314))&gt;0</formula>
    </cfRule>
  </conditionalFormatting>
  <conditionalFormatting sqref="O314">
    <cfRule type="containsBlanks" dxfId="4178" priority="2990">
      <formula>LEN(TRIM(O314))=0</formula>
    </cfRule>
  </conditionalFormatting>
  <conditionalFormatting sqref="P314">
    <cfRule type="notContainsBlanks" dxfId="4177" priority="2991">
      <formula>LEN(TRIM(P314))&gt;0</formula>
    </cfRule>
  </conditionalFormatting>
  <conditionalFormatting sqref="P314">
    <cfRule type="containsBlanks" dxfId="4176" priority="2992">
      <formula>LEN(TRIM(P314))=0</formula>
    </cfRule>
  </conditionalFormatting>
  <conditionalFormatting sqref="U314">
    <cfRule type="notContainsBlanks" dxfId="4175" priority="2993">
      <formula>LEN(TRIM(U314))&gt;0</formula>
    </cfRule>
  </conditionalFormatting>
  <conditionalFormatting sqref="U314">
    <cfRule type="containsBlanks" dxfId="4174" priority="2994">
      <formula>LEN(TRIM(U314))=0</formula>
    </cfRule>
  </conditionalFormatting>
  <conditionalFormatting sqref="T314">
    <cfRule type="notContainsBlanks" dxfId="4173" priority="2995">
      <formula>LEN(TRIM(T314))&gt;0</formula>
    </cfRule>
  </conditionalFormatting>
  <conditionalFormatting sqref="T314">
    <cfRule type="containsBlanks" dxfId="4172" priority="2996">
      <formula>LEN(TRIM(T314))=0</formula>
    </cfRule>
  </conditionalFormatting>
  <conditionalFormatting sqref="T314">
    <cfRule type="notContainsBlanks" dxfId="4171" priority="2997">
      <formula>LEN(TRIM(T314))&gt;0</formula>
    </cfRule>
  </conditionalFormatting>
  <conditionalFormatting sqref="T314">
    <cfRule type="containsBlanks" dxfId="4170" priority="2998">
      <formula>LEN(TRIM(T314))=0</formula>
    </cfRule>
  </conditionalFormatting>
  <conditionalFormatting sqref="T314">
    <cfRule type="notContainsBlanks" dxfId="4169" priority="2999">
      <formula>LEN(TRIM(T314))&gt;0</formula>
    </cfRule>
  </conditionalFormatting>
  <conditionalFormatting sqref="T314">
    <cfRule type="containsBlanks" dxfId="4168" priority="3000">
      <formula>LEN(TRIM(T314))=0</formula>
    </cfRule>
  </conditionalFormatting>
  <conditionalFormatting sqref="V314">
    <cfRule type="notContainsBlanks" dxfId="4167" priority="3001">
      <formula>LEN(TRIM(V314))&gt;0</formula>
    </cfRule>
  </conditionalFormatting>
  <conditionalFormatting sqref="V314">
    <cfRule type="containsBlanks" dxfId="4166" priority="3002">
      <formula>LEN(TRIM(V314))=0</formula>
    </cfRule>
  </conditionalFormatting>
  <conditionalFormatting sqref="H328 J328">
    <cfRule type="notContainsBlanks" dxfId="4165" priority="3003">
      <formula>LEN(TRIM(H328))&gt;0</formula>
    </cfRule>
  </conditionalFormatting>
  <conditionalFormatting sqref="H328 J328">
    <cfRule type="containsBlanks" dxfId="4164" priority="3004">
      <formula>LEN(TRIM(H328))=0</formula>
    </cfRule>
  </conditionalFormatting>
  <conditionalFormatting sqref="J328">
    <cfRule type="notContainsBlanks" dxfId="4163" priority="3005">
      <formula>LEN(TRIM(J328))&gt;0</formula>
    </cfRule>
  </conditionalFormatting>
  <conditionalFormatting sqref="J328">
    <cfRule type="containsBlanks" dxfId="4162" priority="3006">
      <formula>LEN(TRIM(J328))=0</formula>
    </cfRule>
  </conditionalFormatting>
  <conditionalFormatting sqref="X342">
    <cfRule type="notContainsBlanks" dxfId="4161" priority="3007">
      <formula>LEN(TRIM(X342))&gt;0</formula>
    </cfRule>
  </conditionalFormatting>
  <conditionalFormatting sqref="X342">
    <cfRule type="containsBlanks" dxfId="4160" priority="3008">
      <formula>LEN(TRIM(X342))=0</formula>
    </cfRule>
  </conditionalFormatting>
  <conditionalFormatting sqref="X342">
    <cfRule type="notContainsBlanks" dxfId="4159" priority="3009">
      <formula>LEN(TRIM(X342))&gt;0</formula>
    </cfRule>
  </conditionalFormatting>
  <conditionalFormatting sqref="X342">
    <cfRule type="containsBlanks" dxfId="4158" priority="3010">
      <formula>LEN(TRIM(X342))=0</formula>
    </cfRule>
  </conditionalFormatting>
  <conditionalFormatting sqref="X342">
    <cfRule type="notContainsBlanks" dxfId="4157" priority="3011">
      <formula>LEN(TRIM(X342))&gt;0</formula>
    </cfRule>
  </conditionalFormatting>
  <conditionalFormatting sqref="X342">
    <cfRule type="containsBlanks" dxfId="4156" priority="3012">
      <formula>LEN(TRIM(X342))=0</formula>
    </cfRule>
  </conditionalFormatting>
  <conditionalFormatting sqref="X342">
    <cfRule type="notContainsBlanks" dxfId="4155" priority="3013">
      <formula>LEN(TRIM(X342))&gt;0</formula>
    </cfRule>
  </conditionalFormatting>
  <conditionalFormatting sqref="X342">
    <cfRule type="containsBlanks" dxfId="4154" priority="3014">
      <formula>LEN(TRIM(X342))=0</formula>
    </cfRule>
  </conditionalFormatting>
  <conditionalFormatting sqref="N356 L356 R356">
    <cfRule type="notContainsBlanks" dxfId="4153" priority="3015">
      <formula>LEN(TRIM(N356))&gt;0</formula>
    </cfRule>
  </conditionalFormatting>
  <conditionalFormatting sqref="N356 L356 R356">
    <cfRule type="containsBlanks" dxfId="4152" priority="3016">
      <formula>LEN(TRIM(N356))=0</formula>
    </cfRule>
  </conditionalFormatting>
  <conditionalFormatting sqref="R356">
    <cfRule type="notContainsBlanks" dxfId="4151" priority="3017">
      <formula>LEN(TRIM(R356))&gt;0</formula>
    </cfRule>
  </conditionalFormatting>
  <conditionalFormatting sqref="R356">
    <cfRule type="containsBlanks" dxfId="4150" priority="3018">
      <formula>LEN(TRIM(R356))=0</formula>
    </cfRule>
  </conditionalFormatting>
  <conditionalFormatting sqref="R356">
    <cfRule type="notContainsBlanks" dxfId="4149" priority="3019">
      <formula>LEN(TRIM(R356))&gt;0</formula>
    </cfRule>
  </conditionalFormatting>
  <conditionalFormatting sqref="R356">
    <cfRule type="containsBlanks" dxfId="4148" priority="3020">
      <formula>LEN(TRIM(R356))=0</formula>
    </cfRule>
  </conditionalFormatting>
  <conditionalFormatting sqref="M356">
    <cfRule type="notContainsBlanks" dxfId="4147" priority="3021">
      <formula>LEN(TRIM(M356))&gt;0</formula>
    </cfRule>
  </conditionalFormatting>
  <conditionalFormatting sqref="M356">
    <cfRule type="containsBlanks" dxfId="4146" priority="3022">
      <formula>LEN(TRIM(M356))=0</formula>
    </cfRule>
  </conditionalFormatting>
  <conditionalFormatting sqref="H356 J356:P356 R356">
    <cfRule type="notContainsBlanks" dxfId="4145" priority="3023">
      <formula>LEN(TRIM(H356))&gt;0</formula>
    </cfRule>
  </conditionalFormatting>
  <conditionalFormatting sqref="H356 J356:P356 R356">
    <cfRule type="containsBlanks" dxfId="4144" priority="3024">
      <formula>LEN(TRIM(H356))=0</formula>
    </cfRule>
  </conditionalFormatting>
  <conditionalFormatting sqref="K356">
    <cfRule type="notContainsBlanks" dxfId="4143" priority="3025">
      <formula>LEN(TRIM(K356))&gt;0</formula>
    </cfRule>
  </conditionalFormatting>
  <conditionalFormatting sqref="K356">
    <cfRule type="containsBlanks" dxfId="4142" priority="3026">
      <formula>LEN(TRIM(K356))=0</formula>
    </cfRule>
  </conditionalFormatting>
  <conditionalFormatting sqref="J356">
    <cfRule type="notContainsBlanks" dxfId="4141" priority="3027">
      <formula>LEN(TRIM(J356))&gt;0</formula>
    </cfRule>
  </conditionalFormatting>
  <conditionalFormatting sqref="J356">
    <cfRule type="containsBlanks" dxfId="4140" priority="3028">
      <formula>LEN(TRIM(J356))=0</formula>
    </cfRule>
  </conditionalFormatting>
  <conditionalFormatting sqref="P356">
    <cfRule type="notContainsBlanks" dxfId="4139" priority="3029">
      <formula>LEN(TRIM(P356))&gt;0</formula>
    </cfRule>
  </conditionalFormatting>
  <conditionalFormatting sqref="P356">
    <cfRule type="containsBlanks" dxfId="4138" priority="3030">
      <formula>LEN(TRIM(P356))=0</formula>
    </cfRule>
  </conditionalFormatting>
  <conditionalFormatting sqref="I74 I77 I80 I83">
    <cfRule type="notContainsBlanks" dxfId="4137" priority="3031">
      <formula>LEN(TRIM(I74))&gt;0</formula>
    </cfRule>
  </conditionalFormatting>
  <conditionalFormatting sqref="I74 I77 I80 I83">
    <cfRule type="containsBlanks" dxfId="4136" priority="3032">
      <formula>LEN(TRIM(I74))=0</formula>
    </cfRule>
  </conditionalFormatting>
  <conditionalFormatting sqref="K74 K77 K80 K83">
    <cfRule type="notContainsBlanks" dxfId="4135" priority="3033">
      <formula>LEN(TRIM(K74))&gt;0</formula>
    </cfRule>
  </conditionalFormatting>
  <conditionalFormatting sqref="K74 K77 K80 K83">
    <cfRule type="containsBlanks" dxfId="4134" priority="3034">
      <formula>LEN(TRIM(K74))=0</formula>
    </cfRule>
  </conditionalFormatting>
  <conditionalFormatting sqref="O74 O77 O80 O83">
    <cfRule type="notContainsBlanks" dxfId="4133" priority="3035">
      <formula>LEN(TRIM(O74))&gt;0</formula>
    </cfRule>
  </conditionalFormatting>
  <conditionalFormatting sqref="O74 O77 O80 O83">
    <cfRule type="containsBlanks" dxfId="4132" priority="3036">
      <formula>LEN(TRIM(O74))=0</formula>
    </cfRule>
  </conditionalFormatting>
  <conditionalFormatting sqref="O74 O77 O80 O83">
    <cfRule type="notContainsBlanks" dxfId="4131" priority="3037">
      <formula>LEN(TRIM(O74))&gt;0</formula>
    </cfRule>
  </conditionalFormatting>
  <conditionalFormatting sqref="O74 O77 O80 O83">
    <cfRule type="containsBlanks" dxfId="4130" priority="3038">
      <formula>LEN(TRIM(O74))=0</formula>
    </cfRule>
  </conditionalFormatting>
  <conditionalFormatting sqref="P74 P77 P80 P83">
    <cfRule type="notContainsBlanks" dxfId="4129" priority="3039">
      <formula>LEN(TRIM(P74))&gt;0</formula>
    </cfRule>
  </conditionalFormatting>
  <conditionalFormatting sqref="P74 P77 P80 P83">
    <cfRule type="containsBlanks" dxfId="4128" priority="3040">
      <formula>LEN(TRIM(P74))=0</formula>
    </cfRule>
  </conditionalFormatting>
  <conditionalFormatting sqref="P74 P77 P80 P83">
    <cfRule type="notContainsBlanks" dxfId="4127" priority="3041">
      <formula>LEN(TRIM(P74))&gt;0</formula>
    </cfRule>
  </conditionalFormatting>
  <conditionalFormatting sqref="P74 P77 P80 P83">
    <cfRule type="containsBlanks" dxfId="4126" priority="3042">
      <formula>LEN(TRIM(P74))=0</formula>
    </cfRule>
  </conditionalFormatting>
  <conditionalFormatting sqref="Q74 Q77 Q80 Q83">
    <cfRule type="notContainsBlanks" dxfId="4125" priority="3043">
      <formula>LEN(TRIM(Q74))&gt;0</formula>
    </cfRule>
  </conditionalFormatting>
  <conditionalFormatting sqref="Q74 Q77 Q80 Q83">
    <cfRule type="containsBlanks" dxfId="4124" priority="3044">
      <formula>LEN(TRIM(Q74))=0</formula>
    </cfRule>
  </conditionalFormatting>
  <conditionalFormatting sqref="Q74 Q77 Q80 Q83">
    <cfRule type="notContainsBlanks" dxfId="4123" priority="3045">
      <formula>LEN(TRIM(Q74))&gt;0</formula>
    </cfRule>
  </conditionalFormatting>
  <conditionalFormatting sqref="Q74 Q77 Q80 Q83">
    <cfRule type="containsBlanks" dxfId="4122" priority="3046">
      <formula>LEN(TRIM(Q74))=0</formula>
    </cfRule>
  </conditionalFormatting>
  <conditionalFormatting sqref="R74 R77 R80 R83">
    <cfRule type="notContainsBlanks" dxfId="4121" priority="3047">
      <formula>LEN(TRIM(R74))&gt;0</formula>
    </cfRule>
  </conditionalFormatting>
  <conditionalFormatting sqref="R74 R77 R80 R83">
    <cfRule type="containsBlanks" dxfId="4120" priority="3048">
      <formula>LEN(TRIM(R74))=0</formula>
    </cfRule>
  </conditionalFormatting>
  <conditionalFormatting sqref="R74 R77 R80 R83">
    <cfRule type="notContainsBlanks" dxfId="4119" priority="3049">
      <formula>LEN(TRIM(R74))&gt;0</formula>
    </cfRule>
  </conditionalFormatting>
  <conditionalFormatting sqref="R74 R77 R80 R83">
    <cfRule type="containsBlanks" dxfId="4118" priority="3050">
      <formula>LEN(TRIM(R74))=0</formula>
    </cfRule>
  </conditionalFormatting>
  <conditionalFormatting sqref="S74 S77 S80 S83">
    <cfRule type="notContainsBlanks" dxfId="4117" priority="3051">
      <formula>LEN(TRIM(S74))&gt;0</formula>
    </cfRule>
  </conditionalFormatting>
  <conditionalFormatting sqref="S74 S77 S80 S83">
    <cfRule type="containsBlanks" dxfId="4116" priority="3052">
      <formula>LEN(TRIM(S74))=0</formula>
    </cfRule>
  </conditionalFormatting>
  <conditionalFormatting sqref="S74 S77 S80 S83">
    <cfRule type="notContainsBlanks" dxfId="4115" priority="3053">
      <formula>LEN(TRIM(S74))&gt;0</formula>
    </cfRule>
  </conditionalFormatting>
  <conditionalFormatting sqref="S74 S77 S80 S83">
    <cfRule type="containsBlanks" dxfId="4114" priority="3054">
      <formula>LEN(TRIM(S74))=0</formula>
    </cfRule>
  </conditionalFormatting>
  <conditionalFormatting sqref="T74 T77 T80 T83">
    <cfRule type="notContainsBlanks" dxfId="4113" priority="3055">
      <formula>LEN(TRIM(T74))&gt;0</formula>
    </cfRule>
  </conditionalFormatting>
  <conditionalFormatting sqref="T74 T77 T80 T83">
    <cfRule type="containsBlanks" dxfId="4112" priority="3056">
      <formula>LEN(TRIM(T74))=0</formula>
    </cfRule>
  </conditionalFormatting>
  <conditionalFormatting sqref="T74 T77 T80 T83">
    <cfRule type="notContainsBlanks" dxfId="4111" priority="3057">
      <formula>LEN(TRIM(T74))&gt;0</formula>
    </cfRule>
  </conditionalFormatting>
  <conditionalFormatting sqref="T74 T77 T80 T83">
    <cfRule type="containsBlanks" dxfId="4110" priority="3058">
      <formula>LEN(TRIM(T74))=0</formula>
    </cfRule>
  </conditionalFormatting>
  <conditionalFormatting sqref="U74 U77 U80 U83">
    <cfRule type="notContainsBlanks" dxfId="4109" priority="3059">
      <formula>LEN(TRIM(U74))&gt;0</formula>
    </cfRule>
  </conditionalFormatting>
  <conditionalFormatting sqref="U74 U77 U80 U83">
    <cfRule type="containsBlanks" dxfId="4108" priority="3060">
      <formula>LEN(TRIM(U74))=0</formula>
    </cfRule>
  </conditionalFormatting>
  <conditionalFormatting sqref="U74 U77 U80 U83">
    <cfRule type="notContainsBlanks" dxfId="4107" priority="3061">
      <formula>LEN(TRIM(U74))&gt;0</formula>
    </cfRule>
  </conditionalFormatting>
  <conditionalFormatting sqref="U74 U77 U80 U83">
    <cfRule type="containsBlanks" dxfId="4106" priority="3062">
      <formula>LEN(TRIM(U74))=0</formula>
    </cfRule>
  </conditionalFormatting>
  <conditionalFormatting sqref="V74 V77 V80 V83">
    <cfRule type="notContainsBlanks" dxfId="4105" priority="3063">
      <formula>LEN(TRIM(V74))&gt;0</formula>
    </cfRule>
  </conditionalFormatting>
  <conditionalFormatting sqref="V74 V77 V80 V83">
    <cfRule type="containsBlanks" dxfId="4104" priority="3064">
      <formula>LEN(TRIM(V74))=0</formula>
    </cfRule>
  </conditionalFormatting>
  <conditionalFormatting sqref="V74 V77 V80 V83">
    <cfRule type="notContainsBlanks" dxfId="4103" priority="3065">
      <formula>LEN(TRIM(V74))&gt;0</formula>
    </cfRule>
  </conditionalFormatting>
  <conditionalFormatting sqref="V74 V77 V80 V83">
    <cfRule type="containsBlanks" dxfId="4102" priority="3066">
      <formula>LEN(TRIM(V74))=0</formula>
    </cfRule>
  </conditionalFormatting>
  <conditionalFormatting sqref="W74 W77 W80 W83">
    <cfRule type="notContainsBlanks" dxfId="4101" priority="3067">
      <formula>LEN(TRIM(W74))&gt;0</formula>
    </cfRule>
  </conditionalFormatting>
  <conditionalFormatting sqref="W74 W77 W80 W83">
    <cfRule type="containsBlanks" dxfId="4100" priority="3068">
      <formula>LEN(TRIM(W74))=0</formula>
    </cfRule>
  </conditionalFormatting>
  <conditionalFormatting sqref="W74 W77 W80 W83">
    <cfRule type="notContainsBlanks" dxfId="4099" priority="3069">
      <formula>LEN(TRIM(W74))&gt;0</formula>
    </cfRule>
  </conditionalFormatting>
  <conditionalFormatting sqref="W74 W77 W80 W83">
    <cfRule type="containsBlanks" dxfId="4098" priority="3070">
      <formula>LEN(TRIM(W74))=0</formula>
    </cfRule>
  </conditionalFormatting>
  <conditionalFormatting sqref="X74 X77 X80 X83">
    <cfRule type="notContainsBlanks" dxfId="4097" priority="3071">
      <formula>LEN(TRIM(X74))&gt;0</formula>
    </cfRule>
  </conditionalFormatting>
  <conditionalFormatting sqref="X74 X77 X80 X83">
    <cfRule type="containsBlanks" dxfId="4096" priority="3072">
      <formula>LEN(TRIM(X74))=0</formula>
    </cfRule>
  </conditionalFormatting>
  <conditionalFormatting sqref="X74 X77 X80 X83">
    <cfRule type="notContainsBlanks" dxfId="4095" priority="3073">
      <formula>LEN(TRIM(X74))&gt;0</formula>
    </cfRule>
  </conditionalFormatting>
  <conditionalFormatting sqref="X74 X77 X80 X83">
    <cfRule type="containsBlanks" dxfId="4094" priority="3074">
      <formula>LEN(TRIM(X74))=0</formula>
    </cfRule>
  </conditionalFormatting>
  <conditionalFormatting sqref="I85 I88 I91 I94">
    <cfRule type="notContainsBlanks" dxfId="4093" priority="3075">
      <formula>LEN(TRIM(I85))&gt;0</formula>
    </cfRule>
  </conditionalFormatting>
  <conditionalFormatting sqref="I85 I88 I91 I94">
    <cfRule type="containsBlanks" dxfId="4092" priority="3076">
      <formula>LEN(TRIM(I85))=0</formula>
    </cfRule>
  </conditionalFormatting>
  <conditionalFormatting sqref="I85 I88 I91 I94">
    <cfRule type="notContainsBlanks" dxfId="4091" priority="3077">
      <formula>LEN(TRIM(I85))&gt;0</formula>
    </cfRule>
  </conditionalFormatting>
  <conditionalFormatting sqref="I85 I88 I91 I94">
    <cfRule type="containsBlanks" dxfId="4090" priority="3078">
      <formula>LEN(TRIM(I85))=0</formula>
    </cfRule>
  </conditionalFormatting>
  <conditionalFormatting sqref="J85 J88 J91 J94">
    <cfRule type="notContainsBlanks" dxfId="4089" priority="3079">
      <formula>LEN(TRIM(J85))&gt;0</formula>
    </cfRule>
  </conditionalFormatting>
  <conditionalFormatting sqref="J85 J88 J91 J94">
    <cfRule type="containsBlanks" dxfId="4088" priority="3080">
      <formula>LEN(TRIM(J85))=0</formula>
    </cfRule>
  </conditionalFormatting>
  <conditionalFormatting sqref="J85 J88 J91 J94">
    <cfRule type="notContainsBlanks" dxfId="4087" priority="3081">
      <formula>LEN(TRIM(J85))&gt;0</formula>
    </cfRule>
  </conditionalFormatting>
  <conditionalFormatting sqref="J85 J88 J91 J94">
    <cfRule type="containsBlanks" dxfId="4086" priority="3082">
      <formula>LEN(TRIM(J85))=0</formula>
    </cfRule>
  </conditionalFormatting>
  <conditionalFormatting sqref="K85 K88 K91 K94">
    <cfRule type="notContainsBlanks" dxfId="4085" priority="3083">
      <formula>LEN(TRIM(K85))&gt;0</formula>
    </cfRule>
  </conditionalFormatting>
  <conditionalFormatting sqref="K85 K88 K91 K94">
    <cfRule type="containsBlanks" dxfId="4084" priority="3084">
      <formula>LEN(TRIM(K85))=0</formula>
    </cfRule>
  </conditionalFormatting>
  <conditionalFormatting sqref="K85 K88 K91 K94">
    <cfRule type="notContainsBlanks" dxfId="4083" priority="3085">
      <formula>LEN(TRIM(K85))&gt;0</formula>
    </cfRule>
  </conditionalFormatting>
  <conditionalFormatting sqref="K85 K88 K91 K94">
    <cfRule type="containsBlanks" dxfId="4082" priority="3086">
      <formula>LEN(TRIM(K85))=0</formula>
    </cfRule>
  </conditionalFormatting>
  <conditionalFormatting sqref="L88:L89">
    <cfRule type="notContainsBlanks" dxfId="4081" priority="3087">
      <formula>LEN(TRIM(L88))&gt;0</formula>
    </cfRule>
  </conditionalFormatting>
  <conditionalFormatting sqref="L88:L89">
    <cfRule type="containsBlanks" dxfId="4080" priority="3088">
      <formula>LEN(TRIM(L88))=0</formula>
    </cfRule>
  </conditionalFormatting>
  <conditionalFormatting sqref="L85 L88 L91 L94">
    <cfRule type="notContainsBlanks" dxfId="4079" priority="3089">
      <formula>LEN(TRIM(L85))&gt;0</formula>
    </cfRule>
  </conditionalFormatting>
  <conditionalFormatting sqref="L85 L88 L91 L94">
    <cfRule type="containsBlanks" dxfId="4078" priority="3090">
      <formula>LEN(TRIM(L85))=0</formula>
    </cfRule>
  </conditionalFormatting>
  <conditionalFormatting sqref="L85 L88 L91 L94">
    <cfRule type="notContainsBlanks" dxfId="4077" priority="3091">
      <formula>LEN(TRIM(L85))&gt;0</formula>
    </cfRule>
  </conditionalFormatting>
  <conditionalFormatting sqref="L85 L88 L91 L94">
    <cfRule type="containsBlanks" dxfId="4076" priority="3092">
      <formula>LEN(TRIM(L85))=0</formula>
    </cfRule>
  </conditionalFormatting>
  <conditionalFormatting sqref="M85 M88 M91 M94">
    <cfRule type="notContainsBlanks" dxfId="4075" priority="3093">
      <formula>LEN(TRIM(M85))&gt;0</formula>
    </cfRule>
  </conditionalFormatting>
  <conditionalFormatting sqref="M85 M88 M91 M94">
    <cfRule type="containsBlanks" dxfId="4074" priority="3094">
      <formula>LEN(TRIM(M85))=0</formula>
    </cfRule>
  </conditionalFormatting>
  <conditionalFormatting sqref="M85 M88 M91 M94">
    <cfRule type="notContainsBlanks" dxfId="4073" priority="3095">
      <formula>LEN(TRIM(M85))&gt;0</formula>
    </cfRule>
  </conditionalFormatting>
  <conditionalFormatting sqref="M85 M88 M91 M94">
    <cfRule type="containsBlanks" dxfId="4072" priority="3096">
      <formula>LEN(TRIM(M85))=0</formula>
    </cfRule>
  </conditionalFormatting>
  <conditionalFormatting sqref="N85 N88 N91 N94:N117">
    <cfRule type="notContainsBlanks" dxfId="4071" priority="3097">
      <formula>LEN(TRIM(N85))&gt;0</formula>
    </cfRule>
  </conditionalFormatting>
  <conditionalFormatting sqref="N85 N88 N91 N94:N117">
    <cfRule type="containsBlanks" dxfId="4070" priority="3098">
      <formula>LEN(TRIM(N85))=0</formula>
    </cfRule>
  </conditionalFormatting>
  <conditionalFormatting sqref="N85 N88 N91 N94:N117">
    <cfRule type="notContainsBlanks" dxfId="4069" priority="3099">
      <formula>LEN(TRIM(N85))&gt;0</formula>
    </cfRule>
  </conditionalFormatting>
  <conditionalFormatting sqref="N85 N88 N91 N94:N117">
    <cfRule type="containsBlanks" dxfId="4068" priority="3100">
      <formula>LEN(TRIM(N85))=0</formula>
    </cfRule>
  </conditionalFormatting>
  <conditionalFormatting sqref="O88:O89">
    <cfRule type="notContainsBlanks" dxfId="4067" priority="3101">
      <formula>LEN(TRIM(O88))&gt;0</formula>
    </cfRule>
  </conditionalFormatting>
  <conditionalFormatting sqref="O88:O89">
    <cfRule type="containsBlanks" dxfId="4066" priority="3102">
      <formula>LEN(TRIM(O88))=0</formula>
    </cfRule>
  </conditionalFormatting>
  <conditionalFormatting sqref="O85 O88 O91 O94">
    <cfRule type="notContainsBlanks" dxfId="4065" priority="3103">
      <formula>LEN(TRIM(O85))&gt;0</formula>
    </cfRule>
  </conditionalFormatting>
  <conditionalFormatting sqref="O85 O88 O91 O94">
    <cfRule type="containsBlanks" dxfId="4064" priority="3104">
      <formula>LEN(TRIM(O85))=0</formula>
    </cfRule>
  </conditionalFormatting>
  <conditionalFormatting sqref="O85 O88 O91 O94">
    <cfRule type="notContainsBlanks" dxfId="4063" priority="3105">
      <formula>LEN(TRIM(O85))&gt;0</formula>
    </cfRule>
  </conditionalFormatting>
  <conditionalFormatting sqref="O85 O88 O91 O94">
    <cfRule type="containsBlanks" dxfId="4062" priority="3106">
      <formula>LEN(TRIM(O85))=0</formula>
    </cfRule>
  </conditionalFormatting>
  <conditionalFormatting sqref="P88:P89">
    <cfRule type="notContainsBlanks" dxfId="4061" priority="3107">
      <formula>LEN(TRIM(P88))&gt;0</formula>
    </cfRule>
  </conditionalFormatting>
  <conditionalFormatting sqref="P88:P89">
    <cfRule type="containsBlanks" dxfId="4060" priority="3108">
      <formula>LEN(TRIM(P88))=0</formula>
    </cfRule>
  </conditionalFormatting>
  <conditionalFormatting sqref="P85 P88 P91 P94:P117">
    <cfRule type="notContainsBlanks" dxfId="4059" priority="3109">
      <formula>LEN(TRIM(P85))&gt;0</formula>
    </cfRule>
  </conditionalFormatting>
  <conditionalFormatting sqref="P85 P88 P91 P94:P117">
    <cfRule type="containsBlanks" dxfId="4058" priority="3110">
      <formula>LEN(TRIM(P85))=0</formula>
    </cfRule>
  </conditionalFormatting>
  <conditionalFormatting sqref="P85 P88 P91 P94:P117">
    <cfRule type="notContainsBlanks" dxfId="4057" priority="3111">
      <formula>LEN(TRIM(P85))&gt;0</formula>
    </cfRule>
  </conditionalFormatting>
  <conditionalFormatting sqref="P85 P88 P91 P94:P117">
    <cfRule type="containsBlanks" dxfId="4056" priority="3112">
      <formula>LEN(TRIM(P85))=0</formula>
    </cfRule>
  </conditionalFormatting>
  <conditionalFormatting sqref="Q88:Q89">
    <cfRule type="notContainsBlanks" dxfId="4055" priority="3113">
      <formula>LEN(TRIM(Q88))&gt;0</formula>
    </cfRule>
  </conditionalFormatting>
  <conditionalFormatting sqref="Q88:Q89">
    <cfRule type="containsBlanks" dxfId="4054" priority="3114">
      <formula>LEN(TRIM(Q88))=0</formula>
    </cfRule>
  </conditionalFormatting>
  <conditionalFormatting sqref="Q85 Q88 Q91 Q94">
    <cfRule type="notContainsBlanks" dxfId="4053" priority="3115">
      <formula>LEN(TRIM(Q85))&gt;0</formula>
    </cfRule>
  </conditionalFormatting>
  <conditionalFormatting sqref="Q85 Q88 Q91 Q94">
    <cfRule type="containsBlanks" dxfId="4052" priority="3116">
      <formula>LEN(TRIM(Q85))=0</formula>
    </cfRule>
  </conditionalFormatting>
  <conditionalFormatting sqref="Q85 Q88 Q91 Q94">
    <cfRule type="notContainsBlanks" dxfId="4051" priority="3117">
      <formula>LEN(TRIM(Q85))&gt;0</formula>
    </cfRule>
  </conditionalFormatting>
  <conditionalFormatting sqref="Q85 Q88 Q91 Q94">
    <cfRule type="containsBlanks" dxfId="4050" priority="3118">
      <formula>LEN(TRIM(Q85))=0</formula>
    </cfRule>
  </conditionalFormatting>
  <conditionalFormatting sqref="R88:R89">
    <cfRule type="notContainsBlanks" dxfId="4049" priority="3119">
      <formula>LEN(TRIM(R88))&gt;0</formula>
    </cfRule>
  </conditionalFormatting>
  <conditionalFormatting sqref="R88:R89">
    <cfRule type="containsBlanks" dxfId="4048" priority="3120">
      <formula>LEN(TRIM(R88))=0</formula>
    </cfRule>
  </conditionalFormatting>
  <conditionalFormatting sqref="R85 R88 R91 R94:R117">
    <cfRule type="notContainsBlanks" dxfId="4047" priority="3121">
      <formula>LEN(TRIM(R85))&gt;0</formula>
    </cfRule>
  </conditionalFormatting>
  <conditionalFormatting sqref="R85 R88 R91 R94:R117">
    <cfRule type="containsBlanks" dxfId="4046" priority="3122">
      <formula>LEN(TRIM(R85))=0</formula>
    </cfRule>
  </conditionalFormatting>
  <conditionalFormatting sqref="R85 R88 R91 R94:R117">
    <cfRule type="notContainsBlanks" dxfId="4045" priority="3123">
      <formula>LEN(TRIM(R85))&gt;0</formula>
    </cfRule>
  </conditionalFormatting>
  <conditionalFormatting sqref="R85 R88 R91 R94:R117">
    <cfRule type="containsBlanks" dxfId="4044" priority="3124">
      <formula>LEN(TRIM(R85))=0</formula>
    </cfRule>
  </conditionalFormatting>
  <conditionalFormatting sqref="S88:S89">
    <cfRule type="notContainsBlanks" dxfId="4043" priority="3125">
      <formula>LEN(TRIM(S88))&gt;0</formula>
    </cfRule>
  </conditionalFormatting>
  <conditionalFormatting sqref="S88:S89">
    <cfRule type="containsBlanks" dxfId="4042" priority="3126">
      <formula>LEN(TRIM(S88))=0</formula>
    </cfRule>
  </conditionalFormatting>
  <conditionalFormatting sqref="S85 S88 S91 S94:S117">
    <cfRule type="notContainsBlanks" dxfId="4041" priority="3127">
      <formula>LEN(TRIM(S85))&gt;0</formula>
    </cfRule>
  </conditionalFormatting>
  <conditionalFormatting sqref="S85 S88 S91 S94:S117">
    <cfRule type="containsBlanks" dxfId="4040" priority="3128">
      <formula>LEN(TRIM(S85))=0</formula>
    </cfRule>
  </conditionalFormatting>
  <conditionalFormatting sqref="S85 S88 S91 S94:S117">
    <cfRule type="notContainsBlanks" dxfId="4039" priority="3129">
      <formula>LEN(TRIM(S85))&gt;0</formula>
    </cfRule>
  </conditionalFormatting>
  <conditionalFormatting sqref="S85 S88 S91 S94:S117">
    <cfRule type="containsBlanks" dxfId="4038" priority="3130">
      <formula>LEN(TRIM(S85))=0</formula>
    </cfRule>
  </conditionalFormatting>
  <conditionalFormatting sqref="T88:T89">
    <cfRule type="notContainsBlanks" dxfId="4037" priority="3131">
      <formula>LEN(TRIM(T88))&gt;0</formula>
    </cfRule>
  </conditionalFormatting>
  <conditionalFormatting sqref="T88:T89">
    <cfRule type="containsBlanks" dxfId="4036" priority="3132">
      <formula>LEN(TRIM(T88))=0</formula>
    </cfRule>
  </conditionalFormatting>
  <conditionalFormatting sqref="T85 T88 T91 T94">
    <cfRule type="notContainsBlanks" dxfId="4035" priority="3133">
      <formula>LEN(TRIM(T85))&gt;0</formula>
    </cfRule>
  </conditionalFormatting>
  <conditionalFormatting sqref="T85 T88 T91 T94">
    <cfRule type="containsBlanks" dxfId="4034" priority="3134">
      <formula>LEN(TRIM(T85))=0</formula>
    </cfRule>
  </conditionalFormatting>
  <conditionalFormatting sqref="T85 T88 T91 T94">
    <cfRule type="notContainsBlanks" dxfId="4033" priority="3135">
      <formula>LEN(TRIM(T85))&gt;0</formula>
    </cfRule>
  </conditionalFormatting>
  <conditionalFormatting sqref="T85 T88 T91 T94">
    <cfRule type="containsBlanks" dxfId="4032" priority="3136">
      <formula>LEN(TRIM(T85))=0</formula>
    </cfRule>
  </conditionalFormatting>
  <conditionalFormatting sqref="U85 U88 U91 U94:U117">
    <cfRule type="notContainsBlanks" dxfId="4031" priority="3137">
      <formula>LEN(TRIM(U85))&gt;0</formula>
    </cfRule>
  </conditionalFormatting>
  <conditionalFormatting sqref="U85 U88 U91 U94:U117">
    <cfRule type="containsBlanks" dxfId="4030" priority="3138">
      <formula>LEN(TRIM(U85))=0</formula>
    </cfRule>
  </conditionalFormatting>
  <conditionalFormatting sqref="U85 U88 U91 U94:U117">
    <cfRule type="notContainsBlanks" dxfId="4029" priority="3139">
      <formula>LEN(TRIM(U85))&gt;0</formula>
    </cfRule>
  </conditionalFormatting>
  <conditionalFormatting sqref="U85 U88 U91 U94:U117">
    <cfRule type="containsBlanks" dxfId="4028" priority="3140">
      <formula>LEN(TRIM(U85))=0</formula>
    </cfRule>
  </conditionalFormatting>
  <conditionalFormatting sqref="V88:V89">
    <cfRule type="notContainsBlanks" dxfId="4027" priority="3141">
      <formula>LEN(TRIM(V88))&gt;0</formula>
    </cfRule>
  </conditionalFormatting>
  <conditionalFormatting sqref="V88:V89">
    <cfRule type="containsBlanks" dxfId="4026" priority="3142">
      <formula>LEN(TRIM(V88))=0</formula>
    </cfRule>
  </conditionalFormatting>
  <conditionalFormatting sqref="V85 V88 V91 V94">
    <cfRule type="notContainsBlanks" dxfId="4025" priority="3143">
      <formula>LEN(TRIM(V85))&gt;0</formula>
    </cfRule>
  </conditionalFormatting>
  <conditionalFormatting sqref="V85 V88 V91 V94">
    <cfRule type="containsBlanks" dxfId="4024" priority="3144">
      <formula>LEN(TRIM(V85))=0</formula>
    </cfRule>
  </conditionalFormatting>
  <conditionalFormatting sqref="V85 V88 V91 V94">
    <cfRule type="notContainsBlanks" dxfId="4023" priority="3145">
      <formula>LEN(TRIM(V85))&gt;0</formula>
    </cfRule>
  </conditionalFormatting>
  <conditionalFormatting sqref="V85 V88 V91 V94">
    <cfRule type="containsBlanks" dxfId="4022" priority="3146">
      <formula>LEN(TRIM(V85))=0</formula>
    </cfRule>
  </conditionalFormatting>
  <conditionalFormatting sqref="W88:W89">
    <cfRule type="notContainsBlanks" dxfId="4021" priority="3147">
      <formula>LEN(TRIM(W88))&gt;0</formula>
    </cfRule>
  </conditionalFormatting>
  <conditionalFormatting sqref="W88:W89">
    <cfRule type="containsBlanks" dxfId="4020" priority="3148">
      <formula>LEN(TRIM(W88))=0</formula>
    </cfRule>
  </conditionalFormatting>
  <conditionalFormatting sqref="W85 W88 W91 W94">
    <cfRule type="notContainsBlanks" dxfId="4019" priority="3149">
      <formula>LEN(TRIM(W85))&gt;0</formula>
    </cfRule>
  </conditionalFormatting>
  <conditionalFormatting sqref="W85 W88 W91 W94">
    <cfRule type="containsBlanks" dxfId="4018" priority="3150">
      <formula>LEN(TRIM(W85))=0</formula>
    </cfRule>
  </conditionalFormatting>
  <conditionalFormatting sqref="W85 W88 W91 W94">
    <cfRule type="notContainsBlanks" dxfId="4017" priority="3151">
      <formula>LEN(TRIM(W85))&gt;0</formula>
    </cfRule>
  </conditionalFormatting>
  <conditionalFormatting sqref="W85 W88 W91 W94">
    <cfRule type="containsBlanks" dxfId="4016" priority="3152">
      <formula>LEN(TRIM(W85))=0</formula>
    </cfRule>
  </conditionalFormatting>
  <conditionalFormatting sqref="X85 X88 X91 X94:X117">
    <cfRule type="notContainsBlanks" dxfId="4015" priority="3153">
      <formula>LEN(TRIM(X85))&gt;0</formula>
    </cfRule>
  </conditionalFormatting>
  <conditionalFormatting sqref="X85 X88 X91 X94:X117">
    <cfRule type="containsBlanks" dxfId="4014" priority="3154">
      <formula>LEN(TRIM(X85))=0</formula>
    </cfRule>
  </conditionalFormatting>
  <conditionalFormatting sqref="X85 X88 X91 X94:X117">
    <cfRule type="notContainsBlanks" dxfId="4013" priority="3155">
      <formula>LEN(TRIM(X85))&gt;0</formula>
    </cfRule>
  </conditionalFormatting>
  <conditionalFormatting sqref="X85 X88 X91 X94:X117">
    <cfRule type="containsBlanks" dxfId="4012" priority="3156">
      <formula>LEN(TRIM(X85))=0</formula>
    </cfRule>
  </conditionalFormatting>
  <conditionalFormatting sqref="H219">
    <cfRule type="notContainsBlanks" dxfId="4011" priority="3157">
      <formula>LEN(TRIM(H219))&gt;0</formula>
    </cfRule>
  </conditionalFormatting>
  <conditionalFormatting sqref="H219">
    <cfRule type="containsBlanks" dxfId="4010" priority="3158">
      <formula>LEN(TRIM(H219))=0</formula>
    </cfRule>
  </conditionalFormatting>
  <conditionalFormatting sqref="I219">
    <cfRule type="notContainsBlanks" dxfId="4009" priority="3159">
      <formula>LEN(TRIM(I219))&gt;0</formula>
    </cfRule>
  </conditionalFormatting>
  <conditionalFormatting sqref="I219">
    <cfRule type="containsBlanks" dxfId="4008" priority="3160">
      <formula>LEN(TRIM(I219))=0</formula>
    </cfRule>
  </conditionalFormatting>
  <conditionalFormatting sqref="J219">
    <cfRule type="notContainsBlanks" dxfId="4007" priority="3161">
      <formula>LEN(TRIM(J219))&gt;0</formula>
    </cfRule>
  </conditionalFormatting>
  <conditionalFormatting sqref="J219">
    <cfRule type="containsBlanks" dxfId="4006" priority="3162">
      <formula>LEN(TRIM(J219))=0</formula>
    </cfRule>
  </conditionalFormatting>
  <conditionalFormatting sqref="K219">
    <cfRule type="notContainsBlanks" dxfId="4005" priority="3163">
      <formula>LEN(TRIM(K219))&gt;0</formula>
    </cfRule>
  </conditionalFormatting>
  <conditionalFormatting sqref="K219">
    <cfRule type="containsBlanks" dxfId="4004" priority="3164">
      <formula>LEN(TRIM(K219))=0</formula>
    </cfRule>
  </conditionalFormatting>
  <conditionalFormatting sqref="L219">
    <cfRule type="notContainsBlanks" dxfId="4003" priority="3165">
      <formula>LEN(TRIM(L219))&gt;0</formula>
    </cfRule>
  </conditionalFormatting>
  <conditionalFormatting sqref="L219">
    <cfRule type="containsBlanks" dxfId="4002" priority="3166">
      <formula>LEN(TRIM(L219))=0</formula>
    </cfRule>
  </conditionalFormatting>
  <conditionalFormatting sqref="M219">
    <cfRule type="notContainsBlanks" dxfId="4001" priority="3167">
      <formula>LEN(TRIM(M219))&gt;0</formula>
    </cfRule>
  </conditionalFormatting>
  <conditionalFormatting sqref="M219">
    <cfRule type="containsBlanks" dxfId="4000" priority="3168">
      <formula>LEN(TRIM(M219))=0</formula>
    </cfRule>
  </conditionalFormatting>
  <conditionalFormatting sqref="N219">
    <cfRule type="notContainsBlanks" dxfId="3999" priority="3169">
      <formula>LEN(TRIM(N219))&gt;0</formula>
    </cfRule>
  </conditionalFormatting>
  <conditionalFormatting sqref="N219">
    <cfRule type="containsBlanks" dxfId="3998" priority="3170">
      <formula>LEN(TRIM(N219))=0</formula>
    </cfRule>
  </conditionalFormatting>
  <conditionalFormatting sqref="O219">
    <cfRule type="notContainsBlanks" dxfId="3997" priority="3171">
      <formula>LEN(TRIM(O219))&gt;0</formula>
    </cfRule>
  </conditionalFormatting>
  <conditionalFormatting sqref="O219">
    <cfRule type="containsBlanks" dxfId="3996" priority="3172">
      <formula>LEN(TRIM(O219))=0</formula>
    </cfRule>
  </conditionalFormatting>
  <conditionalFormatting sqref="P219">
    <cfRule type="notContainsBlanks" dxfId="3995" priority="3173">
      <formula>LEN(TRIM(P219))&gt;0</formula>
    </cfRule>
  </conditionalFormatting>
  <conditionalFormatting sqref="P219">
    <cfRule type="containsBlanks" dxfId="3994" priority="3174">
      <formula>LEN(TRIM(P219))=0</formula>
    </cfRule>
  </conditionalFormatting>
  <conditionalFormatting sqref="Q220">
    <cfRule type="notContainsBlanks" dxfId="3993" priority="3175">
      <formula>LEN(TRIM(Q220))&gt;0</formula>
    </cfRule>
  </conditionalFormatting>
  <conditionalFormatting sqref="Q220">
    <cfRule type="containsBlanks" dxfId="3992" priority="3176">
      <formula>LEN(TRIM(Q220))=0</formula>
    </cfRule>
  </conditionalFormatting>
  <conditionalFormatting sqref="R219">
    <cfRule type="notContainsBlanks" dxfId="3991" priority="3177">
      <formula>LEN(TRIM(R219))&gt;0</formula>
    </cfRule>
  </conditionalFormatting>
  <conditionalFormatting sqref="R219">
    <cfRule type="containsBlanks" dxfId="3990" priority="3178">
      <formula>LEN(TRIM(R219))=0</formula>
    </cfRule>
  </conditionalFormatting>
  <conditionalFormatting sqref="S219">
    <cfRule type="notContainsBlanks" dxfId="3989" priority="3179">
      <formula>LEN(TRIM(S219))&gt;0</formula>
    </cfRule>
  </conditionalFormatting>
  <conditionalFormatting sqref="S219">
    <cfRule type="containsBlanks" dxfId="3988" priority="3180">
      <formula>LEN(TRIM(S219))=0</formula>
    </cfRule>
  </conditionalFormatting>
  <conditionalFormatting sqref="T219">
    <cfRule type="notContainsBlanks" dxfId="3987" priority="3181">
      <formula>LEN(TRIM(T219))&gt;0</formula>
    </cfRule>
  </conditionalFormatting>
  <conditionalFormatting sqref="T219">
    <cfRule type="containsBlanks" dxfId="3986" priority="3182">
      <formula>LEN(TRIM(T219))=0</formula>
    </cfRule>
  </conditionalFormatting>
  <conditionalFormatting sqref="U219">
    <cfRule type="notContainsBlanks" dxfId="3985" priority="3183">
      <formula>LEN(TRIM(U219))&gt;0</formula>
    </cfRule>
  </conditionalFormatting>
  <conditionalFormatting sqref="U219">
    <cfRule type="containsBlanks" dxfId="3984" priority="3184">
      <formula>LEN(TRIM(U219))=0</formula>
    </cfRule>
  </conditionalFormatting>
  <conditionalFormatting sqref="V219">
    <cfRule type="notContainsBlanks" dxfId="3983" priority="3185">
      <formula>LEN(TRIM(V219))&gt;0</formula>
    </cfRule>
  </conditionalFormatting>
  <conditionalFormatting sqref="V219">
    <cfRule type="containsBlanks" dxfId="3982" priority="3186">
      <formula>LEN(TRIM(V219))=0</formula>
    </cfRule>
  </conditionalFormatting>
  <conditionalFormatting sqref="W219">
    <cfRule type="notContainsBlanks" dxfId="3981" priority="3187">
      <formula>LEN(TRIM(W219))&gt;0</formula>
    </cfRule>
  </conditionalFormatting>
  <conditionalFormatting sqref="W219">
    <cfRule type="containsBlanks" dxfId="3980" priority="3188">
      <formula>LEN(TRIM(W219))=0</formula>
    </cfRule>
  </conditionalFormatting>
  <conditionalFormatting sqref="X219">
    <cfRule type="notContainsBlanks" dxfId="3979" priority="3189">
      <formula>LEN(TRIM(X219))&gt;0</formula>
    </cfRule>
  </conditionalFormatting>
  <conditionalFormatting sqref="X219">
    <cfRule type="containsBlanks" dxfId="3978" priority="3190">
      <formula>LEN(TRIM(X219))=0</formula>
    </cfRule>
  </conditionalFormatting>
  <conditionalFormatting sqref="N297">
    <cfRule type="notContainsBlanks" dxfId="3977" priority="3191">
      <formula>LEN(TRIM(N297))&gt;0</formula>
    </cfRule>
  </conditionalFormatting>
  <conditionalFormatting sqref="N297">
    <cfRule type="containsBlanks" dxfId="3976" priority="3192">
      <formula>LEN(TRIM(N297))=0</formula>
    </cfRule>
  </conditionalFormatting>
  <conditionalFormatting sqref="O296:O297">
    <cfRule type="notContainsBlanks" dxfId="3975" priority="3193">
      <formula>LEN(TRIM(O296))&gt;0</formula>
    </cfRule>
  </conditionalFormatting>
  <conditionalFormatting sqref="O296:O297">
    <cfRule type="containsBlanks" dxfId="3974" priority="3194">
      <formula>LEN(TRIM(O296))=0</formula>
    </cfRule>
  </conditionalFormatting>
  <conditionalFormatting sqref="O294">
    <cfRule type="notContainsBlanks" dxfId="3973" priority="3195">
      <formula>LEN(TRIM(O294))&gt;0</formula>
    </cfRule>
  </conditionalFormatting>
  <conditionalFormatting sqref="O294">
    <cfRule type="containsBlanks" dxfId="3972" priority="3196">
      <formula>LEN(TRIM(O294))=0</formula>
    </cfRule>
  </conditionalFormatting>
  <conditionalFormatting sqref="N295:N296">
    <cfRule type="notContainsBlanks" dxfId="3971" priority="3197">
      <formula>LEN(TRIM(N295))&gt;0</formula>
    </cfRule>
  </conditionalFormatting>
  <conditionalFormatting sqref="N295:N296">
    <cfRule type="containsBlanks" dxfId="3970" priority="3198">
      <formula>LEN(TRIM(N295))=0</formula>
    </cfRule>
  </conditionalFormatting>
  <conditionalFormatting sqref="N297">
    <cfRule type="notContainsBlanks" dxfId="3969" priority="3199">
      <formula>LEN(TRIM(N297))&gt;0</formula>
    </cfRule>
  </conditionalFormatting>
  <conditionalFormatting sqref="N297">
    <cfRule type="containsBlanks" dxfId="3968" priority="3200">
      <formula>LEN(TRIM(N297))=0</formula>
    </cfRule>
  </conditionalFormatting>
  <conditionalFormatting sqref="N295:N296">
    <cfRule type="notContainsBlanks" dxfId="3967" priority="3201">
      <formula>LEN(TRIM(N295))&gt;0</formula>
    </cfRule>
  </conditionalFormatting>
  <conditionalFormatting sqref="N295:N296">
    <cfRule type="containsBlanks" dxfId="3966" priority="3202">
      <formula>LEN(TRIM(N295))=0</formula>
    </cfRule>
  </conditionalFormatting>
  <conditionalFormatting sqref="O294">
    <cfRule type="notContainsBlanks" dxfId="3965" priority="3203">
      <formula>LEN(TRIM(O294))&gt;0</formula>
    </cfRule>
  </conditionalFormatting>
  <conditionalFormatting sqref="O294">
    <cfRule type="containsBlanks" dxfId="3964" priority="3204">
      <formula>LEN(TRIM(O294))=0</formula>
    </cfRule>
  </conditionalFormatting>
  <conditionalFormatting sqref="J270:J283">
    <cfRule type="notContainsBlanks" dxfId="3963" priority="3205">
      <formula>LEN(TRIM(J270))&gt;0</formula>
    </cfRule>
  </conditionalFormatting>
  <conditionalFormatting sqref="J270:J283">
    <cfRule type="containsBlanks" dxfId="3962" priority="3206">
      <formula>LEN(TRIM(J270))=0</formula>
    </cfRule>
  </conditionalFormatting>
  <conditionalFormatting sqref="L270:L283">
    <cfRule type="notContainsBlanks" dxfId="3961" priority="3207">
      <formula>LEN(TRIM(L270))&gt;0</formula>
    </cfRule>
  </conditionalFormatting>
  <conditionalFormatting sqref="L270:L283">
    <cfRule type="containsBlanks" dxfId="3960" priority="3208">
      <formula>LEN(TRIM(L270))=0</formula>
    </cfRule>
  </conditionalFormatting>
  <conditionalFormatting sqref="M270:M283">
    <cfRule type="notContainsBlanks" dxfId="3959" priority="3209">
      <formula>LEN(TRIM(M270))&gt;0</formula>
    </cfRule>
  </conditionalFormatting>
  <conditionalFormatting sqref="M270:M283">
    <cfRule type="containsBlanks" dxfId="3958" priority="3210">
      <formula>LEN(TRIM(M270))=0</formula>
    </cfRule>
  </conditionalFormatting>
  <conditionalFormatting sqref="N270:N283">
    <cfRule type="notContainsBlanks" dxfId="3957" priority="3211">
      <formula>LEN(TRIM(N270))&gt;0</formula>
    </cfRule>
  </conditionalFormatting>
  <conditionalFormatting sqref="N270:N283">
    <cfRule type="containsBlanks" dxfId="3956" priority="3212">
      <formula>LEN(TRIM(N270))=0</formula>
    </cfRule>
  </conditionalFormatting>
  <conditionalFormatting sqref="O270:O283">
    <cfRule type="notContainsBlanks" dxfId="3955" priority="3213">
      <formula>LEN(TRIM(O270))&gt;0</formula>
    </cfRule>
  </conditionalFormatting>
  <conditionalFormatting sqref="O270:O283">
    <cfRule type="containsBlanks" dxfId="3954" priority="3214">
      <formula>LEN(TRIM(O270))=0</formula>
    </cfRule>
  </conditionalFormatting>
  <conditionalFormatting sqref="P270:P283">
    <cfRule type="notContainsBlanks" dxfId="3953" priority="3215">
      <formula>LEN(TRIM(P270))&gt;0</formula>
    </cfRule>
  </conditionalFormatting>
  <conditionalFormatting sqref="P270:P283">
    <cfRule type="containsBlanks" dxfId="3952" priority="3216">
      <formula>LEN(TRIM(P270))=0</formula>
    </cfRule>
  </conditionalFormatting>
  <conditionalFormatting sqref="H284:H286">
    <cfRule type="notContainsBlanks" dxfId="3951" priority="3217">
      <formula>LEN(TRIM(H284))&gt;0</formula>
    </cfRule>
  </conditionalFormatting>
  <conditionalFormatting sqref="H284:H286">
    <cfRule type="containsBlanks" dxfId="3950" priority="3218">
      <formula>LEN(TRIM(H284))=0</formula>
    </cfRule>
  </conditionalFormatting>
  <conditionalFormatting sqref="H287:H288">
    <cfRule type="notContainsBlanks" dxfId="3949" priority="3219">
      <formula>LEN(TRIM(H287))&gt;0</formula>
    </cfRule>
  </conditionalFormatting>
  <conditionalFormatting sqref="H287:H288">
    <cfRule type="containsBlanks" dxfId="3948" priority="3220">
      <formula>LEN(TRIM(H287))=0</formula>
    </cfRule>
  </conditionalFormatting>
  <conditionalFormatting sqref="H287:H288">
    <cfRule type="notContainsBlanks" dxfId="3947" priority="3221">
      <formula>LEN(TRIM(H287))&gt;0</formula>
    </cfRule>
  </conditionalFormatting>
  <conditionalFormatting sqref="H287:H288">
    <cfRule type="containsBlanks" dxfId="3946" priority="3222">
      <formula>LEN(TRIM(H287))=0</formula>
    </cfRule>
  </conditionalFormatting>
  <conditionalFormatting sqref="H289">
    <cfRule type="notContainsBlanks" dxfId="3945" priority="3223">
      <formula>LEN(TRIM(H289))&gt;0</formula>
    </cfRule>
  </conditionalFormatting>
  <conditionalFormatting sqref="H289">
    <cfRule type="containsBlanks" dxfId="3944" priority="3224">
      <formula>LEN(TRIM(H289))=0</formula>
    </cfRule>
  </conditionalFormatting>
  <conditionalFormatting sqref="H289">
    <cfRule type="notContainsBlanks" dxfId="3943" priority="3225">
      <formula>LEN(TRIM(H289))&gt;0</formula>
    </cfRule>
  </conditionalFormatting>
  <conditionalFormatting sqref="H289">
    <cfRule type="containsBlanks" dxfId="3942" priority="3226">
      <formula>LEN(TRIM(H289))=0</formula>
    </cfRule>
  </conditionalFormatting>
  <conditionalFormatting sqref="H294:H297">
    <cfRule type="notContainsBlanks" dxfId="3941" priority="3227">
      <formula>LEN(TRIM(H294))&gt;0</formula>
    </cfRule>
  </conditionalFormatting>
  <conditionalFormatting sqref="H294:H297">
    <cfRule type="containsBlanks" dxfId="3940" priority="3228">
      <formula>LEN(TRIM(H294))=0</formula>
    </cfRule>
  </conditionalFormatting>
  <conditionalFormatting sqref="H296:H297">
    <cfRule type="notContainsBlanks" dxfId="3939" priority="3229">
      <formula>LEN(TRIM(H296))&gt;0</formula>
    </cfRule>
  </conditionalFormatting>
  <conditionalFormatting sqref="H296:H297">
    <cfRule type="containsBlanks" dxfId="3938" priority="3230">
      <formula>LEN(TRIM(H296))=0</formula>
    </cfRule>
  </conditionalFormatting>
  <conditionalFormatting sqref="H294">
    <cfRule type="notContainsBlanks" dxfId="3937" priority="3231">
      <formula>LEN(TRIM(H294))&gt;0</formula>
    </cfRule>
  </conditionalFormatting>
  <conditionalFormatting sqref="H294">
    <cfRule type="containsBlanks" dxfId="3936" priority="3232">
      <formula>LEN(TRIM(H294))=0</formula>
    </cfRule>
  </conditionalFormatting>
  <conditionalFormatting sqref="H294">
    <cfRule type="notContainsBlanks" dxfId="3935" priority="3233">
      <formula>LEN(TRIM(H294))&gt;0</formula>
    </cfRule>
  </conditionalFormatting>
  <conditionalFormatting sqref="H294">
    <cfRule type="containsBlanks" dxfId="3934" priority="3234">
      <formula>LEN(TRIM(H294))=0</formula>
    </cfRule>
  </conditionalFormatting>
  <conditionalFormatting sqref="H295:H296">
    <cfRule type="notContainsBlanks" dxfId="3933" priority="3235">
      <formula>LEN(TRIM(H295))&gt;0</formula>
    </cfRule>
  </conditionalFormatting>
  <conditionalFormatting sqref="H295:H296">
    <cfRule type="containsBlanks" dxfId="3932" priority="3236">
      <formula>LEN(TRIM(H295))=0</formula>
    </cfRule>
  </conditionalFormatting>
  <conditionalFormatting sqref="H295:H296">
    <cfRule type="notContainsBlanks" dxfId="3931" priority="3237">
      <formula>LEN(TRIM(H295))&gt;0</formula>
    </cfRule>
  </conditionalFormatting>
  <conditionalFormatting sqref="H295:H296">
    <cfRule type="containsBlanks" dxfId="3930" priority="3238">
      <formula>LEN(TRIM(H295))=0</formula>
    </cfRule>
  </conditionalFormatting>
  <conditionalFormatting sqref="H297">
    <cfRule type="notContainsBlanks" dxfId="3929" priority="3239">
      <formula>LEN(TRIM(H297))&gt;0</formula>
    </cfRule>
  </conditionalFormatting>
  <conditionalFormatting sqref="H297">
    <cfRule type="containsBlanks" dxfId="3928" priority="3240">
      <formula>LEN(TRIM(H297))=0</formula>
    </cfRule>
  </conditionalFormatting>
  <conditionalFormatting sqref="H297">
    <cfRule type="notContainsBlanks" dxfId="3927" priority="3241">
      <formula>LEN(TRIM(H297))&gt;0</formula>
    </cfRule>
  </conditionalFormatting>
  <conditionalFormatting sqref="H297">
    <cfRule type="containsBlanks" dxfId="3926" priority="3242">
      <formula>LEN(TRIM(H297))=0</formula>
    </cfRule>
  </conditionalFormatting>
  <conditionalFormatting sqref="K294:K297">
    <cfRule type="notContainsBlanks" dxfId="3925" priority="3243">
      <formula>LEN(TRIM(K294))&gt;0</formula>
    </cfRule>
  </conditionalFormatting>
  <conditionalFormatting sqref="K294:K297">
    <cfRule type="containsBlanks" dxfId="3924" priority="3244">
      <formula>LEN(TRIM(K294))=0</formula>
    </cfRule>
  </conditionalFormatting>
  <conditionalFormatting sqref="K296:K297">
    <cfRule type="notContainsBlanks" dxfId="3923" priority="3245">
      <formula>LEN(TRIM(K296))&gt;0</formula>
    </cfRule>
  </conditionalFormatting>
  <conditionalFormatting sqref="K296:K297">
    <cfRule type="containsBlanks" dxfId="3922" priority="3246">
      <formula>LEN(TRIM(K296))=0</formula>
    </cfRule>
  </conditionalFormatting>
  <conditionalFormatting sqref="K294">
    <cfRule type="notContainsBlanks" dxfId="3921" priority="3247">
      <formula>LEN(TRIM(K294))&gt;0</formula>
    </cfRule>
  </conditionalFormatting>
  <conditionalFormatting sqref="K294">
    <cfRule type="containsBlanks" dxfId="3920" priority="3248">
      <formula>LEN(TRIM(K294))=0</formula>
    </cfRule>
  </conditionalFormatting>
  <conditionalFormatting sqref="K294">
    <cfRule type="notContainsBlanks" dxfId="3919" priority="3249">
      <formula>LEN(TRIM(K294))&gt;0</formula>
    </cfRule>
  </conditionalFormatting>
  <conditionalFormatting sqref="K294">
    <cfRule type="containsBlanks" dxfId="3918" priority="3250">
      <formula>LEN(TRIM(K294))=0</formula>
    </cfRule>
  </conditionalFormatting>
  <conditionalFormatting sqref="K295:K296">
    <cfRule type="notContainsBlanks" dxfId="3917" priority="3251">
      <formula>LEN(TRIM(K295))&gt;0</formula>
    </cfRule>
  </conditionalFormatting>
  <conditionalFormatting sqref="K295:K296">
    <cfRule type="containsBlanks" dxfId="3916" priority="3252">
      <formula>LEN(TRIM(K295))=0</formula>
    </cfRule>
  </conditionalFormatting>
  <conditionalFormatting sqref="K295:K296">
    <cfRule type="notContainsBlanks" dxfId="3915" priority="3253">
      <formula>LEN(TRIM(K295))&gt;0</formula>
    </cfRule>
  </conditionalFormatting>
  <conditionalFormatting sqref="K295:K296">
    <cfRule type="containsBlanks" dxfId="3914" priority="3254">
      <formula>LEN(TRIM(K295))=0</formula>
    </cfRule>
  </conditionalFormatting>
  <conditionalFormatting sqref="K297">
    <cfRule type="notContainsBlanks" dxfId="3913" priority="3255">
      <formula>LEN(TRIM(K297))&gt;0</formula>
    </cfRule>
  </conditionalFormatting>
  <conditionalFormatting sqref="K297">
    <cfRule type="containsBlanks" dxfId="3912" priority="3256">
      <formula>LEN(TRIM(K297))=0</formula>
    </cfRule>
  </conditionalFormatting>
  <conditionalFormatting sqref="K297">
    <cfRule type="notContainsBlanks" dxfId="3911" priority="3257">
      <formula>LEN(TRIM(K297))&gt;0</formula>
    </cfRule>
  </conditionalFormatting>
  <conditionalFormatting sqref="K297">
    <cfRule type="containsBlanks" dxfId="3910" priority="3258">
      <formula>LEN(TRIM(K297))=0</formula>
    </cfRule>
  </conditionalFormatting>
  <conditionalFormatting sqref="L294:L297">
    <cfRule type="notContainsBlanks" dxfId="3909" priority="3259">
      <formula>LEN(TRIM(L294))&gt;0</formula>
    </cfRule>
  </conditionalFormatting>
  <conditionalFormatting sqref="L294:L297">
    <cfRule type="containsBlanks" dxfId="3908" priority="3260">
      <formula>LEN(TRIM(L294))=0</formula>
    </cfRule>
  </conditionalFormatting>
  <conditionalFormatting sqref="L296:L297">
    <cfRule type="notContainsBlanks" dxfId="3907" priority="3261">
      <formula>LEN(TRIM(L296))&gt;0</formula>
    </cfRule>
  </conditionalFormatting>
  <conditionalFormatting sqref="L296:L297">
    <cfRule type="containsBlanks" dxfId="3906" priority="3262">
      <formula>LEN(TRIM(L296))=0</formula>
    </cfRule>
  </conditionalFormatting>
  <conditionalFormatting sqref="L294">
    <cfRule type="notContainsBlanks" dxfId="3905" priority="3263">
      <formula>LEN(TRIM(L294))&gt;0</formula>
    </cfRule>
  </conditionalFormatting>
  <conditionalFormatting sqref="L294">
    <cfRule type="containsBlanks" dxfId="3904" priority="3264">
      <formula>LEN(TRIM(L294))=0</formula>
    </cfRule>
  </conditionalFormatting>
  <conditionalFormatting sqref="L294">
    <cfRule type="notContainsBlanks" dxfId="3903" priority="3265">
      <formula>LEN(TRIM(L294))&gt;0</formula>
    </cfRule>
  </conditionalFormatting>
  <conditionalFormatting sqref="L294">
    <cfRule type="containsBlanks" dxfId="3902" priority="3266">
      <formula>LEN(TRIM(L294))=0</formula>
    </cfRule>
  </conditionalFormatting>
  <conditionalFormatting sqref="L295:L296">
    <cfRule type="notContainsBlanks" dxfId="3901" priority="3267">
      <formula>LEN(TRIM(L295))&gt;0</formula>
    </cfRule>
  </conditionalFormatting>
  <conditionalFormatting sqref="L295:L296">
    <cfRule type="containsBlanks" dxfId="3900" priority="3268">
      <formula>LEN(TRIM(L295))=0</formula>
    </cfRule>
  </conditionalFormatting>
  <conditionalFormatting sqref="L295:L296">
    <cfRule type="notContainsBlanks" dxfId="3899" priority="3269">
      <formula>LEN(TRIM(L295))&gt;0</formula>
    </cfRule>
  </conditionalFormatting>
  <conditionalFormatting sqref="L295:L296">
    <cfRule type="containsBlanks" dxfId="3898" priority="3270">
      <formula>LEN(TRIM(L295))=0</formula>
    </cfRule>
  </conditionalFormatting>
  <conditionalFormatting sqref="L297">
    <cfRule type="notContainsBlanks" dxfId="3897" priority="3271">
      <formula>LEN(TRIM(L297))&gt;0</formula>
    </cfRule>
  </conditionalFormatting>
  <conditionalFormatting sqref="L297">
    <cfRule type="containsBlanks" dxfId="3896" priority="3272">
      <formula>LEN(TRIM(L297))=0</formula>
    </cfRule>
  </conditionalFormatting>
  <conditionalFormatting sqref="L297">
    <cfRule type="notContainsBlanks" dxfId="3895" priority="3273">
      <formula>LEN(TRIM(L297))&gt;0</formula>
    </cfRule>
  </conditionalFormatting>
  <conditionalFormatting sqref="L297">
    <cfRule type="containsBlanks" dxfId="3894" priority="3274">
      <formula>LEN(TRIM(L297))=0</formula>
    </cfRule>
  </conditionalFormatting>
  <conditionalFormatting sqref="M294">
    <cfRule type="notContainsBlanks" dxfId="3893" priority="3275">
      <formula>LEN(TRIM(M294))&gt;0</formula>
    </cfRule>
  </conditionalFormatting>
  <conditionalFormatting sqref="M294">
    <cfRule type="containsBlanks" dxfId="3892" priority="3276">
      <formula>LEN(TRIM(M294))=0</formula>
    </cfRule>
  </conditionalFormatting>
  <conditionalFormatting sqref="M294">
    <cfRule type="notContainsBlanks" dxfId="3891" priority="3277">
      <formula>LEN(TRIM(M294))&gt;0</formula>
    </cfRule>
  </conditionalFormatting>
  <conditionalFormatting sqref="M294">
    <cfRule type="containsBlanks" dxfId="3890" priority="3278">
      <formula>LEN(TRIM(M294))=0</formula>
    </cfRule>
  </conditionalFormatting>
  <conditionalFormatting sqref="M295:M296">
    <cfRule type="notContainsBlanks" dxfId="3889" priority="3279">
      <formula>LEN(TRIM(M295))&gt;0</formula>
    </cfRule>
  </conditionalFormatting>
  <conditionalFormatting sqref="M295:M296">
    <cfRule type="containsBlanks" dxfId="3888" priority="3280">
      <formula>LEN(TRIM(M295))=0</formula>
    </cfRule>
  </conditionalFormatting>
  <conditionalFormatting sqref="M295:M296">
    <cfRule type="notContainsBlanks" dxfId="3887" priority="3281">
      <formula>LEN(TRIM(M295))&gt;0</formula>
    </cfRule>
  </conditionalFormatting>
  <conditionalFormatting sqref="M295:M296">
    <cfRule type="containsBlanks" dxfId="3886" priority="3282">
      <formula>LEN(TRIM(M295))=0</formula>
    </cfRule>
  </conditionalFormatting>
  <conditionalFormatting sqref="M297">
    <cfRule type="notContainsBlanks" dxfId="3885" priority="3283">
      <formula>LEN(TRIM(M297))&gt;0</formula>
    </cfRule>
  </conditionalFormatting>
  <conditionalFormatting sqref="M297">
    <cfRule type="containsBlanks" dxfId="3884" priority="3284">
      <formula>LEN(TRIM(M297))=0</formula>
    </cfRule>
  </conditionalFormatting>
  <conditionalFormatting sqref="M297">
    <cfRule type="notContainsBlanks" dxfId="3883" priority="3285">
      <formula>LEN(TRIM(M297))&gt;0</formula>
    </cfRule>
  </conditionalFormatting>
  <conditionalFormatting sqref="M297">
    <cfRule type="containsBlanks" dxfId="3882" priority="3286">
      <formula>LEN(TRIM(M297))=0</formula>
    </cfRule>
  </conditionalFormatting>
  <conditionalFormatting sqref="N296:N297">
    <cfRule type="notContainsBlanks" dxfId="3881" priority="3287">
      <formula>LEN(TRIM(N296))&gt;0</formula>
    </cfRule>
  </conditionalFormatting>
  <conditionalFormatting sqref="N296:N297">
    <cfRule type="containsBlanks" dxfId="3880" priority="3288">
      <formula>LEN(TRIM(N296))=0</formula>
    </cfRule>
  </conditionalFormatting>
  <conditionalFormatting sqref="N294">
    <cfRule type="notContainsBlanks" dxfId="3879" priority="3289">
      <formula>LEN(TRIM(N294))&gt;0</formula>
    </cfRule>
  </conditionalFormatting>
  <conditionalFormatting sqref="N294">
    <cfRule type="containsBlanks" dxfId="3878" priority="3290">
      <formula>LEN(TRIM(N294))=0</formula>
    </cfRule>
  </conditionalFormatting>
  <conditionalFormatting sqref="N294">
    <cfRule type="notContainsBlanks" dxfId="3877" priority="3291">
      <formula>LEN(TRIM(N294))&gt;0</formula>
    </cfRule>
  </conditionalFormatting>
  <conditionalFormatting sqref="N294">
    <cfRule type="containsBlanks" dxfId="3876" priority="3292">
      <formula>LEN(TRIM(N294))=0</formula>
    </cfRule>
  </conditionalFormatting>
  <conditionalFormatting sqref="O295:O296">
    <cfRule type="notContainsBlanks" dxfId="3875" priority="3293">
      <formula>LEN(TRIM(O295))&gt;0</formula>
    </cfRule>
  </conditionalFormatting>
  <conditionalFormatting sqref="O295:O296">
    <cfRule type="containsBlanks" dxfId="3874" priority="3294">
      <formula>LEN(TRIM(O295))=0</formula>
    </cfRule>
  </conditionalFormatting>
  <conditionalFormatting sqref="O295:O296">
    <cfRule type="notContainsBlanks" dxfId="3873" priority="3295">
      <formula>LEN(TRIM(O295))&gt;0</formula>
    </cfRule>
  </conditionalFormatting>
  <conditionalFormatting sqref="O295:O296">
    <cfRule type="containsBlanks" dxfId="3872" priority="3296">
      <formula>LEN(TRIM(O295))=0</formula>
    </cfRule>
  </conditionalFormatting>
  <conditionalFormatting sqref="O297">
    <cfRule type="notContainsBlanks" dxfId="3871" priority="3297">
      <formula>LEN(TRIM(O297))&gt;0</formula>
    </cfRule>
  </conditionalFormatting>
  <conditionalFormatting sqref="O297">
    <cfRule type="containsBlanks" dxfId="3870" priority="3298">
      <formula>LEN(TRIM(O297))=0</formula>
    </cfRule>
  </conditionalFormatting>
  <conditionalFormatting sqref="O297">
    <cfRule type="notContainsBlanks" dxfId="3869" priority="3299">
      <formula>LEN(TRIM(O297))&gt;0</formula>
    </cfRule>
  </conditionalFormatting>
  <conditionalFormatting sqref="O297">
    <cfRule type="containsBlanks" dxfId="3868" priority="3300">
      <formula>LEN(TRIM(O297))=0</formula>
    </cfRule>
  </conditionalFormatting>
  <conditionalFormatting sqref="P296:P297">
    <cfRule type="notContainsBlanks" dxfId="3867" priority="3301">
      <formula>LEN(TRIM(P296))&gt;0</formula>
    </cfRule>
  </conditionalFormatting>
  <conditionalFormatting sqref="P296:P297">
    <cfRule type="containsBlanks" dxfId="3866" priority="3302">
      <formula>LEN(TRIM(P296))=0</formula>
    </cfRule>
  </conditionalFormatting>
  <conditionalFormatting sqref="P294">
    <cfRule type="notContainsBlanks" dxfId="3865" priority="3303">
      <formula>LEN(TRIM(P294))&gt;0</formula>
    </cfRule>
  </conditionalFormatting>
  <conditionalFormatting sqref="P294">
    <cfRule type="containsBlanks" dxfId="3864" priority="3304">
      <formula>LEN(TRIM(P294))=0</formula>
    </cfRule>
  </conditionalFormatting>
  <conditionalFormatting sqref="P294">
    <cfRule type="notContainsBlanks" dxfId="3863" priority="3305">
      <formula>LEN(TRIM(P294))&gt;0</formula>
    </cfRule>
  </conditionalFormatting>
  <conditionalFormatting sqref="P294">
    <cfRule type="containsBlanks" dxfId="3862" priority="3306">
      <formula>LEN(TRIM(P294))=0</formula>
    </cfRule>
  </conditionalFormatting>
  <conditionalFormatting sqref="P295:P296">
    <cfRule type="notContainsBlanks" dxfId="3861" priority="3307">
      <formula>LEN(TRIM(P295))&gt;0</formula>
    </cfRule>
  </conditionalFormatting>
  <conditionalFormatting sqref="P295:P296">
    <cfRule type="containsBlanks" dxfId="3860" priority="3308">
      <formula>LEN(TRIM(P295))=0</formula>
    </cfRule>
  </conditionalFormatting>
  <conditionalFormatting sqref="P295:P296">
    <cfRule type="notContainsBlanks" dxfId="3859" priority="3309">
      <formula>LEN(TRIM(P295))&gt;0</formula>
    </cfRule>
  </conditionalFormatting>
  <conditionalFormatting sqref="P295:P296">
    <cfRule type="containsBlanks" dxfId="3858" priority="3310">
      <formula>LEN(TRIM(P295))=0</formula>
    </cfRule>
  </conditionalFormatting>
  <conditionalFormatting sqref="P297">
    <cfRule type="notContainsBlanks" dxfId="3857" priority="3311">
      <formula>LEN(TRIM(P297))&gt;0</formula>
    </cfRule>
  </conditionalFormatting>
  <conditionalFormatting sqref="P297">
    <cfRule type="containsBlanks" dxfId="3856" priority="3312">
      <formula>LEN(TRIM(P297))=0</formula>
    </cfRule>
  </conditionalFormatting>
  <conditionalFormatting sqref="P297">
    <cfRule type="notContainsBlanks" dxfId="3855" priority="3313">
      <formula>LEN(TRIM(P297))&gt;0</formula>
    </cfRule>
  </conditionalFormatting>
  <conditionalFormatting sqref="P297">
    <cfRule type="containsBlanks" dxfId="3854" priority="3314">
      <formula>LEN(TRIM(P297))=0</formula>
    </cfRule>
  </conditionalFormatting>
  <conditionalFormatting sqref="Q296:Q297">
    <cfRule type="notContainsBlanks" dxfId="3853" priority="3315">
      <formula>LEN(TRIM(Q296))&gt;0</formula>
    </cfRule>
  </conditionalFormatting>
  <conditionalFormatting sqref="Q296:Q297">
    <cfRule type="containsBlanks" dxfId="3852" priority="3316">
      <formula>LEN(TRIM(Q296))=0</formula>
    </cfRule>
  </conditionalFormatting>
  <conditionalFormatting sqref="Q294">
    <cfRule type="notContainsBlanks" dxfId="3851" priority="3317">
      <formula>LEN(TRIM(Q294))&gt;0</formula>
    </cfRule>
  </conditionalFormatting>
  <conditionalFormatting sqref="Q294">
    <cfRule type="containsBlanks" dxfId="3850" priority="3318">
      <formula>LEN(TRIM(Q294))=0</formula>
    </cfRule>
  </conditionalFormatting>
  <conditionalFormatting sqref="Q294">
    <cfRule type="notContainsBlanks" dxfId="3849" priority="3319">
      <formula>LEN(TRIM(Q294))&gt;0</formula>
    </cfRule>
  </conditionalFormatting>
  <conditionalFormatting sqref="Q294">
    <cfRule type="containsBlanks" dxfId="3848" priority="3320">
      <formula>LEN(TRIM(Q294))=0</formula>
    </cfRule>
  </conditionalFormatting>
  <conditionalFormatting sqref="Q295:Q296">
    <cfRule type="notContainsBlanks" dxfId="3847" priority="3321">
      <formula>LEN(TRIM(Q295))&gt;0</formula>
    </cfRule>
  </conditionalFormatting>
  <conditionalFormatting sqref="Q295:Q296">
    <cfRule type="containsBlanks" dxfId="3846" priority="3322">
      <formula>LEN(TRIM(Q295))=0</formula>
    </cfRule>
  </conditionalFormatting>
  <conditionalFormatting sqref="Q295:Q296">
    <cfRule type="notContainsBlanks" dxfId="3845" priority="3323">
      <formula>LEN(TRIM(Q295))&gt;0</formula>
    </cfRule>
  </conditionalFormatting>
  <conditionalFormatting sqref="Q295:Q296">
    <cfRule type="containsBlanks" dxfId="3844" priority="3324">
      <formula>LEN(TRIM(Q295))=0</formula>
    </cfRule>
  </conditionalFormatting>
  <conditionalFormatting sqref="Q297">
    <cfRule type="notContainsBlanks" dxfId="3843" priority="3325">
      <formula>LEN(TRIM(Q297))&gt;0</formula>
    </cfRule>
  </conditionalFormatting>
  <conditionalFormatting sqref="Q297">
    <cfRule type="containsBlanks" dxfId="3842" priority="3326">
      <formula>LEN(TRIM(Q297))=0</formula>
    </cfRule>
  </conditionalFormatting>
  <conditionalFormatting sqref="Q297">
    <cfRule type="notContainsBlanks" dxfId="3841" priority="3327">
      <formula>LEN(TRIM(Q297))&gt;0</formula>
    </cfRule>
  </conditionalFormatting>
  <conditionalFormatting sqref="Q297">
    <cfRule type="containsBlanks" dxfId="3840" priority="3328">
      <formula>LEN(TRIM(Q297))=0</formula>
    </cfRule>
  </conditionalFormatting>
  <conditionalFormatting sqref="R296:R297">
    <cfRule type="notContainsBlanks" dxfId="3839" priority="3329">
      <formula>LEN(TRIM(R296))&gt;0</formula>
    </cfRule>
  </conditionalFormatting>
  <conditionalFormatting sqref="R296:R297">
    <cfRule type="containsBlanks" dxfId="3838" priority="3330">
      <formula>LEN(TRIM(R296))=0</formula>
    </cfRule>
  </conditionalFormatting>
  <conditionalFormatting sqref="R294">
    <cfRule type="notContainsBlanks" dxfId="3837" priority="3331">
      <formula>LEN(TRIM(R294))&gt;0</formula>
    </cfRule>
  </conditionalFormatting>
  <conditionalFormatting sqref="R294">
    <cfRule type="containsBlanks" dxfId="3836" priority="3332">
      <formula>LEN(TRIM(R294))=0</formula>
    </cfRule>
  </conditionalFormatting>
  <conditionalFormatting sqref="R294">
    <cfRule type="notContainsBlanks" dxfId="3835" priority="3333">
      <formula>LEN(TRIM(R294))&gt;0</formula>
    </cfRule>
  </conditionalFormatting>
  <conditionalFormatting sqref="R294">
    <cfRule type="containsBlanks" dxfId="3834" priority="3334">
      <formula>LEN(TRIM(R294))=0</formula>
    </cfRule>
  </conditionalFormatting>
  <conditionalFormatting sqref="R295:R297">
    <cfRule type="notContainsBlanks" dxfId="3833" priority="3335">
      <formula>LEN(TRIM(R295))&gt;0</formula>
    </cfRule>
  </conditionalFormatting>
  <conditionalFormatting sqref="R295:R297">
    <cfRule type="containsBlanks" dxfId="3832" priority="3336">
      <formula>LEN(TRIM(R295))=0</formula>
    </cfRule>
  </conditionalFormatting>
  <conditionalFormatting sqref="R295:R297">
    <cfRule type="notContainsBlanks" dxfId="3831" priority="3337">
      <formula>LEN(TRIM(R295))&gt;0</formula>
    </cfRule>
  </conditionalFormatting>
  <conditionalFormatting sqref="R295:R297">
    <cfRule type="containsBlanks" dxfId="3830" priority="3338">
      <formula>LEN(TRIM(R295))=0</formula>
    </cfRule>
  </conditionalFormatting>
  <conditionalFormatting sqref="R297">
    <cfRule type="notContainsBlanks" dxfId="3829" priority="3339">
      <formula>LEN(TRIM(R297))&gt;0</formula>
    </cfRule>
  </conditionalFormatting>
  <conditionalFormatting sqref="R297">
    <cfRule type="containsBlanks" dxfId="3828" priority="3340">
      <formula>LEN(TRIM(R297))=0</formula>
    </cfRule>
  </conditionalFormatting>
  <conditionalFormatting sqref="R297">
    <cfRule type="notContainsBlanks" dxfId="3827" priority="3341">
      <formula>LEN(TRIM(R297))&gt;0</formula>
    </cfRule>
  </conditionalFormatting>
  <conditionalFormatting sqref="R297">
    <cfRule type="containsBlanks" dxfId="3826" priority="3342">
      <formula>LEN(TRIM(R297))=0</formula>
    </cfRule>
  </conditionalFormatting>
  <conditionalFormatting sqref="S296:S297">
    <cfRule type="notContainsBlanks" dxfId="3825" priority="3343">
      <formula>LEN(TRIM(S296))&gt;0</formula>
    </cfRule>
  </conditionalFormatting>
  <conditionalFormatting sqref="S296:S297">
    <cfRule type="containsBlanks" dxfId="3824" priority="3344">
      <formula>LEN(TRIM(S296))=0</formula>
    </cfRule>
  </conditionalFormatting>
  <conditionalFormatting sqref="S294">
    <cfRule type="notContainsBlanks" dxfId="3823" priority="3345">
      <formula>LEN(TRIM(S294))&gt;0</formula>
    </cfRule>
  </conditionalFormatting>
  <conditionalFormatting sqref="S294">
    <cfRule type="containsBlanks" dxfId="3822" priority="3346">
      <formula>LEN(TRIM(S294))=0</formula>
    </cfRule>
  </conditionalFormatting>
  <conditionalFormatting sqref="S294">
    <cfRule type="notContainsBlanks" dxfId="3821" priority="3347">
      <formula>LEN(TRIM(S294))&gt;0</formula>
    </cfRule>
  </conditionalFormatting>
  <conditionalFormatting sqref="S294">
    <cfRule type="containsBlanks" dxfId="3820" priority="3348">
      <formula>LEN(TRIM(S294))=0</formula>
    </cfRule>
  </conditionalFormatting>
  <conditionalFormatting sqref="S295:S296">
    <cfRule type="notContainsBlanks" dxfId="3819" priority="3349">
      <formula>LEN(TRIM(S295))&gt;0</formula>
    </cfRule>
  </conditionalFormatting>
  <conditionalFormatting sqref="S295:S296">
    <cfRule type="containsBlanks" dxfId="3818" priority="3350">
      <formula>LEN(TRIM(S295))=0</formula>
    </cfRule>
  </conditionalFormatting>
  <conditionalFormatting sqref="S295:S296">
    <cfRule type="notContainsBlanks" dxfId="3817" priority="3351">
      <formula>LEN(TRIM(S295))&gt;0</formula>
    </cfRule>
  </conditionalFormatting>
  <conditionalFormatting sqref="S295:S296">
    <cfRule type="containsBlanks" dxfId="3816" priority="3352">
      <formula>LEN(TRIM(S295))=0</formula>
    </cfRule>
  </conditionalFormatting>
  <conditionalFormatting sqref="S297">
    <cfRule type="notContainsBlanks" dxfId="3815" priority="3353">
      <formula>LEN(TRIM(S297))&gt;0</formula>
    </cfRule>
  </conditionalFormatting>
  <conditionalFormatting sqref="S297">
    <cfRule type="containsBlanks" dxfId="3814" priority="3354">
      <formula>LEN(TRIM(S297))=0</formula>
    </cfRule>
  </conditionalFormatting>
  <conditionalFormatting sqref="S297">
    <cfRule type="notContainsBlanks" dxfId="3813" priority="3355">
      <formula>LEN(TRIM(S297))&gt;0</formula>
    </cfRule>
  </conditionalFormatting>
  <conditionalFormatting sqref="S297">
    <cfRule type="containsBlanks" dxfId="3812" priority="3356">
      <formula>LEN(TRIM(S297))=0</formula>
    </cfRule>
  </conditionalFormatting>
  <conditionalFormatting sqref="T296:T297">
    <cfRule type="notContainsBlanks" dxfId="3811" priority="3357">
      <formula>LEN(TRIM(T296))&gt;0</formula>
    </cfRule>
  </conditionalFormatting>
  <conditionalFormatting sqref="T296:T297">
    <cfRule type="containsBlanks" dxfId="3810" priority="3358">
      <formula>LEN(TRIM(T296))=0</formula>
    </cfRule>
  </conditionalFormatting>
  <conditionalFormatting sqref="T294">
    <cfRule type="notContainsBlanks" dxfId="3809" priority="3359">
      <formula>LEN(TRIM(T294))&gt;0</formula>
    </cfRule>
  </conditionalFormatting>
  <conditionalFormatting sqref="T294">
    <cfRule type="containsBlanks" dxfId="3808" priority="3360">
      <formula>LEN(TRIM(T294))=0</formula>
    </cfRule>
  </conditionalFormatting>
  <conditionalFormatting sqref="T294">
    <cfRule type="notContainsBlanks" dxfId="3807" priority="3361">
      <formula>LEN(TRIM(T294))&gt;0</formula>
    </cfRule>
  </conditionalFormatting>
  <conditionalFormatting sqref="T294">
    <cfRule type="containsBlanks" dxfId="3806" priority="3362">
      <formula>LEN(TRIM(T294))=0</formula>
    </cfRule>
  </conditionalFormatting>
  <conditionalFormatting sqref="T295:T296">
    <cfRule type="notContainsBlanks" dxfId="3805" priority="3363">
      <formula>LEN(TRIM(T295))&gt;0</formula>
    </cfRule>
  </conditionalFormatting>
  <conditionalFormatting sqref="T295:T296">
    <cfRule type="containsBlanks" dxfId="3804" priority="3364">
      <formula>LEN(TRIM(T295))=0</formula>
    </cfRule>
  </conditionalFormatting>
  <conditionalFormatting sqref="T295:T296">
    <cfRule type="notContainsBlanks" dxfId="3803" priority="3365">
      <formula>LEN(TRIM(T295))&gt;0</formula>
    </cfRule>
  </conditionalFormatting>
  <conditionalFormatting sqref="T295:T296">
    <cfRule type="containsBlanks" dxfId="3802" priority="3366">
      <formula>LEN(TRIM(T295))=0</formula>
    </cfRule>
  </conditionalFormatting>
  <conditionalFormatting sqref="T297">
    <cfRule type="notContainsBlanks" dxfId="3801" priority="3367">
      <formula>LEN(TRIM(T297))&gt;0</formula>
    </cfRule>
  </conditionalFormatting>
  <conditionalFormatting sqref="T297">
    <cfRule type="containsBlanks" dxfId="3800" priority="3368">
      <formula>LEN(TRIM(T297))=0</formula>
    </cfRule>
  </conditionalFormatting>
  <conditionalFormatting sqref="T297">
    <cfRule type="notContainsBlanks" dxfId="3799" priority="3369">
      <formula>LEN(TRIM(T297))&gt;0</formula>
    </cfRule>
  </conditionalFormatting>
  <conditionalFormatting sqref="T297">
    <cfRule type="containsBlanks" dxfId="3798" priority="3370">
      <formula>LEN(TRIM(T297))=0</formula>
    </cfRule>
  </conditionalFormatting>
  <conditionalFormatting sqref="U293:U297">
    <cfRule type="notContainsBlanks" dxfId="3797" priority="3371">
      <formula>LEN(TRIM(U293))&gt;0</formula>
    </cfRule>
  </conditionalFormatting>
  <conditionalFormatting sqref="U293:U297">
    <cfRule type="containsBlanks" dxfId="3796" priority="3372">
      <formula>LEN(TRIM(U293))=0</formula>
    </cfRule>
  </conditionalFormatting>
  <conditionalFormatting sqref="U295:U297">
    <cfRule type="notContainsBlanks" dxfId="3795" priority="3373">
      <formula>LEN(TRIM(U295))&gt;0</formula>
    </cfRule>
  </conditionalFormatting>
  <conditionalFormatting sqref="U295:U297">
    <cfRule type="containsBlanks" dxfId="3794" priority="3374">
      <formula>LEN(TRIM(U295))=0</formula>
    </cfRule>
  </conditionalFormatting>
  <conditionalFormatting sqref="U293">
    <cfRule type="notContainsBlanks" dxfId="3793" priority="3375">
      <formula>LEN(TRIM(U293))&gt;0</formula>
    </cfRule>
  </conditionalFormatting>
  <conditionalFormatting sqref="U293">
    <cfRule type="containsBlanks" dxfId="3792" priority="3376">
      <formula>LEN(TRIM(U293))=0</formula>
    </cfRule>
  </conditionalFormatting>
  <conditionalFormatting sqref="U293">
    <cfRule type="notContainsBlanks" dxfId="3791" priority="3377">
      <formula>LEN(TRIM(U293))&gt;0</formula>
    </cfRule>
  </conditionalFormatting>
  <conditionalFormatting sqref="U293">
    <cfRule type="containsBlanks" dxfId="3790" priority="3378">
      <formula>LEN(TRIM(U293))=0</formula>
    </cfRule>
  </conditionalFormatting>
  <conditionalFormatting sqref="U294:U297">
    <cfRule type="notContainsBlanks" dxfId="3789" priority="3379">
      <formula>LEN(TRIM(U294))&gt;0</formula>
    </cfRule>
  </conditionalFormatting>
  <conditionalFormatting sqref="U294:U297">
    <cfRule type="containsBlanks" dxfId="3788" priority="3380">
      <formula>LEN(TRIM(U294))=0</formula>
    </cfRule>
  </conditionalFormatting>
  <conditionalFormatting sqref="U294:U297">
    <cfRule type="notContainsBlanks" dxfId="3787" priority="3381">
      <formula>LEN(TRIM(U294))&gt;0</formula>
    </cfRule>
  </conditionalFormatting>
  <conditionalFormatting sqref="U294:U297">
    <cfRule type="containsBlanks" dxfId="3786" priority="3382">
      <formula>LEN(TRIM(U294))=0</formula>
    </cfRule>
  </conditionalFormatting>
  <conditionalFormatting sqref="L326:N338 L339 N339:P339">
    <cfRule type="notContainsBlanks" dxfId="3785" priority="3383">
      <formula>LEN(TRIM(L326))&gt;0</formula>
    </cfRule>
  </conditionalFormatting>
  <conditionalFormatting sqref="L326:N338 L339 N339:P339">
    <cfRule type="containsBlanks" dxfId="3784" priority="3384">
      <formula>LEN(TRIM(L326))=0</formula>
    </cfRule>
  </conditionalFormatting>
  <conditionalFormatting sqref="L330:L333 N330:N333 M326:M338">
    <cfRule type="notContainsBlanks" dxfId="3783" priority="3385">
      <formula>LEN(TRIM(L330))&gt;0</formula>
    </cfRule>
  </conditionalFormatting>
  <conditionalFormatting sqref="L330:L333 N330:N333 M326:M338">
    <cfRule type="containsBlanks" dxfId="3782" priority="3386">
      <formula>LEN(TRIM(L330))=0</formula>
    </cfRule>
  </conditionalFormatting>
  <conditionalFormatting sqref="M326:M338">
    <cfRule type="notContainsBlanks" dxfId="3781" priority="3387">
      <formula>LEN(TRIM(M326))&gt;0</formula>
    </cfRule>
  </conditionalFormatting>
  <conditionalFormatting sqref="M326:M338">
    <cfRule type="containsBlanks" dxfId="3780" priority="3388">
      <formula>LEN(TRIM(M326))=0</formula>
    </cfRule>
  </conditionalFormatting>
  <conditionalFormatting sqref="M326:M338">
    <cfRule type="notContainsBlanks" dxfId="3779" priority="3389">
      <formula>LEN(TRIM(M326))&gt;0</formula>
    </cfRule>
  </conditionalFormatting>
  <conditionalFormatting sqref="M326:M338">
    <cfRule type="containsBlanks" dxfId="3778" priority="3390">
      <formula>LEN(TRIM(M326))=0</formula>
    </cfRule>
  </conditionalFormatting>
  <conditionalFormatting sqref="M326:M338">
    <cfRule type="notContainsBlanks" dxfId="3777" priority="3391">
      <formula>LEN(TRIM(M326))&gt;0</formula>
    </cfRule>
  </conditionalFormatting>
  <conditionalFormatting sqref="M326:M338">
    <cfRule type="containsBlanks" dxfId="3776" priority="3392">
      <formula>LEN(TRIM(M326))=0</formula>
    </cfRule>
  </conditionalFormatting>
  <conditionalFormatting sqref="L331 N330:N331">
    <cfRule type="notContainsBlanks" dxfId="3775" priority="3393">
      <formula>LEN(TRIM(L331))&gt;0</formula>
    </cfRule>
  </conditionalFormatting>
  <conditionalFormatting sqref="L331 N330:N331">
    <cfRule type="containsBlanks" dxfId="3774" priority="3394">
      <formula>LEN(TRIM(L331))=0</formula>
    </cfRule>
  </conditionalFormatting>
  <conditionalFormatting sqref="L334:L335 N334:N335 M326:M338">
    <cfRule type="notContainsBlanks" dxfId="3773" priority="3395">
      <formula>LEN(TRIM(L334))&gt;0</formula>
    </cfRule>
  </conditionalFormatting>
  <conditionalFormatting sqref="L334:L335 N334:N335 M326:M338">
    <cfRule type="containsBlanks" dxfId="3772" priority="3396">
      <formula>LEN(TRIM(L334))=0</formula>
    </cfRule>
  </conditionalFormatting>
  <conditionalFormatting sqref="L334:L335 N334:N335 M326:M338">
    <cfRule type="notContainsBlanks" dxfId="3771" priority="3397">
      <formula>LEN(TRIM(L334))&gt;0</formula>
    </cfRule>
  </conditionalFormatting>
  <conditionalFormatting sqref="L334:L335 N334:N335 M326:M338">
    <cfRule type="containsBlanks" dxfId="3770" priority="3398">
      <formula>LEN(TRIM(L334))=0</formula>
    </cfRule>
  </conditionalFormatting>
  <conditionalFormatting sqref="N334:N339 O339:P339">
    <cfRule type="notContainsBlanks" dxfId="3769" priority="3399">
      <formula>LEN(TRIM(N334))&gt;0</formula>
    </cfRule>
  </conditionalFormatting>
  <conditionalFormatting sqref="N334:N339 O339:P339">
    <cfRule type="containsBlanks" dxfId="3768" priority="3400">
      <formula>LEN(TRIM(N334))=0</formula>
    </cfRule>
  </conditionalFormatting>
  <conditionalFormatting sqref="N334:N339 O339:P339">
    <cfRule type="notContainsBlanks" dxfId="3767" priority="3401">
      <formula>LEN(TRIM(N334))&gt;0</formula>
    </cfRule>
  </conditionalFormatting>
  <conditionalFormatting sqref="N334:N339 O339:P339">
    <cfRule type="containsBlanks" dxfId="3766" priority="3402">
      <formula>LEN(TRIM(N334))=0</formula>
    </cfRule>
  </conditionalFormatting>
  <conditionalFormatting sqref="M326:M338">
    <cfRule type="notContainsBlanks" dxfId="3765" priority="3403">
      <formula>LEN(TRIM(M326))&gt;0</formula>
    </cfRule>
  </conditionalFormatting>
  <conditionalFormatting sqref="M326:M338">
    <cfRule type="containsBlanks" dxfId="3764" priority="3404">
      <formula>LEN(TRIM(M326))=0</formula>
    </cfRule>
  </conditionalFormatting>
  <conditionalFormatting sqref="M326:M338">
    <cfRule type="notContainsBlanks" dxfId="3763" priority="3405">
      <formula>LEN(TRIM(M326))&gt;0</formula>
    </cfRule>
  </conditionalFormatting>
  <conditionalFormatting sqref="M326:M338">
    <cfRule type="containsBlanks" dxfId="3762" priority="3406">
      <formula>LEN(TRIM(M326))=0</formula>
    </cfRule>
  </conditionalFormatting>
  <conditionalFormatting sqref="L336:L339 N336:N339 O339:P339">
    <cfRule type="notContainsBlanks" dxfId="3761" priority="3407">
      <formula>LEN(TRIM(L336))&gt;0</formula>
    </cfRule>
  </conditionalFormatting>
  <conditionalFormatting sqref="L336:L339 N336:N339 O339:P339">
    <cfRule type="containsBlanks" dxfId="3760" priority="3408">
      <formula>LEN(TRIM(L336))=0</formula>
    </cfRule>
  </conditionalFormatting>
  <conditionalFormatting sqref="L337:L339 N337:N339 O339:P339">
    <cfRule type="notContainsBlanks" dxfId="3759" priority="3409">
      <formula>LEN(TRIM(L337))&gt;0</formula>
    </cfRule>
  </conditionalFormatting>
  <conditionalFormatting sqref="L337:L339 N337:N339 O339:P339">
    <cfRule type="containsBlanks" dxfId="3758" priority="3410">
      <formula>LEN(TRIM(L337))=0</formula>
    </cfRule>
  </conditionalFormatting>
  <conditionalFormatting sqref="L328 N328">
    <cfRule type="notContainsBlanks" dxfId="3757" priority="3411">
      <formula>LEN(TRIM(L328))&gt;0</formula>
    </cfRule>
  </conditionalFormatting>
  <conditionalFormatting sqref="L328 N328">
    <cfRule type="containsBlanks" dxfId="3756" priority="3412">
      <formula>LEN(TRIM(L328))=0</formula>
    </cfRule>
  </conditionalFormatting>
  <conditionalFormatting sqref="N328">
    <cfRule type="notContainsBlanks" dxfId="3755" priority="3413">
      <formula>LEN(TRIM(N328))&gt;0</formula>
    </cfRule>
  </conditionalFormatting>
  <conditionalFormatting sqref="N328">
    <cfRule type="containsBlanks" dxfId="3754" priority="3414">
      <formula>LEN(TRIM(N328))=0</formula>
    </cfRule>
  </conditionalFormatting>
  <conditionalFormatting sqref="P326:P339 R326:R339">
    <cfRule type="notContainsBlanks" dxfId="3753" priority="3415">
      <formula>LEN(TRIM(P326))&gt;0</formula>
    </cfRule>
  </conditionalFormatting>
  <conditionalFormatting sqref="P326:P339 R326:R339">
    <cfRule type="containsBlanks" dxfId="3752" priority="3416">
      <formula>LEN(TRIM(P326))=0</formula>
    </cfRule>
  </conditionalFormatting>
  <conditionalFormatting sqref="P330:P333 R330:R333">
    <cfRule type="notContainsBlanks" dxfId="3751" priority="3417">
      <formula>LEN(TRIM(P330))&gt;0</formula>
    </cfRule>
  </conditionalFormatting>
  <conditionalFormatting sqref="P330:P333 R330:R333">
    <cfRule type="containsBlanks" dxfId="3750" priority="3418">
      <formula>LEN(TRIM(P330))=0</formula>
    </cfRule>
  </conditionalFormatting>
  <conditionalFormatting sqref="P331 R330:R331">
    <cfRule type="notContainsBlanks" dxfId="3749" priority="3419">
      <formula>LEN(TRIM(P331))&gt;0</formula>
    </cfRule>
  </conditionalFormatting>
  <conditionalFormatting sqref="P331 R330:R331">
    <cfRule type="containsBlanks" dxfId="3748" priority="3420">
      <formula>LEN(TRIM(P331))=0</formula>
    </cfRule>
  </conditionalFormatting>
  <conditionalFormatting sqref="P334:P335 R334:R335">
    <cfRule type="notContainsBlanks" dxfId="3747" priority="3421">
      <formula>LEN(TRIM(P334))&gt;0</formula>
    </cfRule>
  </conditionalFormatting>
  <conditionalFormatting sqref="P334:P335 R334:R335">
    <cfRule type="containsBlanks" dxfId="3746" priority="3422">
      <formula>LEN(TRIM(P334))=0</formula>
    </cfRule>
  </conditionalFormatting>
  <conditionalFormatting sqref="P334:P335 R334:R335">
    <cfRule type="notContainsBlanks" dxfId="3745" priority="3423">
      <formula>LEN(TRIM(P334))&gt;0</formula>
    </cfRule>
  </conditionalFormatting>
  <conditionalFormatting sqref="P334:P335 R334:R335">
    <cfRule type="containsBlanks" dxfId="3744" priority="3424">
      <formula>LEN(TRIM(P334))=0</formula>
    </cfRule>
  </conditionalFormatting>
  <conditionalFormatting sqref="R334:R339">
    <cfRule type="notContainsBlanks" dxfId="3743" priority="3425">
      <formula>LEN(TRIM(R334))&gt;0</formula>
    </cfRule>
  </conditionalFormatting>
  <conditionalFormatting sqref="R334:R339">
    <cfRule type="containsBlanks" dxfId="3742" priority="3426">
      <formula>LEN(TRIM(R334))=0</formula>
    </cfRule>
  </conditionalFormatting>
  <conditionalFormatting sqref="R334:R339">
    <cfRule type="notContainsBlanks" dxfId="3741" priority="3427">
      <formula>LEN(TRIM(R334))&gt;0</formula>
    </cfRule>
  </conditionalFormatting>
  <conditionalFormatting sqref="R334:R339">
    <cfRule type="containsBlanks" dxfId="3740" priority="3428">
      <formula>LEN(TRIM(R334))=0</formula>
    </cfRule>
  </conditionalFormatting>
  <conditionalFormatting sqref="P336:P339 R336:R339">
    <cfRule type="notContainsBlanks" dxfId="3739" priority="3429">
      <formula>LEN(TRIM(P336))&gt;0</formula>
    </cfRule>
  </conditionalFormatting>
  <conditionalFormatting sqref="P336:P339 R336:R339">
    <cfRule type="containsBlanks" dxfId="3738" priority="3430">
      <formula>LEN(TRIM(P336))=0</formula>
    </cfRule>
  </conditionalFormatting>
  <conditionalFormatting sqref="P337:P339 R337:R339">
    <cfRule type="notContainsBlanks" dxfId="3737" priority="3431">
      <formula>LEN(TRIM(P337))&gt;0</formula>
    </cfRule>
  </conditionalFormatting>
  <conditionalFormatting sqref="P337:P339 R337:R339">
    <cfRule type="containsBlanks" dxfId="3736" priority="3432">
      <formula>LEN(TRIM(P337))=0</formula>
    </cfRule>
  </conditionalFormatting>
  <conditionalFormatting sqref="P328 R328">
    <cfRule type="notContainsBlanks" dxfId="3735" priority="3433">
      <formula>LEN(TRIM(P328))&gt;0</formula>
    </cfRule>
  </conditionalFormatting>
  <conditionalFormatting sqref="P328 R328">
    <cfRule type="containsBlanks" dxfId="3734" priority="3434">
      <formula>LEN(TRIM(P328))=0</formula>
    </cfRule>
  </conditionalFormatting>
  <conditionalFormatting sqref="R328">
    <cfRule type="notContainsBlanks" dxfId="3733" priority="3435">
      <formula>LEN(TRIM(R328))&gt;0</formula>
    </cfRule>
  </conditionalFormatting>
  <conditionalFormatting sqref="R328">
    <cfRule type="containsBlanks" dxfId="3732" priority="3436">
      <formula>LEN(TRIM(R328))=0</formula>
    </cfRule>
  </conditionalFormatting>
  <conditionalFormatting sqref="H340:J352 H353">
    <cfRule type="notContainsBlanks" dxfId="3731" priority="3437">
      <formula>LEN(TRIM(H340))&gt;0</formula>
    </cfRule>
  </conditionalFormatting>
  <conditionalFormatting sqref="H340:J352 H353">
    <cfRule type="containsBlanks" dxfId="3730" priority="3438">
      <formula>LEN(TRIM(H340))=0</formula>
    </cfRule>
  </conditionalFormatting>
  <conditionalFormatting sqref="H344:H347 J344:J347 I340:I352">
    <cfRule type="notContainsBlanks" dxfId="3729" priority="3439">
      <formula>LEN(TRIM(H344))&gt;0</formula>
    </cfRule>
  </conditionalFormatting>
  <conditionalFormatting sqref="H344:H347 J344:J347 I340:I352">
    <cfRule type="containsBlanks" dxfId="3728" priority="3440">
      <formula>LEN(TRIM(H344))=0</formula>
    </cfRule>
  </conditionalFormatting>
  <conditionalFormatting sqref="I340:I352">
    <cfRule type="notContainsBlanks" dxfId="3727" priority="3441">
      <formula>LEN(TRIM(I340))&gt;0</formula>
    </cfRule>
  </conditionalFormatting>
  <conditionalFormatting sqref="I340:I352">
    <cfRule type="containsBlanks" dxfId="3726" priority="3442">
      <formula>LEN(TRIM(I340))=0</formula>
    </cfRule>
  </conditionalFormatting>
  <conditionalFormatting sqref="I340:I352">
    <cfRule type="notContainsBlanks" dxfId="3725" priority="3443">
      <formula>LEN(TRIM(I340))&gt;0</formula>
    </cfRule>
  </conditionalFormatting>
  <conditionalFormatting sqref="I340:I352">
    <cfRule type="containsBlanks" dxfId="3724" priority="3444">
      <formula>LEN(TRIM(I340))=0</formula>
    </cfRule>
  </conditionalFormatting>
  <conditionalFormatting sqref="I340:I352">
    <cfRule type="notContainsBlanks" dxfId="3723" priority="3445">
      <formula>LEN(TRIM(I340))&gt;0</formula>
    </cfRule>
  </conditionalFormatting>
  <conditionalFormatting sqref="I340:I352">
    <cfRule type="containsBlanks" dxfId="3722" priority="3446">
      <formula>LEN(TRIM(I340))=0</formula>
    </cfRule>
  </conditionalFormatting>
  <conditionalFormatting sqref="H345 J344:J345">
    <cfRule type="notContainsBlanks" dxfId="3721" priority="3447">
      <formula>LEN(TRIM(H345))&gt;0</formula>
    </cfRule>
  </conditionalFormatting>
  <conditionalFormatting sqref="H345 J344:J345">
    <cfRule type="containsBlanks" dxfId="3720" priority="3448">
      <formula>LEN(TRIM(H345))=0</formula>
    </cfRule>
  </conditionalFormatting>
  <conditionalFormatting sqref="H348:H349 J348:J349 I340:I352">
    <cfRule type="notContainsBlanks" dxfId="3719" priority="3449">
      <formula>LEN(TRIM(H348))&gt;0</formula>
    </cfRule>
  </conditionalFormatting>
  <conditionalFormatting sqref="H348:H349 J348:J349 I340:I352">
    <cfRule type="containsBlanks" dxfId="3718" priority="3450">
      <formula>LEN(TRIM(H348))=0</formula>
    </cfRule>
  </conditionalFormatting>
  <conditionalFormatting sqref="H348:H349 J348:J349 I340:I352">
    <cfRule type="notContainsBlanks" dxfId="3717" priority="3451">
      <formula>LEN(TRIM(H348))&gt;0</formula>
    </cfRule>
  </conditionalFormatting>
  <conditionalFormatting sqref="H348:H349 J348:J349 I340:I352">
    <cfRule type="containsBlanks" dxfId="3716" priority="3452">
      <formula>LEN(TRIM(H348))=0</formula>
    </cfRule>
  </conditionalFormatting>
  <conditionalFormatting sqref="J348:J352">
    <cfRule type="notContainsBlanks" dxfId="3715" priority="3453">
      <formula>LEN(TRIM(J348))&gt;0</formula>
    </cfRule>
  </conditionalFormatting>
  <conditionalFormatting sqref="J348:J352">
    <cfRule type="containsBlanks" dxfId="3714" priority="3454">
      <formula>LEN(TRIM(J348))=0</formula>
    </cfRule>
  </conditionalFormatting>
  <conditionalFormatting sqref="J348:J352">
    <cfRule type="notContainsBlanks" dxfId="3713" priority="3455">
      <formula>LEN(TRIM(J348))&gt;0</formula>
    </cfRule>
  </conditionalFormatting>
  <conditionalFormatting sqref="J348:J352">
    <cfRule type="containsBlanks" dxfId="3712" priority="3456">
      <formula>LEN(TRIM(J348))=0</formula>
    </cfRule>
  </conditionalFormatting>
  <conditionalFormatting sqref="I340:I352">
    <cfRule type="notContainsBlanks" dxfId="3711" priority="3457">
      <formula>LEN(TRIM(I340))&gt;0</formula>
    </cfRule>
  </conditionalFormatting>
  <conditionalFormatting sqref="I340:I352">
    <cfRule type="containsBlanks" dxfId="3710" priority="3458">
      <formula>LEN(TRIM(I340))=0</formula>
    </cfRule>
  </conditionalFormatting>
  <conditionalFormatting sqref="I340:I352">
    <cfRule type="notContainsBlanks" dxfId="3709" priority="3459">
      <formula>LEN(TRIM(I340))&gt;0</formula>
    </cfRule>
  </conditionalFormatting>
  <conditionalFormatting sqref="I340:I352">
    <cfRule type="containsBlanks" dxfId="3708" priority="3460">
      <formula>LEN(TRIM(I340))=0</formula>
    </cfRule>
  </conditionalFormatting>
  <conditionalFormatting sqref="H350:H353 J350:J352">
    <cfRule type="notContainsBlanks" dxfId="3707" priority="3461">
      <formula>LEN(TRIM(H350))&gt;0</formula>
    </cfRule>
  </conditionalFormatting>
  <conditionalFormatting sqref="H350:H353 J350:J352">
    <cfRule type="containsBlanks" dxfId="3706" priority="3462">
      <formula>LEN(TRIM(H350))=0</formula>
    </cfRule>
  </conditionalFormatting>
  <conditionalFormatting sqref="H351:H353 J351:J352">
    <cfRule type="notContainsBlanks" dxfId="3705" priority="3463">
      <formula>LEN(TRIM(H351))&gt;0</formula>
    </cfRule>
  </conditionalFormatting>
  <conditionalFormatting sqref="H351:H353 J351:J352">
    <cfRule type="containsBlanks" dxfId="3704" priority="3464">
      <formula>LEN(TRIM(H351))=0</formula>
    </cfRule>
  </conditionalFormatting>
  <conditionalFormatting sqref="H342 J342">
    <cfRule type="notContainsBlanks" dxfId="3703" priority="3465">
      <formula>LEN(TRIM(H342))&gt;0</formula>
    </cfRule>
  </conditionalFormatting>
  <conditionalFormatting sqref="H342 J342">
    <cfRule type="containsBlanks" dxfId="3702" priority="3466">
      <formula>LEN(TRIM(H342))=0</formula>
    </cfRule>
  </conditionalFormatting>
  <conditionalFormatting sqref="J342">
    <cfRule type="notContainsBlanks" dxfId="3701" priority="3467">
      <formula>LEN(TRIM(J342))&gt;0</formula>
    </cfRule>
  </conditionalFormatting>
  <conditionalFormatting sqref="J342">
    <cfRule type="containsBlanks" dxfId="3700" priority="3468">
      <formula>LEN(TRIM(J342))=0</formula>
    </cfRule>
  </conditionalFormatting>
  <conditionalFormatting sqref="L340:M352">
    <cfRule type="notContainsBlanks" dxfId="3699" priority="3469">
      <formula>LEN(TRIM(L340))&gt;0</formula>
    </cfRule>
  </conditionalFormatting>
  <conditionalFormatting sqref="L340:M352">
    <cfRule type="containsBlanks" dxfId="3698" priority="3470">
      <formula>LEN(TRIM(L340))=0</formula>
    </cfRule>
  </conditionalFormatting>
  <conditionalFormatting sqref="L344:L347 M340:M352">
    <cfRule type="notContainsBlanks" dxfId="3697" priority="3471">
      <formula>LEN(TRIM(L344))&gt;0</formula>
    </cfRule>
  </conditionalFormatting>
  <conditionalFormatting sqref="L344:L347 M340:M352">
    <cfRule type="containsBlanks" dxfId="3696" priority="3472">
      <formula>LEN(TRIM(L344))=0</formula>
    </cfRule>
  </conditionalFormatting>
  <conditionalFormatting sqref="M340:M352">
    <cfRule type="notContainsBlanks" dxfId="3695" priority="3473">
      <formula>LEN(TRIM(M340))&gt;0</formula>
    </cfRule>
  </conditionalFormatting>
  <conditionalFormatting sqref="M340:M352">
    <cfRule type="containsBlanks" dxfId="3694" priority="3474">
      <formula>LEN(TRIM(M340))=0</formula>
    </cfRule>
  </conditionalFormatting>
  <conditionalFormatting sqref="M340:M352">
    <cfRule type="notContainsBlanks" dxfId="3693" priority="3475">
      <formula>LEN(TRIM(M340))&gt;0</formula>
    </cfRule>
  </conditionalFormatting>
  <conditionalFormatting sqref="M340:M352">
    <cfRule type="containsBlanks" dxfId="3692" priority="3476">
      <formula>LEN(TRIM(M340))=0</formula>
    </cfRule>
  </conditionalFormatting>
  <conditionalFormatting sqref="M340:M352">
    <cfRule type="notContainsBlanks" dxfId="3691" priority="3477">
      <formula>LEN(TRIM(M340))&gt;0</formula>
    </cfRule>
  </conditionalFormatting>
  <conditionalFormatting sqref="M340:M352">
    <cfRule type="containsBlanks" dxfId="3690" priority="3478">
      <formula>LEN(TRIM(M340))=0</formula>
    </cfRule>
  </conditionalFormatting>
  <conditionalFormatting sqref="L345">
    <cfRule type="notContainsBlanks" dxfId="3689" priority="3479">
      <formula>LEN(TRIM(L345))&gt;0</formula>
    </cfRule>
  </conditionalFormatting>
  <conditionalFormatting sqref="L345">
    <cfRule type="containsBlanks" dxfId="3688" priority="3480">
      <formula>LEN(TRIM(L345))=0</formula>
    </cfRule>
  </conditionalFormatting>
  <conditionalFormatting sqref="L348:L349 M340:M352">
    <cfRule type="notContainsBlanks" dxfId="3687" priority="3481">
      <formula>LEN(TRIM(L348))&gt;0</formula>
    </cfRule>
  </conditionalFormatting>
  <conditionalFormatting sqref="L348:L349 M340:M352">
    <cfRule type="containsBlanks" dxfId="3686" priority="3482">
      <formula>LEN(TRIM(L348))=0</formula>
    </cfRule>
  </conditionalFormatting>
  <conditionalFormatting sqref="L348:L349 M340:M352">
    <cfRule type="notContainsBlanks" dxfId="3685" priority="3483">
      <formula>LEN(TRIM(L348))&gt;0</formula>
    </cfRule>
  </conditionalFormatting>
  <conditionalFormatting sqref="L348:L349 M340:M352">
    <cfRule type="containsBlanks" dxfId="3684" priority="3484">
      <formula>LEN(TRIM(L348))=0</formula>
    </cfRule>
  </conditionalFormatting>
  <conditionalFormatting sqref="M340:M352">
    <cfRule type="notContainsBlanks" dxfId="3683" priority="3485">
      <formula>LEN(TRIM(M340))&gt;0</formula>
    </cfRule>
  </conditionalFormatting>
  <conditionalFormatting sqref="M340:M352">
    <cfRule type="containsBlanks" dxfId="3682" priority="3486">
      <formula>LEN(TRIM(M340))=0</formula>
    </cfRule>
  </conditionalFormatting>
  <conditionalFormatting sqref="M340:M352">
    <cfRule type="notContainsBlanks" dxfId="3681" priority="3487">
      <formula>LEN(TRIM(M340))&gt;0</formula>
    </cfRule>
  </conditionalFormatting>
  <conditionalFormatting sqref="M340:M352">
    <cfRule type="containsBlanks" dxfId="3680" priority="3488">
      <formula>LEN(TRIM(M340))=0</formula>
    </cfRule>
  </conditionalFormatting>
  <conditionalFormatting sqref="L350:L352">
    <cfRule type="notContainsBlanks" dxfId="3679" priority="3489">
      <formula>LEN(TRIM(L350))&gt;0</formula>
    </cfRule>
  </conditionalFormatting>
  <conditionalFormatting sqref="L350:L352">
    <cfRule type="containsBlanks" dxfId="3678" priority="3490">
      <formula>LEN(TRIM(L350))=0</formula>
    </cfRule>
  </conditionalFormatting>
  <conditionalFormatting sqref="L351:L352">
    <cfRule type="notContainsBlanks" dxfId="3677" priority="3491">
      <formula>LEN(TRIM(L351))&gt;0</formula>
    </cfRule>
  </conditionalFormatting>
  <conditionalFormatting sqref="L351:L352">
    <cfRule type="containsBlanks" dxfId="3676" priority="3492">
      <formula>LEN(TRIM(L351))=0</formula>
    </cfRule>
  </conditionalFormatting>
  <conditionalFormatting sqref="L342">
    <cfRule type="notContainsBlanks" dxfId="3675" priority="3493">
      <formula>LEN(TRIM(L342))&gt;0</formula>
    </cfRule>
  </conditionalFormatting>
  <conditionalFormatting sqref="L342">
    <cfRule type="containsBlanks" dxfId="3674" priority="3494">
      <formula>LEN(TRIM(L342))=0</formula>
    </cfRule>
  </conditionalFormatting>
  <conditionalFormatting sqref="P340:P352 R340:R352">
    <cfRule type="notContainsBlanks" dxfId="3673" priority="3495">
      <formula>LEN(TRIM(P340))&gt;0</formula>
    </cfRule>
  </conditionalFormatting>
  <conditionalFormatting sqref="P340:P352 R340:R352">
    <cfRule type="containsBlanks" dxfId="3672" priority="3496">
      <formula>LEN(TRIM(P340))=0</formula>
    </cfRule>
  </conditionalFormatting>
  <conditionalFormatting sqref="P344:P347 R344:R347">
    <cfRule type="notContainsBlanks" dxfId="3671" priority="3497">
      <formula>LEN(TRIM(P344))&gt;0</formula>
    </cfRule>
  </conditionalFormatting>
  <conditionalFormatting sqref="P344:P347 R344:R347">
    <cfRule type="containsBlanks" dxfId="3670" priority="3498">
      <formula>LEN(TRIM(P344))=0</formula>
    </cfRule>
  </conditionalFormatting>
  <conditionalFormatting sqref="P345 R344:R345">
    <cfRule type="notContainsBlanks" dxfId="3669" priority="3499">
      <formula>LEN(TRIM(P345))&gt;0</formula>
    </cfRule>
  </conditionalFormatting>
  <conditionalFormatting sqref="P345 R344:R345">
    <cfRule type="containsBlanks" dxfId="3668" priority="3500">
      <formula>LEN(TRIM(P345))=0</formula>
    </cfRule>
  </conditionalFormatting>
  <conditionalFormatting sqref="P348:P349 R348:R349">
    <cfRule type="notContainsBlanks" dxfId="3667" priority="3501">
      <formula>LEN(TRIM(P348))&gt;0</formula>
    </cfRule>
  </conditionalFormatting>
  <conditionalFormatting sqref="P348:P349 R348:R349">
    <cfRule type="containsBlanks" dxfId="3666" priority="3502">
      <formula>LEN(TRIM(P348))=0</formula>
    </cfRule>
  </conditionalFormatting>
  <conditionalFormatting sqref="P348:P349 R348:R349">
    <cfRule type="notContainsBlanks" dxfId="3665" priority="3503">
      <formula>LEN(TRIM(P348))&gt;0</formula>
    </cfRule>
  </conditionalFormatting>
  <conditionalFormatting sqref="P348:P349 R348:R349">
    <cfRule type="containsBlanks" dxfId="3664" priority="3504">
      <formula>LEN(TRIM(P348))=0</formula>
    </cfRule>
  </conditionalFormatting>
  <conditionalFormatting sqref="R348:R352">
    <cfRule type="notContainsBlanks" dxfId="3663" priority="3505">
      <formula>LEN(TRIM(R348))&gt;0</formula>
    </cfRule>
  </conditionalFormatting>
  <conditionalFormatting sqref="R348:R352">
    <cfRule type="containsBlanks" dxfId="3662" priority="3506">
      <formula>LEN(TRIM(R348))=0</formula>
    </cfRule>
  </conditionalFormatting>
  <conditionalFormatting sqref="R348:R352">
    <cfRule type="notContainsBlanks" dxfId="3661" priority="3507">
      <formula>LEN(TRIM(R348))&gt;0</formula>
    </cfRule>
  </conditionalFormatting>
  <conditionalFormatting sqref="R348:R352">
    <cfRule type="containsBlanks" dxfId="3660" priority="3508">
      <formula>LEN(TRIM(R348))=0</formula>
    </cfRule>
  </conditionalFormatting>
  <conditionalFormatting sqref="P350:P352 R350:R352">
    <cfRule type="notContainsBlanks" dxfId="3659" priority="3509">
      <formula>LEN(TRIM(P350))&gt;0</formula>
    </cfRule>
  </conditionalFormatting>
  <conditionalFormatting sqref="P350:P352 R350:R352">
    <cfRule type="containsBlanks" dxfId="3658" priority="3510">
      <formula>LEN(TRIM(P350))=0</formula>
    </cfRule>
  </conditionalFormatting>
  <conditionalFormatting sqref="P351:P352 R351:R352">
    <cfRule type="notContainsBlanks" dxfId="3657" priority="3511">
      <formula>LEN(TRIM(P351))&gt;0</formula>
    </cfRule>
  </conditionalFormatting>
  <conditionalFormatting sqref="P351:P352 R351:R352">
    <cfRule type="containsBlanks" dxfId="3656" priority="3512">
      <formula>LEN(TRIM(P351))=0</formula>
    </cfRule>
  </conditionalFormatting>
  <conditionalFormatting sqref="P342 R342">
    <cfRule type="notContainsBlanks" dxfId="3655" priority="3513">
      <formula>LEN(TRIM(P342))&gt;0</formula>
    </cfRule>
  </conditionalFormatting>
  <conditionalFormatting sqref="P342 R342">
    <cfRule type="containsBlanks" dxfId="3654" priority="3514">
      <formula>LEN(TRIM(P342))=0</formula>
    </cfRule>
  </conditionalFormatting>
  <conditionalFormatting sqref="R342">
    <cfRule type="notContainsBlanks" dxfId="3653" priority="3515">
      <formula>LEN(TRIM(R342))&gt;0</formula>
    </cfRule>
  </conditionalFormatting>
  <conditionalFormatting sqref="R342">
    <cfRule type="containsBlanks" dxfId="3652" priority="3516">
      <formula>LEN(TRIM(R342))=0</formula>
    </cfRule>
  </conditionalFormatting>
  <conditionalFormatting sqref="T326:T339 V326:V339">
    <cfRule type="notContainsBlanks" dxfId="3651" priority="3517">
      <formula>LEN(TRIM(T326))&gt;0</formula>
    </cfRule>
  </conditionalFormatting>
  <conditionalFormatting sqref="T326:T339 V326:V339">
    <cfRule type="containsBlanks" dxfId="3650" priority="3518">
      <formula>LEN(TRIM(T326))=0</formula>
    </cfRule>
  </conditionalFormatting>
  <conditionalFormatting sqref="T330:T333 V330:V333">
    <cfRule type="notContainsBlanks" dxfId="3649" priority="3519">
      <formula>LEN(TRIM(T330))&gt;0</formula>
    </cfRule>
  </conditionalFormatting>
  <conditionalFormatting sqref="T330:T333 V330:V333">
    <cfRule type="containsBlanks" dxfId="3648" priority="3520">
      <formula>LEN(TRIM(T330))=0</formula>
    </cfRule>
  </conditionalFormatting>
  <conditionalFormatting sqref="T331 V330:V331">
    <cfRule type="notContainsBlanks" dxfId="3647" priority="3521">
      <formula>LEN(TRIM(T331))&gt;0</formula>
    </cfRule>
  </conditionalFormatting>
  <conditionalFormatting sqref="T331 V330:V331">
    <cfRule type="containsBlanks" dxfId="3646" priority="3522">
      <formula>LEN(TRIM(T331))=0</formula>
    </cfRule>
  </conditionalFormatting>
  <conditionalFormatting sqref="T334:T335 V334:V335">
    <cfRule type="notContainsBlanks" dxfId="3645" priority="3523">
      <formula>LEN(TRIM(T334))&gt;0</formula>
    </cfRule>
  </conditionalFormatting>
  <conditionalFormatting sqref="T334:T335 V334:V335">
    <cfRule type="containsBlanks" dxfId="3644" priority="3524">
      <formula>LEN(TRIM(T334))=0</formula>
    </cfRule>
  </conditionalFormatting>
  <conditionalFormatting sqref="T334:T335 V334:V335">
    <cfRule type="notContainsBlanks" dxfId="3643" priority="3525">
      <formula>LEN(TRIM(T334))&gt;0</formula>
    </cfRule>
  </conditionalFormatting>
  <conditionalFormatting sqref="T334:T335 V334:V335">
    <cfRule type="containsBlanks" dxfId="3642" priority="3526">
      <formula>LEN(TRIM(T334))=0</formula>
    </cfRule>
  </conditionalFormatting>
  <conditionalFormatting sqref="V334:V339">
    <cfRule type="notContainsBlanks" dxfId="3641" priority="3527">
      <formula>LEN(TRIM(V334))&gt;0</formula>
    </cfRule>
  </conditionalFormatting>
  <conditionalFormatting sqref="V334:V339">
    <cfRule type="containsBlanks" dxfId="3640" priority="3528">
      <formula>LEN(TRIM(V334))=0</formula>
    </cfRule>
  </conditionalFormatting>
  <conditionalFormatting sqref="V334:V339">
    <cfRule type="notContainsBlanks" dxfId="3639" priority="3529">
      <formula>LEN(TRIM(V334))&gt;0</formula>
    </cfRule>
  </conditionalFormatting>
  <conditionalFormatting sqref="V334:V339">
    <cfRule type="containsBlanks" dxfId="3638" priority="3530">
      <formula>LEN(TRIM(V334))=0</formula>
    </cfRule>
  </conditionalFormatting>
  <conditionalFormatting sqref="T336:T339 V336:V339">
    <cfRule type="notContainsBlanks" dxfId="3637" priority="3531">
      <formula>LEN(TRIM(T336))&gt;0</formula>
    </cfRule>
  </conditionalFormatting>
  <conditionalFormatting sqref="T336:T339 V336:V339">
    <cfRule type="containsBlanks" dxfId="3636" priority="3532">
      <formula>LEN(TRIM(T336))=0</formula>
    </cfRule>
  </conditionalFormatting>
  <conditionalFormatting sqref="T337:T339 V337:V339">
    <cfRule type="notContainsBlanks" dxfId="3635" priority="3533">
      <formula>LEN(TRIM(T337))&gt;0</formula>
    </cfRule>
  </conditionalFormatting>
  <conditionalFormatting sqref="T337:T339 V337:V339">
    <cfRule type="containsBlanks" dxfId="3634" priority="3534">
      <formula>LEN(TRIM(T337))=0</formula>
    </cfRule>
  </conditionalFormatting>
  <conditionalFormatting sqref="T328 V328">
    <cfRule type="notContainsBlanks" dxfId="3633" priority="3535">
      <formula>LEN(TRIM(T328))&gt;0</formula>
    </cfRule>
  </conditionalFormatting>
  <conditionalFormatting sqref="T328 V328">
    <cfRule type="containsBlanks" dxfId="3632" priority="3536">
      <formula>LEN(TRIM(T328))=0</formula>
    </cfRule>
  </conditionalFormatting>
  <conditionalFormatting sqref="V328">
    <cfRule type="notContainsBlanks" dxfId="3631" priority="3537">
      <formula>LEN(TRIM(V328))&gt;0</formula>
    </cfRule>
  </conditionalFormatting>
  <conditionalFormatting sqref="V328">
    <cfRule type="containsBlanks" dxfId="3630" priority="3538">
      <formula>LEN(TRIM(V328))=0</formula>
    </cfRule>
  </conditionalFormatting>
  <conditionalFormatting sqref="T340:T352 V340:V352">
    <cfRule type="notContainsBlanks" dxfId="3629" priority="3539">
      <formula>LEN(TRIM(T340))&gt;0</formula>
    </cfRule>
  </conditionalFormatting>
  <conditionalFormatting sqref="T340:T352 V340:V352">
    <cfRule type="containsBlanks" dxfId="3628" priority="3540">
      <formula>LEN(TRIM(T340))=0</formula>
    </cfRule>
  </conditionalFormatting>
  <conditionalFormatting sqref="T344:T347 V344:V347">
    <cfRule type="notContainsBlanks" dxfId="3627" priority="3541">
      <formula>LEN(TRIM(T344))&gt;0</formula>
    </cfRule>
  </conditionalFormatting>
  <conditionalFormatting sqref="T344:T347 V344:V347">
    <cfRule type="containsBlanks" dxfId="3626" priority="3542">
      <formula>LEN(TRIM(T344))=0</formula>
    </cfRule>
  </conditionalFormatting>
  <conditionalFormatting sqref="T345 V344:V345">
    <cfRule type="notContainsBlanks" dxfId="3625" priority="3543">
      <formula>LEN(TRIM(T345))&gt;0</formula>
    </cfRule>
  </conditionalFormatting>
  <conditionalFormatting sqref="T345 V344:V345">
    <cfRule type="containsBlanks" dxfId="3624" priority="3544">
      <formula>LEN(TRIM(T345))=0</formula>
    </cfRule>
  </conditionalFormatting>
  <conditionalFormatting sqref="T348:T349 V348:V349">
    <cfRule type="notContainsBlanks" dxfId="3623" priority="3545">
      <formula>LEN(TRIM(T348))&gt;0</formula>
    </cfRule>
  </conditionalFormatting>
  <conditionalFormatting sqref="T348:T349 V348:V349">
    <cfRule type="containsBlanks" dxfId="3622" priority="3546">
      <formula>LEN(TRIM(T348))=0</formula>
    </cfRule>
  </conditionalFormatting>
  <conditionalFormatting sqref="T348:T349 V348:V349">
    <cfRule type="notContainsBlanks" dxfId="3621" priority="3547">
      <formula>LEN(TRIM(T348))&gt;0</formula>
    </cfRule>
  </conditionalFormatting>
  <conditionalFormatting sqref="T348:T349 V348:V349">
    <cfRule type="containsBlanks" dxfId="3620" priority="3548">
      <formula>LEN(TRIM(T348))=0</formula>
    </cfRule>
  </conditionalFormatting>
  <conditionalFormatting sqref="V348:V352">
    <cfRule type="notContainsBlanks" dxfId="3619" priority="3549">
      <formula>LEN(TRIM(V348))&gt;0</formula>
    </cfRule>
  </conditionalFormatting>
  <conditionalFormatting sqref="V348:V352">
    <cfRule type="containsBlanks" dxfId="3618" priority="3550">
      <formula>LEN(TRIM(V348))=0</formula>
    </cfRule>
  </conditionalFormatting>
  <conditionalFormatting sqref="V348:V352">
    <cfRule type="notContainsBlanks" dxfId="3617" priority="3551">
      <formula>LEN(TRIM(V348))&gt;0</formula>
    </cfRule>
  </conditionalFormatting>
  <conditionalFormatting sqref="V348:V352">
    <cfRule type="containsBlanks" dxfId="3616" priority="3552">
      <formula>LEN(TRIM(V348))=0</formula>
    </cfRule>
  </conditionalFormatting>
  <conditionalFormatting sqref="T350:T352 V350:V352">
    <cfRule type="notContainsBlanks" dxfId="3615" priority="3553">
      <formula>LEN(TRIM(T350))&gt;0</formula>
    </cfRule>
  </conditionalFormatting>
  <conditionalFormatting sqref="T350:T352 V350:V352">
    <cfRule type="containsBlanks" dxfId="3614" priority="3554">
      <formula>LEN(TRIM(T350))=0</formula>
    </cfRule>
  </conditionalFormatting>
  <conditionalFormatting sqref="T351:T352 V351:V352">
    <cfRule type="notContainsBlanks" dxfId="3613" priority="3555">
      <formula>LEN(TRIM(T351))&gt;0</formula>
    </cfRule>
  </conditionalFormatting>
  <conditionalFormatting sqref="T351:T352 V351:V352">
    <cfRule type="containsBlanks" dxfId="3612" priority="3556">
      <formula>LEN(TRIM(T351))=0</formula>
    </cfRule>
  </conditionalFormatting>
  <conditionalFormatting sqref="T342 V342">
    <cfRule type="notContainsBlanks" dxfId="3611" priority="3557">
      <formula>LEN(TRIM(T342))&gt;0</formula>
    </cfRule>
  </conditionalFormatting>
  <conditionalFormatting sqref="T342 V342">
    <cfRule type="containsBlanks" dxfId="3610" priority="3558">
      <formula>LEN(TRIM(T342))=0</formula>
    </cfRule>
  </conditionalFormatting>
  <conditionalFormatting sqref="V342">
    <cfRule type="notContainsBlanks" dxfId="3609" priority="3559">
      <formula>LEN(TRIM(V342))&gt;0</formula>
    </cfRule>
  </conditionalFormatting>
  <conditionalFormatting sqref="V342">
    <cfRule type="containsBlanks" dxfId="3608" priority="3560">
      <formula>LEN(TRIM(V342))=0</formula>
    </cfRule>
  </conditionalFormatting>
  <conditionalFormatting sqref="X326:X339">
    <cfRule type="notContainsBlanks" dxfId="3607" priority="3561">
      <formula>LEN(TRIM(X326))&gt;0</formula>
    </cfRule>
  </conditionalFormatting>
  <conditionalFormatting sqref="X326:X339">
    <cfRule type="containsBlanks" dxfId="3606" priority="3562">
      <formula>LEN(TRIM(X326))=0</formula>
    </cfRule>
  </conditionalFormatting>
  <conditionalFormatting sqref="X330:X333">
    <cfRule type="notContainsBlanks" dxfId="3605" priority="3563">
      <formula>LEN(TRIM(X330))&gt;0</formula>
    </cfRule>
  </conditionalFormatting>
  <conditionalFormatting sqref="X330:X333">
    <cfRule type="containsBlanks" dxfId="3604" priority="3564">
      <formula>LEN(TRIM(X330))=0</formula>
    </cfRule>
  </conditionalFormatting>
  <conditionalFormatting sqref="X330:X331">
    <cfRule type="notContainsBlanks" dxfId="3603" priority="3565">
      <formula>LEN(TRIM(X330))&gt;0</formula>
    </cfRule>
  </conditionalFormatting>
  <conditionalFormatting sqref="X330:X331">
    <cfRule type="containsBlanks" dxfId="3602" priority="3566">
      <formula>LEN(TRIM(X330))=0</formula>
    </cfRule>
  </conditionalFormatting>
  <conditionalFormatting sqref="X334:X335">
    <cfRule type="notContainsBlanks" dxfId="3601" priority="3567">
      <formula>LEN(TRIM(X334))&gt;0</formula>
    </cfRule>
  </conditionalFormatting>
  <conditionalFormatting sqref="X334:X335">
    <cfRule type="containsBlanks" dxfId="3600" priority="3568">
      <formula>LEN(TRIM(X334))=0</formula>
    </cfRule>
  </conditionalFormatting>
  <conditionalFormatting sqref="X334:X335">
    <cfRule type="notContainsBlanks" dxfId="3599" priority="3569">
      <formula>LEN(TRIM(X334))&gt;0</formula>
    </cfRule>
  </conditionalFormatting>
  <conditionalFormatting sqref="X334:X335">
    <cfRule type="containsBlanks" dxfId="3598" priority="3570">
      <formula>LEN(TRIM(X334))=0</formula>
    </cfRule>
  </conditionalFormatting>
  <conditionalFormatting sqref="X334:X339">
    <cfRule type="notContainsBlanks" dxfId="3597" priority="3571">
      <formula>LEN(TRIM(X334))&gt;0</formula>
    </cfRule>
  </conditionalFormatting>
  <conditionalFormatting sqref="X334:X339">
    <cfRule type="containsBlanks" dxfId="3596" priority="3572">
      <formula>LEN(TRIM(X334))=0</formula>
    </cfRule>
  </conditionalFormatting>
  <conditionalFormatting sqref="X334:X339">
    <cfRule type="notContainsBlanks" dxfId="3595" priority="3573">
      <formula>LEN(TRIM(X334))&gt;0</formula>
    </cfRule>
  </conditionalFormatting>
  <conditionalFormatting sqref="X334:X339">
    <cfRule type="containsBlanks" dxfId="3594" priority="3574">
      <formula>LEN(TRIM(X334))=0</formula>
    </cfRule>
  </conditionalFormatting>
  <conditionalFormatting sqref="X336:X339">
    <cfRule type="notContainsBlanks" dxfId="3593" priority="3575">
      <formula>LEN(TRIM(X336))&gt;0</formula>
    </cfRule>
  </conditionalFormatting>
  <conditionalFormatting sqref="X336:X339">
    <cfRule type="containsBlanks" dxfId="3592" priority="3576">
      <formula>LEN(TRIM(X336))=0</formula>
    </cfRule>
  </conditionalFormatting>
  <conditionalFormatting sqref="X337:X339">
    <cfRule type="notContainsBlanks" dxfId="3591" priority="3577">
      <formula>LEN(TRIM(X337))&gt;0</formula>
    </cfRule>
  </conditionalFormatting>
  <conditionalFormatting sqref="X337:X339">
    <cfRule type="containsBlanks" dxfId="3590" priority="3578">
      <formula>LEN(TRIM(X337))=0</formula>
    </cfRule>
  </conditionalFormatting>
  <conditionalFormatting sqref="X328">
    <cfRule type="notContainsBlanks" dxfId="3589" priority="3579">
      <formula>LEN(TRIM(X328))&gt;0</formula>
    </cfRule>
  </conditionalFormatting>
  <conditionalFormatting sqref="X328">
    <cfRule type="containsBlanks" dxfId="3588" priority="3580">
      <formula>LEN(TRIM(X328))=0</formula>
    </cfRule>
  </conditionalFormatting>
  <conditionalFormatting sqref="X328">
    <cfRule type="notContainsBlanks" dxfId="3587" priority="3581">
      <formula>LEN(TRIM(X328))&gt;0</formula>
    </cfRule>
  </conditionalFormatting>
  <conditionalFormatting sqref="X328">
    <cfRule type="containsBlanks" dxfId="3586" priority="3582">
      <formula>LEN(TRIM(X328))=0</formula>
    </cfRule>
  </conditionalFormatting>
  <conditionalFormatting sqref="K355:K367">
    <cfRule type="notContainsBlanks" dxfId="3585" priority="3583">
      <formula>LEN(TRIM(K355))&gt;0</formula>
    </cfRule>
  </conditionalFormatting>
  <conditionalFormatting sqref="K355:K367">
    <cfRule type="containsBlanks" dxfId="3584" priority="3584">
      <formula>LEN(TRIM(K355))=0</formula>
    </cfRule>
  </conditionalFormatting>
  <conditionalFormatting sqref="K355:K367">
    <cfRule type="notContainsBlanks" dxfId="3583" priority="3585">
      <formula>LEN(TRIM(K355))&gt;0</formula>
    </cfRule>
  </conditionalFormatting>
  <conditionalFormatting sqref="K355:K367">
    <cfRule type="containsBlanks" dxfId="3582" priority="3586">
      <formula>LEN(TRIM(K355))=0</formula>
    </cfRule>
  </conditionalFormatting>
  <conditionalFormatting sqref="K355:K367">
    <cfRule type="notContainsBlanks" dxfId="3581" priority="3587">
      <formula>LEN(TRIM(K355))&gt;0</formula>
    </cfRule>
  </conditionalFormatting>
  <conditionalFormatting sqref="K355:K367">
    <cfRule type="containsBlanks" dxfId="3580" priority="3588">
      <formula>LEN(TRIM(K355))=0</formula>
    </cfRule>
  </conditionalFormatting>
  <conditionalFormatting sqref="K355:K367">
    <cfRule type="notContainsBlanks" dxfId="3579" priority="3589">
      <formula>LEN(TRIM(K355))&gt;0</formula>
    </cfRule>
  </conditionalFormatting>
  <conditionalFormatting sqref="K355:K367">
    <cfRule type="containsBlanks" dxfId="3578" priority="3590">
      <formula>LEN(TRIM(K355))=0</formula>
    </cfRule>
  </conditionalFormatting>
  <conditionalFormatting sqref="K355:K367">
    <cfRule type="notContainsBlanks" dxfId="3577" priority="3591">
      <formula>LEN(TRIM(K355))&gt;0</formula>
    </cfRule>
  </conditionalFormatting>
  <conditionalFormatting sqref="K355:K367">
    <cfRule type="containsBlanks" dxfId="3576" priority="3592">
      <formula>LEN(TRIM(K355))=0</formula>
    </cfRule>
  </conditionalFormatting>
  <conditionalFormatting sqref="M355:M367">
    <cfRule type="notContainsBlanks" dxfId="3575" priority="3593">
      <formula>LEN(TRIM(M355))&gt;0</formula>
    </cfRule>
  </conditionalFormatting>
  <conditionalFormatting sqref="M355:M367">
    <cfRule type="containsBlanks" dxfId="3574" priority="3594">
      <formula>LEN(TRIM(M355))=0</formula>
    </cfRule>
  </conditionalFormatting>
  <conditionalFormatting sqref="M355:M367">
    <cfRule type="notContainsBlanks" dxfId="3573" priority="3595">
      <formula>LEN(TRIM(M355))&gt;0</formula>
    </cfRule>
  </conditionalFormatting>
  <conditionalFormatting sqref="M355:M367">
    <cfRule type="containsBlanks" dxfId="3572" priority="3596">
      <formula>LEN(TRIM(M355))=0</formula>
    </cfRule>
  </conditionalFormatting>
  <conditionalFormatting sqref="M355:M367">
    <cfRule type="notContainsBlanks" dxfId="3571" priority="3597">
      <formula>LEN(TRIM(M355))&gt;0</formula>
    </cfRule>
  </conditionalFormatting>
  <conditionalFormatting sqref="M355:M367">
    <cfRule type="containsBlanks" dxfId="3570" priority="3598">
      <formula>LEN(TRIM(M355))=0</formula>
    </cfRule>
  </conditionalFormatting>
  <conditionalFormatting sqref="M355:M367">
    <cfRule type="notContainsBlanks" dxfId="3569" priority="3599">
      <formula>LEN(TRIM(M355))&gt;0</formula>
    </cfRule>
  </conditionalFormatting>
  <conditionalFormatting sqref="M355:M367">
    <cfRule type="containsBlanks" dxfId="3568" priority="3600">
      <formula>LEN(TRIM(M355))=0</formula>
    </cfRule>
  </conditionalFormatting>
  <conditionalFormatting sqref="M355:M367">
    <cfRule type="notContainsBlanks" dxfId="3567" priority="3601">
      <formula>LEN(TRIM(M355))&gt;0</formula>
    </cfRule>
  </conditionalFormatting>
  <conditionalFormatting sqref="M355:M367">
    <cfRule type="containsBlanks" dxfId="3566" priority="3602">
      <formula>LEN(TRIM(M355))=0</formula>
    </cfRule>
  </conditionalFormatting>
  <conditionalFormatting sqref="O355:O367">
    <cfRule type="notContainsBlanks" dxfId="3565" priority="3603">
      <formula>LEN(TRIM(O355))&gt;0</formula>
    </cfRule>
  </conditionalFormatting>
  <conditionalFormatting sqref="O355:O367">
    <cfRule type="containsBlanks" dxfId="3564" priority="3604">
      <formula>LEN(TRIM(O355))=0</formula>
    </cfRule>
  </conditionalFormatting>
  <conditionalFormatting sqref="O355:O367">
    <cfRule type="notContainsBlanks" dxfId="3563" priority="3605">
      <formula>LEN(TRIM(O355))&gt;0</formula>
    </cfRule>
  </conditionalFormatting>
  <conditionalFormatting sqref="O355:O367">
    <cfRule type="containsBlanks" dxfId="3562" priority="3606">
      <formula>LEN(TRIM(O355))=0</formula>
    </cfRule>
  </conditionalFormatting>
  <conditionalFormatting sqref="O355:O367">
    <cfRule type="notContainsBlanks" dxfId="3561" priority="3607">
      <formula>LEN(TRIM(O355))&gt;0</formula>
    </cfRule>
  </conditionalFormatting>
  <conditionalFormatting sqref="O355:O367">
    <cfRule type="containsBlanks" dxfId="3560" priority="3608">
      <formula>LEN(TRIM(O355))=0</formula>
    </cfRule>
  </conditionalFormatting>
  <conditionalFormatting sqref="O355:O367">
    <cfRule type="notContainsBlanks" dxfId="3559" priority="3609">
      <formula>LEN(TRIM(O355))&gt;0</formula>
    </cfRule>
  </conditionalFormatting>
  <conditionalFormatting sqref="O355:O367">
    <cfRule type="containsBlanks" dxfId="3558" priority="3610">
      <formula>LEN(TRIM(O355))=0</formula>
    </cfRule>
  </conditionalFormatting>
  <conditionalFormatting sqref="O355:O367">
    <cfRule type="notContainsBlanks" dxfId="3557" priority="3611">
      <formula>LEN(TRIM(O355))&gt;0</formula>
    </cfRule>
  </conditionalFormatting>
  <conditionalFormatting sqref="O355:O367">
    <cfRule type="containsBlanks" dxfId="3556" priority="3612">
      <formula>LEN(TRIM(O355))=0</formula>
    </cfRule>
  </conditionalFormatting>
  <conditionalFormatting sqref="I353">
    <cfRule type="notContainsBlanks" dxfId="3555" priority="3613">
      <formula>LEN(TRIM(I353))&gt;0</formula>
    </cfRule>
  </conditionalFormatting>
  <conditionalFormatting sqref="I353">
    <cfRule type="containsBlanks" dxfId="3554" priority="3614">
      <formula>LEN(TRIM(I353))=0</formula>
    </cfRule>
  </conditionalFormatting>
  <conditionalFormatting sqref="I353">
    <cfRule type="notContainsBlanks" dxfId="3553" priority="3615">
      <formula>LEN(TRIM(I353))&gt;0</formula>
    </cfRule>
  </conditionalFormatting>
  <conditionalFormatting sqref="I353">
    <cfRule type="containsBlanks" dxfId="3552" priority="3616">
      <formula>LEN(TRIM(I353))=0</formula>
    </cfRule>
  </conditionalFormatting>
  <conditionalFormatting sqref="I353">
    <cfRule type="notContainsBlanks" dxfId="3551" priority="3617">
      <formula>LEN(TRIM(I353))&gt;0</formula>
    </cfRule>
  </conditionalFormatting>
  <conditionalFormatting sqref="I353">
    <cfRule type="containsBlanks" dxfId="3550" priority="3618">
      <formula>LEN(TRIM(I353))=0</formula>
    </cfRule>
  </conditionalFormatting>
  <conditionalFormatting sqref="J353">
    <cfRule type="notContainsBlanks" dxfId="3549" priority="3619">
      <formula>LEN(TRIM(J353))&gt;0</formula>
    </cfRule>
  </conditionalFormatting>
  <conditionalFormatting sqref="J353">
    <cfRule type="containsBlanks" dxfId="3548" priority="3620">
      <formula>LEN(TRIM(J353))=0</formula>
    </cfRule>
  </conditionalFormatting>
  <conditionalFormatting sqref="J353">
    <cfRule type="notContainsBlanks" dxfId="3547" priority="3621">
      <formula>LEN(TRIM(J353))&gt;0</formula>
    </cfRule>
  </conditionalFormatting>
  <conditionalFormatting sqref="J353">
    <cfRule type="containsBlanks" dxfId="3546" priority="3622">
      <formula>LEN(TRIM(J353))=0</formula>
    </cfRule>
  </conditionalFormatting>
  <conditionalFormatting sqref="J353">
    <cfRule type="notContainsBlanks" dxfId="3545" priority="3623">
      <formula>LEN(TRIM(J353))&gt;0</formula>
    </cfRule>
  </conditionalFormatting>
  <conditionalFormatting sqref="J353">
    <cfRule type="containsBlanks" dxfId="3544" priority="3624">
      <formula>LEN(TRIM(J353))=0</formula>
    </cfRule>
  </conditionalFormatting>
  <conditionalFormatting sqref="J353">
    <cfRule type="notContainsBlanks" dxfId="3543" priority="3625">
      <formula>LEN(TRIM(J353))&gt;0</formula>
    </cfRule>
  </conditionalFormatting>
  <conditionalFormatting sqref="J353">
    <cfRule type="containsBlanks" dxfId="3542" priority="3626">
      <formula>LEN(TRIM(J353))=0</formula>
    </cfRule>
  </conditionalFormatting>
  <conditionalFormatting sqref="J353">
    <cfRule type="notContainsBlanks" dxfId="3541" priority="3627">
      <formula>LEN(TRIM(J353))&gt;0</formula>
    </cfRule>
  </conditionalFormatting>
  <conditionalFormatting sqref="J353">
    <cfRule type="containsBlanks" dxfId="3540" priority="3628">
      <formula>LEN(TRIM(J353))=0</formula>
    </cfRule>
  </conditionalFormatting>
  <conditionalFormatting sqref="J353">
    <cfRule type="notContainsBlanks" dxfId="3539" priority="3629">
      <formula>LEN(TRIM(J353))&gt;0</formula>
    </cfRule>
  </conditionalFormatting>
  <conditionalFormatting sqref="J353">
    <cfRule type="containsBlanks" dxfId="3538" priority="3630">
      <formula>LEN(TRIM(J353))=0</formula>
    </cfRule>
  </conditionalFormatting>
  <conditionalFormatting sqref="J353">
    <cfRule type="notContainsBlanks" dxfId="3537" priority="3631">
      <formula>LEN(TRIM(J353))&gt;0</formula>
    </cfRule>
  </conditionalFormatting>
  <conditionalFormatting sqref="J353">
    <cfRule type="containsBlanks" dxfId="3536" priority="3632">
      <formula>LEN(TRIM(J353))=0</formula>
    </cfRule>
  </conditionalFormatting>
  <conditionalFormatting sqref="J353">
    <cfRule type="notContainsBlanks" dxfId="3535" priority="3633">
      <formula>LEN(TRIM(J353))&gt;0</formula>
    </cfRule>
  </conditionalFormatting>
  <conditionalFormatting sqref="J353">
    <cfRule type="containsBlanks" dxfId="3534" priority="3634">
      <formula>LEN(TRIM(J353))=0</formula>
    </cfRule>
  </conditionalFormatting>
  <conditionalFormatting sqref="J353">
    <cfRule type="notContainsBlanks" dxfId="3533" priority="3635">
      <formula>LEN(TRIM(J353))&gt;0</formula>
    </cfRule>
  </conditionalFormatting>
  <conditionalFormatting sqref="J353">
    <cfRule type="containsBlanks" dxfId="3532" priority="3636">
      <formula>LEN(TRIM(J353))=0</formula>
    </cfRule>
  </conditionalFormatting>
  <conditionalFormatting sqref="J353">
    <cfRule type="notContainsBlanks" dxfId="3531" priority="3637">
      <formula>LEN(TRIM(J353))&gt;0</formula>
    </cfRule>
  </conditionalFormatting>
  <conditionalFormatting sqref="J353">
    <cfRule type="containsBlanks" dxfId="3530" priority="3638">
      <formula>LEN(TRIM(J353))=0</formula>
    </cfRule>
  </conditionalFormatting>
  <conditionalFormatting sqref="J353">
    <cfRule type="notContainsBlanks" dxfId="3529" priority="3639">
      <formula>LEN(TRIM(J353))&gt;0</formula>
    </cfRule>
  </conditionalFormatting>
  <conditionalFormatting sqref="J353">
    <cfRule type="containsBlanks" dxfId="3528" priority="3640">
      <formula>LEN(TRIM(J353))=0</formula>
    </cfRule>
  </conditionalFormatting>
  <conditionalFormatting sqref="J353">
    <cfRule type="notContainsBlanks" dxfId="3527" priority="3641">
      <formula>LEN(TRIM(J353))&gt;0</formula>
    </cfRule>
  </conditionalFormatting>
  <conditionalFormatting sqref="J353">
    <cfRule type="containsBlanks" dxfId="3526" priority="3642">
      <formula>LEN(TRIM(J353))=0</formula>
    </cfRule>
  </conditionalFormatting>
  <conditionalFormatting sqref="J353">
    <cfRule type="notContainsBlanks" dxfId="3525" priority="3643">
      <formula>LEN(TRIM(J353))&gt;0</formula>
    </cfRule>
  </conditionalFormatting>
  <conditionalFormatting sqref="J353">
    <cfRule type="containsBlanks" dxfId="3524" priority="3644">
      <formula>LEN(TRIM(J353))=0</formula>
    </cfRule>
  </conditionalFormatting>
  <conditionalFormatting sqref="K354">
    <cfRule type="notContainsBlanks" dxfId="3523" priority="3645">
      <formula>LEN(TRIM(K354))&gt;0</formula>
    </cfRule>
  </conditionalFormatting>
  <conditionalFormatting sqref="K354">
    <cfRule type="containsBlanks" dxfId="3522" priority="3646">
      <formula>LEN(TRIM(K354))=0</formula>
    </cfRule>
  </conditionalFormatting>
  <conditionalFormatting sqref="J353">
    <cfRule type="notContainsBlanks" dxfId="3521" priority="3647">
      <formula>LEN(TRIM(J353))&gt;0</formula>
    </cfRule>
  </conditionalFormatting>
  <conditionalFormatting sqref="J353">
    <cfRule type="containsBlanks" dxfId="3520" priority="3648">
      <formula>LEN(TRIM(J353))=0</formula>
    </cfRule>
  </conditionalFormatting>
  <conditionalFormatting sqref="J353">
    <cfRule type="notContainsBlanks" dxfId="3519" priority="3649">
      <formula>LEN(TRIM(J353))&gt;0</formula>
    </cfRule>
  </conditionalFormatting>
  <conditionalFormatting sqref="J353">
    <cfRule type="containsBlanks" dxfId="3518" priority="3650">
      <formula>LEN(TRIM(J353))=0</formula>
    </cfRule>
  </conditionalFormatting>
  <conditionalFormatting sqref="J353">
    <cfRule type="notContainsBlanks" dxfId="3517" priority="3651">
      <formula>LEN(TRIM(J353))&gt;0</formula>
    </cfRule>
  </conditionalFormatting>
  <conditionalFormatting sqref="J353">
    <cfRule type="containsBlanks" dxfId="3516" priority="3652">
      <formula>LEN(TRIM(J353))=0</formula>
    </cfRule>
  </conditionalFormatting>
  <conditionalFormatting sqref="J353">
    <cfRule type="notContainsBlanks" dxfId="3515" priority="3653">
      <formula>LEN(TRIM(J353))&gt;0</formula>
    </cfRule>
  </conditionalFormatting>
  <conditionalFormatting sqref="J353">
    <cfRule type="containsBlanks" dxfId="3514" priority="3654">
      <formula>LEN(TRIM(J353))=0</formula>
    </cfRule>
  </conditionalFormatting>
  <conditionalFormatting sqref="J353">
    <cfRule type="notContainsBlanks" dxfId="3513" priority="3655">
      <formula>LEN(TRIM(J353))&gt;0</formula>
    </cfRule>
  </conditionalFormatting>
  <conditionalFormatting sqref="J353">
    <cfRule type="containsBlanks" dxfId="3512" priority="3656">
      <formula>LEN(TRIM(J353))=0</formula>
    </cfRule>
  </conditionalFormatting>
  <conditionalFormatting sqref="J353">
    <cfRule type="notContainsBlanks" dxfId="3511" priority="3657">
      <formula>LEN(TRIM(J353))&gt;0</formula>
    </cfRule>
  </conditionalFormatting>
  <conditionalFormatting sqref="J353">
    <cfRule type="containsBlanks" dxfId="3510" priority="3658">
      <formula>LEN(TRIM(J353))=0</formula>
    </cfRule>
  </conditionalFormatting>
  <conditionalFormatting sqref="J353">
    <cfRule type="notContainsBlanks" dxfId="3509" priority="3659">
      <formula>LEN(TRIM(J353))&gt;0</formula>
    </cfRule>
  </conditionalFormatting>
  <conditionalFormatting sqref="J353">
    <cfRule type="containsBlanks" dxfId="3508" priority="3660">
      <formula>LEN(TRIM(J353))=0</formula>
    </cfRule>
  </conditionalFormatting>
  <conditionalFormatting sqref="J353">
    <cfRule type="notContainsBlanks" dxfId="3507" priority="3661">
      <formula>LEN(TRIM(J353))&gt;0</formula>
    </cfRule>
  </conditionalFormatting>
  <conditionalFormatting sqref="J353">
    <cfRule type="containsBlanks" dxfId="3506" priority="3662">
      <formula>LEN(TRIM(J353))=0</formula>
    </cfRule>
  </conditionalFormatting>
  <conditionalFormatting sqref="J353">
    <cfRule type="notContainsBlanks" dxfId="3505" priority="3663">
      <formula>LEN(TRIM(J353))&gt;0</formula>
    </cfRule>
  </conditionalFormatting>
  <conditionalFormatting sqref="J353">
    <cfRule type="containsBlanks" dxfId="3504" priority="3664">
      <formula>LEN(TRIM(J353))=0</formula>
    </cfRule>
  </conditionalFormatting>
  <conditionalFormatting sqref="J353">
    <cfRule type="notContainsBlanks" dxfId="3503" priority="3665">
      <formula>LEN(TRIM(J353))&gt;0</formula>
    </cfRule>
  </conditionalFormatting>
  <conditionalFormatting sqref="J353">
    <cfRule type="containsBlanks" dxfId="3502" priority="3666">
      <formula>LEN(TRIM(J353))=0</formula>
    </cfRule>
  </conditionalFormatting>
  <conditionalFormatting sqref="J353">
    <cfRule type="notContainsBlanks" dxfId="3501" priority="3667">
      <formula>LEN(TRIM(J353))&gt;0</formula>
    </cfRule>
  </conditionalFormatting>
  <conditionalFormatting sqref="J353">
    <cfRule type="containsBlanks" dxfId="3500" priority="3668">
      <formula>LEN(TRIM(J353))=0</formula>
    </cfRule>
  </conditionalFormatting>
  <conditionalFormatting sqref="J353">
    <cfRule type="notContainsBlanks" dxfId="3499" priority="3669">
      <formula>LEN(TRIM(J353))&gt;0</formula>
    </cfRule>
  </conditionalFormatting>
  <conditionalFormatting sqref="J353">
    <cfRule type="containsBlanks" dxfId="3498" priority="3670">
      <formula>LEN(TRIM(J353))=0</formula>
    </cfRule>
  </conditionalFormatting>
  <conditionalFormatting sqref="J353">
    <cfRule type="notContainsBlanks" dxfId="3497" priority="3671">
      <formula>LEN(TRIM(J353))&gt;0</formula>
    </cfRule>
  </conditionalFormatting>
  <conditionalFormatting sqref="J353">
    <cfRule type="containsBlanks" dxfId="3496" priority="3672">
      <formula>LEN(TRIM(J353))=0</formula>
    </cfRule>
  </conditionalFormatting>
  <conditionalFormatting sqref="H353">
    <cfRule type="notContainsBlanks" dxfId="3495" priority="3673">
      <formula>LEN(TRIM(H353))&gt;0</formula>
    </cfRule>
  </conditionalFormatting>
  <conditionalFormatting sqref="H353">
    <cfRule type="containsBlanks" dxfId="3494" priority="3674">
      <formula>LEN(TRIM(H353))=0</formula>
    </cfRule>
  </conditionalFormatting>
  <conditionalFormatting sqref="H353">
    <cfRule type="notContainsBlanks" dxfId="3493" priority="3675">
      <formula>LEN(TRIM(H353))&gt;0</formula>
    </cfRule>
  </conditionalFormatting>
  <conditionalFormatting sqref="H353">
    <cfRule type="containsBlanks" dxfId="3492" priority="3676">
      <formula>LEN(TRIM(H353))=0</formula>
    </cfRule>
  </conditionalFormatting>
  <conditionalFormatting sqref="H353">
    <cfRule type="notContainsBlanks" dxfId="3491" priority="3677">
      <formula>LEN(TRIM(H353))&gt;0</formula>
    </cfRule>
  </conditionalFormatting>
  <conditionalFormatting sqref="H353">
    <cfRule type="containsBlanks" dxfId="3490" priority="3678">
      <formula>LEN(TRIM(H353))=0</formula>
    </cfRule>
  </conditionalFormatting>
  <conditionalFormatting sqref="H353">
    <cfRule type="notContainsBlanks" dxfId="3489" priority="3679">
      <formula>LEN(TRIM(H353))&gt;0</formula>
    </cfRule>
  </conditionalFormatting>
  <conditionalFormatting sqref="H353">
    <cfRule type="containsBlanks" dxfId="3488" priority="3680">
      <formula>LEN(TRIM(H353))=0</formula>
    </cfRule>
  </conditionalFormatting>
  <conditionalFormatting sqref="H353">
    <cfRule type="notContainsBlanks" dxfId="3487" priority="3681">
      <formula>LEN(TRIM(H353))&gt;0</formula>
    </cfRule>
  </conditionalFormatting>
  <conditionalFormatting sqref="H353">
    <cfRule type="containsBlanks" dxfId="3486" priority="3682">
      <formula>LEN(TRIM(H353))=0</formula>
    </cfRule>
  </conditionalFormatting>
  <conditionalFormatting sqref="H353">
    <cfRule type="notContainsBlanks" dxfId="3485" priority="3683">
      <formula>LEN(TRIM(H353))&gt;0</formula>
    </cfRule>
  </conditionalFormatting>
  <conditionalFormatting sqref="H353">
    <cfRule type="containsBlanks" dxfId="3484" priority="3684">
      <formula>LEN(TRIM(H353))=0</formula>
    </cfRule>
  </conditionalFormatting>
  <conditionalFormatting sqref="H353">
    <cfRule type="notContainsBlanks" dxfId="3483" priority="3685">
      <formula>LEN(TRIM(H353))&gt;0</formula>
    </cfRule>
  </conditionalFormatting>
  <conditionalFormatting sqref="H353">
    <cfRule type="containsBlanks" dxfId="3482" priority="3686">
      <formula>LEN(TRIM(H353))=0</formula>
    </cfRule>
  </conditionalFormatting>
  <conditionalFormatting sqref="H353">
    <cfRule type="notContainsBlanks" dxfId="3481" priority="3687">
      <formula>LEN(TRIM(H353))&gt;0</formula>
    </cfRule>
  </conditionalFormatting>
  <conditionalFormatting sqref="H353">
    <cfRule type="containsBlanks" dxfId="3480" priority="3688">
      <formula>LEN(TRIM(H353))=0</formula>
    </cfRule>
  </conditionalFormatting>
  <conditionalFormatting sqref="H353">
    <cfRule type="notContainsBlanks" dxfId="3479" priority="3689">
      <formula>LEN(TRIM(H353))&gt;0</formula>
    </cfRule>
  </conditionalFormatting>
  <conditionalFormatting sqref="H353">
    <cfRule type="containsBlanks" dxfId="3478" priority="3690">
      <formula>LEN(TRIM(H353))=0</formula>
    </cfRule>
  </conditionalFormatting>
  <conditionalFormatting sqref="H353">
    <cfRule type="notContainsBlanks" dxfId="3477" priority="3691">
      <formula>LEN(TRIM(H353))&gt;0</formula>
    </cfRule>
  </conditionalFormatting>
  <conditionalFormatting sqref="H353">
    <cfRule type="containsBlanks" dxfId="3476" priority="3692">
      <formula>LEN(TRIM(H353))=0</formula>
    </cfRule>
  </conditionalFormatting>
  <conditionalFormatting sqref="H353">
    <cfRule type="notContainsBlanks" dxfId="3475" priority="3693">
      <formula>LEN(TRIM(H353))&gt;0</formula>
    </cfRule>
  </conditionalFormatting>
  <conditionalFormatting sqref="H353">
    <cfRule type="containsBlanks" dxfId="3474" priority="3694">
      <formula>LEN(TRIM(H353))=0</formula>
    </cfRule>
  </conditionalFormatting>
  <conditionalFormatting sqref="H353">
    <cfRule type="notContainsBlanks" dxfId="3473" priority="3695">
      <formula>LEN(TRIM(H353))&gt;0</formula>
    </cfRule>
  </conditionalFormatting>
  <conditionalFormatting sqref="H353">
    <cfRule type="containsBlanks" dxfId="3472" priority="3696">
      <formula>LEN(TRIM(H353))=0</formula>
    </cfRule>
  </conditionalFormatting>
  <conditionalFormatting sqref="H353">
    <cfRule type="notContainsBlanks" dxfId="3471" priority="3697">
      <formula>LEN(TRIM(H353))&gt;0</formula>
    </cfRule>
  </conditionalFormatting>
  <conditionalFormatting sqref="H353">
    <cfRule type="containsBlanks" dxfId="3470" priority="3698">
      <formula>LEN(TRIM(H353))=0</formula>
    </cfRule>
  </conditionalFormatting>
  <conditionalFormatting sqref="I354">
    <cfRule type="notContainsBlanks" dxfId="3469" priority="3699">
      <formula>LEN(TRIM(I354))&gt;0</formula>
    </cfRule>
  </conditionalFormatting>
  <conditionalFormatting sqref="I354">
    <cfRule type="containsBlanks" dxfId="3468" priority="3700">
      <formula>LEN(TRIM(I354))=0</formula>
    </cfRule>
  </conditionalFormatting>
  <conditionalFormatting sqref="I353">
    <cfRule type="notContainsBlanks" dxfId="3467" priority="3701">
      <formula>LEN(TRIM(I353))&gt;0</formula>
    </cfRule>
  </conditionalFormatting>
  <conditionalFormatting sqref="I353">
    <cfRule type="containsBlanks" dxfId="3466" priority="3702">
      <formula>LEN(TRIM(I353))=0</formula>
    </cfRule>
  </conditionalFormatting>
  <conditionalFormatting sqref="I353">
    <cfRule type="notContainsBlanks" dxfId="3465" priority="3703">
      <formula>LEN(TRIM(I353))&gt;0</formula>
    </cfRule>
  </conditionalFormatting>
  <conditionalFormatting sqref="I353">
    <cfRule type="containsBlanks" dxfId="3464" priority="3704">
      <formula>LEN(TRIM(I353))=0</formula>
    </cfRule>
  </conditionalFormatting>
  <conditionalFormatting sqref="I353">
    <cfRule type="notContainsBlanks" dxfId="3463" priority="3705">
      <formula>LEN(TRIM(I353))&gt;0</formula>
    </cfRule>
  </conditionalFormatting>
  <conditionalFormatting sqref="I353">
    <cfRule type="containsBlanks" dxfId="3462" priority="3706">
      <formula>LEN(TRIM(I353))=0</formula>
    </cfRule>
  </conditionalFormatting>
  <conditionalFormatting sqref="I353">
    <cfRule type="notContainsBlanks" dxfId="3461" priority="3707">
      <formula>LEN(TRIM(I353))&gt;0</formula>
    </cfRule>
  </conditionalFormatting>
  <conditionalFormatting sqref="I353">
    <cfRule type="containsBlanks" dxfId="3460" priority="3708">
      <formula>LEN(TRIM(I353))=0</formula>
    </cfRule>
  </conditionalFormatting>
  <conditionalFormatting sqref="I353">
    <cfRule type="notContainsBlanks" dxfId="3459" priority="3709">
      <formula>LEN(TRIM(I353))&gt;0</formula>
    </cfRule>
  </conditionalFormatting>
  <conditionalFormatting sqref="I353">
    <cfRule type="containsBlanks" dxfId="3458" priority="3710">
      <formula>LEN(TRIM(I353))=0</formula>
    </cfRule>
  </conditionalFormatting>
  <conditionalFormatting sqref="I353">
    <cfRule type="notContainsBlanks" dxfId="3457" priority="3711">
      <formula>LEN(TRIM(I353))&gt;0</formula>
    </cfRule>
  </conditionalFormatting>
  <conditionalFormatting sqref="I353">
    <cfRule type="containsBlanks" dxfId="3456" priority="3712">
      <formula>LEN(TRIM(I353))=0</formula>
    </cfRule>
  </conditionalFormatting>
  <conditionalFormatting sqref="I353">
    <cfRule type="notContainsBlanks" dxfId="3455" priority="3713">
      <formula>LEN(TRIM(I353))&gt;0</formula>
    </cfRule>
  </conditionalFormatting>
  <conditionalFormatting sqref="I353">
    <cfRule type="containsBlanks" dxfId="3454" priority="3714">
      <formula>LEN(TRIM(I353))=0</formula>
    </cfRule>
  </conditionalFormatting>
  <conditionalFormatting sqref="I353">
    <cfRule type="notContainsBlanks" dxfId="3453" priority="3715">
      <formula>LEN(TRIM(I353))&gt;0</formula>
    </cfRule>
  </conditionalFormatting>
  <conditionalFormatting sqref="I353">
    <cfRule type="containsBlanks" dxfId="3452" priority="3716">
      <formula>LEN(TRIM(I353))=0</formula>
    </cfRule>
  </conditionalFormatting>
  <conditionalFormatting sqref="I353">
    <cfRule type="notContainsBlanks" dxfId="3451" priority="3717">
      <formula>LEN(TRIM(I353))&gt;0</formula>
    </cfRule>
  </conditionalFormatting>
  <conditionalFormatting sqref="I353">
    <cfRule type="containsBlanks" dxfId="3450" priority="3718">
      <formula>LEN(TRIM(I353))=0</formula>
    </cfRule>
  </conditionalFormatting>
  <conditionalFormatting sqref="I353">
    <cfRule type="notContainsBlanks" dxfId="3449" priority="3719">
      <formula>LEN(TRIM(I353))&gt;0</formula>
    </cfRule>
  </conditionalFormatting>
  <conditionalFormatting sqref="I353">
    <cfRule type="containsBlanks" dxfId="3448" priority="3720">
      <formula>LEN(TRIM(I353))=0</formula>
    </cfRule>
  </conditionalFormatting>
  <conditionalFormatting sqref="I353">
    <cfRule type="notContainsBlanks" dxfId="3447" priority="3721">
      <formula>LEN(TRIM(I353))&gt;0</formula>
    </cfRule>
  </conditionalFormatting>
  <conditionalFormatting sqref="I353">
    <cfRule type="containsBlanks" dxfId="3446" priority="3722">
      <formula>LEN(TRIM(I353))=0</formula>
    </cfRule>
  </conditionalFormatting>
  <conditionalFormatting sqref="I353">
    <cfRule type="notContainsBlanks" dxfId="3445" priority="3723">
      <formula>LEN(TRIM(I353))&gt;0</formula>
    </cfRule>
  </conditionalFormatting>
  <conditionalFormatting sqref="I353">
    <cfRule type="containsBlanks" dxfId="3444" priority="3724">
      <formula>LEN(TRIM(I353))=0</formula>
    </cfRule>
  </conditionalFormatting>
  <conditionalFormatting sqref="I353">
    <cfRule type="notContainsBlanks" dxfId="3443" priority="3725">
      <formula>LEN(TRIM(I353))&gt;0</formula>
    </cfRule>
  </conditionalFormatting>
  <conditionalFormatting sqref="I353">
    <cfRule type="containsBlanks" dxfId="3442" priority="3726">
      <formula>LEN(TRIM(I353))=0</formula>
    </cfRule>
  </conditionalFormatting>
  <conditionalFormatting sqref="L354:P354 R354">
    <cfRule type="notContainsBlanks" dxfId="3441" priority="3727">
      <formula>LEN(TRIM(L354))&gt;0</formula>
    </cfRule>
  </conditionalFormatting>
  <conditionalFormatting sqref="L354:P354 R354">
    <cfRule type="containsBlanks" dxfId="3440" priority="3728">
      <formula>LEN(TRIM(L354))=0</formula>
    </cfRule>
  </conditionalFormatting>
  <conditionalFormatting sqref="M354 P354">
    <cfRule type="notContainsBlanks" dxfId="3439" priority="3729">
      <formula>LEN(TRIM(M354))&gt;0</formula>
    </cfRule>
  </conditionalFormatting>
  <conditionalFormatting sqref="M354 P354">
    <cfRule type="containsBlanks" dxfId="3438" priority="3730">
      <formula>LEN(TRIM(M354))=0</formula>
    </cfRule>
  </conditionalFormatting>
  <conditionalFormatting sqref="M354 P354">
    <cfRule type="notContainsBlanks" dxfId="3437" priority="3731">
      <formula>LEN(TRIM(M354))&gt;0</formula>
    </cfRule>
  </conditionalFormatting>
  <conditionalFormatting sqref="M354 P354">
    <cfRule type="containsBlanks" dxfId="3436" priority="3732">
      <formula>LEN(TRIM(M354))=0</formula>
    </cfRule>
  </conditionalFormatting>
  <conditionalFormatting sqref="M354 P354">
    <cfRule type="notContainsBlanks" dxfId="3435" priority="3733">
      <formula>LEN(TRIM(M354))&gt;0</formula>
    </cfRule>
  </conditionalFormatting>
  <conditionalFormatting sqref="M354 P354">
    <cfRule type="containsBlanks" dxfId="3434" priority="3734">
      <formula>LEN(TRIM(M354))=0</formula>
    </cfRule>
  </conditionalFormatting>
  <conditionalFormatting sqref="M354 P354">
    <cfRule type="notContainsBlanks" dxfId="3433" priority="3735">
      <formula>LEN(TRIM(M354))&gt;0</formula>
    </cfRule>
  </conditionalFormatting>
  <conditionalFormatting sqref="M354 P354">
    <cfRule type="containsBlanks" dxfId="3432" priority="3736">
      <formula>LEN(TRIM(M354))=0</formula>
    </cfRule>
  </conditionalFormatting>
  <conditionalFormatting sqref="M354 P354">
    <cfRule type="notContainsBlanks" dxfId="3431" priority="3737">
      <formula>LEN(TRIM(M354))&gt;0</formula>
    </cfRule>
  </conditionalFormatting>
  <conditionalFormatting sqref="M354 P354">
    <cfRule type="containsBlanks" dxfId="3430" priority="3738">
      <formula>LEN(TRIM(M354))=0</formula>
    </cfRule>
  </conditionalFormatting>
  <conditionalFormatting sqref="M354 P354">
    <cfRule type="notContainsBlanks" dxfId="3429" priority="3739">
      <formula>LEN(TRIM(M354))&gt;0</formula>
    </cfRule>
  </conditionalFormatting>
  <conditionalFormatting sqref="M354 P354">
    <cfRule type="containsBlanks" dxfId="3428" priority="3740">
      <formula>LEN(TRIM(M354))=0</formula>
    </cfRule>
  </conditionalFormatting>
  <conditionalFormatting sqref="M354 P354">
    <cfRule type="notContainsBlanks" dxfId="3427" priority="3741">
      <formula>LEN(TRIM(M354))&gt;0</formula>
    </cfRule>
  </conditionalFormatting>
  <conditionalFormatting sqref="M354 P354">
    <cfRule type="containsBlanks" dxfId="3426" priority="3742">
      <formula>LEN(TRIM(M354))=0</formula>
    </cfRule>
  </conditionalFormatting>
  <conditionalFormatting sqref="M354 P354">
    <cfRule type="notContainsBlanks" dxfId="3425" priority="3743">
      <formula>LEN(TRIM(M354))&gt;0</formula>
    </cfRule>
  </conditionalFormatting>
  <conditionalFormatting sqref="M354 P354">
    <cfRule type="containsBlanks" dxfId="3424" priority="3744">
      <formula>LEN(TRIM(M354))=0</formula>
    </cfRule>
  </conditionalFormatting>
  <conditionalFormatting sqref="L353 R353 X353">
    <cfRule type="notContainsBlanks" dxfId="3423" priority="3745">
      <formula>LEN(TRIM(L353))&gt;0</formula>
    </cfRule>
  </conditionalFormatting>
  <conditionalFormatting sqref="L353 R353 X353">
    <cfRule type="containsBlanks" dxfId="3422" priority="3746">
      <formula>LEN(TRIM(L353))=0</formula>
    </cfRule>
  </conditionalFormatting>
  <conditionalFormatting sqref="L353 R353 X353">
    <cfRule type="notContainsBlanks" dxfId="3421" priority="3747">
      <formula>LEN(TRIM(L353))&gt;0</formula>
    </cfRule>
  </conditionalFormatting>
  <conditionalFormatting sqref="L353 R353 X353">
    <cfRule type="containsBlanks" dxfId="3420" priority="3748">
      <formula>LEN(TRIM(L353))=0</formula>
    </cfRule>
  </conditionalFormatting>
  <conditionalFormatting sqref="L353 R353 X353">
    <cfRule type="notContainsBlanks" dxfId="3419" priority="3749">
      <formula>LEN(TRIM(L353))&gt;0</formula>
    </cfRule>
  </conditionalFormatting>
  <conditionalFormatting sqref="L353 R353 X353">
    <cfRule type="containsBlanks" dxfId="3418" priority="3750">
      <formula>LEN(TRIM(L353))=0</formula>
    </cfRule>
  </conditionalFormatting>
  <conditionalFormatting sqref="M353 P353 V353">
    <cfRule type="notContainsBlanks" dxfId="3417" priority="3751">
      <formula>LEN(TRIM(M353))&gt;0</formula>
    </cfRule>
  </conditionalFormatting>
  <conditionalFormatting sqref="M353 P353 V353">
    <cfRule type="containsBlanks" dxfId="3416" priority="3752">
      <formula>LEN(TRIM(M353))=0</formula>
    </cfRule>
  </conditionalFormatting>
  <conditionalFormatting sqref="M353 P353 V353">
    <cfRule type="notContainsBlanks" dxfId="3415" priority="3753">
      <formula>LEN(TRIM(M353))&gt;0</formula>
    </cfRule>
  </conditionalFormatting>
  <conditionalFormatting sqref="M353 P353 V353">
    <cfRule type="containsBlanks" dxfId="3414" priority="3754">
      <formula>LEN(TRIM(M353))=0</formula>
    </cfRule>
  </conditionalFormatting>
  <conditionalFormatting sqref="M353 P353 V353">
    <cfRule type="notContainsBlanks" dxfId="3413" priority="3755">
      <formula>LEN(TRIM(M353))&gt;0</formula>
    </cfRule>
  </conditionalFormatting>
  <conditionalFormatting sqref="M353 P353 V353">
    <cfRule type="containsBlanks" dxfId="3412" priority="3756">
      <formula>LEN(TRIM(M353))=0</formula>
    </cfRule>
  </conditionalFormatting>
  <conditionalFormatting sqref="T353">
    <cfRule type="notContainsBlanks" dxfId="3411" priority="3757">
      <formula>LEN(TRIM(T353))&gt;0</formula>
    </cfRule>
  </conditionalFormatting>
  <conditionalFormatting sqref="T353">
    <cfRule type="containsBlanks" dxfId="3410" priority="3758">
      <formula>LEN(TRIM(T353))=0</formula>
    </cfRule>
  </conditionalFormatting>
  <conditionalFormatting sqref="T353">
    <cfRule type="notContainsBlanks" dxfId="3409" priority="3759">
      <formula>LEN(TRIM(T353))&gt;0</formula>
    </cfRule>
  </conditionalFormatting>
  <conditionalFormatting sqref="T353">
    <cfRule type="containsBlanks" dxfId="3408" priority="3760">
      <formula>LEN(TRIM(T353))=0</formula>
    </cfRule>
  </conditionalFormatting>
  <conditionalFormatting sqref="T353">
    <cfRule type="notContainsBlanks" dxfId="3407" priority="3761">
      <formula>LEN(TRIM(T353))&gt;0</formula>
    </cfRule>
  </conditionalFormatting>
  <conditionalFormatting sqref="T353">
    <cfRule type="containsBlanks" dxfId="3406" priority="3762">
      <formula>LEN(TRIM(T353))=0</formula>
    </cfRule>
  </conditionalFormatting>
  <conditionalFormatting sqref="T353">
    <cfRule type="notContainsBlanks" dxfId="3405" priority="3763">
      <formula>LEN(TRIM(T353))&gt;0</formula>
    </cfRule>
  </conditionalFormatting>
  <conditionalFormatting sqref="T353">
    <cfRule type="containsBlanks" dxfId="3404" priority="3764">
      <formula>LEN(TRIM(T353))=0</formula>
    </cfRule>
  </conditionalFormatting>
  <conditionalFormatting sqref="T353">
    <cfRule type="notContainsBlanks" dxfId="3403" priority="3765">
      <formula>LEN(TRIM(T353))&gt;0</formula>
    </cfRule>
  </conditionalFormatting>
  <conditionalFormatting sqref="T353">
    <cfRule type="containsBlanks" dxfId="3402" priority="3766">
      <formula>LEN(TRIM(T353))=0</formula>
    </cfRule>
  </conditionalFormatting>
  <conditionalFormatting sqref="T353">
    <cfRule type="notContainsBlanks" dxfId="3401" priority="3767">
      <formula>LEN(TRIM(T353))&gt;0</formula>
    </cfRule>
  </conditionalFormatting>
  <conditionalFormatting sqref="T353">
    <cfRule type="containsBlanks" dxfId="3400" priority="3768">
      <formula>LEN(TRIM(T353))=0</formula>
    </cfRule>
  </conditionalFormatting>
  <conditionalFormatting sqref="T353">
    <cfRule type="notContainsBlanks" dxfId="3399" priority="3769">
      <formula>LEN(TRIM(T353))&gt;0</formula>
    </cfRule>
  </conditionalFormatting>
  <conditionalFormatting sqref="T353">
    <cfRule type="containsBlanks" dxfId="3398" priority="3770">
      <formula>LEN(TRIM(T353))=0</formula>
    </cfRule>
  </conditionalFormatting>
  <conditionalFormatting sqref="T353">
    <cfRule type="notContainsBlanks" dxfId="3397" priority="3771">
      <formula>LEN(TRIM(T353))&gt;0</formula>
    </cfRule>
  </conditionalFormatting>
  <conditionalFormatting sqref="T353">
    <cfRule type="containsBlanks" dxfId="3396" priority="3772">
      <formula>LEN(TRIM(T353))=0</formula>
    </cfRule>
  </conditionalFormatting>
  <conditionalFormatting sqref="T353">
    <cfRule type="notContainsBlanks" dxfId="3395" priority="3773">
      <formula>LEN(TRIM(T353))&gt;0</formula>
    </cfRule>
  </conditionalFormatting>
  <conditionalFormatting sqref="T353">
    <cfRule type="containsBlanks" dxfId="3394" priority="3774">
      <formula>LEN(TRIM(T353))=0</formula>
    </cfRule>
  </conditionalFormatting>
  <conditionalFormatting sqref="T353">
    <cfRule type="notContainsBlanks" dxfId="3393" priority="3775">
      <formula>LEN(TRIM(T353))&gt;0</formula>
    </cfRule>
  </conditionalFormatting>
  <conditionalFormatting sqref="T353">
    <cfRule type="containsBlanks" dxfId="3392" priority="3776">
      <formula>LEN(TRIM(T353))=0</formula>
    </cfRule>
  </conditionalFormatting>
  <conditionalFormatting sqref="T353">
    <cfRule type="notContainsBlanks" dxfId="3391" priority="3777">
      <formula>LEN(TRIM(T353))&gt;0</formula>
    </cfRule>
  </conditionalFormatting>
  <conditionalFormatting sqref="T353">
    <cfRule type="containsBlanks" dxfId="3390" priority="3778">
      <formula>LEN(TRIM(T353))=0</formula>
    </cfRule>
  </conditionalFormatting>
  <conditionalFormatting sqref="T353">
    <cfRule type="notContainsBlanks" dxfId="3389" priority="3779">
      <formula>LEN(TRIM(T353))&gt;0</formula>
    </cfRule>
  </conditionalFormatting>
  <conditionalFormatting sqref="T353">
    <cfRule type="containsBlanks" dxfId="3388" priority="3780">
      <formula>LEN(TRIM(T353))=0</formula>
    </cfRule>
  </conditionalFormatting>
  <conditionalFormatting sqref="T353">
    <cfRule type="notContainsBlanks" dxfId="3387" priority="3781">
      <formula>LEN(TRIM(T353))&gt;0</formula>
    </cfRule>
  </conditionalFormatting>
  <conditionalFormatting sqref="T353">
    <cfRule type="containsBlanks" dxfId="3386" priority="3782">
      <formula>LEN(TRIM(T353))=0</formula>
    </cfRule>
  </conditionalFormatting>
  <conditionalFormatting sqref="T353">
    <cfRule type="notContainsBlanks" dxfId="3385" priority="3783">
      <formula>LEN(TRIM(T353))&gt;0</formula>
    </cfRule>
  </conditionalFormatting>
  <conditionalFormatting sqref="T353">
    <cfRule type="containsBlanks" dxfId="3384" priority="3784">
      <formula>LEN(TRIM(T353))=0</formula>
    </cfRule>
  </conditionalFormatting>
  <conditionalFormatting sqref="T353">
    <cfRule type="notContainsBlanks" dxfId="3383" priority="3785">
      <formula>LEN(TRIM(T353))&gt;0</formula>
    </cfRule>
  </conditionalFormatting>
  <conditionalFormatting sqref="T353">
    <cfRule type="containsBlanks" dxfId="3382" priority="3786">
      <formula>LEN(TRIM(T353))=0</formula>
    </cfRule>
  </conditionalFormatting>
  <conditionalFormatting sqref="T353">
    <cfRule type="notContainsBlanks" dxfId="3381" priority="3787">
      <formula>LEN(TRIM(T353))&gt;0</formula>
    </cfRule>
  </conditionalFormatting>
  <conditionalFormatting sqref="T353">
    <cfRule type="containsBlanks" dxfId="3380" priority="3788">
      <formula>LEN(TRIM(T353))=0</formula>
    </cfRule>
  </conditionalFormatting>
  <conditionalFormatting sqref="T353">
    <cfRule type="notContainsBlanks" dxfId="3379" priority="3789">
      <formula>LEN(TRIM(T353))&gt;0</formula>
    </cfRule>
  </conditionalFormatting>
  <conditionalFormatting sqref="T353">
    <cfRule type="containsBlanks" dxfId="3378" priority="3790">
      <formula>LEN(TRIM(T353))=0</formula>
    </cfRule>
  </conditionalFormatting>
  <conditionalFormatting sqref="T353">
    <cfRule type="notContainsBlanks" dxfId="3377" priority="3791">
      <formula>LEN(TRIM(T353))&gt;0</formula>
    </cfRule>
  </conditionalFormatting>
  <conditionalFormatting sqref="T353">
    <cfRule type="containsBlanks" dxfId="3376" priority="3792">
      <formula>LEN(TRIM(T353))=0</formula>
    </cfRule>
  </conditionalFormatting>
  <conditionalFormatting sqref="T353">
    <cfRule type="notContainsBlanks" dxfId="3375" priority="3793">
      <formula>LEN(TRIM(T353))&gt;0</formula>
    </cfRule>
  </conditionalFormatting>
  <conditionalFormatting sqref="T353">
    <cfRule type="containsBlanks" dxfId="3374" priority="3794">
      <formula>LEN(TRIM(T353))=0</formula>
    </cfRule>
  </conditionalFormatting>
  <conditionalFormatting sqref="T353">
    <cfRule type="notContainsBlanks" dxfId="3373" priority="3795">
      <formula>LEN(TRIM(T353))&gt;0</formula>
    </cfRule>
  </conditionalFormatting>
  <conditionalFormatting sqref="T353">
    <cfRule type="containsBlanks" dxfId="3372" priority="3796">
      <formula>LEN(TRIM(T353))=0</formula>
    </cfRule>
  </conditionalFormatting>
  <conditionalFormatting sqref="T353">
    <cfRule type="notContainsBlanks" dxfId="3371" priority="3797">
      <formula>LEN(TRIM(T353))&gt;0</formula>
    </cfRule>
  </conditionalFormatting>
  <conditionalFormatting sqref="T353">
    <cfRule type="containsBlanks" dxfId="3370" priority="3798">
      <formula>LEN(TRIM(T353))=0</formula>
    </cfRule>
  </conditionalFormatting>
  <conditionalFormatting sqref="T353">
    <cfRule type="notContainsBlanks" dxfId="3369" priority="3799">
      <formula>LEN(TRIM(T353))&gt;0</formula>
    </cfRule>
  </conditionalFormatting>
  <conditionalFormatting sqref="T353">
    <cfRule type="containsBlanks" dxfId="3368" priority="3800">
      <formula>LEN(TRIM(T353))=0</formula>
    </cfRule>
  </conditionalFormatting>
  <conditionalFormatting sqref="T353">
    <cfRule type="notContainsBlanks" dxfId="3367" priority="3801">
      <formula>LEN(TRIM(T353))&gt;0</formula>
    </cfRule>
  </conditionalFormatting>
  <conditionalFormatting sqref="T353">
    <cfRule type="containsBlanks" dxfId="3366" priority="3802">
      <formula>LEN(TRIM(T353))=0</formula>
    </cfRule>
  </conditionalFormatting>
  <conditionalFormatting sqref="T353">
    <cfRule type="notContainsBlanks" dxfId="3365" priority="3803">
      <formula>LEN(TRIM(T353))&gt;0</formula>
    </cfRule>
  </conditionalFormatting>
  <conditionalFormatting sqref="T353">
    <cfRule type="containsBlanks" dxfId="3364" priority="3804">
      <formula>LEN(TRIM(T353))=0</formula>
    </cfRule>
  </conditionalFormatting>
  <conditionalFormatting sqref="T353">
    <cfRule type="notContainsBlanks" dxfId="3363" priority="3805">
      <formula>LEN(TRIM(T353))&gt;0</formula>
    </cfRule>
  </conditionalFormatting>
  <conditionalFormatting sqref="T353">
    <cfRule type="containsBlanks" dxfId="3362" priority="3806">
      <formula>LEN(TRIM(T353))=0</formula>
    </cfRule>
  </conditionalFormatting>
  <conditionalFormatting sqref="T353">
    <cfRule type="notContainsBlanks" dxfId="3361" priority="3807">
      <formula>LEN(TRIM(T353))&gt;0</formula>
    </cfRule>
  </conditionalFormatting>
  <conditionalFormatting sqref="T353">
    <cfRule type="containsBlanks" dxfId="3360" priority="3808">
      <formula>LEN(TRIM(T353))=0</formula>
    </cfRule>
  </conditionalFormatting>
  <conditionalFormatting sqref="L353 R353 X353">
    <cfRule type="notContainsBlanks" dxfId="3359" priority="3809">
      <formula>LEN(TRIM(L353))&gt;0</formula>
    </cfRule>
  </conditionalFormatting>
  <conditionalFormatting sqref="L353 R353 X353">
    <cfRule type="containsBlanks" dxfId="3358" priority="3810">
      <formula>LEN(TRIM(L353))=0</formula>
    </cfRule>
  </conditionalFormatting>
  <conditionalFormatting sqref="L353 R353 X353">
    <cfRule type="notContainsBlanks" dxfId="3357" priority="3811">
      <formula>LEN(TRIM(L353))&gt;0</formula>
    </cfRule>
  </conditionalFormatting>
  <conditionalFormatting sqref="L353 R353 X353">
    <cfRule type="containsBlanks" dxfId="3356" priority="3812">
      <formula>LEN(TRIM(L353))=0</formula>
    </cfRule>
  </conditionalFormatting>
  <conditionalFormatting sqref="L353 R353 X353">
    <cfRule type="notContainsBlanks" dxfId="3355" priority="3813">
      <formula>LEN(TRIM(L353))&gt;0</formula>
    </cfRule>
  </conditionalFormatting>
  <conditionalFormatting sqref="L353 R353 X353">
    <cfRule type="containsBlanks" dxfId="3354" priority="3814">
      <formula>LEN(TRIM(L353))=0</formula>
    </cfRule>
  </conditionalFormatting>
  <conditionalFormatting sqref="L353 R353 X353">
    <cfRule type="notContainsBlanks" dxfId="3353" priority="3815">
      <formula>LEN(TRIM(L353))&gt;0</formula>
    </cfRule>
  </conditionalFormatting>
  <conditionalFormatting sqref="L353 R353 X353">
    <cfRule type="containsBlanks" dxfId="3352" priority="3816">
      <formula>LEN(TRIM(L353))=0</formula>
    </cfRule>
  </conditionalFormatting>
  <conditionalFormatting sqref="L353 R353 X353">
    <cfRule type="notContainsBlanks" dxfId="3351" priority="3817">
      <formula>LEN(TRIM(L353))&gt;0</formula>
    </cfRule>
  </conditionalFormatting>
  <conditionalFormatting sqref="L353 R353 X353">
    <cfRule type="containsBlanks" dxfId="3350" priority="3818">
      <formula>LEN(TRIM(L353))=0</formula>
    </cfRule>
  </conditionalFormatting>
  <conditionalFormatting sqref="L353 R353 X353">
    <cfRule type="notContainsBlanks" dxfId="3349" priority="3819">
      <formula>LEN(TRIM(L353))&gt;0</formula>
    </cfRule>
  </conditionalFormatting>
  <conditionalFormatting sqref="L353 R353 X353">
    <cfRule type="containsBlanks" dxfId="3348" priority="3820">
      <formula>LEN(TRIM(L353))=0</formula>
    </cfRule>
  </conditionalFormatting>
  <conditionalFormatting sqref="L353 R353 X353">
    <cfRule type="notContainsBlanks" dxfId="3347" priority="3821">
      <formula>LEN(TRIM(L353))&gt;0</formula>
    </cfRule>
  </conditionalFormatting>
  <conditionalFormatting sqref="L353 R353 X353">
    <cfRule type="containsBlanks" dxfId="3346" priority="3822">
      <formula>LEN(TRIM(L353))=0</formula>
    </cfRule>
  </conditionalFormatting>
  <conditionalFormatting sqref="L353 R353 X353">
    <cfRule type="notContainsBlanks" dxfId="3345" priority="3823">
      <formula>LEN(TRIM(L353))&gt;0</formula>
    </cfRule>
  </conditionalFormatting>
  <conditionalFormatting sqref="L353 R353 X353">
    <cfRule type="containsBlanks" dxfId="3344" priority="3824">
      <formula>LEN(TRIM(L353))=0</formula>
    </cfRule>
  </conditionalFormatting>
  <conditionalFormatting sqref="L353 R353 X353">
    <cfRule type="notContainsBlanks" dxfId="3343" priority="3825">
      <formula>LEN(TRIM(L353))&gt;0</formula>
    </cfRule>
  </conditionalFormatting>
  <conditionalFormatting sqref="L353 R353 X353">
    <cfRule type="containsBlanks" dxfId="3342" priority="3826">
      <formula>LEN(TRIM(L353))=0</formula>
    </cfRule>
  </conditionalFormatting>
  <conditionalFormatting sqref="L353 R353 X353">
    <cfRule type="notContainsBlanks" dxfId="3341" priority="3827">
      <formula>LEN(TRIM(L353))&gt;0</formula>
    </cfRule>
  </conditionalFormatting>
  <conditionalFormatting sqref="L353 R353 X353">
    <cfRule type="containsBlanks" dxfId="3340" priority="3828">
      <formula>LEN(TRIM(L353))=0</formula>
    </cfRule>
  </conditionalFormatting>
  <conditionalFormatting sqref="L353 R353 X353">
    <cfRule type="notContainsBlanks" dxfId="3339" priority="3829">
      <formula>LEN(TRIM(L353))&gt;0</formula>
    </cfRule>
  </conditionalFormatting>
  <conditionalFormatting sqref="L353 R353 X353">
    <cfRule type="containsBlanks" dxfId="3338" priority="3830">
      <formula>LEN(TRIM(L353))=0</formula>
    </cfRule>
  </conditionalFormatting>
  <conditionalFormatting sqref="L353 R353 X353">
    <cfRule type="notContainsBlanks" dxfId="3337" priority="3831">
      <formula>LEN(TRIM(L353))&gt;0</formula>
    </cfRule>
  </conditionalFormatting>
  <conditionalFormatting sqref="L353 R353 X353">
    <cfRule type="containsBlanks" dxfId="3336" priority="3832">
      <formula>LEN(TRIM(L353))=0</formula>
    </cfRule>
  </conditionalFormatting>
  <conditionalFormatting sqref="L353 R353 X353">
    <cfRule type="notContainsBlanks" dxfId="3335" priority="3833">
      <formula>LEN(TRIM(L353))&gt;0</formula>
    </cfRule>
  </conditionalFormatting>
  <conditionalFormatting sqref="L353 R353 X353">
    <cfRule type="containsBlanks" dxfId="3334" priority="3834">
      <formula>LEN(TRIM(L353))=0</formula>
    </cfRule>
  </conditionalFormatting>
  <conditionalFormatting sqref="M354 P354">
    <cfRule type="notContainsBlanks" dxfId="3333" priority="3835">
      <formula>LEN(TRIM(M354))&gt;0</formula>
    </cfRule>
  </conditionalFormatting>
  <conditionalFormatting sqref="M354 P354">
    <cfRule type="containsBlanks" dxfId="3332" priority="3836">
      <formula>LEN(TRIM(M354))=0</formula>
    </cfRule>
  </conditionalFormatting>
  <conditionalFormatting sqref="M353 P353 V353">
    <cfRule type="notContainsBlanks" dxfId="3331" priority="3837">
      <formula>LEN(TRIM(M353))&gt;0</formula>
    </cfRule>
  </conditionalFormatting>
  <conditionalFormatting sqref="M353 P353 V353">
    <cfRule type="containsBlanks" dxfId="3330" priority="3838">
      <formula>LEN(TRIM(M353))=0</formula>
    </cfRule>
  </conditionalFormatting>
  <conditionalFormatting sqref="M353 P353 V353">
    <cfRule type="notContainsBlanks" dxfId="3329" priority="3839">
      <formula>LEN(TRIM(M353))&gt;0</formula>
    </cfRule>
  </conditionalFormatting>
  <conditionalFormatting sqref="M353 P353 V353">
    <cfRule type="containsBlanks" dxfId="3328" priority="3840">
      <formula>LEN(TRIM(M353))=0</formula>
    </cfRule>
  </conditionalFormatting>
  <conditionalFormatting sqref="M353 P353 V353">
    <cfRule type="notContainsBlanks" dxfId="3327" priority="3841">
      <formula>LEN(TRIM(M353))&gt;0</formula>
    </cfRule>
  </conditionalFormatting>
  <conditionalFormatting sqref="M353 P353 V353">
    <cfRule type="containsBlanks" dxfId="3326" priority="3842">
      <formula>LEN(TRIM(M353))=0</formula>
    </cfRule>
  </conditionalFormatting>
  <conditionalFormatting sqref="M353 P353 V353">
    <cfRule type="notContainsBlanks" dxfId="3325" priority="3843">
      <formula>LEN(TRIM(M353))&gt;0</formula>
    </cfRule>
  </conditionalFormatting>
  <conditionalFormatting sqref="M353 P353 V353">
    <cfRule type="containsBlanks" dxfId="3324" priority="3844">
      <formula>LEN(TRIM(M353))=0</formula>
    </cfRule>
  </conditionalFormatting>
  <conditionalFormatting sqref="M353 P353 V353">
    <cfRule type="notContainsBlanks" dxfId="3323" priority="3845">
      <formula>LEN(TRIM(M353))&gt;0</formula>
    </cfRule>
  </conditionalFormatting>
  <conditionalFormatting sqref="M353 P353 V353">
    <cfRule type="containsBlanks" dxfId="3322" priority="3846">
      <formula>LEN(TRIM(M353))=0</formula>
    </cfRule>
  </conditionalFormatting>
  <conditionalFormatting sqref="M353 P353 V353">
    <cfRule type="notContainsBlanks" dxfId="3321" priority="3847">
      <formula>LEN(TRIM(M353))&gt;0</formula>
    </cfRule>
  </conditionalFormatting>
  <conditionalFormatting sqref="M353 P353 V353">
    <cfRule type="containsBlanks" dxfId="3320" priority="3848">
      <formula>LEN(TRIM(M353))=0</formula>
    </cfRule>
  </conditionalFormatting>
  <conditionalFormatting sqref="M353 P353 V353">
    <cfRule type="notContainsBlanks" dxfId="3319" priority="3849">
      <formula>LEN(TRIM(M353))&gt;0</formula>
    </cfRule>
  </conditionalFormatting>
  <conditionalFormatting sqref="M353 P353 V353">
    <cfRule type="containsBlanks" dxfId="3318" priority="3850">
      <formula>LEN(TRIM(M353))=0</formula>
    </cfRule>
  </conditionalFormatting>
  <conditionalFormatting sqref="M353 P353 V353">
    <cfRule type="notContainsBlanks" dxfId="3317" priority="3851">
      <formula>LEN(TRIM(M353))&gt;0</formula>
    </cfRule>
  </conditionalFormatting>
  <conditionalFormatting sqref="M353 P353 V353">
    <cfRule type="containsBlanks" dxfId="3316" priority="3852">
      <formula>LEN(TRIM(M353))=0</formula>
    </cfRule>
  </conditionalFormatting>
  <conditionalFormatting sqref="M353 P353 V353">
    <cfRule type="notContainsBlanks" dxfId="3315" priority="3853">
      <formula>LEN(TRIM(M353))&gt;0</formula>
    </cfRule>
  </conditionalFormatting>
  <conditionalFormatting sqref="M353 P353 V353">
    <cfRule type="containsBlanks" dxfId="3314" priority="3854">
      <formula>LEN(TRIM(M353))=0</formula>
    </cfRule>
  </conditionalFormatting>
  <conditionalFormatting sqref="M353 P353 V353">
    <cfRule type="notContainsBlanks" dxfId="3313" priority="3855">
      <formula>LEN(TRIM(M353))&gt;0</formula>
    </cfRule>
  </conditionalFormatting>
  <conditionalFormatting sqref="M353 P353 V353">
    <cfRule type="containsBlanks" dxfId="3312" priority="3856">
      <formula>LEN(TRIM(M353))=0</formula>
    </cfRule>
  </conditionalFormatting>
  <conditionalFormatting sqref="M353 P353 V353">
    <cfRule type="notContainsBlanks" dxfId="3311" priority="3857">
      <formula>LEN(TRIM(M353))&gt;0</formula>
    </cfRule>
  </conditionalFormatting>
  <conditionalFormatting sqref="M353 P353 V353">
    <cfRule type="containsBlanks" dxfId="3310" priority="3858">
      <formula>LEN(TRIM(M353))=0</formula>
    </cfRule>
  </conditionalFormatting>
  <conditionalFormatting sqref="M353 P353 V353">
    <cfRule type="notContainsBlanks" dxfId="3309" priority="3859">
      <formula>LEN(TRIM(M353))&gt;0</formula>
    </cfRule>
  </conditionalFormatting>
  <conditionalFormatting sqref="M353 P353 V353">
    <cfRule type="containsBlanks" dxfId="3308" priority="3860">
      <formula>LEN(TRIM(M353))=0</formula>
    </cfRule>
  </conditionalFormatting>
  <conditionalFormatting sqref="M353 P353 V353">
    <cfRule type="notContainsBlanks" dxfId="3307" priority="3861">
      <formula>LEN(TRIM(M353))&gt;0</formula>
    </cfRule>
  </conditionalFormatting>
  <conditionalFormatting sqref="M353 P353 V353">
    <cfRule type="containsBlanks" dxfId="3306" priority="3862">
      <formula>LEN(TRIM(M353))=0</formula>
    </cfRule>
  </conditionalFormatting>
  <conditionalFormatting sqref="V355:V367">
    <cfRule type="notContainsBlanks" dxfId="3305" priority="3863">
      <formula>LEN(TRIM(V355))&gt;0</formula>
    </cfRule>
  </conditionalFormatting>
  <conditionalFormatting sqref="V355:V367">
    <cfRule type="containsBlanks" dxfId="3304" priority="3864">
      <formula>LEN(TRIM(V355))=0</formula>
    </cfRule>
  </conditionalFormatting>
  <conditionalFormatting sqref="V358:V361">
    <cfRule type="notContainsBlanks" dxfId="3303" priority="3865">
      <formula>LEN(TRIM(V358))&gt;0</formula>
    </cfRule>
  </conditionalFormatting>
  <conditionalFormatting sqref="V358:V361">
    <cfRule type="containsBlanks" dxfId="3302" priority="3866">
      <formula>LEN(TRIM(V358))=0</formula>
    </cfRule>
  </conditionalFormatting>
  <conditionalFormatting sqref="V358:V359">
    <cfRule type="notContainsBlanks" dxfId="3301" priority="3867">
      <formula>LEN(TRIM(V358))&gt;0</formula>
    </cfRule>
  </conditionalFormatting>
  <conditionalFormatting sqref="V358:V359">
    <cfRule type="containsBlanks" dxfId="3300" priority="3868">
      <formula>LEN(TRIM(V358))=0</formula>
    </cfRule>
  </conditionalFormatting>
  <conditionalFormatting sqref="V355 V358:V363">
    <cfRule type="notContainsBlanks" dxfId="3299" priority="3869">
      <formula>LEN(TRIM(V355))&gt;0</formula>
    </cfRule>
  </conditionalFormatting>
  <conditionalFormatting sqref="V355 V358:V363">
    <cfRule type="containsBlanks" dxfId="3298" priority="3870">
      <formula>LEN(TRIM(V355))=0</formula>
    </cfRule>
  </conditionalFormatting>
  <conditionalFormatting sqref="V355:V367">
    <cfRule type="notContainsBlanks" dxfId="3297" priority="3871">
      <formula>LEN(TRIM(V355))&gt;0</formula>
    </cfRule>
  </conditionalFormatting>
  <conditionalFormatting sqref="V355:V367">
    <cfRule type="containsBlanks" dxfId="3296" priority="3872">
      <formula>LEN(TRIM(V355))=0</formula>
    </cfRule>
  </conditionalFormatting>
  <conditionalFormatting sqref="V355:V367">
    <cfRule type="notContainsBlanks" dxfId="3295" priority="3873">
      <formula>LEN(TRIM(V355))&gt;0</formula>
    </cfRule>
  </conditionalFormatting>
  <conditionalFormatting sqref="V355:V367">
    <cfRule type="containsBlanks" dxfId="3294" priority="3874">
      <formula>LEN(TRIM(V355))=0</formula>
    </cfRule>
  </conditionalFormatting>
  <conditionalFormatting sqref="V364:V367">
    <cfRule type="notContainsBlanks" dxfId="3293" priority="3875">
      <formula>LEN(TRIM(V364))&gt;0</formula>
    </cfRule>
  </conditionalFormatting>
  <conditionalFormatting sqref="V364:V367">
    <cfRule type="containsBlanks" dxfId="3292" priority="3876">
      <formula>LEN(TRIM(V364))=0</formula>
    </cfRule>
  </conditionalFormatting>
  <conditionalFormatting sqref="V362:V363">
    <cfRule type="notContainsBlanks" dxfId="3291" priority="3877">
      <formula>LEN(TRIM(V362))&gt;0</formula>
    </cfRule>
  </conditionalFormatting>
  <conditionalFormatting sqref="V362:V363">
    <cfRule type="containsBlanks" dxfId="3290" priority="3878">
      <formula>LEN(TRIM(V362))=0</formula>
    </cfRule>
  </conditionalFormatting>
  <conditionalFormatting sqref="V362:V363">
    <cfRule type="notContainsBlanks" dxfId="3289" priority="3879">
      <formula>LEN(TRIM(V362))&gt;0</formula>
    </cfRule>
  </conditionalFormatting>
  <conditionalFormatting sqref="V362:V363">
    <cfRule type="containsBlanks" dxfId="3288" priority="3880">
      <formula>LEN(TRIM(V362))=0</formula>
    </cfRule>
  </conditionalFormatting>
  <conditionalFormatting sqref="V357">
    <cfRule type="notContainsBlanks" dxfId="3287" priority="3881">
      <formula>LEN(TRIM(V357))&gt;0</formula>
    </cfRule>
  </conditionalFormatting>
  <conditionalFormatting sqref="V357">
    <cfRule type="containsBlanks" dxfId="3286" priority="3882">
      <formula>LEN(TRIM(V357))=0</formula>
    </cfRule>
  </conditionalFormatting>
  <conditionalFormatting sqref="V364:V367">
    <cfRule type="notContainsBlanks" dxfId="3285" priority="3883">
      <formula>LEN(TRIM(V364))&gt;0</formula>
    </cfRule>
  </conditionalFormatting>
  <conditionalFormatting sqref="V364:V367">
    <cfRule type="containsBlanks" dxfId="3284" priority="3884">
      <formula>LEN(TRIM(V364))=0</formula>
    </cfRule>
  </conditionalFormatting>
  <conditionalFormatting sqref="V365:V367">
    <cfRule type="notContainsBlanks" dxfId="3283" priority="3885">
      <formula>LEN(TRIM(V365))&gt;0</formula>
    </cfRule>
  </conditionalFormatting>
  <conditionalFormatting sqref="V365:V367">
    <cfRule type="containsBlanks" dxfId="3282" priority="3886">
      <formula>LEN(TRIM(V365))=0</formula>
    </cfRule>
  </conditionalFormatting>
  <conditionalFormatting sqref="V356">
    <cfRule type="notContainsBlanks" dxfId="3281" priority="3887">
      <formula>LEN(TRIM(V356))&gt;0</formula>
    </cfRule>
  </conditionalFormatting>
  <conditionalFormatting sqref="V356">
    <cfRule type="containsBlanks" dxfId="3280" priority="3888">
      <formula>LEN(TRIM(V356))=0</formula>
    </cfRule>
  </conditionalFormatting>
  <conditionalFormatting sqref="V356">
    <cfRule type="notContainsBlanks" dxfId="3279" priority="3889">
      <formula>LEN(TRIM(V356))&gt;0</formula>
    </cfRule>
  </conditionalFormatting>
  <conditionalFormatting sqref="V356">
    <cfRule type="containsBlanks" dxfId="3278" priority="3890">
      <formula>LEN(TRIM(V356))=0</formula>
    </cfRule>
  </conditionalFormatting>
  <conditionalFormatting sqref="V356">
    <cfRule type="notContainsBlanks" dxfId="3277" priority="3891">
      <formula>LEN(TRIM(V356))&gt;0</formula>
    </cfRule>
  </conditionalFormatting>
  <conditionalFormatting sqref="V356">
    <cfRule type="containsBlanks" dxfId="3276" priority="3892">
      <formula>LEN(TRIM(V356))=0</formula>
    </cfRule>
  </conditionalFormatting>
  <conditionalFormatting sqref="V356">
    <cfRule type="notContainsBlanks" dxfId="3275" priority="3893">
      <formula>LEN(TRIM(V356))&gt;0</formula>
    </cfRule>
  </conditionalFormatting>
  <conditionalFormatting sqref="V356">
    <cfRule type="containsBlanks" dxfId="3274" priority="3894">
      <formula>LEN(TRIM(V356))=0</formula>
    </cfRule>
  </conditionalFormatting>
  <conditionalFormatting sqref="V354">
    <cfRule type="notContainsBlanks" dxfId="3273" priority="3895">
      <formula>LEN(TRIM(V354))&gt;0</formula>
    </cfRule>
  </conditionalFormatting>
  <conditionalFormatting sqref="V354">
    <cfRule type="containsBlanks" dxfId="3272" priority="3896">
      <formula>LEN(TRIM(V354))=0</formula>
    </cfRule>
  </conditionalFormatting>
  <conditionalFormatting sqref="L278:P283">
    <cfRule type="notContainsBlanks" dxfId="3271" priority="3897">
      <formula>LEN(TRIM(L278))&gt;0</formula>
    </cfRule>
  </conditionalFormatting>
  <conditionalFormatting sqref="L278:P283">
    <cfRule type="containsBlanks" dxfId="3270" priority="3898">
      <formula>LEN(TRIM(L278))=0</formula>
    </cfRule>
  </conditionalFormatting>
  <conditionalFormatting sqref="L278:P283">
    <cfRule type="notContainsBlanks" dxfId="3269" priority="3899">
      <formula>LEN(TRIM(L278))&gt;0</formula>
    </cfRule>
  </conditionalFormatting>
  <conditionalFormatting sqref="L278:P283">
    <cfRule type="containsBlanks" dxfId="3268" priority="3900">
      <formula>LEN(TRIM(L278))=0</formula>
    </cfRule>
  </conditionalFormatting>
  <conditionalFormatting sqref="L270:P283">
    <cfRule type="notContainsBlanks" dxfId="3267" priority="3901">
      <formula>LEN(TRIM(L270))&gt;0</formula>
    </cfRule>
  </conditionalFormatting>
  <conditionalFormatting sqref="L270:P283">
    <cfRule type="containsBlanks" dxfId="3266" priority="3902">
      <formula>LEN(TRIM(L270))=0</formula>
    </cfRule>
  </conditionalFormatting>
  <conditionalFormatting sqref="I339">
    <cfRule type="notContainsBlanks" dxfId="3265" priority="3903">
      <formula>LEN(TRIM(I339))&gt;0</formula>
    </cfRule>
  </conditionalFormatting>
  <conditionalFormatting sqref="I339">
    <cfRule type="containsBlanks" dxfId="3264" priority="3904">
      <formula>LEN(TRIM(I339))=0</formula>
    </cfRule>
  </conditionalFormatting>
  <conditionalFormatting sqref="I339">
    <cfRule type="notContainsBlanks" dxfId="3263" priority="3905">
      <formula>LEN(TRIM(I339))&gt;0</formula>
    </cfRule>
  </conditionalFormatting>
  <conditionalFormatting sqref="I339">
    <cfRule type="containsBlanks" dxfId="3262" priority="3906">
      <formula>LEN(TRIM(I339))=0</formula>
    </cfRule>
  </conditionalFormatting>
  <conditionalFormatting sqref="M339">
    <cfRule type="notContainsBlanks" dxfId="3261" priority="3907">
      <formula>LEN(TRIM(M339))&gt;0</formula>
    </cfRule>
  </conditionalFormatting>
  <conditionalFormatting sqref="M339">
    <cfRule type="containsBlanks" dxfId="3260" priority="3908">
      <formula>LEN(TRIM(M339))=0</formula>
    </cfRule>
  </conditionalFormatting>
  <conditionalFormatting sqref="M339">
    <cfRule type="notContainsBlanks" dxfId="3259" priority="3909">
      <formula>LEN(TRIM(M339))&gt;0</formula>
    </cfRule>
  </conditionalFormatting>
  <conditionalFormatting sqref="M339">
    <cfRule type="containsBlanks" dxfId="3258" priority="3910">
      <formula>LEN(TRIM(M339))=0</formula>
    </cfRule>
  </conditionalFormatting>
  <conditionalFormatting sqref="M339">
    <cfRule type="notContainsBlanks" dxfId="3257" priority="3911">
      <formula>LEN(TRIM(M339))&gt;0</formula>
    </cfRule>
  </conditionalFormatting>
  <conditionalFormatting sqref="M339">
    <cfRule type="containsBlanks" dxfId="3256" priority="3912">
      <formula>LEN(TRIM(M339))=0</formula>
    </cfRule>
  </conditionalFormatting>
  <conditionalFormatting sqref="K281:K283">
    <cfRule type="notContainsBlanks" dxfId="3255" priority="3913">
      <formula>LEN(TRIM(K281))&gt;0</formula>
    </cfRule>
  </conditionalFormatting>
  <conditionalFormatting sqref="K281:K283">
    <cfRule type="containsBlanks" dxfId="3254" priority="3914">
      <formula>LEN(TRIM(K281))=0</formula>
    </cfRule>
  </conditionalFormatting>
  <conditionalFormatting sqref="K278:K283">
    <cfRule type="notContainsBlanks" dxfId="3253" priority="3915">
      <formula>LEN(TRIM(K278))&gt;0</formula>
    </cfRule>
  </conditionalFormatting>
  <conditionalFormatting sqref="K278:K283">
    <cfRule type="containsBlanks" dxfId="3252" priority="3916">
      <formula>LEN(TRIM(K278))=0</formula>
    </cfRule>
  </conditionalFormatting>
  <conditionalFormatting sqref="I339">
    <cfRule type="notContainsBlanks" dxfId="3251" priority="3917">
      <formula>LEN(TRIM(I339))&gt;0</formula>
    </cfRule>
  </conditionalFormatting>
  <conditionalFormatting sqref="I339">
    <cfRule type="containsBlanks" dxfId="3250" priority="3918">
      <formula>LEN(TRIM(I339))=0</formula>
    </cfRule>
  </conditionalFormatting>
  <conditionalFormatting sqref="I339">
    <cfRule type="notContainsBlanks" dxfId="3249" priority="3919">
      <formula>LEN(TRIM(I339))&gt;0</formula>
    </cfRule>
  </conditionalFormatting>
  <conditionalFormatting sqref="I339">
    <cfRule type="containsBlanks" dxfId="3248" priority="3920">
      <formula>LEN(TRIM(I339))=0</formula>
    </cfRule>
  </conditionalFormatting>
  <conditionalFormatting sqref="K270:K283">
    <cfRule type="notContainsBlanks" dxfId="3247" priority="3921">
      <formula>LEN(TRIM(K270))&gt;0</formula>
    </cfRule>
  </conditionalFormatting>
  <conditionalFormatting sqref="K270:K283">
    <cfRule type="containsBlanks" dxfId="3246" priority="3922">
      <formula>LEN(TRIM(K270))=0</formula>
    </cfRule>
  </conditionalFormatting>
  <conditionalFormatting sqref="K270:K283">
    <cfRule type="notContainsBlanks" dxfId="3245" priority="3923">
      <formula>LEN(TRIM(K270))&gt;0</formula>
    </cfRule>
  </conditionalFormatting>
  <conditionalFormatting sqref="K270:K283">
    <cfRule type="containsBlanks" dxfId="3244" priority="3924">
      <formula>LEN(TRIM(K270))=0</formula>
    </cfRule>
  </conditionalFormatting>
  <conditionalFormatting sqref="K270:K283">
    <cfRule type="notContainsBlanks" dxfId="3243" priority="3925">
      <formula>LEN(TRIM(K270))&gt;0</formula>
    </cfRule>
  </conditionalFormatting>
  <conditionalFormatting sqref="K270:K283">
    <cfRule type="containsBlanks" dxfId="3242" priority="3926">
      <formula>LEN(TRIM(K270))=0</formula>
    </cfRule>
  </conditionalFormatting>
  <conditionalFormatting sqref="K270:K283">
    <cfRule type="notContainsBlanks" dxfId="3241" priority="3927">
      <formula>LEN(TRIM(K270))&gt;0</formula>
    </cfRule>
  </conditionalFormatting>
  <conditionalFormatting sqref="K270:K283">
    <cfRule type="containsBlanks" dxfId="3240" priority="3928">
      <formula>LEN(TRIM(K270))=0</formula>
    </cfRule>
  </conditionalFormatting>
  <conditionalFormatting sqref="K270:K283">
    <cfRule type="notContainsBlanks" dxfId="3239" priority="3929">
      <formula>LEN(TRIM(K270))&gt;0</formula>
    </cfRule>
  </conditionalFormatting>
  <conditionalFormatting sqref="K270:K283">
    <cfRule type="containsBlanks" dxfId="3238" priority="3930">
      <formula>LEN(TRIM(K270))=0</formula>
    </cfRule>
  </conditionalFormatting>
  <conditionalFormatting sqref="K278:K279">
    <cfRule type="notContainsBlanks" dxfId="3237" priority="3931">
      <formula>LEN(TRIM(K278))&gt;0</formula>
    </cfRule>
  </conditionalFormatting>
  <conditionalFormatting sqref="K278:K279">
    <cfRule type="containsBlanks" dxfId="3236" priority="3932">
      <formula>LEN(TRIM(K278))=0</formula>
    </cfRule>
  </conditionalFormatting>
  <conditionalFormatting sqref="K273">
    <cfRule type="notContainsBlanks" dxfId="3235" priority="3933">
      <formula>LEN(TRIM(K273))&gt;0</formula>
    </cfRule>
  </conditionalFormatting>
  <conditionalFormatting sqref="K273">
    <cfRule type="containsBlanks" dxfId="3234" priority="3934">
      <formula>LEN(TRIM(K273))=0</formula>
    </cfRule>
  </conditionalFormatting>
  <conditionalFormatting sqref="K273">
    <cfRule type="notContainsBlanks" dxfId="3233" priority="3935">
      <formula>LEN(TRIM(K273))&gt;0</formula>
    </cfRule>
  </conditionalFormatting>
  <conditionalFormatting sqref="K273">
    <cfRule type="containsBlanks" dxfId="3232" priority="3936">
      <formula>LEN(TRIM(K273))=0</formula>
    </cfRule>
  </conditionalFormatting>
  <conditionalFormatting sqref="K273">
    <cfRule type="notContainsBlanks" dxfId="3231" priority="3937">
      <formula>LEN(TRIM(K273))&gt;0</formula>
    </cfRule>
  </conditionalFormatting>
  <conditionalFormatting sqref="K273">
    <cfRule type="containsBlanks" dxfId="3230" priority="3938">
      <formula>LEN(TRIM(K273))=0</formula>
    </cfRule>
  </conditionalFormatting>
  <conditionalFormatting sqref="K278:K279">
    <cfRule type="notContainsBlanks" dxfId="3229" priority="3939">
      <formula>LEN(TRIM(K278))&gt;0</formula>
    </cfRule>
  </conditionalFormatting>
  <conditionalFormatting sqref="K278:K279">
    <cfRule type="containsBlanks" dxfId="3228" priority="3940">
      <formula>LEN(TRIM(K278))=0</formula>
    </cfRule>
  </conditionalFormatting>
  <conditionalFormatting sqref="K278:K283">
    <cfRule type="notContainsBlanks" dxfId="3227" priority="3941">
      <formula>LEN(TRIM(K278))&gt;0</formula>
    </cfRule>
  </conditionalFormatting>
  <conditionalFormatting sqref="K278:K283">
    <cfRule type="containsBlanks" dxfId="3226" priority="3942">
      <formula>LEN(TRIM(K278))=0</formula>
    </cfRule>
  </conditionalFormatting>
  <conditionalFormatting sqref="K270:K283">
    <cfRule type="notContainsBlanks" dxfId="3225" priority="3943">
      <formula>LEN(TRIM(K270))&gt;0</formula>
    </cfRule>
  </conditionalFormatting>
  <conditionalFormatting sqref="K270:K283">
    <cfRule type="containsBlanks" dxfId="3224" priority="3944">
      <formula>LEN(TRIM(K270))=0</formula>
    </cfRule>
  </conditionalFormatting>
  <conditionalFormatting sqref="K272">
    <cfRule type="notContainsBlanks" dxfId="3223" priority="3945">
      <formula>LEN(TRIM(K272))&gt;0</formula>
    </cfRule>
  </conditionalFormatting>
  <conditionalFormatting sqref="K272">
    <cfRule type="containsBlanks" dxfId="3222" priority="3946">
      <formula>LEN(TRIM(K272))=0</formula>
    </cfRule>
  </conditionalFormatting>
  <conditionalFormatting sqref="K270:K283">
    <cfRule type="notContainsBlanks" dxfId="3221" priority="3947">
      <formula>LEN(TRIM(K270))&gt;0</formula>
    </cfRule>
  </conditionalFormatting>
  <conditionalFormatting sqref="K270:K283">
    <cfRule type="containsBlanks" dxfId="3220" priority="3948">
      <formula>LEN(TRIM(K270))=0</formula>
    </cfRule>
  </conditionalFormatting>
  <conditionalFormatting sqref="I325">
    <cfRule type="notContainsBlanks" dxfId="3219" priority="3949">
      <formula>LEN(TRIM(I325))&gt;0</formula>
    </cfRule>
  </conditionalFormatting>
  <conditionalFormatting sqref="I325">
    <cfRule type="containsBlanks" dxfId="3218" priority="3950">
      <formula>LEN(TRIM(I325))=0</formula>
    </cfRule>
  </conditionalFormatting>
  <conditionalFormatting sqref="I325">
    <cfRule type="notContainsBlanks" dxfId="3217" priority="3951">
      <formula>LEN(TRIM(I325))&gt;0</formula>
    </cfRule>
  </conditionalFormatting>
  <conditionalFormatting sqref="I325">
    <cfRule type="containsBlanks" dxfId="3216" priority="3952">
      <formula>LEN(TRIM(I325))=0</formula>
    </cfRule>
  </conditionalFormatting>
  <conditionalFormatting sqref="I297">
    <cfRule type="notContainsBlanks" dxfId="3215" priority="3953">
      <formula>LEN(TRIM(I297))&gt;0</formula>
    </cfRule>
  </conditionalFormatting>
  <conditionalFormatting sqref="I297">
    <cfRule type="containsBlanks" dxfId="3214" priority="3954">
      <formula>LEN(TRIM(I297))=0</formula>
    </cfRule>
  </conditionalFormatting>
  <conditionalFormatting sqref="I297">
    <cfRule type="notContainsBlanks" dxfId="3213" priority="3955">
      <formula>LEN(TRIM(I297))&gt;0</formula>
    </cfRule>
  </conditionalFormatting>
  <conditionalFormatting sqref="I297">
    <cfRule type="containsBlanks" dxfId="3212" priority="3956">
      <formula>LEN(TRIM(I297))=0</formula>
    </cfRule>
  </conditionalFormatting>
  <conditionalFormatting sqref="I297">
    <cfRule type="notContainsBlanks" dxfId="3211" priority="3957">
      <formula>LEN(TRIM(I297))&gt;0</formula>
    </cfRule>
  </conditionalFormatting>
  <conditionalFormatting sqref="I297">
    <cfRule type="containsBlanks" dxfId="3210" priority="3958">
      <formula>LEN(TRIM(I297))=0</formula>
    </cfRule>
  </conditionalFormatting>
  <conditionalFormatting sqref="I297">
    <cfRule type="notContainsBlanks" dxfId="3209" priority="3959">
      <formula>LEN(TRIM(I297))&gt;0</formula>
    </cfRule>
  </conditionalFormatting>
  <conditionalFormatting sqref="I297">
    <cfRule type="containsBlanks" dxfId="3208" priority="3960">
      <formula>LEN(TRIM(I297))=0</formula>
    </cfRule>
  </conditionalFormatting>
  <conditionalFormatting sqref="I283:I284">
    <cfRule type="notContainsBlanks" dxfId="3207" priority="3961">
      <formula>LEN(TRIM(I283))&gt;0</formula>
    </cfRule>
  </conditionalFormatting>
  <conditionalFormatting sqref="I283:I284">
    <cfRule type="containsBlanks" dxfId="3206" priority="3962">
      <formula>LEN(TRIM(I283))=0</formula>
    </cfRule>
  </conditionalFormatting>
  <conditionalFormatting sqref="I283:I284">
    <cfRule type="notContainsBlanks" dxfId="3205" priority="3963">
      <formula>LEN(TRIM(I283))&gt;0</formula>
    </cfRule>
  </conditionalFormatting>
  <conditionalFormatting sqref="I283:I284">
    <cfRule type="containsBlanks" dxfId="3204" priority="3964">
      <formula>LEN(TRIM(I283))=0</formula>
    </cfRule>
  </conditionalFormatting>
  <conditionalFormatting sqref="I283">
    <cfRule type="notContainsBlanks" dxfId="3203" priority="3965">
      <formula>LEN(TRIM(I283))&gt;0</formula>
    </cfRule>
  </conditionalFormatting>
  <conditionalFormatting sqref="I283">
    <cfRule type="containsBlanks" dxfId="3202" priority="3966">
      <formula>LEN(TRIM(I283))=0</formula>
    </cfRule>
  </conditionalFormatting>
  <conditionalFormatting sqref="I284">
    <cfRule type="notContainsBlanks" dxfId="3201" priority="3967">
      <formula>LEN(TRIM(I284))&gt;0</formula>
    </cfRule>
  </conditionalFormatting>
  <conditionalFormatting sqref="I284">
    <cfRule type="containsBlanks" dxfId="3200" priority="3968">
      <formula>LEN(TRIM(I284))=0</formula>
    </cfRule>
  </conditionalFormatting>
  <conditionalFormatting sqref="O186:O187">
    <cfRule type="notContainsBlanks" dxfId="3199" priority="3969">
      <formula>LEN(TRIM(O186))&gt;0</formula>
    </cfRule>
  </conditionalFormatting>
  <conditionalFormatting sqref="O186:O187">
    <cfRule type="containsBlanks" dxfId="3198" priority="3970">
      <formula>LEN(TRIM(O186))=0</formula>
    </cfRule>
  </conditionalFormatting>
  <conditionalFormatting sqref="P187">
    <cfRule type="notContainsBlanks" dxfId="3197" priority="3971">
      <formula>LEN(TRIM(P187))&gt;0</formula>
    </cfRule>
  </conditionalFormatting>
  <conditionalFormatting sqref="P187">
    <cfRule type="containsBlanks" dxfId="3196" priority="3972">
      <formula>LEN(TRIM(P187))=0</formula>
    </cfRule>
  </conditionalFormatting>
  <conditionalFormatting sqref="P187:P188">
    <cfRule type="notContainsBlanks" dxfId="3195" priority="3973">
      <formula>LEN(TRIM(P187))&gt;0</formula>
    </cfRule>
  </conditionalFormatting>
  <conditionalFormatting sqref="P187:P188">
    <cfRule type="containsBlanks" dxfId="3194" priority="3974">
      <formula>LEN(TRIM(P187))=0</formula>
    </cfRule>
  </conditionalFormatting>
  <conditionalFormatting sqref="K130">
    <cfRule type="notContainsBlanks" dxfId="3193" priority="3975">
      <formula>LEN(TRIM(K130))&gt;0</formula>
    </cfRule>
  </conditionalFormatting>
  <conditionalFormatting sqref="K130">
    <cfRule type="containsBlanks" dxfId="3192" priority="3976">
      <formula>LEN(TRIM(K130))=0</formula>
    </cfRule>
  </conditionalFormatting>
  <conditionalFormatting sqref="K130">
    <cfRule type="notContainsBlanks" dxfId="3191" priority="3977">
      <formula>LEN(TRIM(K130))&gt;0</formula>
    </cfRule>
  </conditionalFormatting>
  <conditionalFormatting sqref="K130">
    <cfRule type="containsBlanks" dxfId="3190" priority="3978">
      <formula>LEN(TRIM(K130))=0</formula>
    </cfRule>
  </conditionalFormatting>
  <conditionalFormatting sqref="K132:K133">
    <cfRule type="notContainsBlanks" dxfId="3189" priority="3979">
      <formula>LEN(TRIM(K132))&gt;0</formula>
    </cfRule>
  </conditionalFormatting>
  <conditionalFormatting sqref="K132:K133">
    <cfRule type="containsBlanks" dxfId="3188" priority="3980">
      <formula>LEN(TRIM(K132))=0</formula>
    </cfRule>
  </conditionalFormatting>
  <conditionalFormatting sqref="K132:K133">
    <cfRule type="notContainsBlanks" dxfId="3187" priority="3981">
      <formula>LEN(TRIM(K132))&gt;0</formula>
    </cfRule>
  </conditionalFormatting>
  <conditionalFormatting sqref="K132:K133">
    <cfRule type="containsBlanks" dxfId="3186" priority="3982">
      <formula>LEN(TRIM(K132))=0</formula>
    </cfRule>
  </conditionalFormatting>
  <conditionalFormatting sqref="K131:K138">
    <cfRule type="notContainsBlanks" dxfId="3185" priority="3983">
      <formula>LEN(TRIM(K131))&gt;0</formula>
    </cfRule>
  </conditionalFormatting>
  <conditionalFormatting sqref="K131:K138">
    <cfRule type="containsBlanks" dxfId="3184" priority="3984">
      <formula>LEN(TRIM(K131))=0</formula>
    </cfRule>
  </conditionalFormatting>
  <conditionalFormatting sqref="K131:K138">
    <cfRule type="notContainsBlanks" dxfId="3183" priority="3985">
      <formula>LEN(TRIM(K131))&gt;0</formula>
    </cfRule>
  </conditionalFormatting>
  <conditionalFormatting sqref="K131:K138">
    <cfRule type="containsBlanks" dxfId="3182" priority="3986">
      <formula>LEN(TRIM(K131))=0</formula>
    </cfRule>
  </conditionalFormatting>
  <conditionalFormatting sqref="L131">
    <cfRule type="notContainsBlanks" dxfId="3181" priority="3987">
      <formula>LEN(TRIM(L131))&gt;0</formula>
    </cfRule>
  </conditionalFormatting>
  <conditionalFormatting sqref="L131">
    <cfRule type="containsBlanks" dxfId="3180" priority="3988">
      <formula>LEN(TRIM(L131))=0</formula>
    </cfRule>
  </conditionalFormatting>
  <conditionalFormatting sqref="L130:L137">
    <cfRule type="notContainsBlanks" dxfId="3179" priority="3989">
      <formula>LEN(TRIM(L130))&gt;0</formula>
    </cfRule>
  </conditionalFormatting>
  <conditionalFormatting sqref="L130:L137">
    <cfRule type="containsBlanks" dxfId="3178" priority="3990">
      <formula>LEN(TRIM(L130))=0</formula>
    </cfRule>
  </conditionalFormatting>
  <conditionalFormatting sqref="L130:L137">
    <cfRule type="notContainsBlanks" dxfId="3177" priority="3991">
      <formula>LEN(TRIM(L130))&gt;0</formula>
    </cfRule>
  </conditionalFormatting>
  <conditionalFormatting sqref="L130:L137">
    <cfRule type="containsBlanks" dxfId="3176" priority="3992">
      <formula>LEN(TRIM(L130))=0</formula>
    </cfRule>
  </conditionalFormatting>
  <conditionalFormatting sqref="L132:L133">
    <cfRule type="notContainsBlanks" dxfId="3175" priority="3993">
      <formula>LEN(TRIM(L132))&gt;0</formula>
    </cfRule>
  </conditionalFormatting>
  <conditionalFormatting sqref="L132:L133">
    <cfRule type="containsBlanks" dxfId="3174" priority="3994">
      <formula>LEN(TRIM(L132))=0</formula>
    </cfRule>
  </conditionalFormatting>
  <conditionalFormatting sqref="L132:L133">
    <cfRule type="notContainsBlanks" dxfId="3173" priority="3995">
      <formula>LEN(TRIM(L132))&gt;0</formula>
    </cfRule>
  </conditionalFormatting>
  <conditionalFormatting sqref="L132:L133">
    <cfRule type="containsBlanks" dxfId="3172" priority="3996">
      <formula>LEN(TRIM(L132))=0</formula>
    </cfRule>
  </conditionalFormatting>
  <conditionalFormatting sqref="L131">
    <cfRule type="notContainsBlanks" dxfId="3171" priority="3997">
      <formula>LEN(TRIM(L131))&gt;0</formula>
    </cfRule>
  </conditionalFormatting>
  <conditionalFormatting sqref="L131">
    <cfRule type="containsBlanks" dxfId="3170" priority="3998">
      <formula>LEN(TRIM(L131))=0</formula>
    </cfRule>
  </conditionalFormatting>
  <conditionalFormatting sqref="L131">
    <cfRule type="notContainsBlanks" dxfId="3169" priority="3999">
      <formula>LEN(TRIM(L131))&gt;0</formula>
    </cfRule>
  </conditionalFormatting>
  <conditionalFormatting sqref="L131">
    <cfRule type="containsBlanks" dxfId="3168" priority="4000">
      <formula>LEN(TRIM(L131))=0</formula>
    </cfRule>
  </conditionalFormatting>
  <conditionalFormatting sqref="M131:M139">
    <cfRule type="notContainsBlanks" dxfId="3167" priority="4001">
      <formula>LEN(TRIM(M131))&gt;0</formula>
    </cfRule>
  </conditionalFormatting>
  <conditionalFormatting sqref="M131:M139">
    <cfRule type="containsBlanks" dxfId="3166" priority="4002">
      <formula>LEN(TRIM(M131))=0</formula>
    </cfRule>
  </conditionalFormatting>
  <conditionalFormatting sqref="M130">
    <cfRule type="notContainsBlanks" dxfId="3165" priority="4003">
      <formula>LEN(TRIM(M130))&gt;0</formula>
    </cfRule>
  </conditionalFormatting>
  <conditionalFormatting sqref="M130">
    <cfRule type="containsBlanks" dxfId="3164" priority="4004">
      <formula>LEN(TRIM(M130))=0</formula>
    </cfRule>
  </conditionalFormatting>
  <conditionalFormatting sqref="M130">
    <cfRule type="notContainsBlanks" dxfId="3163" priority="4005">
      <formula>LEN(TRIM(M130))&gt;0</formula>
    </cfRule>
  </conditionalFormatting>
  <conditionalFormatting sqref="M130">
    <cfRule type="containsBlanks" dxfId="3162" priority="4006">
      <formula>LEN(TRIM(M130))=0</formula>
    </cfRule>
  </conditionalFormatting>
  <conditionalFormatting sqref="M132:M133">
    <cfRule type="notContainsBlanks" dxfId="3161" priority="4007">
      <formula>LEN(TRIM(M132))&gt;0</formula>
    </cfRule>
  </conditionalFormatting>
  <conditionalFormatting sqref="M132:M133">
    <cfRule type="containsBlanks" dxfId="3160" priority="4008">
      <formula>LEN(TRIM(M132))=0</formula>
    </cfRule>
  </conditionalFormatting>
  <conditionalFormatting sqref="M132:M133">
    <cfRule type="notContainsBlanks" dxfId="3159" priority="4009">
      <formula>LEN(TRIM(M132))&gt;0</formula>
    </cfRule>
  </conditionalFormatting>
  <conditionalFormatting sqref="M132:M133">
    <cfRule type="containsBlanks" dxfId="3158" priority="4010">
      <formula>LEN(TRIM(M132))=0</formula>
    </cfRule>
  </conditionalFormatting>
  <conditionalFormatting sqref="M131:M139">
    <cfRule type="notContainsBlanks" dxfId="3157" priority="4011">
      <formula>LEN(TRIM(M131))&gt;0</formula>
    </cfRule>
  </conditionalFormatting>
  <conditionalFormatting sqref="M131:M139">
    <cfRule type="containsBlanks" dxfId="3156" priority="4012">
      <formula>LEN(TRIM(M131))=0</formula>
    </cfRule>
  </conditionalFormatting>
  <conditionalFormatting sqref="M131:M139">
    <cfRule type="notContainsBlanks" dxfId="3155" priority="4013">
      <formula>LEN(TRIM(M131))&gt;0</formula>
    </cfRule>
  </conditionalFormatting>
  <conditionalFormatting sqref="M131:M139">
    <cfRule type="containsBlanks" dxfId="3154" priority="4014">
      <formula>LEN(TRIM(M131))=0</formula>
    </cfRule>
  </conditionalFormatting>
  <conditionalFormatting sqref="N131:N139">
    <cfRule type="notContainsBlanks" dxfId="3153" priority="4015">
      <formula>LEN(TRIM(N131))&gt;0</formula>
    </cfRule>
  </conditionalFormatting>
  <conditionalFormatting sqref="N131:N139">
    <cfRule type="containsBlanks" dxfId="3152" priority="4016">
      <formula>LEN(TRIM(N131))=0</formula>
    </cfRule>
  </conditionalFormatting>
  <conditionalFormatting sqref="N130">
    <cfRule type="notContainsBlanks" dxfId="3151" priority="4017">
      <formula>LEN(TRIM(N130))&gt;0</formula>
    </cfRule>
  </conditionalFormatting>
  <conditionalFormatting sqref="N130">
    <cfRule type="containsBlanks" dxfId="3150" priority="4018">
      <formula>LEN(TRIM(N130))=0</formula>
    </cfRule>
  </conditionalFormatting>
  <conditionalFormatting sqref="N130">
    <cfRule type="notContainsBlanks" dxfId="3149" priority="4019">
      <formula>LEN(TRIM(N130))&gt;0</formula>
    </cfRule>
  </conditionalFormatting>
  <conditionalFormatting sqref="N130">
    <cfRule type="containsBlanks" dxfId="3148" priority="4020">
      <formula>LEN(TRIM(N130))=0</formula>
    </cfRule>
  </conditionalFormatting>
  <conditionalFormatting sqref="N132:N133">
    <cfRule type="notContainsBlanks" dxfId="3147" priority="4021">
      <formula>LEN(TRIM(N132))&gt;0</formula>
    </cfRule>
  </conditionalFormatting>
  <conditionalFormatting sqref="N132:N133">
    <cfRule type="containsBlanks" dxfId="3146" priority="4022">
      <formula>LEN(TRIM(N132))=0</formula>
    </cfRule>
  </conditionalFormatting>
  <conditionalFormatting sqref="N132:N133">
    <cfRule type="notContainsBlanks" dxfId="3145" priority="4023">
      <formula>LEN(TRIM(N132))&gt;0</formula>
    </cfRule>
  </conditionalFormatting>
  <conditionalFormatting sqref="N132:N133">
    <cfRule type="containsBlanks" dxfId="3144" priority="4024">
      <formula>LEN(TRIM(N132))=0</formula>
    </cfRule>
  </conditionalFormatting>
  <conditionalFormatting sqref="N131:N139">
    <cfRule type="notContainsBlanks" dxfId="3143" priority="4025">
      <formula>LEN(TRIM(N131))&gt;0</formula>
    </cfRule>
  </conditionalFormatting>
  <conditionalFormatting sqref="N131:N139">
    <cfRule type="containsBlanks" dxfId="3142" priority="4026">
      <formula>LEN(TRIM(N131))=0</formula>
    </cfRule>
  </conditionalFormatting>
  <conditionalFormatting sqref="N131:N139">
    <cfRule type="notContainsBlanks" dxfId="3141" priority="4027">
      <formula>LEN(TRIM(N131))&gt;0</formula>
    </cfRule>
  </conditionalFormatting>
  <conditionalFormatting sqref="N131:N139">
    <cfRule type="containsBlanks" dxfId="3140" priority="4028">
      <formula>LEN(TRIM(N131))=0</formula>
    </cfRule>
  </conditionalFormatting>
  <conditionalFormatting sqref="O131">
    <cfRule type="notContainsBlanks" dxfId="3139" priority="4029">
      <formula>LEN(TRIM(O131))&gt;0</formula>
    </cfRule>
  </conditionalFormatting>
  <conditionalFormatting sqref="O131">
    <cfRule type="containsBlanks" dxfId="3138" priority="4030">
      <formula>LEN(TRIM(O131))=0</formula>
    </cfRule>
  </conditionalFormatting>
  <conditionalFormatting sqref="O130:O139">
    <cfRule type="notContainsBlanks" dxfId="3137" priority="4031">
      <formula>LEN(TRIM(O130))&gt;0</formula>
    </cfRule>
  </conditionalFormatting>
  <conditionalFormatting sqref="O130:O139">
    <cfRule type="containsBlanks" dxfId="3136" priority="4032">
      <formula>LEN(TRIM(O130))=0</formula>
    </cfRule>
  </conditionalFormatting>
  <conditionalFormatting sqref="O130:O139">
    <cfRule type="notContainsBlanks" dxfId="3135" priority="4033">
      <formula>LEN(TRIM(O130))&gt;0</formula>
    </cfRule>
  </conditionalFormatting>
  <conditionalFormatting sqref="O130:O139">
    <cfRule type="containsBlanks" dxfId="3134" priority="4034">
      <formula>LEN(TRIM(O130))=0</formula>
    </cfRule>
  </conditionalFormatting>
  <conditionalFormatting sqref="O132:O133">
    <cfRule type="notContainsBlanks" dxfId="3133" priority="4035">
      <formula>LEN(TRIM(O132))&gt;0</formula>
    </cfRule>
  </conditionalFormatting>
  <conditionalFormatting sqref="O132:O133">
    <cfRule type="containsBlanks" dxfId="3132" priority="4036">
      <formula>LEN(TRIM(O132))=0</formula>
    </cfRule>
  </conditionalFormatting>
  <conditionalFormatting sqref="O132:O133">
    <cfRule type="notContainsBlanks" dxfId="3131" priority="4037">
      <formula>LEN(TRIM(O132))&gt;0</formula>
    </cfRule>
  </conditionalFormatting>
  <conditionalFormatting sqref="O132:O133">
    <cfRule type="containsBlanks" dxfId="3130" priority="4038">
      <formula>LEN(TRIM(O132))=0</formula>
    </cfRule>
  </conditionalFormatting>
  <conditionalFormatting sqref="O131">
    <cfRule type="notContainsBlanks" dxfId="3129" priority="4039">
      <formula>LEN(TRIM(O131))&gt;0</formula>
    </cfRule>
  </conditionalFormatting>
  <conditionalFormatting sqref="O131">
    <cfRule type="containsBlanks" dxfId="3128" priority="4040">
      <formula>LEN(TRIM(O131))=0</formula>
    </cfRule>
  </conditionalFormatting>
  <conditionalFormatting sqref="O131">
    <cfRule type="notContainsBlanks" dxfId="3127" priority="4041">
      <formula>LEN(TRIM(O131))&gt;0</formula>
    </cfRule>
  </conditionalFormatting>
  <conditionalFormatting sqref="O131">
    <cfRule type="containsBlanks" dxfId="3126" priority="4042">
      <formula>LEN(TRIM(O131))=0</formula>
    </cfRule>
  </conditionalFormatting>
  <conditionalFormatting sqref="S131">
    <cfRule type="notContainsBlanks" dxfId="3125" priority="4043">
      <formula>LEN(TRIM(S131))&gt;0</formula>
    </cfRule>
  </conditionalFormatting>
  <conditionalFormatting sqref="S131">
    <cfRule type="containsBlanks" dxfId="3124" priority="4044">
      <formula>LEN(TRIM(S131))=0</formula>
    </cfRule>
  </conditionalFormatting>
  <conditionalFormatting sqref="S130:S139">
    <cfRule type="notContainsBlanks" dxfId="3123" priority="4045">
      <formula>LEN(TRIM(S130))&gt;0</formula>
    </cfRule>
  </conditionalFormatting>
  <conditionalFormatting sqref="S130:S139">
    <cfRule type="containsBlanks" dxfId="3122" priority="4046">
      <formula>LEN(TRIM(S130))=0</formula>
    </cfRule>
  </conditionalFormatting>
  <conditionalFormatting sqref="S130:S139">
    <cfRule type="notContainsBlanks" dxfId="3121" priority="4047">
      <formula>LEN(TRIM(S130))&gt;0</formula>
    </cfRule>
  </conditionalFormatting>
  <conditionalFormatting sqref="S130:S139">
    <cfRule type="containsBlanks" dxfId="3120" priority="4048">
      <formula>LEN(TRIM(S130))=0</formula>
    </cfRule>
  </conditionalFormatting>
  <conditionalFormatting sqref="S132:S133">
    <cfRule type="notContainsBlanks" dxfId="3119" priority="4049">
      <formula>LEN(TRIM(S132))&gt;0</formula>
    </cfRule>
  </conditionalFormatting>
  <conditionalFormatting sqref="S132:S133">
    <cfRule type="containsBlanks" dxfId="3118" priority="4050">
      <formula>LEN(TRIM(S132))=0</formula>
    </cfRule>
  </conditionalFormatting>
  <conditionalFormatting sqref="S132:S133">
    <cfRule type="notContainsBlanks" dxfId="3117" priority="4051">
      <formula>LEN(TRIM(S132))&gt;0</formula>
    </cfRule>
  </conditionalFormatting>
  <conditionalFormatting sqref="S132:S133">
    <cfRule type="containsBlanks" dxfId="3116" priority="4052">
      <formula>LEN(TRIM(S132))=0</formula>
    </cfRule>
  </conditionalFormatting>
  <conditionalFormatting sqref="S131">
    <cfRule type="notContainsBlanks" dxfId="3115" priority="4053">
      <formula>LEN(TRIM(S131))&gt;0</formula>
    </cfRule>
  </conditionalFormatting>
  <conditionalFormatting sqref="S131">
    <cfRule type="containsBlanks" dxfId="3114" priority="4054">
      <formula>LEN(TRIM(S131))=0</formula>
    </cfRule>
  </conditionalFormatting>
  <conditionalFormatting sqref="S131">
    <cfRule type="notContainsBlanks" dxfId="3113" priority="4055">
      <formula>LEN(TRIM(S131))&gt;0</formula>
    </cfRule>
  </conditionalFormatting>
  <conditionalFormatting sqref="S131">
    <cfRule type="containsBlanks" dxfId="3112" priority="4056">
      <formula>LEN(TRIM(S131))=0</formula>
    </cfRule>
  </conditionalFormatting>
  <conditionalFormatting sqref="T131">
    <cfRule type="notContainsBlanks" dxfId="3111" priority="4057">
      <formula>LEN(TRIM(T131))&gt;0</formula>
    </cfRule>
  </conditionalFormatting>
  <conditionalFormatting sqref="T131">
    <cfRule type="containsBlanks" dxfId="3110" priority="4058">
      <formula>LEN(TRIM(T131))=0</formula>
    </cfRule>
  </conditionalFormatting>
  <conditionalFormatting sqref="T130:T139">
    <cfRule type="notContainsBlanks" dxfId="3109" priority="4059">
      <formula>LEN(TRIM(T130))&gt;0</formula>
    </cfRule>
  </conditionalFormatting>
  <conditionalFormatting sqref="T130:T139">
    <cfRule type="containsBlanks" dxfId="3108" priority="4060">
      <formula>LEN(TRIM(T130))=0</formula>
    </cfRule>
  </conditionalFormatting>
  <conditionalFormatting sqref="T130:T139">
    <cfRule type="notContainsBlanks" dxfId="3107" priority="4061">
      <formula>LEN(TRIM(T130))&gt;0</formula>
    </cfRule>
  </conditionalFormatting>
  <conditionalFormatting sqref="T130:T139">
    <cfRule type="containsBlanks" dxfId="3106" priority="4062">
      <formula>LEN(TRIM(T130))=0</formula>
    </cfRule>
  </conditionalFormatting>
  <conditionalFormatting sqref="T132:T133">
    <cfRule type="notContainsBlanks" dxfId="3105" priority="4063">
      <formula>LEN(TRIM(T132))&gt;0</formula>
    </cfRule>
  </conditionalFormatting>
  <conditionalFormatting sqref="T132:T133">
    <cfRule type="containsBlanks" dxfId="3104" priority="4064">
      <formula>LEN(TRIM(T132))=0</formula>
    </cfRule>
  </conditionalFormatting>
  <conditionalFormatting sqref="T132:T133">
    <cfRule type="notContainsBlanks" dxfId="3103" priority="4065">
      <formula>LEN(TRIM(T132))&gt;0</formula>
    </cfRule>
  </conditionalFormatting>
  <conditionalFormatting sqref="T132:T133">
    <cfRule type="containsBlanks" dxfId="3102" priority="4066">
      <formula>LEN(TRIM(T132))=0</formula>
    </cfRule>
  </conditionalFormatting>
  <conditionalFormatting sqref="T131">
    <cfRule type="notContainsBlanks" dxfId="3101" priority="4067">
      <formula>LEN(TRIM(T131))&gt;0</formula>
    </cfRule>
  </conditionalFormatting>
  <conditionalFormatting sqref="T131">
    <cfRule type="containsBlanks" dxfId="3100" priority="4068">
      <formula>LEN(TRIM(T131))=0</formula>
    </cfRule>
  </conditionalFormatting>
  <conditionalFormatting sqref="T131">
    <cfRule type="notContainsBlanks" dxfId="3099" priority="4069">
      <formula>LEN(TRIM(T131))&gt;0</formula>
    </cfRule>
  </conditionalFormatting>
  <conditionalFormatting sqref="T131">
    <cfRule type="containsBlanks" dxfId="3098" priority="4070">
      <formula>LEN(TRIM(T131))=0</formula>
    </cfRule>
  </conditionalFormatting>
  <conditionalFormatting sqref="U131">
    <cfRule type="notContainsBlanks" dxfId="3097" priority="4071">
      <formula>LEN(TRIM(U131))&gt;0</formula>
    </cfRule>
  </conditionalFormatting>
  <conditionalFormatting sqref="U131">
    <cfRule type="containsBlanks" dxfId="3096" priority="4072">
      <formula>LEN(TRIM(U131))=0</formula>
    </cfRule>
  </conditionalFormatting>
  <conditionalFormatting sqref="U130">
    <cfRule type="notContainsBlanks" dxfId="3095" priority="4073">
      <formula>LEN(TRIM(U130))&gt;0</formula>
    </cfRule>
  </conditionalFormatting>
  <conditionalFormatting sqref="U130">
    <cfRule type="containsBlanks" dxfId="3094" priority="4074">
      <formula>LEN(TRIM(U130))=0</formula>
    </cfRule>
  </conditionalFormatting>
  <conditionalFormatting sqref="U130">
    <cfRule type="notContainsBlanks" dxfId="3093" priority="4075">
      <formula>LEN(TRIM(U130))&gt;0</formula>
    </cfRule>
  </conditionalFormatting>
  <conditionalFormatting sqref="U130">
    <cfRule type="containsBlanks" dxfId="3092" priority="4076">
      <formula>LEN(TRIM(U130))=0</formula>
    </cfRule>
  </conditionalFormatting>
  <conditionalFormatting sqref="U132:U133">
    <cfRule type="notContainsBlanks" dxfId="3091" priority="4077">
      <formula>LEN(TRIM(U132))&gt;0</formula>
    </cfRule>
  </conditionalFormatting>
  <conditionalFormatting sqref="U132:U133">
    <cfRule type="containsBlanks" dxfId="3090" priority="4078">
      <formula>LEN(TRIM(U132))=0</formula>
    </cfRule>
  </conditionalFormatting>
  <conditionalFormatting sqref="U132:U133">
    <cfRule type="notContainsBlanks" dxfId="3089" priority="4079">
      <formula>LEN(TRIM(U132))&gt;0</formula>
    </cfRule>
  </conditionalFormatting>
  <conditionalFormatting sqref="U132:U133">
    <cfRule type="containsBlanks" dxfId="3088" priority="4080">
      <formula>LEN(TRIM(U132))=0</formula>
    </cfRule>
  </conditionalFormatting>
  <conditionalFormatting sqref="U131">
    <cfRule type="notContainsBlanks" dxfId="3087" priority="4081">
      <formula>LEN(TRIM(U131))&gt;0</formula>
    </cfRule>
  </conditionalFormatting>
  <conditionalFormatting sqref="U131">
    <cfRule type="containsBlanks" dxfId="3086" priority="4082">
      <formula>LEN(TRIM(U131))=0</formula>
    </cfRule>
  </conditionalFormatting>
  <conditionalFormatting sqref="U131">
    <cfRule type="notContainsBlanks" dxfId="3085" priority="4083">
      <formula>LEN(TRIM(U131))&gt;0</formula>
    </cfRule>
  </conditionalFormatting>
  <conditionalFormatting sqref="U131">
    <cfRule type="containsBlanks" dxfId="3084" priority="4084">
      <formula>LEN(TRIM(U131))=0</formula>
    </cfRule>
  </conditionalFormatting>
  <conditionalFormatting sqref="V131">
    <cfRule type="notContainsBlanks" dxfId="3083" priority="4085">
      <formula>LEN(TRIM(V131))&gt;0</formula>
    </cfRule>
  </conditionalFormatting>
  <conditionalFormatting sqref="V131">
    <cfRule type="containsBlanks" dxfId="3082" priority="4086">
      <formula>LEN(TRIM(V131))=0</formula>
    </cfRule>
  </conditionalFormatting>
  <conditionalFormatting sqref="V130">
    <cfRule type="notContainsBlanks" dxfId="3081" priority="4087">
      <formula>LEN(TRIM(V130))&gt;0</formula>
    </cfRule>
  </conditionalFormatting>
  <conditionalFormatting sqref="V130">
    <cfRule type="containsBlanks" dxfId="3080" priority="4088">
      <formula>LEN(TRIM(V130))=0</formula>
    </cfRule>
  </conditionalFormatting>
  <conditionalFormatting sqref="V130">
    <cfRule type="notContainsBlanks" dxfId="3079" priority="4089">
      <formula>LEN(TRIM(V130))&gt;0</formula>
    </cfRule>
  </conditionalFormatting>
  <conditionalFormatting sqref="V130">
    <cfRule type="containsBlanks" dxfId="3078" priority="4090">
      <formula>LEN(TRIM(V130))=0</formula>
    </cfRule>
  </conditionalFormatting>
  <conditionalFormatting sqref="V132:V133">
    <cfRule type="notContainsBlanks" dxfId="3077" priority="4091">
      <formula>LEN(TRIM(V132))&gt;0</formula>
    </cfRule>
  </conditionalFormatting>
  <conditionalFormatting sqref="V132:V133">
    <cfRule type="containsBlanks" dxfId="3076" priority="4092">
      <formula>LEN(TRIM(V132))=0</formula>
    </cfRule>
  </conditionalFormatting>
  <conditionalFormatting sqref="V132:V133">
    <cfRule type="notContainsBlanks" dxfId="3075" priority="4093">
      <formula>LEN(TRIM(V132))&gt;0</formula>
    </cfRule>
  </conditionalFormatting>
  <conditionalFormatting sqref="V132:V133">
    <cfRule type="containsBlanks" dxfId="3074" priority="4094">
      <formula>LEN(TRIM(V132))=0</formula>
    </cfRule>
  </conditionalFormatting>
  <conditionalFormatting sqref="V131">
    <cfRule type="notContainsBlanks" dxfId="3073" priority="4095">
      <formula>LEN(TRIM(V131))&gt;0</formula>
    </cfRule>
  </conditionalFormatting>
  <conditionalFormatting sqref="V131">
    <cfRule type="containsBlanks" dxfId="3072" priority="4096">
      <formula>LEN(TRIM(V131))=0</formula>
    </cfRule>
  </conditionalFormatting>
  <conditionalFormatting sqref="V131">
    <cfRule type="notContainsBlanks" dxfId="3071" priority="4097">
      <formula>LEN(TRIM(V131))&gt;0</formula>
    </cfRule>
  </conditionalFormatting>
  <conditionalFormatting sqref="V131">
    <cfRule type="containsBlanks" dxfId="3070" priority="4098">
      <formula>LEN(TRIM(V131))=0</formula>
    </cfRule>
  </conditionalFormatting>
  <conditionalFormatting sqref="W131">
    <cfRule type="notContainsBlanks" dxfId="3069" priority="4099">
      <formula>LEN(TRIM(W131))&gt;0</formula>
    </cfRule>
  </conditionalFormatting>
  <conditionalFormatting sqref="W131">
    <cfRule type="containsBlanks" dxfId="3068" priority="4100">
      <formula>LEN(TRIM(W131))=0</formula>
    </cfRule>
  </conditionalFormatting>
  <conditionalFormatting sqref="W130">
    <cfRule type="notContainsBlanks" dxfId="3067" priority="4101">
      <formula>LEN(TRIM(W130))&gt;0</formula>
    </cfRule>
  </conditionalFormatting>
  <conditionalFormatting sqref="W130">
    <cfRule type="containsBlanks" dxfId="3066" priority="4102">
      <formula>LEN(TRIM(W130))=0</formula>
    </cfRule>
  </conditionalFormatting>
  <conditionalFormatting sqref="W130">
    <cfRule type="notContainsBlanks" dxfId="3065" priority="4103">
      <formula>LEN(TRIM(W130))&gt;0</formula>
    </cfRule>
  </conditionalFormatting>
  <conditionalFormatting sqref="W130">
    <cfRule type="containsBlanks" dxfId="3064" priority="4104">
      <formula>LEN(TRIM(W130))=0</formula>
    </cfRule>
  </conditionalFormatting>
  <conditionalFormatting sqref="W132:W133">
    <cfRule type="notContainsBlanks" dxfId="3063" priority="4105">
      <formula>LEN(TRIM(W132))&gt;0</formula>
    </cfRule>
  </conditionalFormatting>
  <conditionalFormatting sqref="W132:W133">
    <cfRule type="containsBlanks" dxfId="3062" priority="4106">
      <formula>LEN(TRIM(W132))=0</formula>
    </cfRule>
  </conditionalFormatting>
  <conditionalFormatting sqref="W132:W133">
    <cfRule type="notContainsBlanks" dxfId="3061" priority="4107">
      <formula>LEN(TRIM(W132))&gt;0</formula>
    </cfRule>
  </conditionalFormatting>
  <conditionalFormatting sqref="W132:W133">
    <cfRule type="containsBlanks" dxfId="3060" priority="4108">
      <formula>LEN(TRIM(W132))=0</formula>
    </cfRule>
  </conditionalFormatting>
  <conditionalFormatting sqref="W131">
    <cfRule type="notContainsBlanks" dxfId="3059" priority="4109">
      <formula>LEN(TRIM(W131))&gt;0</formula>
    </cfRule>
  </conditionalFormatting>
  <conditionalFormatting sqref="W131">
    <cfRule type="containsBlanks" dxfId="3058" priority="4110">
      <formula>LEN(TRIM(W131))=0</formula>
    </cfRule>
  </conditionalFormatting>
  <conditionalFormatting sqref="W131">
    <cfRule type="notContainsBlanks" dxfId="3057" priority="4111">
      <formula>LEN(TRIM(W131))&gt;0</formula>
    </cfRule>
  </conditionalFormatting>
  <conditionalFormatting sqref="W131">
    <cfRule type="containsBlanks" dxfId="3056" priority="4112">
      <formula>LEN(TRIM(W131))=0</formula>
    </cfRule>
  </conditionalFormatting>
  <conditionalFormatting sqref="X131">
    <cfRule type="notContainsBlanks" dxfId="3055" priority="4113">
      <formula>LEN(TRIM(X131))&gt;0</formula>
    </cfRule>
  </conditionalFormatting>
  <conditionalFormatting sqref="X131">
    <cfRule type="containsBlanks" dxfId="3054" priority="4114">
      <formula>LEN(TRIM(X131))=0</formula>
    </cfRule>
  </conditionalFormatting>
  <conditionalFormatting sqref="X130">
    <cfRule type="notContainsBlanks" dxfId="3053" priority="4115">
      <formula>LEN(TRIM(X130))&gt;0</formula>
    </cfRule>
  </conditionalFormatting>
  <conditionalFormatting sqref="X130">
    <cfRule type="containsBlanks" dxfId="3052" priority="4116">
      <formula>LEN(TRIM(X130))=0</formula>
    </cfRule>
  </conditionalFormatting>
  <conditionalFormatting sqref="X130">
    <cfRule type="notContainsBlanks" dxfId="3051" priority="4117">
      <formula>LEN(TRIM(X130))&gt;0</formula>
    </cfRule>
  </conditionalFormatting>
  <conditionalFormatting sqref="X130">
    <cfRule type="containsBlanks" dxfId="3050" priority="4118">
      <formula>LEN(TRIM(X130))=0</formula>
    </cfRule>
  </conditionalFormatting>
  <conditionalFormatting sqref="X132:X133">
    <cfRule type="notContainsBlanks" dxfId="3049" priority="4119">
      <formula>LEN(TRIM(X132))&gt;0</formula>
    </cfRule>
  </conditionalFormatting>
  <conditionalFormatting sqref="X132:X133">
    <cfRule type="containsBlanks" dxfId="3048" priority="4120">
      <formula>LEN(TRIM(X132))=0</formula>
    </cfRule>
  </conditionalFormatting>
  <conditionalFormatting sqref="X132:X133">
    <cfRule type="notContainsBlanks" dxfId="3047" priority="4121">
      <formula>LEN(TRIM(X132))&gt;0</formula>
    </cfRule>
  </conditionalFormatting>
  <conditionalFormatting sqref="X132:X133">
    <cfRule type="containsBlanks" dxfId="3046" priority="4122">
      <formula>LEN(TRIM(X132))=0</formula>
    </cfRule>
  </conditionalFormatting>
  <conditionalFormatting sqref="X131">
    <cfRule type="notContainsBlanks" dxfId="3045" priority="4123">
      <formula>LEN(TRIM(X131))&gt;0</formula>
    </cfRule>
  </conditionalFormatting>
  <conditionalFormatting sqref="X131">
    <cfRule type="containsBlanks" dxfId="3044" priority="4124">
      <formula>LEN(TRIM(X131))=0</formula>
    </cfRule>
  </conditionalFormatting>
  <conditionalFormatting sqref="X131">
    <cfRule type="notContainsBlanks" dxfId="3043" priority="4125">
      <formula>LEN(TRIM(X131))&gt;0</formula>
    </cfRule>
  </conditionalFormatting>
  <conditionalFormatting sqref="X131">
    <cfRule type="containsBlanks" dxfId="3042" priority="4126">
      <formula>LEN(TRIM(X131))=0</formula>
    </cfRule>
  </conditionalFormatting>
  <conditionalFormatting sqref="I131:I139">
    <cfRule type="notContainsBlanks" dxfId="3041" priority="4127">
      <formula>LEN(TRIM(I131))&gt;0</formula>
    </cfRule>
  </conditionalFormatting>
  <conditionalFormatting sqref="I131:I139">
    <cfRule type="containsBlanks" dxfId="3040" priority="4128">
      <formula>LEN(TRIM(I131))=0</formula>
    </cfRule>
  </conditionalFormatting>
  <conditionalFormatting sqref="I130">
    <cfRule type="notContainsBlanks" dxfId="3039" priority="4129">
      <formula>LEN(TRIM(I130))&gt;0</formula>
    </cfRule>
  </conditionalFormatting>
  <conditionalFormatting sqref="I130">
    <cfRule type="containsBlanks" dxfId="3038" priority="4130">
      <formula>LEN(TRIM(I130))=0</formula>
    </cfRule>
  </conditionalFormatting>
  <conditionalFormatting sqref="I130">
    <cfRule type="notContainsBlanks" dxfId="3037" priority="4131">
      <formula>LEN(TRIM(I130))&gt;0</formula>
    </cfRule>
  </conditionalFormatting>
  <conditionalFormatting sqref="I130">
    <cfRule type="containsBlanks" dxfId="3036" priority="4132">
      <formula>LEN(TRIM(I130))=0</formula>
    </cfRule>
  </conditionalFormatting>
  <conditionalFormatting sqref="I132:I133">
    <cfRule type="notContainsBlanks" dxfId="3035" priority="4133">
      <formula>LEN(TRIM(I132))&gt;0</formula>
    </cfRule>
  </conditionalFormatting>
  <conditionalFormatting sqref="I132:I133">
    <cfRule type="containsBlanks" dxfId="3034" priority="4134">
      <formula>LEN(TRIM(I132))=0</formula>
    </cfRule>
  </conditionalFormatting>
  <conditionalFormatting sqref="I132:I133">
    <cfRule type="notContainsBlanks" dxfId="3033" priority="4135">
      <formula>LEN(TRIM(I132))&gt;0</formula>
    </cfRule>
  </conditionalFormatting>
  <conditionalFormatting sqref="I132:I133">
    <cfRule type="containsBlanks" dxfId="3032" priority="4136">
      <formula>LEN(TRIM(I132))=0</formula>
    </cfRule>
  </conditionalFormatting>
  <conditionalFormatting sqref="I131:I139">
    <cfRule type="notContainsBlanks" dxfId="3031" priority="4137">
      <formula>LEN(TRIM(I131))&gt;0</formula>
    </cfRule>
  </conditionalFormatting>
  <conditionalFormatting sqref="I131:I139">
    <cfRule type="containsBlanks" dxfId="3030" priority="4138">
      <formula>LEN(TRIM(I131))=0</formula>
    </cfRule>
  </conditionalFormatting>
  <conditionalFormatting sqref="I131:I139">
    <cfRule type="notContainsBlanks" dxfId="3029" priority="4139">
      <formula>LEN(TRIM(I131))&gt;0</formula>
    </cfRule>
  </conditionalFormatting>
  <conditionalFormatting sqref="I131:I139">
    <cfRule type="containsBlanks" dxfId="3028" priority="4140">
      <formula>LEN(TRIM(I131))=0</formula>
    </cfRule>
  </conditionalFormatting>
  <conditionalFormatting sqref="H51:H55">
    <cfRule type="notContainsBlanks" dxfId="3027" priority="4141">
      <formula>LEN(TRIM(H51))&gt;0</formula>
    </cfRule>
  </conditionalFormatting>
  <conditionalFormatting sqref="H51:H55">
    <cfRule type="containsBlanks" dxfId="3026" priority="4142">
      <formula>LEN(TRIM(H51))=0</formula>
    </cfRule>
  </conditionalFormatting>
  <conditionalFormatting sqref="H53">
    <cfRule type="notContainsBlanks" dxfId="3025" priority="4143">
      <formula>LEN(TRIM(H53))&gt;0</formula>
    </cfRule>
  </conditionalFormatting>
  <conditionalFormatting sqref="H53">
    <cfRule type="containsBlanks" dxfId="3024" priority="4144">
      <formula>LEN(TRIM(H53))=0</formula>
    </cfRule>
  </conditionalFormatting>
  <conditionalFormatting sqref="H53">
    <cfRule type="notContainsBlanks" dxfId="3023" priority="4145">
      <formula>LEN(TRIM(H53))&gt;0</formula>
    </cfRule>
  </conditionalFormatting>
  <conditionalFormatting sqref="H53">
    <cfRule type="containsBlanks" dxfId="3022" priority="4146">
      <formula>LEN(TRIM(H53))=0</formula>
    </cfRule>
  </conditionalFormatting>
  <conditionalFormatting sqref="H52">
    <cfRule type="notContainsBlanks" dxfId="3021" priority="4147">
      <formula>LEN(TRIM(H52))&gt;0</formula>
    </cfRule>
  </conditionalFormatting>
  <conditionalFormatting sqref="H52">
    <cfRule type="containsBlanks" dxfId="3020" priority="4148">
      <formula>LEN(TRIM(H52))=0</formula>
    </cfRule>
  </conditionalFormatting>
  <conditionalFormatting sqref="H52">
    <cfRule type="notContainsBlanks" dxfId="3019" priority="4149">
      <formula>LEN(TRIM(H52))&gt;0</formula>
    </cfRule>
  </conditionalFormatting>
  <conditionalFormatting sqref="H52">
    <cfRule type="containsBlanks" dxfId="3018" priority="4150">
      <formula>LEN(TRIM(H52))=0</formula>
    </cfRule>
  </conditionalFormatting>
  <conditionalFormatting sqref="H54:H55">
    <cfRule type="notContainsBlanks" dxfId="3017" priority="4151">
      <formula>LEN(TRIM(H54))&gt;0</formula>
    </cfRule>
  </conditionalFormatting>
  <conditionalFormatting sqref="H54:H55">
    <cfRule type="containsBlanks" dxfId="3016" priority="4152">
      <formula>LEN(TRIM(H54))=0</formula>
    </cfRule>
  </conditionalFormatting>
  <conditionalFormatting sqref="H54:H55">
    <cfRule type="notContainsBlanks" dxfId="3015" priority="4153">
      <formula>LEN(TRIM(H54))&gt;0</formula>
    </cfRule>
  </conditionalFormatting>
  <conditionalFormatting sqref="H54:H55">
    <cfRule type="containsBlanks" dxfId="3014" priority="4154">
      <formula>LEN(TRIM(H54))=0</formula>
    </cfRule>
  </conditionalFormatting>
  <conditionalFormatting sqref="H53">
    <cfRule type="notContainsBlanks" dxfId="3013" priority="4155">
      <formula>LEN(TRIM(H53))&gt;0</formula>
    </cfRule>
  </conditionalFormatting>
  <conditionalFormatting sqref="H53">
    <cfRule type="containsBlanks" dxfId="3012" priority="4156">
      <formula>LEN(TRIM(H53))=0</formula>
    </cfRule>
  </conditionalFormatting>
  <conditionalFormatting sqref="H53">
    <cfRule type="notContainsBlanks" dxfId="3011" priority="4157">
      <formula>LEN(TRIM(H53))&gt;0</formula>
    </cfRule>
  </conditionalFormatting>
  <conditionalFormatting sqref="H53">
    <cfRule type="containsBlanks" dxfId="3010" priority="4158">
      <formula>LEN(TRIM(H53))=0</formula>
    </cfRule>
  </conditionalFormatting>
  <conditionalFormatting sqref="I51:I52">
    <cfRule type="notContainsBlanks" dxfId="3009" priority="4159">
      <formula>LEN(TRIM(I51))&gt;0</formula>
    </cfRule>
  </conditionalFormatting>
  <conditionalFormatting sqref="I51:I52">
    <cfRule type="containsBlanks" dxfId="3008" priority="4160">
      <formula>LEN(TRIM(I51))=0</formula>
    </cfRule>
  </conditionalFormatting>
  <conditionalFormatting sqref="I52">
    <cfRule type="notContainsBlanks" dxfId="3007" priority="4161">
      <formula>LEN(TRIM(I52))&gt;0</formula>
    </cfRule>
  </conditionalFormatting>
  <conditionalFormatting sqref="I52">
    <cfRule type="containsBlanks" dxfId="3006" priority="4162">
      <formula>LEN(TRIM(I52))=0</formula>
    </cfRule>
  </conditionalFormatting>
  <conditionalFormatting sqref="I52">
    <cfRule type="notContainsBlanks" dxfId="3005" priority="4163">
      <formula>LEN(TRIM(I52))&gt;0</formula>
    </cfRule>
  </conditionalFormatting>
  <conditionalFormatting sqref="I52">
    <cfRule type="containsBlanks" dxfId="3004" priority="4164">
      <formula>LEN(TRIM(I52))=0</formula>
    </cfRule>
  </conditionalFormatting>
  <conditionalFormatting sqref="J51:J52">
    <cfRule type="notContainsBlanks" dxfId="3003" priority="4165">
      <formula>LEN(TRIM(J51))&gt;0</formula>
    </cfRule>
  </conditionalFormatting>
  <conditionalFormatting sqref="J51:J52">
    <cfRule type="containsBlanks" dxfId="3002" priority="4166">
      <formula>LEN(TRIM(J51))=0</formula>
    </cfRule>
  </conditionalFormatting>
  <conditionalFormatting sqref="J52">
    <cfRule type="notContainsBlanks" dxfId="3001" priority="4167">
      <formula>LEN(TRIM(J52))&gt;0</formula>
    </cfRule>
  </conditionalFormatting>
  <conditionalFormatting sqref="J52">
    <cfRule type="containsBlanks" dxfId="3000" priority="4168">
      <formula>LEN(TRIM(J52))=0</formula>
    </cfRule>
  </conditionalFormatting>
  <conditionalFormatting sqref="J52">
    <cfRule type="notContainsBlanks" dxfId="2999" priority="4169">
      <formula>LEN(TRIM(J52))&gt;0</formula>
    </cfRule>
  </conditionalFormatting>
  <conditionalFormatting sqref="J52">
    <cfRule type="containsBlanks" dxfId="2998" priority="4170">
      <formula>LEN(TRIM(J52))=0</formula>
    </cfRule>
  </conditionalFormatting>
  <conditionalFormatting sqref="K51">
    <cfRule type="notContainsBlanks" dxfId="2997" priority="4171">
      <formula>LEN(TRIM(K51))&gt;0</formula>
    </cfRule>
  </conditionalFormatting>
  <conditionalFormatting sqref="K51">
    <cfRule type="containsBlanks" dxfId="2996" priority="4172">
      <formula>LEN(TRIM(K51))=0</formula>
    </cfRule>
  </conditionalFormatting>
  <conditionalFormatting sqref="L51:L52">
    <cfRule type="notContainsBlanks" dxfId="2995" priority="4173">
      <formula>LEN(TRIM(L51))&gt;0</formula>
    </cfRule>
  </conditionalFormatting>
  <conditionalFormatting sqref="L51:L52">
    <cfRule type="containsBlanks" dxfId="2994" priority="4174">
      <formula>LEN(TRIM(L51))=0</formula>
    </cfRule>
  </conditionalFormatting>
  <conditionalFormatting sqref="L52">
    <cfRule type="notContainsBlanks" dxfId="2993" priority="4175">
      <formula>LEN(TRIM(L52))&gt;0</formula>
    </cfRule>
  </conditionalFormatting>
  <conditionalFormatting sqref="L52">
    <cfRule type="containsBlanks" dxfId="2992" priority="4176">
      <formula>LEN(TRIM(L52))=0</formula>
    </cfRule>
  </conditionalFormatting>
  <conditionalFormatting sqref="L52">
    <cfRule type="notContainsBlanks" dxfId="2991" priority="4177">
      <formula>LEN(TRIM(L52))&gt;0</formula>
    </cfRule>
  </conditionalFormatting>
  <conditionalFormatting sqref="L52">
    <cfRule type="containsBlanks" dxfId="2990" priority="4178">
      <formula>LEN(TRIM(L52))=0</formula>
    </cfRule>
  </conditionalFormatting>
  <conditionalFormatting sqref="M51:Q51 Q53:W53 P59 M52:O52 Q52">
    <cfRule type="notContainsBlanks" dxfId="2989" priority="4179">
      <formula>LEN(TRIM(M51))&gt;0</formula>
    </cfRule>
  </conditionalFormatting>
  <conditionalFormatting sqref="M51:Q51 Q53:W53 P59 M52:O52 Q52">
    <cfRule type="containsBlanks" dxfId="2988" priority="4180">
      <formula>LEN(TRIM(M51))=0</formula>
    </cfRule>
  </conditionalFormatting>
  <conditionalFormatting sqref="N51">
    <cfRule type="notContainsBlanks" dxfId="2987" priority="4181">
      <formula>LEN(TRIM(N51))&gt;0</formula>
    </cfRule>
  </conditionalFormatting>
  <conditionalFormatting sqref="N51">
    <cfRule type="containsBlanks" dxfId="2986" priority="4182">
      <formula>LEN(TRIM(N51))=0</formula>
    </cfRule>
  </conditionalFormatting>
  <conditionalFormatting sqref="M61:Q62 N60 P59:P60">
    <cfRule type="notContainsBlanks" dxfId="2985" priority="4183">
      <formula>LEN(TRIM(M61))&gt;0</formula>
    </cfRule>
  </conditionalFormatting>
  <conditionalFormatting sqref="M61:Q62 N60 P59:P60">
    <cfRule type="containsBlanks" dxfId="2984" priority="4184">
      <formula>LEN(TRIM(M61))=0</formula>
    </cfRule>
  </conditionalFormatting>
  <conditionalFormatting sqref="M61:Q62 N60 P60">
    <cfRule type="notContainsBlanks" dxfId="2983" priority="4185">
      <formula>LEN(TRIM(M61))&gt;0</formula>
    </cfRule>
  </conditionalFormatting>
  <conditionalFormatting sqref="M61:Q62 N60 P60">
    <cfRule type="containsBlanks" dxfId="2982" priority="4186">
      <formula>LEN(TRIM(M61))=0</formula>
    </cfRule>
  </conditionalFormatting>
  <conditionalFormatting sqref="M51:M52">
    <cfRule type="notContainsBlanks" dxfId="2981" priority="4187">
      <formula>LEN(TRIM(M51))&gt;0</formula>
    </cfRule>
  </conditionalFormatting>
  <conditionalFormatting sqref="M51:M52">
    <cfRule type="containsBlanks" dxfId="2980" priority="4188">
      <formula>LEN(TRIM(M51))=0</formula>
    </cfRule>
  </conditionalFormatting>
  <conditionalFormatting sqref="M52">
    <cfRule type="notContainsBlanks" dxfId="2979" priority="4189">
      <formula>LEN(TRIM(M52))&gt;0</formula>
    </cfRule>
  </conditionalFormatting>
  <conditionalFormatting sqref="M52">
    <cfRule type="containsBlanks" dxfId="2978" priority="4190">
      <formula>LEN(TRIM(M52))=0</formula>
    </cfRule>
  </conditionalFormatting>
  <conditionalFormatting sqref="M52">
    <cfRule type="notContainsBlanks" dxfId="2977" priority="4191">
      <formula>LEN(TRIM(M52))&gt;0</formula>
    </cfRule>
  </conditionalFormatting>
  <conditionalFormatting sqref="M52">
    <cfRule type="containsBlanks" dxfId="2976" priority="4192">
      <formula>LEN(TRIM(M52))=0</formula>
    </cfRule>
  </conditionalFormatting>
  <conditionalFormatting sqref="N51:N52">
    <cfRule type="notContainsBlanks" dxfId="2975" priority="4193">
      <formula>LEN(TRIM(N51))&gt;0</formula>
    </cfRule>
  </conditionalFormatting>
  <conditionalFormatting sqref="N51:N52">
    <cfRule type="containsBlanks" dxfId="2974" priority="4194">
      <formula>LEN(TRIM(N51))=0</formula>
    </cfRule>
  </conditionalFormatting>
  <conditionalFormatting sqref="N52">
    <cfRule type="notContainsBlanks" dxfId="2973" priority="4195">
      <formula>LEN(TRIM(N52))&gt;0</formula>
    </cfRule>
  </conditionalFormatting>
  <conditionalFormatting sqref="N52">
    <cfRule type="containsBlanks" dxfId="2972" priority="4196">
      <formula>LEN(TRIM(N52))=0</formula>
    </cfRule>
  </conditionalFormatting>
  <conditionalFormatting sqref="N52">
    <cfRule type="notContainsBlanks" dxfId="2971" priority="4197">
      <formula>LEN(TRIM(N52))&gt;0</formula>
    </cfRule>
  </conditionalFormatting>
  <conditionalFormatting sqref="N52">
    <cfRule type="containsBlanks" dxfId="2970" priority="4198">
      <formula>LEN(TRIM(N52))=0</formula>
    </cfRule>
  </conditionalFormatting>
  <conditionalFormatting sqref="O51:O52">
    <cfRule type="notContainsBlanks" dxfId="2969" priority="4199">
      <formula>LEN(TRIM(O51))&gt;0</formula>
    </cfRule>
  </conditionalFormatting>
  <conditionalFormatting sqref="O51:O52">
    <cfRule type="containsBlanks" dxfId="2968" priority="4200">
      <formula>LEN(TRIM(O51))=0</formula>
    </cfRule>
  </conditionalFormatting>
  <conditionalFormatting sqref="O52">
    <cfRule type="notContainsBlanks" dxfId="2967" priority="4201">
      <formula>LEN(TRIM(O52))&gt;0</formula>
    </cfRule>
  </conditionalFormatting>
  <conditionalFormatting sqref="O52">
    <cfRule type="containsBlanks" dxfId="2966" priority="4202">
      <formula>LEN(TRIM(O52))=0</formula>
    </cfRule>
  </conditionalFormatting>
  <conditionalFormatting sqref="O52">
    <cfRule type="notContainsBlanks" dxfId="2965" priority="4203">
      <formula>LEN(TRIM(O52))&gt;0</formula>
    </cfRule>
  </conditionalFormatting>
  <conditionalFormatting sqref="O52">
    <cfRule type="containsBlanks" dxfId="2964" priority="4204">
      <formula>LEN(TRIM(O52))=0</formula>
    </cfRule>
  </conditionalFormatting>
  <conditionalFormatting sqref="P51 Q53:W53">
    <cfRule type="notContainsBlanks" dxfId="2963" priority="4205">
      <formula>LEN(TRIM(P51))&gt;0</formula>
    </cfRule>
  </conditionalFormatting>
  <conditionalFormatting sqref="P51 Q53:W53">
    <cfRule type="containsBlanks" dxfId="2962" priority="4206">
      <formula>LEN(TRIM(P51))=0</formula>
    </cfRule>
  </conditionalFormatting>
  <conditionalFormatting sqref="Q53:W53">
    <cfRule type="notContainsBlanks" dxfId="2961" priority="4207">
      <formula>LEN(TRIM(Q53))&gt;0</formula>
    </cfRule>
  </conditionalFormatting>
  <conditionalFormatting sqref="Q53:W53">
    <cfRule type="containsBlanks" dxfId="2960" priority="4208">
      <formula>LEN(TRIM(Q53))=0</formula>
    </cfRule>
  </conditionalFormatting>
  <conditionalFormatting sqref="Q53:W53">
    <cfRule type="notContainsBlanks" dxfId="2959" priority="4209">
      <formula>LEN(TRIM(Q53))&gt;0</formula>
    </cfRule>
  </conditionalFormatting>
  <conditionalFormatting sqref="Q53:W53">
    <cfRule type="containsBlanks" dxfId="2958" priority="4210">
      <formula>LEN(TRIM(Q53))=0</formula>
    </cfRule>
  </conditionalFormatting>
  <conditionalFormatting sqref="Q53:W53">
    <cfRule type="notContainsBlanks" dxfId="2957" priority="4211">
      <formula>LEN(TRIM(Q53))&gt;0</formula>
    </cfRule>
  </conditionalFormatting>
  <conditionalFormatting sqref="Q53:W53">
    <cfRule type="containsBlanks" dxfId="2956" priority="4212">
      <formula>LEN(TRIM(Q53))=0</formula>
    </cfRule>
  </conditionalFormatting>
  <conditionalFormatting sqref="Q53:W53">
    <cfRule type="notContainsBlanks" dxfId="2955" priority="4213">
      <formula>LEN(TRIM(Q53))&gt;0</formula>
    </cfRule>
  </conditionalFormatting>
  <conditionalFormatting sqref="Q53:W53">
    <cfRule type="containsBlanks" dxfId="2954" priority="4214">
      <formula>LEN(TRIM(Q53))=0</formula>
    </cfRule>
  </conditionalFormatting>
  <conditionalFormatting sqref="Q51:Q52">
    <cfRule type="notContainsBlanks" dxfId="2953" priority="4215">
      <formula>LEN(TRIM(Q51))&gt;0</formula>
    </cfRule>
  </conditionalFormatting>
  <conditionalFormatting sqref="Q51:Q52">
    <cfRule type="containsBlanks" dxfId="2952" priority="4216">
      <formula>LEN(TRIM(Q51))=0</formula>
    </cfRule>
  </conditionalFormatting>
  <conditionalFormatting sqref="Q52">
    <cfRule type="notContainsBlanks" dxfId="2951" priority="4217">
      <formula>LEN(TRIM(Q52))&gt;0</formula>
    </cfRule>
  </conditionalFormatting>
  <conditionalFormatting sqref="Q52">
    <cfRule type="containsBlanks" dxfId="2950" priority="4218">
      <formula>LEN(TRIM(Q52))=0</formula>
    </cfRule>
  </conditionalFormatting>
  <conditionalFormatting sqref="Q52">
    <cfRule type="notContainsBlanks" dxfId="2949" priority="4219">
      <formula>LEN(TRIM(Q52))&gt;0</formula>
    </cfRule>
  </conditionalFormatting>
  <conditionalFormatting sqref="Q52">
    <cfRule type="containsBlanks" dxfId="2948" priority="4220">
      <formula>LEN(TRIM(Q52))=0</formula>
    </cfRule>
  </conditionalFormatting>
  <conditionalFormatting sqref="S18">
    <cfRule type="notContainsBlanks" dxfId="2947" priority="4221">
      <formula>LEN(TRIM(S18))&gt;0</formula>
    </cfRule>
  </conditionalFormatting>
  <conditionalFormatting sqref="S18">
    <cfRule type="containsBlanks" dxfId="2946" priority="4222">
      <formula>LEN(TRIM(S18))=0</formula>
    </cfRule>
  </conditionalFormatting>
  <conditionalFormatting sqref="S17">
    <cfRule type="notContainsBlanks" dxfId="2945" priority="4223">
      <formula>LEN(TRIM(S17))&gt;0</formula>
    </cfRule>
  </conditionalFormatting>
  <conditionalFormatting sqref="S17">
    <cfRule type="containsBlanks" dxfId="2944" priority="4224">
      <formula>LEN(TRIM(S17))=0</formula>
    </cfRule>
  </conditionalFormatting>
  <conditionalFormatting sqref="R18">
    <cfRule type="notContainsBlanks" dxfId="2943" priority="4225">
      <formula>LEN(TRIM(R18))&gt;0</formula>
    </cfRule>
  </conditionalFormatting>
  <conditionalFormatting sqref="R18">
    <cfRule type="containsBlanks" dxfId="2942" priority="4226">
      <formula>LEN(TRIM(R18))=0</formula>
    </cfRule>
  </conditionalFormatting>
  <conditionalFormatting sqref="R18">
    <cfRule type="notContainsBlanks" dxfId="2941" priority="4227">
      <formula>LEN(TRIM(R18))&gt;0</formula>
    </cfRule>
  </conditionalFormatting>
  <conditionalFormatting sqref="R18">
    <cfRule type="containsBlanks" dxfId="2940" priority="4228">
      <formula>LEN(TRIM(R18))=0</formula>
    </cfRule>
  </conditionalFormatting>
  <conditionalFormatting sqref="R18">
    <cfRule type="notContainsBlanks" dxfId="2939" priority="4229">
      <formula>LEN(TRIM(R18))&gt;0</formula>
    </cfRule>
  </conditionalFormatting>
  <conditionalFormatting sqref="R18">
    <cfRule type="containsBlanks" dxfId="2938" priority="4230">
      <formula>LEN(TRIM(R18))=0</formula>
    </cfRule>
  </conditionalFormatting>
  <conditionalFormatting sqref="S18:S20">
    <cfRule type="notContainsBlanks" dxfId="2937" priority="4231">
      <formula>LEN(TRIM(S18))&gt;0</formula>
    </cfRule>
  </conditionalFormatting>
  <conditionalFormatting sqref="S18:S20">
    <cfRule type="containsBlanks" dxfId="2936" priority="4232">
      <formula>LEN(TRIM(S18))=0</formula>
    </cfRule>
  </conditionalFormatting>
  <conditionalFormatting sqref="U5">
    <cfRule type="notContainsBlanks" dxfId="2935" priority="4233">
      <formula>LEN(TRIM(U5))&gt;0</formula>
    </cfRule>
  </conditionalFormatting>
  <conditionalFormatting sqref="U5">
    <cfRule type="containsBlanks" dxfId="2934" priority="4234">
      <formula>LEN(TRIM(U5))=0</formula>
    </cfRule>
  </conditionalFormatting>
  <conditionalFormatting sqref="X5">
    <cfRule type="notContainsBlanks" dxfId="2933" priority="4235">
      <formula>LEN(TRIM(X5))&gt;0</formula>
    </cfRule>
  </conditionalFormatting>
  <conditionalFormatting sqref="X5">
    <cfRule type="containsBlanks" dxfId="2932" priority="4236">
      <formula>LEN(TRIM(X5))=0</formula>
    </cfRule>
  </conditionalFormatting>
  <conditionalFormatting sqref="T15">
    <cfRule type="notContainsBlanks" dxfId="2931" priority="4237">
      <formula>LEN(TRIM(T15))&gt;0</formula>
    </cfRule>
  </conditionalFormatting>
  <conditionalFormatting sqref="T15">
    <cfRule type="containsBlanks" dxfId="2930" priority="4238">
      <formula>LEN(TRIM(T15))=0</formula>
    </cfRule>
  </conditionalFormatting>
  <conditionalFormatting sqref="T15">
    <cfRule type="notContainsBlanks" dxfId="2929" priority="4239">
      <formula>LEN(TRIM(T15))&gt;0</formula>
    </cfRule>
  </conditionalFormatting>
  <conditionalFormatting sqref="T15">
    <cfRule type="containsBlanks" dxfId="2928" priority="4240">
      <formula>LEN(TRIM(T15))=0</formula>
    </cfRule>
  </conditionalFormatting>
  <conditionalFormatting sqref="U50">
    <cfRule type="notContainsBlanks" dxfId="2927" priority="4241">
      <formula>LEN(TRIM(U50))&gt;0</formula>
    </cfRule>
  </conditionalFormatting>
  <conditionalFormatting sqref="U50">
    <cfRule type="containsBlanks" dxfId="2926" priority="4242">
      <formula>LEN(TRIM(U50))=0</formula>
    </cfRule>
  </conditionalFormatting>
  <conditionalFormatting sqref="U50">
    <cfRule type="notContainsBlanks" dxfId="2925" priority="4243">
      <formula>LEN(TRIM(U50))&gt;0</formula>
    </cfRule>
  </conditionalFormatting>
  <conditionalFormatting sqref="U50">
    <cfRule type="containsBlanks" dxfId="2924" priority="4244">
      <formula>LEN(TRIM(U50))=0</formula>
    </cfRule>
  </conditionalFormatting>
  <conditionalFormatting sqref="U50">
    <cfRule type="notContainsBlanks" dxfId="2923" priority="4245">
      <formula>LEN(TRIM(U50))&gt;0</formula>
    </cfRule>
  </conditionalFormatting>
  <conditionalFormatting sqref="U50">
    <cfRule type="containsBlanks" dxfId="2922" priority="4246">
      <formula>LEN(TRIM(U50))=0</formula>
    </cfRule>
  </conditionalFormatting>
  <conditionalFormatting sqref="H131">
    <cfRule type="notContainsBlanks" dxfId="2921" priority="4247">
      <formula>LEN(TRIM(H131))&gt;0</formula>
    </cfRule>
  </conditionalFormatting>
  <conditionalFormatting sqref="H131">
    <cfRule type="containsBlanks" dxfId="2920" priority="4248">
      <formula>LEN(TRIM(H131))=0</formula>
    </cfRule>
  </conditionalFormatting>
  <conditionalFormatting sqref="H132">
    <cfRule type="notContainsBlanks" dxfId="2919" priority="4249">
      <formula>LEN(TRIM(H132))&gt;0</formula>
    </cfRule>
  </conditionalFormatting>
  <conditionalFormatting sqref="H132">
    <cfRule type="containsBlanks" dxfId="2918" priority="4250">
      <formula>LEN(TRIM(H132))=0</formula>
    </cfRule>
  </conditionalFormatting>
  <conditionalFormatting sqref="H133">
    <cfRule type="notContainsBlanks" dxfId="2917" priority="4251">
      <formula>LEN(TRIM(H133))&gt;0</formula>
    </cfRule>
  </conditionalFormatting>
  <conditionalFormatting sqref="H133">
    <cfRule type="containsBlanks" dxfId="2916" priority="4252">
      <formula>LEN(TRIM(H133))=0</formula>
    </cfRule>
  </conditionalFormatting>
  <conditionalFormatting sqref="H134">
    <cfRule type="notContainsBlanks" dxfId="2915" priority="4253">
      <formula>LEN(TRIM(H134))&gt;0</formula>
    </cfRule>
  </conditionalFormatting>
  <conditionalFormatting sqref="H134">
    <cfRule type="containsBlanks" dxfId="2914" priority="4254">
      <formula>LEN(TRIM(H134))=0</formula>
    </cfRule>
  </conditionalFormatting>
  <conditionalFormatting sqref="H129 H131:H137">
    <cfRule type="notContainsBlanks" dxfId="2913" priority="4255">
      <formula>LEN(TRIM(H129))&gt;0</formula>
    </cfRule>
  </conditionalFormatting>
  <conditionalFormatting sqref="H129 H131:H137">
    <cfRule type="containsBlanks" dxfId="2912" priority="4256">
      <formula>LEN(TRIM(H129))=0</formula>
    </cfRule>
  </conditionalFormatting>
  <conditionalFormatting sqref="H136">
    <cfRule type="notContainsBlanks" dxfId="2911" priority="4257">
      <formula>LEN(TRIM(H136))&gt;0</formula>
    </cfRule>
  </conditionalFormatting>
  <conditionalFormatting sqref="H136">
    <cfRule type="containsBlanks" dxfId="2910" priority="4258">
      <formula>LEN(TRIM(H136))=0</formula>
    </cfRule>
  </conditionalFormatting>
  <conditionalFormatting sqref="H129 H131:H137">
    <cfRule type="notContainsBlanks" dxfId="2909" priority="4259">
      <formula>LEN(TRIM(H129))&gt;0</formula>
    </cfRule>
  </conditionalFormatting>
  <conditionalFormatting sqref="H129 H131:H137">
    <cfRule type="containsBlanks" dxfId="2908" priority="4260">
      <formula>LEN(TRIM(H129))=0</formula>
    </cfRule>
  </conditionalFormatting>
  <conditionalFormatting sqref="H136">
    <cfRule type="notContainsBlanks" dxfId="2907" priority="4261">
      <formula>LEN(TRIM(H136))&gt;0</formula>
    </cfRule>
  </conditionalFormatting>
  <conditionalFormatting sqref="H136">
    <cfRule type="containsBlanks" dxfId="2906" priority="4262">
      <formula>LEN(TRIM(H136))=0</formula>
    </cfRule>
  </conditionalFormatting>
  <conditionalFormatting sqref="H135:H137">
    <cfRule type="notContainsBlanks" dxfId="2905" priority="4263">
      <formula>LEN(TRIM(H135))&gt;0</formula>
    </cfRule>
  </conditionalFormatting>
  <conditionalFormatting sqref="H135:H137">
    <cfRule type="containsBlanks" dxfId="2904" priority="4264">
      <formula>LEN(TRIM(H135))=0</formula>
    </cfRule>
  </conditionalFormatting>
  <conditionalFormatting sqref="H136">
    <cfRule type="notContainsBlanks" dxfId="2903" priority="4265">
      <formula>LEN(TRIM(H136))&gt;0</formula>
    </cfRule>
  </conditionalFormatting>
  <conditionalFormatting sqref="H136">
    <cfRule type="containsBlanks" dxfId="2902" priority="4266">
      <formula>LEN(TRIM(H136))=0</formula>
    </cfRule>
  </conditionalFormatting>
  <conditionalFormatting sqref="H136">
    <cfRule type="notContainsBlanks" dxfId="2901" priority="4267">
      <formula>LEN(TRIM(H136))&gt;0</formula>
    </cfRule>
  </conditionalFormatting>
  <conditionalFormatting sqref="H136">
    <cfRule type="containsBlanks" dxfId="2900" priority="4268">
      <formula>LEN(TRIM(H136))=0</formula>
    </cfRule>
  </conditionalFormatting>
  <conditionalFormatting sqref="H130:H137">
    <cfRule type="notContainsBlanks" dxfId="2899" priority="4269">
      <formula>LEN(TRIM(H130))&gt;0</formula>
    </cfRule>
  </conditionalFormatting>
  <conditionalFormatting sqref="H130:H137">
    <cfRule type="containsBlanks" dxfId="2898" priority="4270">
      <formula>LEN(TRIM(H130))=0</formula>
    </cfRule>
  </conditionalFormatting>
  <conditionalFormatting sqref="H130:H137">
    <cfRule type="notContainsBlanks" dxfId="2897" priority="4271">
      <formula>LEN(TRIM(H130))&gt;0</formula>
    </cfRule>
  </conditionalFormatting>
  <conditionalFormatting sqref="H130:H137">
    <cfRule type="containsBlanks" dxfId="2896" priority="4272">
      <formula>LEN(TRIM(H130))=0</formula>
    </cfRule>
  </conditionalFormatting>
  <conditionalFormatting sqref="H129">
    <cfRule type="notContainsBlanks" dxfId="2895" priority="4273">
      <formula>LEN(TRIM(H129))&gt;0</formula>
    </cfRule>
  </conditionalFormatting>
  <conditionalFormatting sqref="H129">
    <cfRule type="containsBlanks" dxfId="2894" priority="4274">
      <formula>LEN(TRIM(H129))=0</formula>
    </cfRule>
  </conditionalFormatting>
  <conditionalFormatting sqref="H129">
    <cfRule type="notContainsBlanks" dxfId="2893" priority="4275">
      <formula>LEN(TRIM(H129))&gt;0</formula>
    </cfRule>
  </conditionalFormatting>
  <conditionalFormatting sqref="H129">
    <cfRule type="containsBlanks" dxfId="2892" priority="4276">
      <formula>LEN(TRIM(H129))=0</formula>
    </cfRule>
  </conditionalFormatting>
  <conditionalFormatting sqref="H131:H132">
    <cfRule type="notContainsBlanks" dxfId="2891" priority="4277">
      <formula>LEN(TRIM(H131))&gt;0</formula>
    </cfRule>
  </conditionalFormatting>
  <conditionalFormatting sqref="H131:H132">
    <cfRule type="containsBlanks" dxfId="2890" priority="4278">
      <formula>LEN(TRIM(H131))=0</formula>
    </cfRule>
  </conditionalFormatting>
  <conditionalFormatting sqref="H131:H132">
    <cfRule type="notContainsBlanks" dxfId="2889" priority="4279">
      <formula>LEN(TRIM(H131))&gt;0</formula>
    </cfRule>
  </conditionalFormatting>
  <conditionalFormatting sqref="H131:H132">
    <cfRule type="containsBlanks" dxfId="2888" priority="4280">
      <formula>LEN(TRIM(H131))=0</formula>
    </cfRule>
  </conditionalFormatting>
  <conditionalFormatting sqref="H130:H137">
    <cfRule type="notContainsBlanks" dxfId="2887" priority="4281">
      <formula>LEN(TRIM(H130))&gt;0</formula>
    </cfRule>
  </conditionalFormatting>
  <conditionalFormatting sqref="H130:H137">
    <cfRule type="containsBlanks" dxfId="2886" priority="4282">
      <formula>LEN(TRIM(H130))=0</formula>
    </cfRule>
  </conditionalFormatting>
  <conditionalFormatting sqref="H130:H137">
    <cfRule type="notContainsBlanks" dxfId="2885" priority="4283">
      <formula>LEN(TRIM(H130))&gt;0</formula>
    </cfRule>
  </conditionalFormatting>
  <conditionalFormatting sqref="H130:H137">
    <cfRule type="containsBlanks" dxfId="2884" priority="4284">
      <formula>LEN(TRIM(H130))=0</formula>
    </cfRule>
  </conditionalFormatting>
  <conditionalFormatting sqref="K340:K352">
    <cfRule type="notContainsBlanks" dxfId="2883" priority="4285">
      <formula>LEN(TRIM(K340))&gt;0</formula>
    </cfRule>
  </conditionalFormatting>
  <conditionalFormatting sqref="K340:K352">
    <cfRule type="containsBlanks" dxfId="2882" priority="4286">
      <formula>LEN(TRIM(K340))=0</formula>
    </cfRule>
  </conditionalFormatting>
  <conditionalFormatting sqref="K344:K347">
    <cfRule type="notContainsBlanks" dxfId="2881" priority="4287">
      <formula>LEN(TRIM(K344))&gt;0</formula>
    </cfRule>
  </conditionalFormatting>
  <conditionalFormatting sqref="K344:K347">
    <cfRule type="containsBlanks" dxfId="2880" priority="4288">
      <formula>LEN(TRIM(K344))=0</formula>
    </cfRule>
  </conditionalFormatting>
  <conditionalFormatting sqref="K344:K345">
    <cfRule type="notContainsBlanks" dxfId="2879" priority="4289">
      <formula>LEN(TRIM(K344))&gt;0</formula>
    </cfRule>
  </conditionalFormatting>
  <conditionalFormatting sqref="K344:K345">
    <cfRule type="containsBlanks" dxfId="2878" priority="4290">
      <formula>LEN(TRIM(K344))=0</formula>
    </cfRule>
  </conditionalFormatting>
  <conditionalFormatting sqref="K348:K349">
    <cfRule type="notContainsBlanks" dxfId="2877" priority="4291">
      <formula>LEN(TRIM(K348))&gt;0</formula>
    </cfRule>
  </conditionalFormatting>
  <conditionalFormatting sqref="K348:K349">
    <cfRule type="containsBlanks" dxfId="2876" priority="4292">
      <formula>LEN(TRIM(K348))=0</formula>
    </cfRule>
  </conditionalFormatting>
  <conditionalFormatting sqref="K348:K349">
    <cfRule type="notContainsBlanks" dxfId="2875" priority="4293">
      <formula>LEN(TRIM(K348))&gt;0</formula>
    </cfRule>
  </conditionalFormatting>
  <conditionalFormatting sqref="K348:K349">
    <cfRule type="containsBlanks" dxfId="2874" priority="4294">
      <formula>LEN(TRIM(K348))=0</formula>
    </cfRule>
  </conditionalFormatting>
  <conditionalFormatting sqref="K348:K352">
    <cfRule type="notContainsBlanks" dxfId="2873" priority="4295">
      <formula>LEN(TRIM(K348))&gt;0</formula>
    </cfRule>
  </conditionalFormatting>
  <conditionalFormatting sqref="K348:K352">
    <cfRule type="containsBlanks" dxfId="2872" priority="4296">
      <formula>LEN(TRIM(K348))=0</formula>
    </cfRule>
  </conditionalFormatting>
  <conditionalFormatting sqref="K348:K352">
    <cfRule type="notContainsBlanks" dxfId="2871" priority="4297">
      <formula>LEN(TRIM(K348))&gt;0</formula>
    </cfRule>
  </conditionalFormatting>
  <conditionalFormatting sqref="K348:K352">
    <cfRule type="containsBlanks" dxfId="2870" priority="4298">
      <formula>LEN(TRIM(K348))=0</formula>
    </cfRule>
  </conditionalFormatting>
  <conditionalFormatting sqref="K350:K352">
    <cfRule type="notContainsBlanks" dxfId="2869" priority="4299">
      <formula>LEN(TRIM(K350))&gt;0</formula>
    </cfRule>
  </conditionalFormatting>
  <conditionalFormatting sqref="K350:K352">
    <cfRule type="containsBlanks" dxfId="2868" priority="4300">
      <formula>LEN(TRIM(K350))=0</formula>
    </cfRule>
  </conditionalFormatting>
  <conditionalFormatting sqref="K351:K352">
    <cfRule type="notContainsBlanks" dxfId="2867" priority="4301">
      <formula>LEN(TRIM(K351))&gt;0</formula>
    </cfRule>
  </conditionalFormatting>
  <conditionalFormatting sqref="K351:K352">
    <cfRule type="containsBlanks" dxfId="2866" priority="4302">
      <formula>LEN(TRIM(K351))=0</formula>
    </cfRule>
  </conditionalFormatting>
  <conditionalFormatting sqref="K342">
    <cfRule type="notContainsBlanks" dxfId="2865" priority="4303">
      <formula>LEN(TRIM(K342))&gt;0</formula>
    </cfRule>
  </conditionalFormatting>
  <conditionalFormatting sqref="K342">
    <cfRule type="containsBlanks" dxfId="2864" priority="4304">
      <formula>LEN(TRIM(K342))=0</formula>
    </cfRule>
  </conditionalFormatting>
  <conditionalFormatting sqref="K342">
    <cfRule type="notContainsBlanks" dxfId="2863" priority="4305">
      <formula>LEN(TRIM(K342))&gt;0</formula>
    </cfRule>
  </conditionalFormatting>
  <conditionalFormatting sqref="K342">
    <cfRule type="containsBlanks" dxfId="2862" priority="4306">
      <formula>LEN(TRIM(K342))=0</formula>
    </cfRule>
  </conditionalFormatting>
  <conditionalFormatting sqref="K353">
    <cfRule type="notContainsBlanks" dxfId="2861" priority="4307">
      <formula>LEN(TRIM(K353))&gt;0</formula>
    </cfRule>
  </conditionalFormatting>
  <conditionalFormatting sqref="K353">
    <cfRule type="containsBlanks" dxfId="2860" priority="4308">
      <formula>LEN(TRIM(K353))=0</formula>
    </cfRule>
  </conditionalFormatting>
  <conditionalFormatting sqref="K353">
    <cfRule type="notContainsBlanks" dxfId="2859" priority="4309">
      <formula>LEN(TRIM(K353))&gt;0</formula>
    </cfRule>
  </conditionalFormatting>
  <conditionalFormatting sqref="K353">
    <cfRule type="containsBlanks" dxfId="2858" priority="4310">
      <formula>LEN(TRIM(K353))=0</formula>
    </cfRule>
  </conditionalFormatting>
  <conditionalFormatting sqref="K353">
    <cfRule type="notContainsBlanks" dxfId="2857" priority="4311">
      <formula>LEN(TRIM(K353))&gt;0</formula>
    </cfRule>
  </conditionalFormatting>
  <conditionalFormatting sqref="K353">
    <cfRule type="containsBlanks" dxfId="2856" priority="4312">
      <formula>LEN(TRIM(K353))=0</formula>
    </cfRule>
  </conditionalFormatting>
  <conditionalFormatting sqref="K353">
    <cfRule type="notContainsBlanks" dxfId="2855" priority="4313">
      <formula>LEN(TRIM(K353))&gt;0</formula>
    </cfRule>
  </conditionalFormatting>
  <conditionalFormatting sqref="K353">
    <cfRule type="containsBlanks" dxfId="2854" priority="4314">
      <formula>LEN(TRIM(K353))=0</formula>
    </cfRule>
  </conditionalFormatting>
  <conditionalFormatting sqref="K353">
    <cfRule type="notContainsBlanks" dxfId="2853" priority="4315">
      <formula>LEN(TRIM(K353))&gt;0</formula>
    </cfRule>
  </conditionalFormatting>
  <conditionalFormatting sqref="K353">
    <cfRule type="containsBlanks" dxfId="2852" priority="4316">
      <formula>LEN(TRIM(K353))=0</formula>
    </cfRule>
  </conditionalFormatting>
  <conditionalFormatting sqref="K353">
    <cfRule type="notContainsBlanks" dxfId="2851" priority="4317">
      <formula>LEN(TRIM(K353))&gt;0</formula>
    </cfRule>
  </conditionalFormatting>
  <conditionalFormatting sqref="K353">
    <cfRule type="containsBlanks" dxfId="2850" priority="4318">
      <formula>LEN(TRIM(K353))=0</formula>
    </cfRule>
  </conditionalFormatting>
  <conditionalFormatting sqref="K353">
    <cfRule type="notContainsBlanks" dxfId="2849" priority="4319">
      <formula>LEN(TRIM(K353))&gt;0</formula>
    </cfRule>
  </conditionalFormatting>
  <conditionalFormatting sqref="K353">
    <cfRule type="containsBlanks" dxfId="2848" priority="4320">
      <formula>LEN(TRIM(K353))=0</formula>
    </cfRule>
  </conditionalFormatting>
  <conditionalFormatting sqref="K353">
    <cfRule type="notContainsBlanks" dxfId="2847" priority="4321">
      <formula>LEN(TRIM(K353))&gt;0</formula>
    </cfRule>
  </conditionalFormatting>
  <conditionalFormatting sqref="K353">
    <cfRule type="containsBlanks" dxfId="2846" priority="4322">
      <formula>LEN(TRIM(K353))=0</formula>
    </cfRule>
  </conditionalFormatting>
  <conditionalFormatting sqref="K353">
    <cfRule type="notContainsBlanks" dxfId="2845" priority="4323">
      <formula>LEN(TRIM(K353))&gt;0</formula>
    </cfRule>
  </conditionalFormatting>
  <conditionalFormatting sqref="K353">
    <cfRule type="containsBlanks" dxfId="2844" priority="4324">
      <formula>LEN(TRIM(K353))=0</formula>
    </cfRule>
  </conditionalFormatting>
  <conditionalFormatting sqref="K353">
    <cfRule type="notContainsBlanks" dxfId="2843" priority="4325">
      <formula>LEN(TRIM(K353))&gt;0</formula>
    </cfRule>
  </conditionalFormatting>
  <conditionalFormatting sqref="K353">
    <cfRule type="containsBlanks" dxfId="2842" priority="4326">
      <formula>LEN(TRIM(K353))=0</formula>
    </cfRule>
  </conditionalFormatting>
  <conditionalFormatting sqref="K353">
    <cfRule type="notContainsBlanks" dxfId="2841" priority="4327">
      <formula>LEN(TRIM(K353))&gt;0</formula>
    </cfRule>
  </conditionalFormatting>
  <conditionalFormatting sqref="K353">
    <cfRule type="containsBlanks" dxfId="2840" priority="4328">
      <formula>LEN(TRIM(K353))=0</formula>
    </cfRule>
  </conditionalFormatting>
  <conditionalFormatting sqref="K353">
    <cfRule type="notContainsBlanks" dxfId="2839" priority="4329">
      <formula>LEN(TRIM(K353))&gt;0</formula>
    </cfRule>
  </conditionalFormatting>
  <conditionalFormatting sqref="K353">
    <cfRule type="containsBlanks" dxfId="2838" priority="4330">
      <formula>LEN(TRIM(K353))=0</formula>
    </cfRule>
  </conditionalFormatting>
  <conditionalFormatting sqref="K353">
    <cfRule type="notContainsBlanks" dxfId="2837" priority="4331">
      <formula>LEN(TRIM(K353))&gt;0</formula>
    </cfRule>
  </conditionalFormatting>
  <conditionalFormatting sqref="K353">
    <cfRule type="containsBlanks" dxfId="2836" priority="4332">
      <formula>LEN(TRIM(K353))=0</formula>
    </cfRule>
  </conditionalFormatting>
  <conditionalFormatting sqref="K353">
    <cfRule type="notContainsBlanks" dxfId="2835" priority="4333">
      <formula>LEN(TRIM(K353))&gt;0</formula>
    </cfRule>
  </conditionalFormatting>
  <conditionalFormatting sqref="K353">
    <cfRule type="containsBlanks" dxfId="2834" priority="4334">
      <formula>LEN(TRIM(K353))=0</formula>
    </cfRule>
  </conditionalFormatting>
  <conditionalFormatting sqref="K353">
    <cfRule type="notContainsBlanks" dxfId="2833" priority="4335">
      <formula>LEN(TRIM(K353))&gt;0</formula>
    </cfRule>
  </conditionalFormatting>
  <conditionalFormatting sqref="K353">
    <cfRule type="containsBlanks" dxfId="2832" priority="4336">
      <formula>LEN(TRIM(K353))=0</formula>
    </cfRule>
  </conditionalFormatting>
  <conditionalFormatting sqref="K353">
    <cfRule type="notContainsBlanks" dxfId="2831" priority="4337">
      <formula>LEN(TRIM(K353))&gt;0</formula>
    </cfRule>
  </conditionalFormatting>
  <conditionalFormatting sqref="K353">
    <cfRule type="containsBlanks" dxfId="2830" priority="4338">
      <formula>LEN(TRIM(K353))=0</formula>
    </cfRule>
  </conditionalFormatting>
  <conditionalFormatting sqref="K353">
    <cfRule type="notContainsBlanks" dxfId="2829" priority="4339">
      <formula>LEN(TRIM(K353))&gt;0</formula>
    </cfRule>
  </conditionalFormatting>
  <conditionalFormatting sqref="K353">
    <cfRule type="containsBlanks" dxfId="2828" priority="4340">
      <formula>LEN(TRIM(K353))=0</formula>
    </cfRule>
  </conditionalFormatting>
  <conditionalFormatting sqref="K353">
    <cfRule type="notContainsBlanks" dxfId="2827" priority="4341">
      <formula>LEN(TRIM(K353))&gt;0</formula>
    </cfRule>
  </conditionalFormatting>
  <conditionalFormatting sqref="K353">
    <cfRule type="containsBlanks" dxfId="2826" priority="4342">
      <formula>LEN(TRIM(K353))=0</formula>
    </cfRule>
  </conditionalFormatting>
  <conditionalFormatting sqref="K353">
    <cfRule type="notContainsBlanks" dxfId="2825" priority="4343">
      <formula>LEN(TRIM(K353))&gt;0</formula>
    </cfRule>
  </conditionalFormatting>
  <conditionalFormatting sqref="K353">
    <cfRule type="containsBlanks" dxfId="2824" priority="4344">
      <formula>LEN(TRIM(K353))=0</formula>
    </cfRule>
  </conditionalFormatting>
  <conditionalFormatting sqref="K353">
    <cfRule type="notContainsBlanks" dxfId="2823" priority="4345">
      <formula>LEN(TRIM(K353))&gt;0</formula>
    </cfRule>
  </conditionalFormatting>
  <conditionalFormatting sqref="K353">
    <cfRule type="containsBlanks" dxfId="2822" priority="4346">
      <formula>LEN(TRIM(K353))=0</formula>
    </cfRule>
  </conditionalFormatting>
  <conditionalFormatting sqref="K353">
    <cfRule type="notContainsBlanks" dxfId="2821" priority="4347">
      <formula>LEN(TRIM(K353))&gt;0</formula>
    </cfRule>
  </conditionalFormatting>
  <conditionalFormatting sqref="K353">
    <cfRule type="containsBlanks" dxfId="2820" priority="4348">
      <formula>LEN(TRIM(K353))=0</formula>
    </cfRule>
  </conditionalFormatting>
  <conditionalFormatting sqref="K353">
    <cfRule type="notContainsBlanks" dxfId="2819" priority="4349">
      <formula>LEN(TRIM(K353))&gt;0</formula>
    </cfRule>
  </conditionalFormatting>
  <conditionalFormatting sqref="K353">
    <cfRule type="containsBlanks" dxfId="2818" priority="4350">
      <formula>LEN(TRIM(K353))=0</formula>
    </cfRule>
  </conditionalFormatting>
  <conditionalFormatting sqref="K353">
    <cfRule type="notContainsBlanks" dxfId="2817" priority="4351">
      <formula>LEN(TRIM(K353))&gt;0</formula>
    </cfRule>
  </conditionalFormatting>
  <conditionalFormatting sqref="K353">
    <cfRule type="containsBlanks" dxfId="2816" priority="4352">
      <formula>LEN(TRIM(K353))=0</formula>
    </cfRule>
  </conditionalFormatting>
  <conditionalFormatting sqref="K353">
    <cfRule type="notContainsBlanks" dxfId="2815" priority="4353">
      <formula>LEN(TRIM(K353))&gt;0</formula>
    </cfRule>
  </conditionalFormatting>
  <conditionalFormatting sqref="K353">
    <cfRule type="containsBlanks" dxfId="2814" priority="4354">
      <formula>LEN(TRIM(K353))=0</formula>
    </cfRule>
  </conditionalFormatting>
  <conditionalFormatting sqref="K353">
    <cfRule type="notContainsBlanks" dxfId="2813" priority="4355">
      <formula>LEN(TRIM(K353))&gt;0</formula>
    </cfRule>
  </conditionalFormatting>
  <conditionalFormatting sqref="K353">
    <cfRule type="containsBlanks" dxfId="2812" priority="4356">
      <formula>LEN(TRIM(K353))=0</formula>
    </cfRule>
  </conditionalFormatting>
  <conditionalFormatting sqref="K353">
    <cfRule type="notContainsBlanks" dxfId="2811" priority="4357">
      <formula>LEN(TRIM(K353))&gt;0</formula>
    </cfRule>
  </conditionalFormatting>
  <conditionalFormatting sqref="K353">
    <cfRule type="containsBlanks" dxfId="2810" priority="4358">
      <formula>LEN(TRIM(K353))=0</formula>
    </cfRule>
  </conditionalFormatting>
  <conditionalFormatting sqref="N340:N353">
    <cfRule type="notContainsBlanks" dxfId="2809" priority="4359">
      <formula>LEN(TRIM(N340))&gt;0</formula>
    </cfRule>
  </conditionalFormatting>
  <conditionalFormatting sqref="N340:N353">
    <cfRule type="containsBlanks" dxfId="2808" priority="4360">
      <formula>LEN(TRIM(N340))=0</formula>
    </cfRule>
  </conditionalFormatting>
  <conditionalFormatting sqref="N340:N353">
    <cfRule type="notContainsBlanks" dxfId="2807" priority="4361">
      <formula>LEN(TRIM(N340))&gt;0</formula>
    </cfRule>
  </conditionalFormatting>
  <conditionalFormatting sqref="N340:N353">
    <cfRule type="containsBlanks" dxfId="2806" priority="4362">
      <formula>LEN(TRIM(N340))=0</formula>
    </cfRule>
  </conditionalFormatting>
  <conditionalFormatting sqref="N340:N353">
    <cfRule type="notContainsBlanks" dxfId="2805" priority="4363">
      <formula>LEN(TRIM(N340))&gt;0</formula>
    </cfRule>
  </conditionalFormatting>
  <conditionalFormatting sqref="N340:N353">
    <cfRule type="containsBlanks" dxfId="2804" priority="4364">
      <formula>LEN(TRIM(N340))=0</formula>
    </cfRule>
  </conditionalFormatting>
  <conditionalFormatting sqref="N340:N353">
    <cfRule type="notContainsBlanks" dxfId="2803" priority="4365">
      <formula>LEN(TRIM(N340))&gt;0</formula>
    </cfRule>
  </conditionalFormatting>
  <conditionalFormatting sqref="N340:N353">
    <cfRule type="containsBlanks" dxfId="2802" priority="4366">
      <formula>LEN(TRIM(N340))=0</formula>
    </cfRule>
  </conditionalFormatting>
  <conditionalFormatting sqref="N340:N353">
    <cfRule type="notContainsBlanks" dxfId="2801" priority="4367">
      <formula>LEN(TRIM(N340))&gt;0</formula>
    </cfRule>
  </conditionalFormatting>
  <conditionalFormatting sqref="N340:N353">
    <cfRule type="containsBlanks" dxfId="2800" priority="4368">
      <formula>LEN(TRIM(N340))=0</formula>
    </cfRule>
  </conditionalFormatting>
  <conditionalFormatting sqref="N340:N353">
    <cfRule type="notContainsBlanks" dxfId="2799" priority="4369">
      <formula>LEN(TRIM(N340))&gt;0</formula>
    </cfRule>
  </conditionalFormatting>
  <conditionalFormatting sqref="N340:N353">
    <cfRule type="containsBlanks" dxfId="2798" priority="4370">
      <formula>LEN(TRIM(N340))=0</formula>
    </cfRule>
  </conditionalFormatting>
  <conditionalFormatting sqref="N340:N353">
    <cfRule type="notContainsBlanks" dxfId="2797" priority="4371">
      <formula>LEN(TRIM(N340))&gt;0</formula>
    </cfRule>
  </conditionalFormatting>
  <conditionalFormatting sqref="N340:N353">
    <cfRule type="containsBlanks" dxfId="2796" priority="4372">
      <formula>LEN(TRIM(N340))=0</formula>
    </cfRule>
  </conditionalFormatting>
  <conditionalFormatting sqref="N340:N353">
    <cfRule type="notContainsBlanks" dxfId="2795" priority="4373">
      <formula>LEN(TRIM(N340))&gt;0</formula>
    </cfRule>
  </conditionalFormatting>
  <conditionalFormatting sqref="N340:N353">
    <cfRule type="containsBlanks" dxfId="2794" priority="4374">
      <formula>LEN(TRIM(N340))=0</formula>
    </cfRule>
  </conditionalFormatting>
  <conditionalFormatting sqref="N340:N353">
    <cfRule type="notContainsBlanks" dxfId="2793" priority="4375">
      <formula>LEN(TRIM(N340))&gt;0</formula>
    </cfRule>
  </conditionalFormatting>
  <conditionalFormatting sqref="N340:N353">
    <cfRule type="containsBlanks" dxfId="2792" priority="4376">
      <formula>LEN(TRIM(N340))=0</formula>
    </cfRule>
  </conditionalFormatting>
  <conditionalFormatting sqref="O340:O353">
    <cfRule type="notContainsBlanks" dxfId="2791" priority="4377">
      <formula>LEN(TRIM(O340))&gt;0</formula>
    </cfRule>
  </conditionalFormatting>
  <conditionalFormatting sqref="O340:O353">
    <cfRule type="containsBlanks" dxfId="2790" priority="4378">
      <formula>LEN(TRIM(O340))=0</formula>
    </cfRule>
  </conditionalFormatting>
  <conditionalFormatting sqref="O340:O353">
    <cfRule type="notContainsBlanks" dxfId="2789" priority="4379">
      <formula>LEN(TRIM(O340))&gt;0</formula>
    </cfRule>
  </conditionalFormatting>
  <conditionalFormatting sqref="O340:O353">
    <cfRule type="containsBlanks" dxfId="2788" priority="4380">
      <formula>LEN(TRIM(O340))=0</formula>
    </cfRule>
  </conditionalFormatting>
  <conditionalFormatting sqref="O340:O353">
    <cfRule type="notContainsBlanks" dxfId="2787" priority="4381">
      <formula>LEN(TRIM(O340))&gt;0</formula>
    </cfRule>
  </conditionalFormatting>
  <conditionalFormatting sqref="O340:O353">
    <cfRule type="containsBlanks" dxfId="2786" priority="4382">
      <formula>LEN(TRIM(O340))=0</formula>
    </cfRule>
  </conditionalFormatting>
  <conditionalFormatting sqref="O340:O353">
    <cfRule type="notContainsBlanks" dxfId="2785" priority="4383">
      <formula>LEN(TRIM(O340))&gt;0</formula>
    </cfRule>
  </conditionalFormatting>
  <conditionalFormatting sqref="O340:O353">
    <cfRule type="containsBlanks" dxfId="2784" priority="4384">
      <formula>LEN(TRIM(O340))=0</formula>
    </cfRule>
  </conditionalFormatting>
  <conditionalFormatting sqref="O340:O353">
    <cfRule type="notContainsBlanks" dxfId="2783" priority="4385">
      <formula>LEN(TRIM(O340))&gt;0</formula>
    </cfRule>
  </conditionalFormatting>
  <conditionalFormatting sqref="O340:O353">
    <cfRule type="containsBlanks" dxfId="2782" priority="4386">
      <formula>LEN(TRIM(O340))=0</formula>
    </cfRule>
  </conditionalFormatting>
  <conditionalFormatting sqref="O340:O353">
    <cfRule type="notContainsBlanks" dxfId="2781" priority="4387">
      <formula>LEN(TRIM(O340))&gt;0</formula>
    </cfRule>
  </conditionalFormatting>
  <conditionalFormatting sqref="O340:O353">
    <cfRule type="containsBlanks" dxfId="2780" priority="4388">
      <formula>LEN(TRIM(O340))=0</formula>
    </cfRule>
  </conditionalFormatting>
  <conditionalFormatting sqref="O340:O353">
    <cfRule type="notContainsBlanks" dxfId="2779" priority="4389">
      <formula>LEN(TRIM(O340))&gt;0</formula>
    </cfRule>
  </conditionalFormatting>
  <conditionalFormatting sqref="O340:O353">
    <cfRule type="containsBlanks" dxfId="2778" priority="4390">
      <formula>LEN(TRIM(O340))=0</formula>
    </cfRule>
  </conditionalFormatting>
  <conditionalFormatting sqref="O340:O353">
    <cfRule type="notContainsBlanks" dxfId="2777" priority="4391">
      <formula>LEN(TRIM(O340))&gt;0</formula>
    </cfRule>
  </conditionalFormatting>
  <conditionalFormatting sqref="O340:O353">
    <cfRule type="containsBlanks" dxfId="2776" priority="4392">
      <formula>LEN(TRIM(O340))=0</formula>
    </cfRule>
  </conditionalFormatting>
  <conditionalFormatting sqref="O340:O353">
    <cfRule type="notContainsBlanks" dxfId="2775" priority="4393">
      <formula>LEN(TRIM(O340))&gt;0</formula>
    </cfRule>
  </conditionalFormatting>
  <conditionalFormatting sqref="O340:O353">
    <cfRule type="containsBlanks" dxfId="2774" priority="4394">
      <formula>LEN(TRIM(O340))=0</formula>
    </cfRule>
  </conditionalFormatting>
  <conditionalFormatting sqref="O326:O339">
    <cfRule type="notContainsBlanks" dxfId="2773" priority="4395">
      <formula>LEN(TRIM(O326))&gt;0</formula>
    </cfRule>
  </conditionalFormatting>
  <conditionalFormatting sqref="O326:O339">
    <cfRule type="containsBlanks" dxfId="2772" priority="4396">
      <formula>LEN(TRIM(O326))=0</formula>
    </cfRule>
  </conditionalFormatting>
  <conditionalFormatting sqref="O326:O339">
    <cfRule type="notContainsBlanks" dxfId="2771" priority="4397">
      <formula>LEN(TRIM(O326))&gt;0</formula>
    </cfRule>
  </conditionalFormatting>
  <conditionalFormatting sqref="O326:O339">
    <cfRule type="containsBlanks" dxfId="2770" priority="4398">
      <formula>LEN(TRIM(O326))=0</formula>
    </cfRule>
  </conditionalFormatting>
  <conditionalFormatting sqref="O326:O339">
    <cfRule type="notContainsBlanks" dxfId="2769" priority="4399">
      <formula>LEN(TRIM(O326))&gt;0</formula>
    </cfRule>
  </conditionalFormatting>
  <conditionalFormatting sqref="O326:O339">
    <cfRule type="containsBlanks" dxfId="2768" priority="4400">
      <formula>LEN(TRIM(O326))=0</formula>
    </cfRule>
  </conditionalFormatting>
  <conditionalFormatting sqref="O326:O339">
    <cfRule type="notContainsBlanks" dxfId="2767" priority="4401">
      <formula>LEN(TRIM(O326))&gt;0</formula>
    </cfRule>
  </conditionalFormatting>
  <conditionalFormatting sqref="O326:O339">
    <cfRule type="containsBlanks" dxfId="2766" priority="4402">
      <formula>LEN(TRIM(O326))=0</formula>
    </cfRule>
  </conditionalFormatting>
  <conditionalFormatting sqref="O326:O339">
    <cfRule type="notContainsBlanks" dxfId="2765" priority="4403">
      <formula>LEN(TRIM(O326))&gt;0</formula>
    </cfRule>
  </conditionalFormatting>
  <conditionalFormatting sqref="O326:O339">
    <cfRule type="containsBlanks" dxfId="2764" priority="4404">
      <formula>LEN(TRIM(O326))=0</formula>
    </cfRule>
  </conditionalFormatting>
  <conditionalFormatting sqref="O326:O339">
    <cfRule type="notContainsBlanks" dxfId="2763" priority="4405">
      <formula>LEN(TRIM(O326))&gt;0</formula>
    </cfRule>
  </conditionalFormatting>
  <conditionalFormatting sqref="O326:O339">
    <cfRule type="containsBlanks" dxfId="2762" priority="4406">
      <formula>LEN(TRIM(O326))=0</formula>
    </cfRule>
  </conditionalFormatting>
  <conditionalFormatting sqref="O326:O339">
    <cfRule type="notContainsBlanks" dxfId="2761" priority="4407">
      <formula>LEN(TRIM(O326))&gt;0</formula>
    </cfRule>
  </conditionalFormatting>
  <conditionalFormatting sqref="O326:O339">
    <cfRule type="containsBlanks" dxfId="2760" priority="4408">
      <formula>LEN(TRIM(O326))=0</formula>
    </cfRule>
  </conditionalFormatting>
  <conditionalFormatting sqref="O326:O339">
    <cfRule type="notContainsBlanks" dxfId="2759" priority="4409">
      <formula>LEN(TRIM(O326))&gt;0</formula>
    </cfRule>
  </conditionalFormatting>
  <conditionalFormatting sqref="O326:O339">
    <cfRule type="containsBlanks" dxfId="2758" priority="4410">
      <formula>LEN(TRIM(O326))=0</formula>
    </cfRule>
  </conditionalFormatting>
  <conditionalFormatting sqref="O326:O339">
    <cfRule type="notContainsBlanks" dxfId="2757" priority="4411">
      <formula>LEN(TRIM(O326))&gt;0</formula>
    </cfRule>
  </conditionalFormatting>
  <conditionalFormatting sqref="O326:O339">
    <cfRule type="containsBlanks" dxfId="2756" priority="4412">
      <formula>LEN(TRIM(O326))=0</formula>
    </cfRule>
  </conditionalFormatting>
  <conditionalFormatting sqref="K326:K339">
    <cfRule type="notContainsBlanks" dxfId="2755" priority="4413">
      <formula>LEN(TRIM(K326))&gt;0</formula>
    </cfRule>
  </conditionalFormatting>
  <conditionalFormatting sqref="K326:K339">
    <cfRule type="containsBlanks" dxfId="2754" priority="4414">
      <formula>LEN(TRIM(K326))=0</formula>
    </cfRule>
  </conditionalFormatting>
  <conditionalFormatting sqref="K326:K339">
    <cfRule type="notContainsBlanks" dxfId="2753" priority="4415">
      <formula>LEN(TRIM(K326))&gt;0</formula>
    </cfRule>
  </conditionalFormatting>
  <conditionalFormatting sqref="K326:K339">
    <cfRule type="containsBlanks" dxfId="2752" priority="4416">
      <formula>LEN(TRIM(K326))=0</formula>
    </cfRule>
  </conditionalFormatting>
  <conditionalFormatting sqref="K326:K339">
    <cfRule type="notContainsBlanks" dxfId="2751" priority="4417">
      <formula>LEN(TRIM(K326))&gt;0</formula>
    </cfRule>
  </conditionalFormatting>
  <conditionalFormatting sqref="K326:K339">
    <cfRule type="containsBlanks" dxfId="2750" priority="4418">
      <formula>LEN(TRIM(K326))=0</formula>
    </cfRule>
  </conditionalFormatting>
  <conditionalFormatting sqref="K326:K339">
    <cfRule type="notContainsBlanks" dxfId="2749" priority="4419">
      <formula>LEN(TRIM(K326))&gt;0</formula>
    </cfRule>
  </conditionalFormatting>
  <conditionalFormatting sqref="K326:K339">
    <cfRule type="containsBlanks" dxfId="2748" priority="4420">
      <formula>LEN(TRIM(K326))=0</formula>
    </cfRule>
  </conditionalFormatting>
  <conditionalFormatting sqref="K326:K339">
    <cfRule type="notContainsBlanks" dxfId="2747" priority="4421">
      <formula>LEN(TRIM(K326))&gt;0</formula>
    </cfRule>
  </conditionalFormatting>
  <conditionalFormatting sqref="K326:K339">
    <cfRule type="containsBlanks" dxfId="2746" priority="4422">
      <formula>LEN(TRIM(K326))=0</formula>
    </cfRule>
  </conditionalFormatting>
  <conditionalFormatting sqref="K326:K339">
    <cfRule type="notContainsBlanks" dxfId="2745" priority="4423">
      <formula>LEN(TRIM(K326))&gt;0</formula>
    </cfRule>
  </conditionalFormatting>
  <conditionalFormatting sqref="K326:K339">
    <cfRule type="containsBlanks" dxfId="2744" priority="4424">
      <formula>LEN(TRIM(K326))=0</formula>
    </cfRule>
  </conditionalFormatting>
  <conditionalFormatting sqref="K326:K339">
    <cfRule type="notContainsBlanks" dxfId="2743" priority="4425">
      <formula>LEN(TRIM(K326))&gt;0</formula>
    </cfRule>
  </conditionalFormatting>
  <conditionalFormatting sqref="K326:K339">
    <cfRule type="containsBlanks" dxfId="2742" priority="4426">
      <formula>LEN(TRIM(K326))=0</formula>
    </cfRule>
  </conditionalFormatting>
  <conditionalFormatting sqref="K326:K339">
    <cfRule type="notContainsBlanks" dxfId="2741" priority="4427">
      <formula>LEN(TRIM(K326))&gt;0</formula>
    </cfRule>
  </conditionalFormatting>
  <conditionalFormatting sqref="K326:K339">
    <cfRule type="containsBlanks" dxfId="2740" priority="4428">
      <formula>LEN(TRIM(K326))=0</formula>
    </cfRule>
  </conditionalFormatting>
  <conditionalFormatting sqref="K326:K339">
    <cfRule type="notContainsBlanks" dxfId="2739" priority="4429">
      <formula>LEN(TRIM(K326))&gt;0</formula>
    </cfRule>
  </conditionalFormatting>
  <conditionalFormatting sqref="K326:K339">
    <cfRule type="containsBlanks" dxfId="2738" priority="4430">
      <formula>LEN(TRIM(K326))=0</formula>
    </cfRule>
  </conditionalFormatting>
  <conditionalFormatting sqref="H55">
    <cfRule type="notContainsBlanks" dxfId="2737" priority="4431">
      <formula>LEN(TRIM(H55))&gt;0</formula>
    </cfRule>
  </conditionalFormatting>
  <conditionalFormatting sqref="H55">
    <cfRule type="containsBlanks" dxfId="2736" priority="4432">
      <formula>LEN(TRIM(H55))=0</formula>
    </cfRule>
  </conditionalFormatting>
  <conditionalFormatting sqref="H55">
    <cfRule type="notContainsBlanks" dxfId="2735" priority="4433">
      <formula>LEN(TRIM(H55))&gt;0</formula>
    </cfRule>
  </conditionalFormatting>
  <conditionalFormatting sqref="H55">
    <cfRule type="containsBlanks" dxfId="2734" priority="4434">
      <formula>LEN(TRIM(H55))=0</formula>
    </cfRule>
  </conditionalFormatting>
  <conditionalFormatting sqref="H54">
    <cfRule type="notContainsBlanks" dxfId="2733" priority="4435">
      <formula>LEN(TRIM(H54))&gt;0</formula>
    </cfRule>
  </conditionalFormatting>
  <conditionalFormatting sqref="H54">
    <cfRule type="containsBlanks" dxfId="2732" priority="4436">
      <formula>LEN(TRIM(H54))=0</formula>
    </cfRule>
  </conditionalFormatting>
  <conditionalFormatting sqref="H54">
    <cfRule type="notContainsBlanks" dxfId="2731" priority="4437">
      <formula>LEN(TRIM(H54))&gt;0</formula>
    </cfRule>
  </conditionalFormatting>
  <conditionalFormatting sqref="H54">
    <cfRule type="containsBlanks" dxfId="2730" priority="4438">
      <formula>LEN(TRIM(H54))=0</formula>
    </cfRule>
  </conditionalFormatting>
  <conditionalFormatting sqref="H55">
    <cfRule type="notContainsBlanks" dxfId="2729" priority="4439">
      <formula>LEN(TRIM(H55))&gt;0</formula>
    </cfRule>
  </conditionalFormatting>
  <conditionalFormatting sqref="H55">
    <cfRule type="containsBlanks" dxfId="2728" priority="4440">
      <formula>LEN(TRIM(H55))=0</formula>
    </cfRule>
  </conditionalFormatting>
  <conditionalFormatting sqref="H55">
    <cfRule type="notContainsBlanks" dxfId="2727" priority="4441">
      <formula>LEN(TRIM(H55))&gt;0</formula>
    </cfRule>
  </conditionalFormatting>
  <conditionalFormatting sqref="H55">
    <cfRule type="containsBlanks" dxfId="2726" priority="4442">
      <formula>LEN(TRIM(H55))=0</formula>
    </cfRule>
  </conditionalFormatting>
  <conditionalFormatting sqref="H57:H59">
    <cfRule type="notContainsBlanks" dxfId="2725" priority="4443">
      <formula>LEN(TRIM(H57))&gt;0</formula>
    </cfRule>
  </conditionalFormatting>
  <conditionalFormatting sqref="H57:H59">
    <cfRule type="containsBlanks" dxfId="2724" priority="4444">
      <formula>LEN(TRIM(H57))=0</formula>
    </cfRule>
  </conditionalFormatting>
  <conditionalFormatting sqref="H57:H59">
    <cfRule type="notContainsBlanks" dxfId="2723" priority="4445">
      <formula>LEN(TRIM(H57))&gt;0</formula>
    </cfRule>
  </conditionalFormatting>
  <conditionalFormatting sqref="H57:H59">
    <cfRule type="containsBlanks" dxfId="2722" priority="4446">
      <formula>LEN(TRIM(H57))=0</formula>
    </cfRule>
  </conditionalFormatting>
  <conditionalFormatting sqref="H57:H59">
    <cfRule type="notContainsBlanks" dxfId="2721" priority="4447">
      <formula>LEN(TRIM(H57))&gt;0</formula>
    </cfRule>
  </conditionalFormatting>
  <conditionalFormatting sqref="H57:H59">
    <cfRule type="containsBlanks" dxfId="2720" priority="4448">
      <formula>LEN(TRIM(H57))=0</formula>
    </cfRule>
  </conditionalFormatting>
  <conditionalFormatting sqref="H58">
    <cfRule type="notContainsBlanks" dxfId="2719" priority="4449">
      <formula>LEN(TRIM(H58))&gt;0</formula>
    </cfRule>
  </conditionalFormatting>
  <conditionalFormatting sqref="H58">
    <cfRule type="containsBlanks" dxfId="2718" priority="4450">
      <formula>LEN(TRIM(H58))=0</formula>
    </cfRule>
  </conditionalFormatting>
  <conditionalFormatting sqref="H58">
    <cfRule type="notContainsBlanks" dxfId="2717" priority="4451">
      <formula>LEN(TRIM(H58))&gt;0</formula>
    </cfRule>
  </conditionalFormatting>
  <conditionalFormatting sqref="H58">
    <cfRule type="containsBlanks" dxfId="2716" priority="4452">
      <formula>LEN(TRIM(H58))=0</formula>
    </cfRule>
  </conditionalFormatting>
  <conditionalFormatting sqref="H57 H59">
    <cfRule type="notContainsBlanks" dxfId="2715" priority="4453">
      <formula>LEN(TRIM(H57))&gt;0</formula>
    </cfRule>
  </conditionalFormatting>
  <conditionalFormatting sqref="H57 H59">
    <cfRule type="containsBlanks" dxfId="2714" priority="4454">
      <formula>LEN(TRIM(H57))=0</formula>
    </cfRule>
  </conditionalFormatting>
  <conditionalFormatting sqref="H57 H59">
    <cfRule type="notContainsBlanks" dxfId="2713" priority="4455">
      <formula>LEN(TRIM(H57))&gt;0</formula>
    </cfRule>
  </conditionalFormatting>
  <conditionalFormatting sqref="H57 H59">
    <cfRule type="containsBlanks" dxfId="2712" priority="4456">
      <formula>LEN(TRIM(H57))=0</formula>
    </cfRule>
  </conditionalFormatting>
  <conditionalFormatting sqref="H58">
    <cfRule type="notContainsBlanks" dxfId="2711" priority="4457">
      <formula>LEN(TRIM(H58))&gt;0</formula>
    </cfRule>
  </conditionalFormatting>
  <conditionalFormatting sqref="H58">
    <cfRule type="containsBlanks" dxfId="2710" priority="4458">
      <formula>LEN(TRIM(H58))=0</formula>
    </cfRule>
  </conditionalFormatting>
  <conditionalFormatting sqref="H58">
    <cfRule type="notContainsBlanks" dxfId="2709" priority="4459">
      <formula>LEN(TRIM(H58))&gt;0</formula>
    </cfRule>
  </conditionalFormatting>
  <conditionalFormatting sqref="H58">
    <cfRule type="containsBlanks" dxfId="2708" priority="4460">
      <formula>LEN(TRIM(H58))=0</formula>
    </cfRule>
  </conditionalFormatting>
  <conditionalFormatting sqref="I53:I60">
    <cfRule type="notContainsBlanks" dxfId="2707" priority="4461">
      <formula>LEN(TRIM(I53))&gt;0</formula>
    </cfRule>
  </conditionalFormatting>
  <conditionalFormatting sqref="I53:I60">
    <cfRule type="containsBlanks" dxfId="2706" priority="4462">
      <formula>LEN(TRIM(I53))=0</formula>
    </cfRule>
  </conditionalFormatting>
  <conditionalFormatting sqref="I55 I58">
    <cfRule type="notContainsBlanks" dxfId="2705" priority="4463">
      <formula>LEN(TRIM(I55))&gt;0</formula>
    </cfRule>
  </conditionalFormatting>
  <conditionalFormatting sqref="I55 I58">
    <cfRule type="containsBlanks" dxfId="2704" priority="4464">
      <formula>LEN(TRIM(I55))=0</formula>
    </cfRule>
  </conditionalFormatting>
  <conditionalFormatting sqref="I53:I60">
    <cfRule type="notContainsBlanks" dxfId="2703" priority="4465">
      <formula>LEN(TRIM(I53))&gt;0</formula>
    </cfRule>
  </conditionalFormatting>
  <conditionalFormatting sqref="I53:I60">
    <cfRule type="containsBlanks" dxfId="2702" priority="4466">
      <formula>LEN(TRIM(I53))=0</formula>
    </cfRule>
  </conditionalFormatting>
  <conditionalFormatting sqref="I53:I60">
    <cfRule type="notContainsBlanks" dxfId="2701" priority="4467">
      <formula>LEN(TRIM(I53))&gt;0</formula>
    </cfRule>
  </conditionalFormatting>
  <conditionalFormatting sqref="I53:I60">
    <cfRule type="containsBlanks" dxfId="2700" priority="4468">
      <formula>LEN(TRIM(I53))=0</formula>
    </cfRule>
  </conditionalFormatting>
  <conditionalFormatting sqref="I53:I60">
    <cfRule type="notContainsBlanks" dxfId="2699" priority="4469">
      <formula>LEN(TRIM(I53))&gt;0</formula>
    </cfRule>
  </conditionalFormatting>
  <conditionalFormatting sqref="I53:I60">
    <cfRule type="containsBlanks" dxfId="2698" priority="4470">
      <formula>LEN(TRIM(I53))=0</formula>
    </cfRule>
  </conditionalFormatting>
  <conditionalFormatting sqref="I54 I57 I60">
    <cfRule type="notContainsBlanks" dxfId="2697" priority="4471">
      <formula>LEN(TRIM(I54))&gt;0</formula>
    </cfRule>
  </conditionalFormatting>
  <conditionalFormatting sqref="I54 I57 I60">
    <cfRule type="containsBlanks" dxfId="2696" priority="4472">
      <formula>LEN(TRIM(I54))=0</formula>
    </cfRule>
  </conditionalFormatting>
  <conditionalFormatting sqref="I54 I57 I60">
    <cfRule type="notContainsBlanks" dxfId="2695" priority="4473">
      <formula>LEN(TRIM(I54))&gt;0</formula>
    </cfRule>
  </conditionalFormatting>
  <conditionalFormatting sqref="I54 I57 I60">
    <cfRule type="containsBlanks" dxfId="2694" priority="4474">
      <formula>LEN(TRIM(I54))=0</formula>
    </cfRule>
  </conditionalFormatting>
  <conditionalFormatting sqref="I53 I55:I56 I58:I59">
    <cfRule type="notContainsBlanks" dxfId="2693" priority="4475">
      <formula>LEN(TRIM(I53))&gt;0</formula>
    </cfRule>
  </conditionalFormatting>
  <conditionalFormatting sqref="I53 I55:I56 I58:I59">
    <cfRule type="containsBlanks" dxfId="2692" priority="4476">
      <formula>LEN(TRIM(I53))=0</formula>
    </cfRule>
  </conditionalFormatting>
  <conditionalFormatting sqref="I53 I55:I56 I58:I59">
    <cfRule type="notContainsBlanks" dxfId="2691" priority="4477">
      <formula>LEN(TRIM(I53))&gt;0</formula>
    </cfRule>
  </conditionalFormatting>
  <conditionalFormatting sqref="I53 I55:I56 I58:I59">
    <cfRule type="containsBlanks" dxfId="2690" priority="4478">
      <formula>LEN(TRIM(I53))=0</formula>
    </cfRule>
  </conditionalFormatting>
  <conditionalFormatting sqref="I54 I57 I60">
    <cfRule type="notContainsBlanks" dxfId="2689" priority="4479">
      <formula>LEN(TRIM(I54))&gt;0</formula>
    </cfRule>
  </conditionalFormatting>
  <conditionalFormatting sqref="I54 I57 I60">
    <cfRule type="containsBlanks" dxfId="2688" priority="4480">
      <formula>LEN(TRIM(I54))=0</formula>
    </cfRule>
  </conditionalFormatting>
  <conditionalFormatting sqref="I54 I57 I60">
    <cfRule type="notContainsBlanks" dxfId="2687" priority="4481">
      <formula>LEN(TRIM(I54))&gt;0</formula>
    </cfRule>
  </conditionalFormatting>
  <conditionalFormatting sqref="I54 I57 I60">
    <cfRule type="containsBlanks" dxfId="2686" priority="4482">
      <formula>LEN(TRIM(I54))=0</formula>
    </cfRule>
  </conditionalFormatting>
  <conditionalFormatting sqref="J53:J61">
    <cfRule type="notContainsBlanks" dxfId="2685" priority="4483">
      <formula>LEN(TRIM(J53))&gt;0</formula>
    </cfRule>
  </conditionalFormatting>
  <conditionalFormatting sqref="J53:J61">
    <cfRule type="containsBlanks" dxfId="2684" priority="4484">
      <formula>LEN(TRIM(J53))=0</formula>
    </cfRule>
  </conditionalFormatting>
  <conditionalFormatting sqref="J55 J58">
    <cfRule type="notContainsBlanks" dxfId="2683" priority="4485">
      <formula>LEN(TRIM(J55))&gt;0</formula>
    </cfRule>
  </conditionalFormatting>
  <conditionalFormatting sqref="J55 J58">
    <cfRule type="containsBlanks" dxfId="2682" priority="4486">
      <formula>LEN(TRIM(J55))=0</formula>
    </cfRule>
  </conditionalFormatting>
  <conditionalFormatting sqref="J53:J61">
    <cfRule type="notContainsBlanks" dxfId="2681" priority="4487">
      <formula>LEN(TRIM(J53))&gt;0</formula>
    </cfRule>
  </conditionalFormatting>
  <conditionalFormatting sqref="J53:J61">
    <cfRule type="containsBlanks" dxfId="2680" priority="4488">
      <formula>LEN(TRIM(J53))=0</formula>
    </cfRule>
  </conditionalFormatting>
  <conditionalFormatting sqref="J53:J61">
    <cfRule type="notContainsBlanks" dxfId="2679" priority="4489">
      <formula>LEN(TRIM(J53))&gt;0</formula>
    </cfRule>
  </conditionalFormatting>
  <conditionalFormatting sqref="J53:J61">
    <cfRule type="containsBlanks" dxfId="2678" priority="4490">
      <formula>LEN(TRIM(J53))=0</formula>
    </cfRule>
  </conditionalFormatting>
  <conditionalFormatting sqref="J53:J61">
    <cfRule type="notContainsBlanks" dxfId="2677" priority="4491">
      <formula>LEN(TRIM(J53))&gt;0</formula>
    </cfRule>
  </conditionalFormatting>
  <conditionalFormatting sqref="J53:J61">
    <cfRule type="containsBlanks" dxfId="2676" priority="4492">
      <formula>LEN(TRIM(J53))=0</formula>
    </cfRule>
  </conditionalFormatting>
  <conditionalFormatting sqref="J54 J57 J60">
    <cfRule type="notContainsBlanks" dxfId="2675" priority="4493">
      <formula>LEN(TRIM(J54))&gt;0</formula>
    </cfRule>
  </conditionalFormatting>
  <conditionalFormatting sqref="J54 J57 J60">
    <cfRule type="containsBlanks" dxfId="2674" priority="4494">
      <formula>LEN(TRIM(J54))=0</formula>
    </cfRule>
  </conditionalFormatting>
  <conditionalFormatting sqref="J54 J57 J60">
    <cfRule type="notContainsBlanks" dxfId="2673" priority="4495">
      <formula>LEN(TRIM(J54))&gt;0</formula>
    </cfRule>
  </conditionalFormatting>
  <conditionalFormatting sqref="J54 J57 J60">
    <cfRule type="containsBlanks" dxfId="2672" priority="4496">
      <formula>LEN(TRIM(J54))=0</formula>
    </cfRule>
  </conditionalFormatting>
  <conditionalFormatting sqref="J53 J61 J55:J56 J58:J59">
    <cfRule type="notContainsBlanks" dxfId="2671" priority="4497">
      <formula>LEN(TRIM(J53))&gt;0</formula>
    </cfRule>
  </conditionalFormatting>
  <conditionalFormatting sqref="J53 J61 J55:J56 J58:J59">
    <cfRule type="containsBlanks" dxfId="2670" priority="4498">
      <formula>LEN(TRIM(J53))=0</formula>
    </cfRule>
  </conditionalFormatting>
  <conditionalFormatting sqref="J53 J61 J55:J56 J58:J59">
    <cfRule type="notContainsBlanks" dxfId="2669" priority="4499">
      <formula>LEN(TRIM(J53))&gt;0</formula>
    </cfRule>
  </conditionalFormatting>
  <conditionalFormatting sqref="J53 J61 J55:J56 J58:J59">
    <cfRule type="containsBlanks" dxfId="2668" priority="4500">
      <formula>LEN(TRIM(J53))=0</formula>
    </cfRule>
  </conditionalFormatting>
  <conditionalFormatting sqref="J54 J57 J60">
    <cfRule type="notContainsBlanks" dxfId="2667" priority="4501">
      <formula>LEN(TRIM(J54))&gt;0</formula>
    </cfRule>
  </conditionalFormatting>
  <conditionalFormatting sqref="J54 J57 J60">
    <cfRule type="containsBlanks" dxfId="2666" priority="4502">
      <formula>LEN(TRIM(J54))=0</formula>
    </cfRule>
  </conditionalFormatting>
  <conditionalFormatting sqref="J54 J57 J60">
    <cfRule type="notContainsBlanks" dxfId="2665" priority="4503">
      <formula>LEN(TRIM(J54))&gt;0</formula>
    </cfRule>
  </conditionalFormatting>
  <conditionalFormatting sqref="J54 J57 J60">
    <cfRule type="containsBlanks" dxfId="2664" priority="4504">
      <formula>LEN(TRIM(J54))=0</formula>
    </cfRule>
  </conditionalFormatting>
  <conditionalFormatting sqref="K52:K60">
    <cfRule type="notContainsBlanks" dxfId="2663" priority="4505">
      <formula>LEN(TRIM(K52))&gt;0</formula>
    </cfRule>
  </conditionalFormatting>
  <conditionalFormatting sqref="K52:K60">
    <cfRule type="containsBlanks" dxfId="2662" priority="4506">
      <formula>LEN(TRIM(K52))=0</formula>
    </cfRule>
  </conditionalFormatting>
  <conditionalFormatting sqref="K54 K57">
    <cfRule type="notContainsBlanks" dxfId="2661" priority="4507">
      <formula>LEN(TRIM(K54))&gt;0</formula>
    </cfRule>
  </conditionalFormatting>
  <conditionalFormatting sqref="K54 K57">
    <cfRule type="containsBlanks" dxfId="2660" priority="4508">
      <formula>LEN(TRIM(K54))=0</formula>
    </cfRule>
  </conditionalFormatting>
  <conditionalFormatting sqref="K52:K60">
    <cfRule type="notContainsBlanks" dxfId="2659" priority="4509">
      <formula>LEN(TRIM(K52))&gt;0</formula>
    </cfRule>
  </conditionalFormatting>
  <conditionalFormatting sqref="K52:K60">
    <cfRule type="containsBlanks" dxfId="2658" priority="4510">
      <formula>LEN(TRIM(K52))=0</formula>
    </cfRule>
  </conditionalFormatting>
  <conditionalFormatting sqref="K52:K60">
    <cfRule type="notContainsBlanks" dxfId="2657" priority="4511">
      <formula>LEN(TRIM(K52))&gt;0</formula>
    </cfRule>
  </conditionalFormatting>
  <conditionalFormatting sqref="K52:K60">
    <cfRule type="containsBlanks" dxfId="2656" priority="4512">
      <formula>LEN(TRIM(K52))=0</formula>
    </cfRule>
  </conditionalFormatting>
  <conditionalFormatting sqref="K52:K60">
    <cfRule type="notContainsBlanks" dxfId="2655" priority="4513">
      <formula>LEN(TRIM(K52))&gt;0</formula>
    </cfRule>
  </conditionalFormatting>
  <conditionalFormatting sqref="K52:K60">
    <cfRule type="containsBlanks" dxfId="2654" priority="4514">
      <formula>LEN(TRIM(K52))=0</formula>
    </cfRule>
  </conditionalFormatting>
  <conditionalFormatting sqref="K53 K56 K59">
    <cfRule type="notContainsBlanks" dxfId="2653" priority="4515">
      <formula>LEN(TRIM(K53))&gt;0</formula>
    </cfRule>
  </conditionalFormatting>
  <conditionalFormatting sqref="K53 K56 K59">
    <cfRule type="containsBlanks" dxfId="2652" priority="4516">
      <formula>LEN(TRIM(K53))=0</formula>
    </cfRule>
  </conditionalFormatting>
  <conditionalFormatting sqref="K53 K56 K59">
    <cfRule type="notContainsBlanks" dxfId="2651" priority="4517">
      <formula>LEN(TRIM(K53))&gt;0</formula>
    </cfRule>
  </conditionalFormatting>
  <conditionalFormatting sqref="K53 K56 K59">
    <cfRule type="containsBlanks" dxfId="2650" priority="4518">
      <formula>LEN(TRIM(K53))=0</formula>
    </cfRule>
  </conditionalFormatting>
  <conditionalFormatting sqref="K52 K60 K54:K55 K57:K58">
    <cfRule type="notContainsBlanks" dxfId="2649" priority="4519">
      <formula>LEN(TRIM(K52))&gt;0</formula>
    </cfRule>
  </conditionalFormatting>
  <conditionalFormatting sqref="K52 K60 K54:K55 K57:K58">
    <cfRule type="containsBlanks" dxfId="2648" priority="4520">
      <formula>LEN(TRIM(K52))=0</formula>
    </cfRule>
  </conditionalFormatting>
  <conditionalFormatting sqref="K52 K60 K54:K55 K57:K58">
    <cfRule type="notContainsBlanks" dxfId="2647" priority="4521">
      <formula>LEN(TRIM(K52))&gt;0</formula>
    </cfRule>
  </conditionalFormatting>
  <conditionalFormatting sqref="K52 K60 K54:K55 K57:K58">
    <cfRule type="containsBlanks" dxfId="2646" priority="4522">
      <formula>LEN(TRIM(K52))=0</formula>
    </cfRule>
  </conditionalFormatting>
  <conditionalFormatting sqref="K53 K56 K59">
    <cfRule type="notContainsBlanks" dxfId="2645" priority="4523">
      <formula>LEN(TRIM(K53))&gt;0</formula>
    </cfRule>
  </conditionalFormatting>
  <conditionalFormatting sqref="K53 K56 K59">
    <cfRule type="containsBlanks" dxfId="2644" priority="4524">
      <formula>LEN(TRIM(K53))=0</formula>
    </cfRule>
  </conditionalFormatting>
  <conditionalFormatting sqref="K53 K56 K59">
    <cfRule type="notContainsBlanks" dxfId="2643" priority="4525">
      <formula>LEN(TRIM(K53))&gt;0</formula>
    </cfRule>
  </conditionalFormatting>
  <conditionalFormatting sqref="K53 K56 K59">
    <cfRule type="containsBlanks" dxfId="2642" priority="4526">
      <formula>LEN(TRIM(K53))=0</formula>
    </cfRule>
  </conditionalFormatting>
  <conditionalFormatting sqref="L53:L59">
    <cfRule type="notContainsBlanks" dxfId="2641" priority="4527">
      <formula>LEN(TRIM(L53))&gt;0</formula>
    </cfRule>
  </conditionalFormatting>
  <conditionalFormatting sqref="L53:L59">
    <cfRule type="containsBlanks" dxfId="2640" priority="4528">
      <formula>LEN(TRIM(L53))=0</formula>
    </cfRule>
  </conditionalFormatting>
  <conditionalFormatting sqref="L55 L58">
    <cfRule type="notContainsBlanks" dxfId="2639" priority="4529">
      <formula>LEN(TRIM(L55))&gt;0</formula>
    </cfRule>
  </conditionalFormatting>
  <conditionalFormatting sqref="L55 L58">
    <cfRule type="containsBlanks" dxfId="2638" priority="4530">
      <formula>LEN(TRIM(L55))=0</formula>
    </cfRule>
  </conditionalFormatting>
  <conditionalFormatting sqref="L53:L59">
    <cfRule type="notContainsBlanks" dxfId="2637" priority="4531">
      <formula>LEN(TRIM(L53))&gt;0</formula>
    </cfRule>
  </conditionalFormatting>
  <conditionalFormatting sqref="L53:L59">
    <cfRule type="containsBlanks" dxfId="2636" priority="4532">
      <formula>LEN(TRIM(L53))=0</formula>
    </cfRule>
  </conditionalFormatting>
  <conditionalFormatting sqref="L53:L59">
    <cfRule type="notContainsBlanks" dxfId="2635" priority="4533">
      <formula>LEN(TRIM(L53))&gt;0</formula>
    </cfRule>
  </conditionalFormatting>
  <conditionalFormatting sqref="L53:L59">
    <cfRule type="containsBlanks" dxfId="2634" priority="4534">
      <formula>LEN(TRIM(L53))=0</formula>
    </cfRule>
  </conditionalFormatting>
  <conditionalFormatting sqref="L53:L59">
    <cfRule type="notContainsBlanks" dxfId="2633" priority="4535">
      <formula>LEN(TRIM(L53))&gt;0</formula>
    </cfRule>
  </conditionalFormatting>
  <conditionalFormatting sqref="L53:L59">
    <cfRule type="containsBlanks" dxfId="2632" priority="4536">
      <formula>LEN(TRIM(L53))=0</formula>
    </cfRule>
  </conditionalFormatting>
  <conditionalFormatting sqref="L54 L57">
    <cfRule type="notContainsBlanks" dxfId="2631" priority="4537">
      <formula>LEN(TRIM(L54))&gt;0</formula>
    </cfRule>
  </conditionalFormatting>
  <conditionalFormatting sqref="L54 L57">
    <cfRule type="containsBlanks" dxfId="2630" priority="4538">
      <formula>LEN(TRIM(L54))=0</formula>
    </cfRule>
  </conditionalFormatting>
  <conditionalFormatting sqref="L54 L57">
    <cfRule type="notContainsBlanks" dxfId="2629" priority="4539">
      <formula>LEN(TRIM(L54))&gt;0</formula>
    </cfRule>
  </conditionalFormatting>
  <conditionalFormatting sqref="L54 L57">
    <cfRule type="containsBlanks" dxfId="2628" priority="4540">
      <formula>LEN(TRIM(L54))=0</formula>
    </cfRule>
  </conditionalFormatting>
  <conditionalFormatting sqref="L53 L55:L56 L58:L59">
    <cfRule type="notContainsBlanks" dxfId="2627" priority="4541">
      <formula>LEN(TRIM(L53))&gt;0</formula>
    </cfRule>
  </conditionalFormatting>
  <conditionalFormatting sqref="L53 L55:L56 L58:L59">
    <cfRule type="containsBlanks" dxfId="2626" priority="4542">
      <formula>LEN(TRIM(L53))=0</formula>
    </cfRule>
  </conditionalFormatting>
  <conditionalFormatting sqref="L53 L55:L56 L58:L59">
    <cfRule type="notContainsBlanks" dxfId="2625" priority="4543">
      <formula>LEN(TRIM(L53))&gt;0</formula>
    </cfRule>
  </conditionalFormatting>
  <conditionalFormatting sqref="L53 L55:L56 L58:L59">
    <cfRule type="containsBlanks" dxfId="2624" priority="4544">
      <formula>LEN(TRIM(L53))=0</formula>
    </cfRule>
  </conditionalFormatting>
  <conditionalFormatting sqref="L54 L57">
    <cfRule type="notContainsBlanks" dxfId="2623" priority="4545">
      <formula>LEN(TRIM(L54))&gt;0</formula>
    </cfRule>
  </conditionalFormatting>
  <conditionalFormatting sqref="L54 L57">
    <cfRule type="containsBlanks" dxfId="2622" priority="4546">
      <formula>LEN(TRIM(L54))=0</formula>
    </cfRule>
  </conditionalFormatting>
  <conditionalFormatting sqref="L54 L57">
    <cfRule type="notContainsBlanks" dxfId="2621" priority="4547">
      <formula>LEN(TRIM(L54))&gt;0</formula>
    </cfRule>
  </conditionalFormatting>
  <conditionalFormatting sqref="L54 L57">
    <cfRule type="containsBlanks" dxfId="2620" priority="4548">
      <formula>LEN(TRIM(L54))=0</formula>
    </cfRule>
  </conditionalFormatting>
  <conditionalFormatting sqref="M53:M60">
    <cfRule type="notContainsBlanks" dxfId="2619" priority="4549">
      <formula>LEN(TRIM(M53))&gt;0</formula>
    </cfRule>
  </conditionalFormatting>
  <conditionalFormatting sqref="M53:M60">
    <cfRule type="containsBlanks" dxfId="2618" priority="4550">
      <formula>LEN(TRIM(M53))=0</formula>
    </cfRule>
  </conditionalFormatting>
  <conditionalFormatting sqref="M55 M58">
    <cfRule type="notContainsBlanks" dxfId="2617" priority="4551">
      <formula>LEN(TRIM(M55))&gt;0</formula>
    </cfRule>
  </conditionalFormatting>
  <conditionalFormatting sqref="M55 M58">
    <cfRule type="containsBlanks" dxfId="2616" priority="4552">
      <formula>LEN(TRIM(M55))=0</formula>
    </cfRule>
  </conditionalFormatting>
  <conditionalFormatting sqref="M53:M60">
    <cfRule type="notContainsBlanks" dxfId="2615" priority="4553">
      <formula>LEN(TRIM(M53))&gt;0</formula>
    </cfRule>
  </conditionalFormatting>
  <conditionalFormatting sqref="M53:M60">
    <cfRule type="containsBlanks" dxfId="2614" priority="4554">
      <formula>LEN(TRIM(M53))=0</formula>
    </cfRule>
  </conditionalFormatting>
  <conditionalFormatting sqref="M53:M60">
    <cfRule type="notContainsBlanks" dxfId="2613" priority="4555">
      <formula>LEN(TRIM(M53))&gt;0</formula>
    </cfRule>
  </conditionalFormatting>
  <conditionalFormatting sqref="M53:M60">
    <cfRule type="containsBlanks" dxfId="2612" priority="4556">
      <formula>LEN(TRIM(M53))=0</formula>
    </cfRule>
  </conditionalFormatting>
  <conditionalFormatting sqref="M53:M60">
    <cfRule type="notContainsBlanks" dxfId="2611" priority="4557">
      <formula>LEN(TRIM(M53))&gt;0</formula>
    </cfRule>
  </conditionalFormatting>
  <conditionalFormatting sqref="M53:M60">
    <cfRule type="containsBlanks" dxfId="2610" priority="4558">
      <formula>LEN(TRIM(M53))=0</formula>
    </cfRule>
  </conditionalFormatting>
  <conditionalFormatting sqref="M54 M57">
    <cfRule type="notContainsBlanks" dxfId="2609" priority="4559">
      <formula>LEN(TRIM(M54))&gt;0</formula>
    </cfRule>
  </conditionalFormatting>
  <conditionalFormatting sqref="M54 M57">
    <cfRule type="containsBlanks" dxfId="2608" priority="4560">
      <formula>LEN(TRIM(M54))=0</formula>
    </cfRule>
  </conditionalFormatting>
  <conditionalFormatting sqref="M54 M57">
    <cfRule type="notContainsBlanks" dxfId="2607" priority="4561">
      <formula>LEN(TRIM(M54))&gt;0</formula>
    </cfRule>
  </conditionalFormatting>
  <conditionalFormatting sqref="M54 M57">
    <cfRule type="containsBlanks" dxfId="2606" priority="4562">
      <formula>LEN(TRIM(M54))=0</formula>
    </cfRule>
  </conditionalFormatting>
  <conditionalFormatting sqref="M53 M55:M56 M58:M60">
    <cfRule type="notContainsBlanks" dxfId="2605" priority="4563">
      <formula>LEN(TRIM(M53))&gt;0</formula>
    </cfRule>
  </conditionalFormatting>
  <conditionalFormatting sqref="M53 M55:M56 M58:M60">
    <cfRule type="containsBlanks" dxfId="2604" priority="4564">
      <formula>LEN(TRIM(M53))=0</formula>
    </cfRule>
  </conditionalFormatting>
  <conditionalFormatting sqref="M53 M55:M56 M58:M60">
    <cfRule type="notContainsBlanks" dxfId="2603" priority="4565">
      <formula>LEN(TRIM(M53))&gt;0</formula>
    </cfRule>
  </conditionalFormatting>
  <conditionalFormatting sqref="M53 M55:M56 M58:M60">
    <cfRule type="containsBlanks" dxfId="2602" priority="4566">
      <formula>LEN(TRIM(M53))=0</formula>
    </cfRule>
  </conditionalFormatting>
  <conditionalFormatting sqref="M54 M57">
    <cfRule type="notContainsBlanks" dxfId="2601" priority="4567">
      <formula>LEN(TRIM(M54))&gt;0</formula>
    </cfRule>
  </conditionalFormatting>
  <conditionalFormatting sqref="M54 M57">
    <cfRule type="containsBlanks" dxfId="2600" priority="4568">
      <formula>LEN(TRIM(M54))=0</formula>
    </cfRule>
  </conditionalFormatting>
  <conditionalFormatting sqref="M54 M57">
    <cfRule type="notContainsBlanks" dxfId="2599" priority="4569">
      <formula>LEN(TRIM(M54))&gt;0</formula>
    </cfRule>
  </conditionalFormatting>
  <conditionalFormatting sqref="M54 M57">
    <cfRule type="containsBlanks" dxfId="2598" priority="4570">
      <formula>LEN(TRIM(M54))=0</formula>
    </cfRule>
  </conditionalFormatting>
  <conditionalFormatting sqref="N53:N59">
    <cfRule type="notContainsBlanks" dxfId="2597" priority="4571">
      <formula>LEN(TRIM(N53))&gt;0</formula>
    </cfRule>
  </conditionalFormatting>
  <conditionalFormatting sqref="N53:N59">
    <cfRule type="containsBlanks" dxfId="2596" priority="4572">
      <formula>LEN(TRIM(N53))=0</formula>
    </cfRule>
  </conditionalFormatting>
  <conditionalFormatting sqref="N55 N58">
    <cfRule type="notContainsBlanks" dxfId="2595" priority="4573">
      <formula>LEN(TRIM(N55))&gt;0</formula>
    </cfRule>
  </conditionalFormatting>
  <conditionalFormatting sqref="N55 N58">
    <cfRule type="containsBlanks" dxfId="2594" priority="4574">
      <formula>LEN(TRIM(N55))=0</formula>
    </cfRule>
  </conditionalFormatting>
  <conditionalFormatting sqref="N53:N59">
    <cfRule type="notContainsBlanks" dxfId="2593" priority="4575">
      <formula>LEN(TRIM(N53))&gt;0</formula>
    </cfRule>
  </conditionalFormatting>
  <conditionalFormatting sqref="N53:N59">
    <cfRule type="containsBlanks" dxfId="2592" priority="4576">
      <formula>LEN(TRIM(N53))=0</formula>
    </cfRule>
  </conditionalFormatting>
  <conditionalFormatting sqref="N53:N59">
    <cfRule type="notContainsBlanks" dxfId="2591" priority="4577">
      <formula>LEN(TRIM(N53))&gt;0</formula>
    </cfRule>
  </conditionalFormatting>
  <conditionalFormatting sqref="N53:N59">
    <cfRule type="containsBlanks" dxfId="2590" priority="4578">
      <formula>LEN(TRIM(N53))=0</formula>
    </cfRule>
  </conditionalFormatting>
  <conditionalFormatting sqref="N53:N59">
    <cfRule type="notContainsBlanks" dxfId="2589" priority="4579">
      <formula>LEN(TRIM(N53))&gt;0</formula>
    </cfRule>
  </conditionalFormatting>
  <conditionalFormatting sqref="N53:N59">
    <cfRule type="containsBlanks" dxfId="2588" priority="4580">
      <formula>LEN(TRIM(N53))=0</formula>
    </cfRule>
  </conditionalFormatting>
  <conditionalFormatting sqref="N54 N57">
    <cfRule type="notContainsBlanks" dxfId="2587" priority="4581">
      <formula>LEN(TRIM(N54))&gt;0</formula>
    </cfRule>
  </conditionalFormatting>
  <conditionalFormatting sqref="N54 N57">
    <cfRule type="containsBlanks" dxfId="2586" priority="4582">
      <formula>LEN(TRIM(N54))=0</formula>
    </cfRule>
  </conditionalFormatting>
  <conditionalFormatting sqref="N54 N57">
    <cfRule type="notContainsBlanks" dxfId="2585" priority="4583">
      <formula>LEN(TRIM(N54))&gt;0</formula>
    </cfRule>
  </conditionalFormatting>
  <conditionalFormatting sqref="N54 N57">
    <cfRule type="containsBlanks" dxfId="2584" priority="4584">
      <formula>LEN(TRIM(N54))=0</formula>
    </cfRule>
  </conditionalFormatting>
  <conditionalFormatting sqref="N53 N55:N56 N58:N59">
    <cfRule type="notContainsBlanks" dxfId="2583" priority="4585">
      <formula>LEN(TRIM(N53))&gt;0</formula>
    </cfRule>
  </conditionalFormatting>
  <conditionalFormatting sqref="N53 N55:N56 N58:N59">
    <cfRule type="containsBlanks" dxfId="2582" priority="4586">
      <formula>LEN(TRIM(N53))=0</formula>
    </cfRule>
  </conditionalFormatting>
  <conditionalFormatting sqref="N53 N55:N56 N58:N59">
    <cfRule type="notContainsBlanks" dxfId="2581" priority="4587">
      <formula>LEN(TRIM(N53))&gt;0</formula>
    </cfRule>
  </conditionalFormatting>
  <conditionalFormatting sqref="N53 N55:N56 N58:N59">
    <cfRule type="containsBlanks" dxfId="2580" priority="4588">
      <formula>LEN(TRIM(N53))=0</formula>
    </cfRule>
  </conditionalFormatting>
  <conditionalFormatting sqref="N54 N57">
    <cfRule type="notContainsBlanks" dxfId="2579" priority="4589">
      <formula>LEN(TRIM(N54))&gt;0</formula>
    </cfRule>
  </conditionalFormatting>
  <conditionalFormatting sqref="N54 N57">
    <cfRule type="containsBlanks" dxfId="2578" priority="4590">
      <formula>LEN(TRIM(N54))=0</formula>
    </cfRule>
  </conditionalFormatting>
  <conditionalFormatting sqref="N54 N57">
    <cfRule type="notContainsBlanks" dxfId="2577" priority="4591">
      <formula>LEN(TRIM(N54))&gt;0</formula>
    </cfRule>
  </conditionalFormatting>
  <conditionalFormatting sqref="N54 N57">
    <cfRule type="containsBlanks" dxfId="2576" priority="4592">
      <formula>LEN(TRIM(N54))=0</formula>
    </cfRule>
  </conditionalFormatting>
  <conditionalFormatting sqref="O53:O55">
    <cfRule type="notContainsBlanks" dxfId="2575" priority="4593">
      <formula>LEN(TRIM(O53))&gt;0</formula>
    </cfRule>
  </conditionalFormatting>
  <conditionalFormatting sqref="O53:O55">
    <cfRule type="containsBlanks" dxfId="2574" priority="4594">
      <formula>LEN(TRIM(O53))=0</formula>
    </cfRule>
  </conditionalFormatting>
  <conditionalFormatting sqref="O55">
    <cfRule type="notContainsBlanks" dxfId="2573" priority="4595">
      <formula>LEN(TRIM(O55))&gt;0</formula>
    </cfRule>
  </conditionalFormatting>
  <conditionalFormatting sqref="O55">
    <cfRule type="containsBlanks" dxfId="2572" priority="4596">
      <formula>LEN(TRIM(O55))=0</formula>
    </cfRule>
  </conditionalFormatting>
  <conditionalFormatting sqref="O53:O55">
    <cfRule type="notContainsBlanks" dxfId="2571" priority="4597">
      <formula>LEN(TRIM(O53))&gt;0</formula>
    </cfRule>
  </conditionalFormatting>
  <conditionalFormatting sqref="O53:O55">
    <cfRule type="containsBlanks" dxfId="2570" priority="4598">
      <formula>LEN(TRIM(O53))=0</formula>
    </cfRule>
  </conditionalFormatting>
  <conditionalFormatting sqref="O53:O55">
    <cfRule type="notContainsBlanks" dxfId="2569" priority="4599">
      <formula>LEN(TRIM(O53))&gt;0</formula>
    </cfRule>
  </conditionalFormatting>
  <conditionalFormatting sqref="O53:O55">
    <cfRule type="containsBlanks" dxfId="2568" priority="4600">
      <formula>LEN(TRIM(O53))=0</formula>
    </cfRule>
  </conditionalFormatting>
  <conditionalFormatting sqref="O53:O55">
    <cfRule type="notContainsBlanks" dxfId="2567" priority="4601">
      <formula>LEN(TRIM(O53))&gt;0</formula>
    </cfRule>
  </conditionalFormatting>
  <conditionalFormatting sqref="O53:O55">
    <cfRule type="containsBlanks" dxfId="2566" priority="4602">
      <formula>LEN(TRIM(O53))=0</formula>
    </cfRule>
  </conditionalFormatting>
  <conditionalFormatting sqref="O54">
    <cfRule type="notContainsBlanks" dxfId="2565" priority="4603">
      <formula>LEN(TRIM(O54))&gt;0</formula>
    </cfRule>
  </conditionalFormatting>
  <conditionalFormatting sqref="O54">
    <cfRule type="containsBlanks" dxfId="2564" priority="4604">
      <formula>LEN(TRIM(O54))=0</formula>
    </cfRule>
  </conditionalFormatting>
  <conditionalFormatting sqref="O54">
    <cfRule type="notContainsBlanks" dxfId="2563" priority="4605">
      <formula>LEN(TRIM(O54))&gt;0</formula>
    </cfRule>
  </conditionalFormatting>
  <conditionalFormatting sqref="O54">
    <cfRule type="containsBlanks" dxfId="2562" priority="4606">
      <formula>LEN(TRIM(O54))=0</formula>
    </cfRule>
  </conditionalFormatting>
  <conditionalFormatting sqref="O53 O55">
    <cfRule type="notContainsBlanks" dxfId="2561" priority="4607">
      <formula>LEN(TRIM(O53))&gt;0</formula>
    </cfRule>
  </conditionalFormatting>
  <conditionalFormatting sqref="O53 O55">
    <cfRule type="containsBlanks" dxfId="2560" priority="4608">
      <formula>LEN(TRIM(O53))=0</formula>
    </cfRule>
  </conditionalFormatting>
  <conditionalFormatting sqref="O53 O55">
    <cfRule type="notContainsBlanks" dxfId="2559" priority="4609">
      <formula>LEN(TRIM(O53))&gt;0</formula>
    </cfRule>
  </conditionalFormatting>
  <conditionalFormatting sqref="O53 O55">
    <cfRule type="containsBlanks" dxfId="2558" priority="4610">
      <formula>LEN(TRIM(O53))=0</formula>
    </cfRule>
  </conditionalFormatting>
  <conditionalFormatting sqref="O54">
    <cfRule type="notContainsBlanks" dxfId="2557" priority="4611">
      <formula>LEN(TRIM(O54))&gt;0</formula>
    </cfRule>
  </conditionalFormatting>
  <conditionalFormatting sqref="O54">
    <cfRule type="containsBlanks" dxfId="2556" priority="4612">
      <formula>LEN(TRIM(O54))=0</formula>
    </cfRule>
  </conditionalFormatting>
  <conditionalFormatting sqref="O54">
    <cfRule type="notContainsBlanks" dxfId="2555" priority="4613">
      <formula>LEN(TRIM(O54))&gt;0</formula>
    </cfRule>
  </conditionalFormatting>
  <conditionalFormatting sqref="O54">
    <cfRule type="containsBlanks" dxfId="2554" priority="4614">
      <formula>LEN(TRIM(O54))=0</formula>
    </cfRule>
  </conditionalFormatting>
  <conditionalFormatting sqref="O56:O60">
    <cfRule type="notContainsBlanks" dxfId="2553" priority="4615">
      <formula>LEN(TRIM(O56))&gt;0</formula>
    </cfRule>
  </conditionalFormatting>
  <conditionalFormatting sqref="O56:O60">
    <cfRule type="containsBlanks" dxfId="2552" priority="4616">
      <formula>LEN(TRIM(O56))=0</formula>
    </cfRule>
  </conditionalFormatting>
  <conditionalFormatting sqref="O56:O60">
    <cfRule type="notContainsBlanks" dxfId="2551" priority="4617">
      <formula>LEN(TRIM(O56))&gt;0</formula>
    </cfRule>
  </conditionalFormatting>
  <conditionalFormatting sqref="O56:O60">
    <cfRule type="containsBlanks" dxfId="2550" priority="4618">
      <formula>LEN(TRIM(O56))=0</formula>
    </cfRule>
  </conditionalFormatting>
  <conditionalFormatting sqref="O56:O60">
    <cfRule type="notContainsBlanks" dxfId="2549" priority="4619">
      <formula>LEN(TRIM(O56))&gt;0</formula>
    </cfRule>
  </conditionalFormatting>
  <conditionalFormatting sqref="O56:O60">
    <cfRule type="containsBlanks" dxfId="2548" priority="4620">
      <formula>LEN(TRIM(O56))=0</formula>
    </cfRule>
  </conditionalFormatting>
  <conditionalFormatting sqref="O56:O60">
    <cfRule type="notContainsBlanks" dxfId="2547" priority="4621">
      <formula>LEN(TRIM(O56))&gt;0</formula>
    </cfRule>
  </conditionalFormatting>
  <conditionalFormatting sqref="O56:O60">
    <cfRule type="containsBlanks" dxfId="2546" priority="4622">
      <formula>LEN(TRIM(O56))=0</formula>
    </cfRule>
  </conditionalFormatting>
  <conditionalFormatting sqref="O56:O60">
    <cfRule type="notContainsBlanks" dxfId="2545" priority="4623">
      <formula>LEN(TRIM(O56))&gt;0</formula>
    </cfRule>
  </conditionalFormatting>
  <conditionalFormatting sqref="O56:O60">
    <cfRule type="containsBlanks" dxfId="2544" priority="4624">
      <formula>LEN(TRIM(O56))=0</formula>
    </cfRule>
  </conditionalFormatting>
  <conditionalFormatting sqref="O56:O60">
    <cfRule type="notContainsBlanks" dxfId="2543" priority="4625">
      <formula>LEN(TRIM(O56))&gt;0</formula>
    </cfRule>
  </conditionalFormatting>
  <conditionalFormatting sqref="O56:O60">
    <cfRule type="containsBlanks" dxfId="2542" priority="4626">
      <formula>LEN(TRIM(O56))=0</formula>
    </cfRule>
  </conditionalFormatting>
  <conditionalFormatting sqref="O56:O60">
    <cfRule type="notContainsBlanks" dxfId="2541" priority="4627">
      <formula>LEN(TRIM(O56))&gt;0</formula>
    </cfRule>
  </conditionalFormatting>
  <conditionalFormatting sqref="O56:O60">
    <cfRule type="containsBlanks" dxfId="2540" priority="4628">
      <formula>LEN(TRIM(O56))=0</formula>
    </cfRule>
  </conditionalFormatting>
  <conditionalFormatting sqref="P52:P58">
    <cfRule type="notContainsBlanks" dxfId="2539" priority="4629">
      <formula>LEN(TRIM(P52))&gt;0</formula>
    </cfRule>
  </conditionalFormatting>
  <conditionalFormatting sqref="P52:P58">
    <cfRule type="containsBlanks" dxfId="2538" priority="4630">
      <formula>LEN(TRIM(P52))=0</formula>
    </cfRule>
  </conditionalFormatting>
  <conditionalFormatting sqref="P52:P58">
    <cfRule type="notContainsBlanks" dxfId="2537" priority="4631">
      <formula>LEN(TRIM(P52))&gt;0</formula>
    </cfRule>
  </conditionalFormatting>
  <conditionalFormatting sqref="P52:P58">
    <cfRule type="containsBlanks" dxfId="2536" priority="4632">
      <formula>LEN(TRIM(P52))=0</formula>
    </cfRule>
  </conditionalFormatting>
  <conditionalFormatting sqref="P52:P58">
    <cfRule type="notContainsBlanks" dxfId="2535" priority="4633">
      <formula>LEN(TRIM(P52))&gt;0</formula>
    </cfRule>
  </conditionalFormatting>
  <conditionalFormatting sqref="P52:P58">
    <cfRule type="containsBlanks" dxfId="2534" priority="4634">
      <formula>LEN(TRIM(P52))=0</formula>
    </cfRule>
  </conditionalFormatting>
  <conditionalFormatting sqref="P52:P58">
    <cfRule type="notContainsBlanks" dxfId="2533" priority="4635">
      <formula>LEN(TRIM(P52))&gt;0</formula>
    </cfRule>
  </conditionalFormatting>
  <conditionalFormatting sqref="P52:P58">
    <cfRule type="containsBlanks" dxfId="2532" priority="4636">
      <formula>LEN(TRIM(P52))=0</formula>
    </cfRule>
  </conditionalFormatting>
  <conditionalFormatting sqref="P52:P58">
    <cfRule type="notContainsBlanks" dxfId="2531" priority="4637">
      <formula>LEN(TRIM(P52))&gt;0</formula>
    </cfRule>
  </conditionalFormatting>
  <conditionalFormatting sqref="P52:P58">
    <cfRule type="containsBlanks" dxfId="2530" priority="4638">
      <formula>LEN(TRIM(P52))=0</formula>
    </cfRule>
  </conditionalFormatting>
  <conditionalFormatting sqref="P52:P58">
    <cfRule type="notContainsBlanks" dxfId="2529" priority="4639">
      <formula>LEN(TRIM(P52))&gt;0</formula>
    </cfRule>
  </conditionalFormatting>
  <conditionalFormatting sqref="P52:P58">
    <cfRule type="containsBlanks" dxfId="2528" priority="4640">
      <formula>LEN(TRIM(P52))=0</formula>
    </cfRule>
  </conditionalFormatting>
  <conditionalFormatting sqref="P52:P58">
    <cfRule type="notContainsBlanks" dxfId="2527" priority="4641">
      <formula>LEN(TRIM(P52))&gt;0</formula>
    </cfRule>
  </conditionalFormatting>
  <conditionalFormatting sqref="P52:P58">
    <cfRule type="containsBlanks" dxfId="2526" priority="4642">
      <formula>LEN(TRIM(P52))=0</formula>
    </cfRule>
  </conditionalFormatting>
  <conditionalFormatting sqref="Q54:Q60">
    <cfRule type="notContainsBlanks" dxfId="2525" priority="4643">
      <formula>LEN(TRIM(Q54))&gt;0</formula>
    </cfRule>
  </conditionalFormatting>
  <conditionalFormatting sqref="Q54:Q60">
    <cfRule type="containsBlanks" dxfId="2524" priority="4644">
      <formula>LEN(TRIM(Q54))=0</formula>
    </cfRule>
  </conditionalFormatting>
  <conditionalFormatting sqref="Q54:Q60">
    <cfRule type="notContainsBlanks" dxfId="2523" priority="4645">
      <formula>LEN(TRIM(Q54))&gt;0</formula>
    </cfRule>
  </conditionalFormatting>
  <conditionalFormatting sqref="Q54:Q60">
    <cfRule type="containsBlanks" dxfId="2522" priority="4646">
      <formula>LEN(TRIM(Q54))=0</formula>
    </cfRule>
  </conditionalFormatting>
  <conditionalFormatting sqref="Q54:Q60">
    <cfRule type="notContainsBlanks" dxfId="2521" priority="4647">
      <formula>LEN(TRIM(Q54))&gt;0</formula>
    </cfRule>
  </conditionalFormatting>
  <conditionalFormatting sqref="Q54:Q60">
    <cfRule type="containsBlanks" dxfId="2520" priority="4648">
      <formula>LEN(TRIM(Q54))=0</formula>
    </cfRule>
  </conditionalFormatting>
  <conditionalFormatting sqref="Q54:Q60">
    <cfRule type="notContainsBlanks" dxfId="2519" priority="4649">
      <formula>LEN(TRIM(Q54))&gt;0</formula>
    </cfRule>
  </conditionalFormatting>
  <conditionalFormatting sqref="Q54:Q60">
    <cfRule type="containsBlanks" dxfId="2518" priority="4650">
      <formula>LEN(TRIM(Q54))=0</formula>
    </cfRule>
  </conditionalFormatting>
  <conditionalFormatting sqref="Q54:Q60">
    <cfRule type="notContainsBlanks" dxfId="2517" priority="4651">
      <formula>LEN(TRIM(Q54))&gt;0</formula>
    </cfRule>
  </conditionalFormatting>
  <conditionalFormatting sqref="Q54:Q60">
    <cfRule type="containsBlanks" dxfId="2516" priority="4652">
      <formula>LEN(TRIM(Q54))=0</formula>
    </cfRule>
  </conditionalFormatting>
  <conditionalFormatting sqref="Q54:Q60">
    <cfRule type="notContainsBlanks" dxfId="2515" priority="4653">
      <formula>LEN(TRIM(Q54))&gt;0</formula>
    </cfRule>
  </conditionalFormatting>
  <conditionalFormatting sqref="Q54:Q60">
    <cfRule type="containsBlanks" dxfId="2514" priority="4654">
      <formula>LEN(TRIM(Q54))=0</formula>
    </cfRule>
  </conditionalFormatting>
  <conditionalFormatting sqref="Q54:Q60">
    <cfRule type="notContainsBlanks" dxfId="2513" priority="4655">
      <formula>LEN(TRIM(Q54))&gt;0</formula>
    </cfRule>
  </conditionalFormatting>
  <conditionalFormatting sqref="Q54:Q60">
    <cfRule type="containsBlanks" dxfId="2512" priority="4656">
      <formula>LEN(TRIM(Q54))=0</formula>
    </cfRule>
  </conditionalFormatting>
  <conditionalFormatting sqref="V65">
    <cfRule type="notContainsBlanks" dxfId="2511" priority="4657">
      <formula>LEN(TRIM(V65))&gt;0</formula>
    </cfRule>
  </conditionalFormatting>
  <conditionalFormatting sqref="V65">
    <cfRule type="containsBlanks" dxfId="2510" priority="4658">
      <formula>LEN(TRIM(V65))=0</formula>
    </cfRule>
  </conditionalFormatting>
  <conditionalFormatting sqref="O65">
    <cfRule type="notContainsBlanks" dxfId="2509" priority="4659">
      <formula>LEN(TRIM(O65))&gt;0</formula>
    </cfRule>
  </conditionalFormatting>
  <conditionalFormatting sqref="O65">
    <cfRule type="containsBlanks" dxfId="2508" priority="4660">
      <formula>LEN(TRIM(O65))=0</formula>
    </cfRule>
  </conditionalFormatting>
  <conditionalFormatting sqref="U65">
    <cfRule type="notContainsBlanks" dxfId="2507" priority="4661">
      <formula>LEN(TRIM(U65))&gt;0</formula>
    </cfRule>
  </conditionalFormatting>
  <conditionalFormatting sqref="U65">
    <cfRule type="containsBlanks" dxfId="2506" priority="4662">
      <formula>LEN(TRIM(U65))=0</formula>
    </cfRule>
  </conditionalFormatting>
  <conditionalFormatting sqref="V120">
    <cfRule type="notContainsBlanks" dxfId="2505" priority="4663">
      <formula>LEN(TRIM(V120))&gt;0</formula>
    </cfRule>
  </conditionalFormatting>
  <conditionalFormatting sqref="V120">
    <cfRule type="containsBlanks" dxfId="2504" priority="4664">
      <formula>LEN(TRIM(V120))=0</formula>
    </cfRule>
  </conditionalFormatting>
  <conditionalFormatting sqref="O120">
    <cfRule type="notContainsBlanks" dxfId="2503" priority="4665">
      <formula>LEN(TRIM(O120))&gt;0</formula>
    </cfRule>
  </conditionalFormatting>
  <conditionalFormatting sqref="O120">
    <cfRule type="containsBlanks" dxfId="2502" priority="4666">
      <formula>LEN(TRIM(O120))=0</formula>
    </cfRule>
  </conditionalFormatting>
  <conditionalFormatting sqref="U120">
    <cfRule type="notContainsBlanks" dxfId="2501" priority="4667">
      <formula>LEN(TRIM(U120))&gt;0</formula>
    </cfRule>
  </conditionalFormatting>
  <conditionalFormatting sqref="U120">
    <cfRule type="containsBlanks" dxfId="2500" priority="4668">
      <formula>LEN(TRIM(U120))=0</formula>
    </cfRule>
  </conditionalFormatting>
  <conditionalFormatting sqref="K230:L230">
    <cfRule type="notContainsBlanks" dxfId="2499" priority="4669">
      <formula>LEN(TRIM(K230))&gt;0</formula>
    </cfRule>
  </conditionalFormatting>
  <conditionalFormatting sqref="K230:L230">
    <cfRule type="containsBlanks" dxfId="2498" priority="4670">
      <formula>LEN(TRIM(K230))=0</formula>
    </cfRule>
  </conditionalFormatting>
  <conditionalFormatting sqref="H300">
    <cfRule type="notContainsBlanks" dxfId="2497" priority="4671">
      <formula>LEN(TRIM(H300))&gt;0</formula>
    </cfRule>
  </conditionalFormatting>
  <conditionalFormatting sqref="H300">
    <cfRule type="containsBlanks" dxfId="2496" priority="4672">
      <formula>LEN(TRIM(H300))=0</formula>
    </cfRule>
  </conditionalFormatting>
  <conditionalFormatting sqref="H300">
    <cfRule type="notContainsBlanks" dxfId="2495" priority="4673">
      <formula>LEN(TRIM(H300))&gt;0</formula>
    </cfRule>
  </conditionalFormatting>
  <conditionalFormatting sqref="H300">
    <cfRule type="containsBlanks" dxfId="2494" priority="4674">
      <formula>LEN(TRIM(H300))=0</formula>
    </cfRule>
  </conditionalFormatting>
  <conditionalFormatting sqref="X132">
    <cfRule type="notContainsBlanks" dxfId="2493" priority="4675">
      <formula>LEN(TRIM(X132))&gt;0</formula>
    </cfRule>
  </conditionalFormatting>
  <conditionalFormatting sqref="X132">
    <cfRule type="containsBlanks" dxfId="2492" priority="4676">
      <formula>LEN(TRIM(X132))=0</formula>
    </cfRule>
  </conditionalFormatting>
  <conditionalFormatting sqref="X129">
    <cfRule type="notContainsBlanks" dxfId="2491" priority="4677">
      <formula>LEN(TRIM(X129))&gt;0</formula>
    </cfRule>
  </conditionalFormatting>
  <conditionalFormatting sqref="X129">
    <cfRule type="containsBlanks" dxfId="2490" priority="4678">
      <formula>LEN(TRIM(X129))=0</formula>
    </cfRule>
  </conditionalFormatting>
  <conditionalFormatting sqref="X129">
    <cfRule type="notContainsBlanks" dxfId="2489" priority="4679">
      <formula>LEN(TRIM(X129))&gt;0</formula>
    </cfRule>
  </conditionalFormatting>
  <conditionalFormatting sqref="X129">
    <cfRule type="containsBlanks" dxfId="2488" priority="4680">
      <formula>LEN(TRIM(X129))=0</formula>
    </cfRule>
  </conditionalFormatting>
  <conditionalFormatting sqref="X136:X139">
    <cfRule type="notContainsBlanks" dxfId="2487" priority="4681">
      <formula>LEN(TRIM(X136))&gt;0</formula>
    </cfRule>
  </conditionalFormatting>
  <conditionalFormatting sqref="X136:X139">
    <cfRule type="containsBlanks" dxfId="2486" priority="4682">
      <formula>LEN(TRIM(X136))=0</formula>
    </cfRule>
  </conditionalFormatting>
  <conditionalFormatting sqref="X136:X139">
    <cfRule type="notContainsBlanks" dxfId="2485" priority="4683">
      <formula>LEN(TRIM(X136))&gt;0</formula>
    </cfRule>
  </conditionalFormatting>
  <conditionalFormatting sqref="X136:X139">
    <cfRule type="containsBlanks" dxfId="2484" priority="4684">
      <formula>LEN(TRIM(X136))=0</formula>
    </cfRule>
  </conditionalFormatting>
  <conditionalFormatting sqref="X135">
    <cfRule type="notContainsBlanks" dxfId="2483" priority="4685">
      <formula>LEN(TRIM(X135))&gt;0</formula>
    </cfRule>
  </conditionalFormatting>
  <conditionalFormatting sqref="X135">
    <cfRule type="containsBlanks" dxfId="2482" priority="4686">
      <formula>LEN(TRIM(X135))=0</formula>
    </cfRule>
  </conditionalFormatting>
  <conditionalFormatting sqref="X135">
    <cfRule type="notContainsBlanks" dxfId="2481" priority="4687">
      <formula>LEN(TRIM(X135))&gt;0</formula>
    </cfRule>
  </conditionalFormatting>
  <conditionalFormatting sqref="X135">
    <cfRule type="containsBlanks" dxfId="2480" priority="4688">
      <formula>LEN(TRIM(X135))=0</formula>
    </cfRule>
  </conditionalFormatting>
  <conditionalFormatting sqref="X138">
    <cfRule type="notContainsBlanks" dxfId="2479" priority="4689">
      <formula>LEN(TRIM(X138))&gt;0</formula>
    </cfRule>
  </conditionalFormatting>
  <conditionalFormatting sqref="X138">
    <cfRule type="containsBlanks" dxfId="2478" priority="4690">
      <formula>LEN(TRIM(X138))=0</formula>
    </cfRule>
  </conditionalFormatting>
  <conditionalFormatting sqref="X138">
    <cfRule type="notContainsBlanks" dxfId="2477" priority="4691">
      <formula>LEN(TRIM(X138))&gt;0</formula>
    </cfRule>
  </conditionalFormatting>
  <conditionalFormatting sqref="X138">
    <cfRule type="containsBlanks" dxfId="2476" priority="4692">
      <formula>LEN(TRIM(X138))=0</formula>
    </cfRule>
  </conditionalFormatting>
  <conditionalFormatting sqref="X131">
    <cfRule type="notContainsBlanks" dxfId="2475" priority="4693">
      <formula>LEN(TRIM(X131))&gt;0</formula>
    </cfRule>
  </conditionalFormatting>
  <conditionalFormatting sqref="X131">
    <cfRule type="containsBlanks" dxfId="2474" priority="4694">
      <formula>LEN(TRIM(X131))=0</formula>
    </cfRule>
  </conditionalFormatting>
  <conditionalFormatting sqref="X130">
    <cfRule type="notContainsBlanks" dxfId="2473" priority="4695">
      <formula>LEN(TRIM(X130))&gt;0</formula>
    </cfRule>
  </conditionalFormatting>
  <conditionalFormatting sqref="X130">
    <cfRule type="containsBlanks" dxfId="2472" priority="4696">
      <formula>LEN(TRIM(X130))=0</formula>
    </cfRule>
  </conditionalFormatting>
  <conditionalFormatting sqref="X130">
    <cfRule type="notContainsBlanks" dxfId="2471" priority="4697">
      <formula>LEN(TRIM(X130))&gt;0</formula>
    </cfRule>
  </conditionalFormatting>
  <conditionalFormatting sqref="X130">
    <cfRule type="containsBlanks" dxfId="2470" priority="4698">
      <formula>LEN(TRIM(X130))=0</formula>
    </cfRule>
  </conditionalFormatting>
  <conditionalFormatting sqref="X132:X133">
    <cfRule type="notContainsBlanks" dxfId="2469" priority="4699">
      <formula>LEN(TRIM(X132))&gt;0</formula>
    </cfRule>
  </conditionalFormatting>
  <conditionalFormatting sqref="X132:X133">
    <cfRule type="containsBlanks" dxfId="2468" priority="4700">
      <formula>LEN(TRIM(X132))=0</formula>
    </cfRule>
  </conditionalFormatting>
  <conditionalFormatting sqref="X132:X133">
    <cfRule type="notContainsBlanks" dxfId="2467" priority="4701">
      <formula>LEN(TRIM(X132))&gt;0</formula>
    </cfRule>
  </conditionalFormatting>
  <conditionalFormatting sqref="X132:X133">
    <cfRule type="containsBlanks" dxfId="2466" priority="4702">
      <formula>LEN(TRIM(X132))=0</formula>
    </cfRule>
  </conditionalFormatting>
  <conditionalFormatting sqref="X131">
    <cfRule type="notContainsBlanks" dxfId="2465" priority="4703">
      <formula>LEN(TRIM(X131))&gt;0</formula>
    </cfRule>
  </conditionalFormatting>
  <conditionalFormatting sqref="X131">
    <cfRule type="containsBlanks" dxfId="2464" priority="4704">
      <formula>LEN(TRIM(X131))=0</formula>
    </cfRule>
  </conditionalFormatting>
  <conditionalFormatting sqref="X131">
    <cfRule type="notContainsBlanks" dxfId="2463" priority="4705">
      <formula>LEN(TRIM(X131))&gt;0</formula>
    </cfRule>
  </conditionalFormatting>
  <conditionalFormatting sqref="X131">
    <cfRule type="containsBlanks" dxfId="2462" priority="4706">
      <formula>LEN(TRIM(X131))=0</formula>
    </cfRule>
  </conditionalFormatting>
  <conditionalFormatting sqref="H307">
    <cfRule type="notContainsBlanks" dxfId="2461" priority="4707">
      <formula>LEN(TRIM(H307))&gt;0</formula>
    </cfRule>
  </conditionalFormatting>
  <conditionalFormatting sqref="H307">
    <cfRule type="containsBlanks" dxfId="2460" priority="4708">
      <formula>LEN(TRIM(H307))=0</formula>
    </cfRule>
  </conditionalFormatting>
  <conditionalFormatting sqref="H308">
    <cfRule type="notContainsBlanks" dxfId="2459" priority="4709">
      <formula>LEN(TRIM(H308))&gt;0</formula>
    </cfRule>
  </conditionalFormatting>
  <conditionalFormatting sqref="H308">
    <cfRule type="containsBlanks" dxfId="2458" priority="4710">
      <formula>LEN(TRIM(H308))=0</formula>
    </cfRule>
  </conditionalFormatting>
  <conditionalFormatting sqref="K300">
    <cfRule type="notContainsBlanks" dxfId="2457" priority="4711">
      <formula>LEN(TRIM(K300))&gt;0</formula>
    </cfRule>
  </conditionalFormatting>
  <conditionalFormatting sqref="K300">
    <cfRule type="containsBlanks" dxfId="2456" priority="4712">
      <formula>LEN(TRIM(K300))=0</formula>
    </cfRule>
  </conditionalFormatting>
  <conditionalFormatting sqref="K300">
    <cfRule type="notContainsBlanks" dxfId="2455" priority="4713">
      <formula>LEN(TRIM(K300))&gt;0</formula>
    </cfRule>
  </conditionalFormatting>
  <conditionalFormatting sqref="K300">
    <cfRule type="containsBlanks" dxfId="2454" priority="4714">
      <formula>LEN(TRIM(K300))=0</formula>
    </cfRule>
  </conditionalFormatting>
  <conditionalFormatting sqref="P300">
    <cfRule type="notContainsBlanks" dxfId="2453" priority="4715">
      <formula>LEN(TRIM(P300))&gt;0</formula>
    </cfRule>
  </conditionalFormatting>
  <conditionalFormatting sqref="P300">
    <cfRule type="containsBlanks" dxfId="2452" priority="4716">
      <formula>LEN(TRIM(P300))=0</formula>
    </cfRule>
  </conditionalFormatting>
  <conditionalFormatting sqref="P300">
    <cfRule type="notContainsBlanks" dxfId="2451" priority="4717">
      <formula>LEN(TRIM(P300))&gt;0</formula>
    </cfRule>
  </conditionalFormatting>
  <conditionalFormatting sqref="P300">
    <cfRule type="containsBlanks" dxfId="2450" priority="4718">
      <formula>LEN(TRIM(P300))=0</formula>
    </cfRule>
  </conditionalFormatting>
  <conditionalFormatting sqref="H300">
    <cfRule type="notContainsBlanks" dxfId="2449" priority="4719">
      <formula>LEN(TRIM(H300))&gt;0</formula>
    </cfRule>
  </conditionalFormatting>
  <conditionalFormatting sqref="H300">
    <cfRule type="containsBlanks" dxfId="2448" priority="4720">
      <formula>LEN(TRIM(H300))=0</formula>
    </cfRule>
  </conditionalFormatting>
  <conditionalFormatting sqref="H300">
    <cfRule type="notContainsBlanks" dxfId="2447" priority="4721">
      <formula>LEN(TRIM(H300))&gt;0</formula>
    </cfRule>
  </conditionalFormatting>
  <conditionalFormatting sqref="H300">
    <cfRule type="containsBlanks" dxfId="2446" priority="4722">
      <formula>LEN(TRIM(H300))=0</formula>
    </cfRule>
  </conditionalFormatting>
  <conditionalFormatting sqref="H300">
    <cfRule type="notContainsBlanks" dxfId="2445" priority="4723">
      <formula>LEN(TRIM(H300))&gt;0</formula>
    </cfRule>
  </conditionalFormatting>
  <conditionalFormatting sqref="H300">
    <cfRule type="containsBlanks" dxfId="2444" priority="4724">
      <formula>LEN(TRIM(H300))=0</formula>
    </cfRule>
  </conditionalFormatting>
  <conditionalFormatting sqref="K300">
    <cfRule type="notContainsBlanks" dxfId="2443" priority="4725">
      <formula>LEN(TRIM(K300))&gt;0</formula>
    </cfRule>
  </conditionalFormatting>
  <conditionalFormatting sqref="K300">
    <cfRule type="containsBlanks" dxfId="2442" priority="4726">
      <formula>LEN(TRIM(K300))=0</formula>
    </cfRule>
  </conditionalFormatting>
  <conditionalFormatting sqref="K300">
    <cfRule type="notContainsBlanks" dxfId="2441" priority="4727">
      <formula>LEN(TRIM(K300))&gt;0</formula>
    </cfRule>
  </conditionalFormatting>
  <conditionalFormatting sqref="K300">
    <cfRule type="containsBlanks" dxfId="2440" priority="4728">
      <formula>LEN(TRIM(K300))=0</formula>
    </cfRule>
  </conditionalFormatting>
  <conditionalFormatting sqref="K300">
    <cfRule type="notContainsBlanks" dxfId="2439" priority="4729">
      <formula>LEN(TRIM(K300))&gt;0</formula>
    </cfRule>
  </conditionalFormatting>
  <conditionalFormatting sqref="K300">
    <cfRule type="containsBlanks" dxfId="2438" priority="4730">
      <formula>LEN(TRIM(K300))=0</formula>
    </cfRule>
  </conditionalFormatting>
  <conditionalFormatting sqref="L229">
    <cfRule type="notContainsBlanks" dxfId="2437" priority="4731">
      <formula>LEN(TRIM(L229))&gt;0</formula>
    </cfRule>
  </conditionalFormatting>
  <conditionalFormatting sqref="L229">
    <cfRule type="containsBlanks" dxfId="2436" priority="4732">
      <formula>LEN(TRIM(L229))=0</formula>
    </cfRule>
  </conditionalFormatting>
  <conditionalFormatting sqref="K300">
    <cfRule type="notContainsBlanks" dxfId="2435" priority="4733">
      <formula>LEN(TRIM(K300))&gt;0</formula>
    </cfRule>
  </conditionalFormatting>
  <conditionalFormatting sqref="K300">
    <cfRule type="containsBlanks" dxfId="2434" priority="4734">
      <formula>LEN(TRIM(K300))=0</formula>
    </cfRule>
  </conditionalFormatting>
  <conditionalFormatting sqref="K300">
    <cfRule type="notContainsBlanks" dxfId="2433" priority="4735">
      <formula>LEN(TRIM(K300))&gt;0</formula>
    </cfRule>
  </conditionalFormatting>
  <conditionalFormatting sqref="K300">
    <cfRule type="containsBlanks" dxfId="2432" priority="4736">
      <formula>LEN(TRIM(K300))=0</formula>
    </cfRule>
  </conditionalFormatting>
  <conditionalFormatting sqref="K300">
    <cfRule type="notContainsBlanks" dxfId="2431" priority="4737">
      <formula>LEN(TRIM(K300))&gt;0</formula>
    </cfRule>
  </conditionalFormatting>
  <conditionalFormatting sqref="K300">
    <cfRule type="containsBlanks" dxfId="2430" priority="4738">
      <formula>LEN(TRIM(K300))=0</formula>
    </cfRule>
  </conditionalFormatting>
  <conditionalFormatting sqref="K300">
    <cfRule type="notContainsBlanks" dxfId="2429" priority="4739">
      <formula>LEN(TRIM(K300))&gt;0</formula>
    </cfRule>
  </conditionalFormatting>
  <conditionalFormatting sqref="K300">
    <cfRule type="containsBlanks" dxfId="2428" priority="4740">
      <formula>LEN(TRIM(K300))=0</formula>
    </cfRule>
  </conditionalFormatting>
  <conditionalFormatting sqref="K300">
    <cfRule type="notContainsBlanks" dxfId="2427" priority="4741">
      <formula>LEN(TRIM(K300))&gt;0</formula>
    </cfRule>
  </conditionalFormatting>
  <conditionalFormatting sqref="K300">
    <cfRule type="containsBlanks" dxfId="2426" priority="4742">
      <formula>LEN(TRIM(K300))=0</formula>
    </cfRule>
  </conditionalFormatting>
  <conditionalFormatting sqref="P300">
    <cfRule type="notContainsBlanks" dxfId="2425" priority="4743">
      <formula>LEN(TRIM(P300))&gt;0</formula>
    </cfRule>
  </conditionalFormatting>
  <conditionalFormatting sqref="P300">
    <cfRule type="containsBlanks" dxfId="2424" priority="4744">
      <formula>LEN(TRIM(P300))=0</formula>
    </cfRule>
  </conditionalFormatting>
  <conditionalFormatting sqref="P300">
    <cfRule type="notContainsBlanks" dxfId="2423" priority="4745">
      <formula>LEN(TRIM(P300))&gt;0</formula>
    </cfRule>
  </conditionalFormatting>
  <conditionalFormatting sqref="P300">
    <cfRule type="containsBlanks" dxfId="2422" priority="4746">
      <formula>LEN(TRIM(P300))=0</formula>
    </cfRule>
  </conditionalFormatting>
  <conditionalFormatting sqref="P300">
    <cfRule type="notContainsBlanks" dxfId="2421" priority="4747">
      <formula>LEN(TRIM(P300))&gt;0</formula>
    </cfRule>
  </conditionalFormatting>
  <conditionalFormatting sqref="P300">
    <cfRule type="containsBlanks" dxfId="2420" priority="4748">
      <formula>LEN(TRIM(P300))=0</formula>
    </cfRule>
  </conditionalFormatting>
  <conditionalFormatting sqref="P300">
    <cfRule type="notContainsBlanks" dxfId="2419" priority="4749">
      <formula>LEN(TRIM(P300))&gt;0</formula>
    </cfRule>
  </conditionalFormatting>
  <conditionalFormatting sqref="P300">
    <cfRule type="containsBlanks" dxfId="2418" priority="4750">
      <formula>LEN(TRIM(P300))=0</formula>
    </cfRule>
  </conditionalFormatting>
  <conditionalFormatting sqref="P300">
    <cfRule type="notContainsBlanks" dxfId="2417" priority="4751">
      <formula>LEN(TRIM(P300))&gt;0</formula>
    </cfRule>
  </conditionalFormatting>
  <conditionalFormatting sqref="P300">
    <cfRule type="containsBlanks" dxfId="2416" priority="4752">
      <formula>LEN(TRIM(P300))=0</formula>
    </cfRule>
  </conditionalFormatting>
  <conditionalFormatting sqref="P300">
    <cfRule type="notContainsBlanks" dxfId="2415" priority="4753">
      <formula>LEN(TRIM(P300))&gt;0</formula>
    </cfRule>
  </conditionalFormatting>
  <conditionalFormatting sqref="P300">
    <cfRule type="containsBlanks" dxfId="2414" priority="4754">
      <formula>LEN(TRIM(P300))=0</formula>
    </cfRule>
  </conditionalFormatting>
  <conditionalFormatting sqref="P300">
    <cfRule type="notContainsBlanks" dxfId="2413" priority="4755">
      <formula>LEN(TRIM(P300))&gt;0</formula>
    </cfRule>
  </conditionalFormatting>
  <conditionalFormatting sqref="P300">
    <cfRule type="containsBlanks" dxfId="2412" priority="4756">
      <formula>LEN(TRIM(P300))=0</formula>
    </cfRule>
  </conditionalFormatting>
  <conditionalFormatting sqref="P300">
    <cfRule type="notContainsBlanks" dxfId="2411" priority="4757">
      <formula>LEN(TRIM(P300))&gt;0</formula>
    </cfRule>
  </conditionalFormatting>
  <conditionalFormatting sqref="P300">
    <cfRule type="containsBlanks" dxfId="2410" priority="4758">
      <formula>LEN(TRIM(P300))=0</formula>
    </cfRule>
  </conditionalFormatting>
  <conditionalFormatting sqref="P300">
    <cfRule type="notContainsBlanks" dxfId="2409" priority="4759">
      <formula>LEN(TRIM(P300))&gt;0</formula>
    </cfRule>
  </conditionalFormatting>
  <conditionalFormatting sqref="P300">
    <cfRule type="containsBlanks" dxfId="2408" priority="4760">
      <formula>LEN(TRIM(P300))=0</formula>
    </cfRule>
  </conditionalFormatting>
  <conditionalFormatting sqref="P300">
    <cfRule type="notContainsBlanks" dxfId="2407" priority="4761">
      <formula>LEN(TRIM(P300))&gt;0</formula>
    </cfRule>
  </conditionalFormatting>
  <conditionalFormatting sqref="P300">
    <cfRule type="containsBlanks" dxfId="2406" priority="4762">
      <formula>LEN(TRIM(P300))=0</formula>
    </cfRule>
  </conditionalFormatting>
  <conditionalFormatting sqref="P300">
    <cfRule type="notContainsBlanks" dxfId="2405" priority="4763">
      <formula>LEN(TRIM(P300))&gt;0</formula>
    </cfRule>
  </conditionalFormatting>
  <conditionalFormatting sqref="P300">
    <cfRule type="containsBlanks" dxfId="2404" priority="4764">
      <formula>LEN(TRIM(P300))=0</formula>
    </cfRule>
  </conditionalFormatting>
  <conditionalFormatting sqref="P300">
    <cfRule type="notContainsBlanks" dxfId="2403" priority="4765">
      <formula>LEN(TRIM(P300))&gt;0</formula>
    </cfRule>
  </conditionalFormatting>
  <conditionalFormatting sqref="P300">
    <cfRule type="containsBlanks" dxfId="2402" priority="4766">
      <formula>LEN(TRIM(P300))=0</formula>
    </cfRule>
  </conditionalFormatting>
  <conditionalFormatting sqref="P300">
    <cfRule type="notContainsBlanks" dxfId="2401" priority="4767">
      <formula>LEN(TRIM(P300))&gt;0</formula>
    </cfRule>
  </conditionalFormatting>
  <conditionalFormatting sqref="P300">
    <cfRule type="containsBlanks" dxfId="2400" priority="4768">
      <formula>LEN(TRIM(P300))=0</formula>
    </cfRule>
  </conditionalFormatting>
  <conditionalFormatting sqref="K299">
    <cfRule type="notContainsBlanks" dxfId="2399" priority="4769">
      <formula>LEN(TRIM(K299))&gt;0</formula>
    </cfRule>
  </conditionalFormatting>
  <conditionalFormatting sqref="K299">
    <cfRule type="containsBlanks" dxfId="2398" priority="4770">
      <formula>LEN(TRIM(K299))=0</formula>
    </cfRule>
  </conditionalFormatting>
  <conditionalFormatting sqref="H299">
    <cfRule type="notContainsBlanks" dxfId="2397" priority="4771">
      <formula>LEN(TRIM(H299))&gt;0</formula>
    </cfRule>
  </conditionalFormatting>
  <conditionalFormatting sqref="H299">
    <cfRule type="containsBlanks" dxfId="2396" priority="4772">
      <formula>LEN(TRIM(H299))=0</formula>
    </cfRule>
  </conditionalFormatting>
  <conditionalFormatting sqref="H299">
    <cfRule type="notContainsBlanks" dxfId="2395" priority="4773">
      <formula>LEN(TRIM(H299))&gt;0</formula>
    </cfRule>
  </conditionalFormatting>
  <conditionalFormatting sqref="H299">
    <cfRule type="containsBlanks" dxfId="2394" priority="4774">
      <formula>LEN(TRIM(H299))=0</formula>
    </cfRule>
  </conditionalFormatting>
  <conditionalFormatting sqref="H299">
    <cfRule type="notContainsBlanks" dxfId="2393" priority="4775">
      <formula>LEN(TRIM(H299))&gt;0</formula>
    </cfRule>
  </conditionalFormatting>
  <conditionalFormatting sqref="H299">
    <cfRule type="containsBlanks" dxfId="2392" priority="4776">
      <formula>LEN(TRIM(H299))=0</formula>
    </cfRule>
  </conditionalFormatting>
  <conditionalFormatting sqref="K305">
    <cfRule type="notContainsBlanks" dxfId="2391" priority="4777">
      <formula>LEN(TRIM(K305))&gt;0</formula>
    </cfRule>
  </conditionalFormatting>
  <conditionalFormatting sqref="K305">
    <cfRule type="containsBlanks" dxfId="2390" priority="4778">
      <formula>LEN(TRIM(K305))=0</formula>
    </cfRule>
  </conditionalFormatting>
  <conditionalFormatting sqref="M305">
    <cfRule type="notContainsBlanks" dxfId="2389" priority="4779">
      <formula>LEN(TRIM(M305))&gt;0</formula>
    </cfRule>
  </conditionalFormatting>
  <conditionalFormatting sqref="M305">
    <cfRule type="containsBlanks" dxfId="2388" priority="4780">
      <formula>LEN(TRIM(M305))=0</formula>
    </cfRule>
  </conditionalFormatting>
  <conditionalFormatting sqref="L308">
    <cfRule type="notContainsBlanks" dxfId="2387" priority="4781">
      <formula>LEN(TRIM(L308))&gt;0</formula>
    </cfRule>
  </conditionalFormatting>
  <conditionalFormatting sqref="L308">
    <cfRule type="containsBlanks" dxfId="2386" priority="4782">
      <formula>LEN(TRIM(L308))=0</formula>
    </cfRule>
  </conditionalFormatting>
  <conditionalFormatting sqref="L308">
    <cfRule type="notContainsBlanks" dxfId="2385" priority="4783">
      <formula>LEN(TRIM(L308))&gt;0</formula>
    </cfRule>
  </conditionalFormatting>
  <conditionalFormatting sqref="L308">
    <cfRule type="containsBlanks" dxfId="2384" priority="4784">
      <formula>LEN(TRIM(L308))=0</formula>
    </cfRule>
  </conditionalFormatting>
  <conditionalFormatting sqref="L308">
    <cfRule type="notContainsBlanks" dxfId="2383" priority="4785">
      <formula>LEN(TRIM(L308))&gt;0</formula>
    </cfRule>
  </conditionalFormatting>
  <conditionalFormatting sqref="L308">
    <cfRule type="containsBlanks" dxfId="2382" priority="4786">
      <formula>LEN(TRIM(L308))=0</formula>
    </cfRule>
  </conditionalFormatting>
  <conditionalFormatting sqref="L308">
    <cfRule type="notContainsBlanks" dxfId="2381" priority="4787">
      <formula>LEN(TRIM(L308))&gt;0</formula>
    </cfRule>
  </conditionalFormatting>
  <conditionalFormatting sqref="L308">
    <cfRule type="containsBlanks" dxfId="2380" priority="4788">
      <formula>LEN(TRIM(L308))=0</formula>
    </cfRule>
  </conditionalFormatting>
  <conditionalFormatting sqref="L308">
    <cfRule type="notContainsBlanks" dxfId="2379" priority="4789">
      <formula>LEN(TRIM(L308))&gt;0</formula>
    </cfRule>
  </conditionalFormatting>
  <conditionalFormatting sqref="L308">
    <cfRule type="containsBlanks" dxfId="2378" priority="4790">
      <formula>LEN(TRIM(L308))=0</formula>
    </cfRule>
  </conditionalFormatting>
  <conditionalFormatting sqref="L308">
    <cfRule type="notContainsBlanks" dxfId="2377" priority="4791">
      <formula>LEN(TRIM(L308))&gt;0</formula>
    </cfRule>
  </conditionalFormatting>
  <conditionalFormatting sqref="L308">
    <cfRule type="containsBlanks" dxfId="2376" priority="4792">
      <formula>LEN(TRIM(L308))=0</formula>
    </cfRule>
  </conditionalFormatting>
  <conditionalFormatting sqref="L308">
    <cfRule type="notContainsBlanks" dxfId="2375" priority="4793">
      <formula>LEN(TRIM(L308))&gt;0</formula>
    </cfRule>
  </conditionalFormatting>
  <conditionalFormatting sqref="L308">
    <cfRule type="containsBlanks" dxfId="2374" priority="4794">
      <formula>LEN(TRIM(L308))=0</formula>
    </cfRule>
  </conditionalFormatting>
  <conditionalFormatting sqref="L308">
    <cfRule type="notContainsBlanks" dxfId="2373" priority="4795">
      <formula>LEN(TRIM(L308))&gt;0</formula>
    </cfRule>
  </conditionalFormatting>
  <conditionalFormatting sqref="L308">
    <cfRule type="containsBlanks" dxfId="2372" priority="4796">
      <formula>LEN(TRIM(L308))=0</formula>
    </cfRule>
  </conditionalFormatting>
  <conditionalFormatting sqref="L308">
    <cfRule type="notContainsBlanks" dxfId="2371" priority="4797">
      <formula>LEN(TRIM(L308))&gt;0</formula>
    </cfRule>
  </conditionalFormatting>
  <conditionalFormatting sqref="L308">
    <cfRule type="containsBlanks" dxfId="2370" priority="4798">
      <formula>LEN(TRIM(L308))=0</formula>
    </cfRule>
  </conditionalFormatting>
  <conditionalFormatting sqref="L308">
    <cfRule type="notContainsBlanks" dxfId="2369" priority="4799">
      <formula>LEN(TRIM(L308))&gt;0</formula>
    </cfRule>
  </conditionalFormatting>
  <conditionalFormatting sqref="L308">
    <cfRule type="containsBlanks" dxfId="2368" priority="4800">
      <formula>LEN(TRIM(L308))=0</formula>
    </cfRule>
  </conditionalFormatting>
  <conditionalFormatting sqref="L308">
    <cfRule type="notContainsBlanks" dxfId="2367" priority="4801">
      <formula>LEN(TRIM(L308))&gt;0</formula>
    </cfRule>
  </conditionalFormatting>
  <conditionalFormatting sqref="L308">
    <cfRule type="containsBlanks" dxfId="2366" priority="4802">
      <formula>LEN(TRIM(L308))=0</formula>
    </cfRule>
  </conditionalFormatting>
  <conditionalFormatting sqref="T300">
    <cfRule type="notContainsBlanks" dxfId="2365" priority="4803">
      <formula>LEN(TRIM(T300))&gt;0</formula>
    </cfRule>
  </conditionalFormatting>
  <conditionalFormatting sqref="T300">
    <cfRule type="containsBlanks" dxfId="2364" priority="4804">
      <formula>LEN(TRIM(T300))=0</formula>
    </cfRule>
  </conditionalFormatting>
  <conditionalFormatting sqref="T300">
    <cfRule type="notContainsBlanks" dxfId="2363" priority="4805">
      <formula>LEN(TRIM(T300))&gt;0</formula>
    </cfRule>
  </conditionalFormatting>
  <conditionalFormatting sqref="T300">
    <cfRule type="containsBlanks" dxfId="2362" priority="4806">
      <formula>LEN(TRIM(T300))=0</formula>
    </cfRule>
  </conditionalFormatting>
  <conditionalFormatting sqref="Q301">
    <cfRule type="notContainsBlanks" dxfId="2361" priority="4807">
      <formula>LEN(TRIM(Q301))&gt;0</formula>
    </cfRule>
  </conditionalFormatting>
  <conditionalFormatting sqref="Q301">
    <cfRule type="containsBlanks" dxfId="2360" priority="4808">
      <formula>LEN(TRIM(Q301))=0</formula>
    </cfRule>
  </conditionalFormatting>
  <conditionalFormatting sqref="Q301">
    <cfRule type="notContainsBlanks" dxfId="2359" priority="4809">
      <formula>LEN(TRIM(Q301))&gt;0</formula>
    </cfRule>
  </conditionalFormatting>
  <conditionalFormatting sqref="Q301">
    <cfRule type="containsBlanks" dxfId="2358" priority="4810">
      <formula>LEN(TRIM(Q301))=0</formula>
    </cfRule>
  </conditionalFormatting>
  <conditionalFormatting sqref="Q301">
    <cfRule type="notContainsBlanks" dxfId="2357" priority="4811">
      <formula>LEN(TRIM(Q301))&gt;0</formula>
    </cfRule>
  </conditionalFormatting>
  <conditionalFormatting sqref="Q301">
    <cfRule type="containsBlanks" dxfId="2356" priority="4812">
      <formula>LEN(TRIM(Q301))=0</formula>
    </cfRule>
  </conditionalFormatting>
  <conditionalFormatting sqref="Q300">
    <cfRule type="notContainsBlanks" dxfId="2355" priority="4813">
      <formula>LEN(TRIM(Q300))&gt;0</formula>
    </cfRule>
  </conditionalFormatting>
  <conditionalFormatting sqref="Q300">
    <cfRule type="containsBlanks" dxfId="2354" priority="4814">
      <formula>LEN(TRIM(Q300))=0</formula>
    </cfRule>
  </conditionalFormatting>
  <conditionalFormatting sqref="Q300">
    <cfRule type="notContainsBlanks" dxfId="2353" priority="4815">
      <formula>LEN(TRIM(Q300))&gt;0</formula>
    </cfRule>
  </conditionalFormatting>
  <conditionalFormatting sqref="Q300">
    <cfRule type="containsBlanks" dxfId="2352" priority="4816">
      <formula>LEN(TRIM(Q300))=0</formula>
    </cfRule>
  </conditionalFormatting>
  <conditionalFormatting sqref="Q300">
    <cfRule type="notContainsBlanks" dxfId="2351" priority="4817">
      <formula>LEN(TRIM(Q300))&gt;0</formula>
    </cfRule>
  </conditionalFormatting>
  <conditionalFormatting sqref="Q300">
    <cfRule type="containsBlanks" dxfId="2350" priority="4818">
      <formula>LEN(TRIM(Q300))=0</formula>
    </cfRule>
  </conditionalFormatting>
  <conditionalFormatting sqref="Q300">
    <cfRule type="notContainsBlanks" dxfId="2349" priority="4819">
      <formula>LEN(TRIM(Q300))&gt;0</formula>
    </cfRule>
  </conditionalFormatting>
  <conditionalFormatting sqref="Q300">
    <cfRule type="containsBlanks" dxfId="2348" priority="4820">
      <formula>LEN(TRIM(Q300))=0</formula>
    </cfRule>
  </conditionalFormatting>
  <conditionalFormatting sqref="Q300">
    <cfRule type="notContainsBlanks" dxfId="2347" priority="4821">
      <formula>LEN(TRIM(Q300))&gt;0</formula>
    </cfRule>
  </conditionalFormatting>
  <conditionalFormatting sqref="Q300">
    <cfRule type="containsBlanks" dxfId="2346" priority="4822">
      <formula>LEN(TRIM(Q300))=0</formula>
    </cfRule>
  </conditionalFormatting>
  <conditionalFormatting sqref="Q300">
    <cfRule type="notContainsBlanks" dxfId="2345" priority="4823">
      <formula>LEN(TRIM(Q300))&gt;0</formula>
    </cfRule>
  </conditionalFormatting>
  <conditionalFormatting sqref="Q300">
    <cfRule type="containsBlanks" dxfId="2344" priority="4824">
      <formula>LEN(TRIM(Q300))=0</formula>
    </cfRule>
  </conditionalFormatting>
  <conditionalFormatting sqref="Q300">
    <cfRule type="notContainsBlanks" dxfId="2343" priority="4825">
      <formula>LEN(TRIM(Q300))&gt;0</formula>
    </cfRule>
  </conditionalFormatting>
  <conditionalFormatting sqref="Q300">
    <cfRule type="containsBlanks" dxfId="2342" priority="4826">
      <formula>LEN(TRIM(Q300))=0</formula>
    </cfRule>
  </conditionalFormatting>
  <conditionalFormatting sqref="Q302">
    <cfRule type="notContainsBlanks" dxfId="2341" priority="4827">
      <formula>LEN(TRIM(Q302))&gt;0</formula>
    </cfRule>
  </conditionalFormatting>
  <conditionalFormatting sqref="Q302">
    <cfRule type="containsBlanks" dxfId="2340" priority="4828">
      <formula>LEN(TRIM(Q302))=0</formula>
    </cfRule>
  </conditionalFormatting>
  <conditionalFormatting sqref="S298:S311">
    <cfRule type="notContainsBlanks" dxfId="2339" priority="4829">
      <formula>LEN(TRIM(S298))&gt;0</formula>
    </cfRule>
  </conditionalFormatting>
  <conditionalFormatting sqref="S298:S311">
    <cfRule type="containsBlanks" dxfId="2338" priority="4830">
      <formula>LEN(TRIM(S298))=0</formula>
    </cfRule>
  </conditionalFormatting>
  <conditionalFormatting sqref="S302:S305">
    <cfRule type="notContainsBlanks" dxfId="2337" priority="4831">
      <formula>LEN(TRIM(S302))&gt;0</formula>
    </cfRule>
  </conditionalFormatting>
  <conditionalFormatting sqref="S302:S305">
    <cfRule type="containsBlanks" dxfId="2336" priority="4832">
      <formula>LEN(TRIM(S302))=0</formula>
    </cfRule>
  </conditionalFormatting>
  <conditionalFormatting sqref="S298:S311">
    <cfRule type="notContainsBlanks" dxfId="2335" priority="4833">
      <formula>LEN(TRIM(S298))&gt;0</formula>
    </cfRule>
  </conditionalFormatting>
  <conditionalFormatting sqref="S298:S311">
    <cfRule type="containsBlanks" dxfId="2334" priority="4834">
      <formula>LEN(TRIM(S298))=0</formula>
    </cfRule>
  </conditionalFormatting>
  <conditionalFormatting sqref="S298:S311">
    <cfRule type="notContainsBlanks" dxfId="2333" priority="4835">
      <formula>LEN(TRIM(S298))&gt;0</formula>
    </cfRule>
  </conditionalFormatting>
  <conditionalFormatting sqref="S298:S311">
    <cfRule type="containsBlanks" dxfId="2332" priority="4836">
      <formula>LEN(TRIM(S298))=0</formula>
    </cfRule>
  </conditionalFormatting>
  <conditionalFormatting sqref="S301:S302">
    <cfRule type="notContainsBlanks" dxfId="2331" priority="4837">
      <formula>LEN(TRIM(S301))&gt;0</formula>
    </cfRule>
  </conditionalFormatting>
  <conditionalFormatting sqref="S301:S302">
    <cfRule type="containsBlanks" dxfId="2330" priority="4838">
      <formula>LEN(TRIM(S301))=0</formula>
    </cfRule>
  </conditionalFormatting>
  <conditionalFormatting sqref="S306:S307">
    <cfRule type="notContainsBlanks" dxfId="2329" priority="4839">
      <formula>LEN(TRIM(S306))&gt;0</formula>
    </cfRule>
  </conditionalFormatting>
  <conditionalFormatting sqref="S306:S307">
    <cfRule type="containsBlanks" dxfId="2328" priority="4840">
      <formula>LEN(TRIM(S306))=0</formula>
    </cfRule>
  </conditionalFormatting>
  <conditionalFormatting sqref="S306:S307">
    <cfRule type="notContainsBlanks" dxfId="2327" priority="4841">
      <formula>LEN(TRIM(S306))&gt;0</formula>
    </cfRule>
  </conditionalFormatting>
  <conditionalFormatting sqref="S306:S307">
    <cfRule type="containsBlanks" dxfId="2326" priority="4842">
      <formula>LEN(TRIM(S306))=0</formula>
    </cfRule>
  </conditionalFormatting>
  <conditionalFormatting sqref="S300">
    <cfRule type="notContainsBlanks" dxfId="2325" priority="4843">
      <formula>LEN(TRIM(S300))&gt;0</formula>
    </cfRule>
  </conditionalFormatting>
  <conditionalFormatting sqref="S300">
    <cfRule type="containsBlanks" dxfId="2324" priority="4844">
      <formula>LEN(TRIM(S300))=0</formula>
    </cfRule>
  </conditionalFormatting>
  <conditionalFormatting sqref="S308:S311">
    <cfRule type="notContainsBlanks" dxfId="2323" priority="4845">
      <formula>LEN(TRIM(S308))&gt;0</formula>
    </cfRule>
  </conditionalFormatting>
  <conditionalFormatting sqref="S308:S311">
    <cfRule type="containsBlanks" dxfId="2322" priority="4846">
      <formula>LEN(TRIM(S308))=0</formula>
    </cfRule>
  </conditionalFormatting>
  <conditionalFormatting sqref="S309:S311">
    <cfRule type="notContainsBlanks" dxfId="2321" priority="4847">
      <formula>LEN(TRIM(S309))&gt;0</formula>
    </cfRule>
  </conditionalFormatting>
  <conditionalFormatting sqref="S309:S311">
    <cfRule type="containsBlanks" dxfId="2320" priority="4848">
      <formula>LEN(TRIM(S309))=0</formula>
    </cfRule>
  </conditionalFormatting>
  <conditionalFormatting sqref="S300">
    <cfRule type="notContainsBlanks" dxfId="2319" priority="4849">
      <formula>LEN(TRIM(S300))&gt;0</formula>
    </cfRule>
  </conditionalFormatting>
  <conditionalFormatting sqref="S300">
    <cfRule type="containsBlanks" dxfId="2318" priority="4850">
      <formula>LEN(TRIM(S300))=0</formula>
    </cfRule>
  </conditionalFormatting>
  <conditionalFormatting sqref="S300">
    <cfRule type="notContainsBlanks" dxfId="2317" priority="4851">
      <formula>LEN(TRIM(S300))&gt;0</formula>
    </cfRule>
  </conditionalFormatting>
  <conditionalFormatting sqref="S300">
    <cfRule type="containsBlanks" dxfId="2316" priority="4852">
      <formula>LEN(TRIM(S300))=0</formula>
    </cfRule>
  </conditionalFormatting>
  <conditionalFormatting sqref="S300">
    <cfRule type="notContainsBlanks" dxfId="2315" priority="4853">
      <formula>LEN(TRIM(S300))&gt;0</formula>
    </cfRule>
  </conditionalFormatting>
  <conditionalFormatting sqref="S300">
    <cfRule type="containsBlanks" dxfId="2314" priority="4854">
      <formula>LEN(TRIM(S300))=0</formula>
    </cfRule>
  </conditionalFormatting>
  <conditionalFormatting sqref="S300">
    <cfRule type="notContainsBlanks" dxfId="2313" priority="4855">
      <formula>LEN(TRIM(S300))&gt;0</formula>
    </cfRule>
  </conditionalFormatting>
  <conditionalFormatting sqref="S300">
    <cfRule type="containsBlanks" dxfId="2312" priority="4856">
      <formula>LEN(TRIM(S300))=0</formula>
    </cfRule>
  </conditionalFormatting>
  <conditionalFormatting sqref="Q326:Q339">
    <cfRule type="notContainsBlanks" dxfId="2311" priority="4857">
      <formula>LEN(TRIM(Q326))&gt;0</formula>
    </cfRule>
  </conditionalFormatting>
  <conditionalFormatting sqref="Q326:Q339">
    <cfRule type="containsBlanks" dxfId="2310" priority="4858">
      <formula>LEN(TRIM(Q326))=0</formula>
    </cfRule>
  </conditionalFormatting>
  <conditionalFormatting sqref="Q330:Q333">
    <cfRule type="notContainsBlanks" dxfId="2309" priority="4859">
      <formula>LEN(TRIM(Q330))&gt;0</formula>
    </cfRule>
  </conditionalFormatting>
  <conditionalFormatting sqref="Q330:Q333">
    <cfRule type="containsBlanks" dxfId="2308" priority="4860">
      <formula>LEN(TRIM(Q330))=0</formula>
    </cfRule>
  </conditionalFormatting>
  <conditionalFormatting sqref="Q326:Q339">
    <cfRule type="notContainsBlanks" dxfId="2307" priority="4861">
      <formula>LEN(TRIM(Q326))&gt;0</formula>
    </cfRule>
  </conditionalFormatting>
  <conditionalFormatting sqref="Q326:Q339">
    <cfRule type="containsBlanks" dxfId="2306" priority="4862">
      <formula>LEN(TRIM(Q326))=0</formula>
    </cfRule>
  </conditionalFormatting>
  <conditionalFormatting sqref="Q326:Q339">
    <cfRule type="notContainsBlanks" dxfId="2305" priority="4863">
      <formula>LEN(TRIM(Q326))&gt;0</formula>
    </cfRule>
  </conditionalFormatting>
  <conditionalFormatting sqref="Q326:Q339">
    <cfRule type="containsBlanks" dxfId="2304" priority="4864">
      <formula>LEN(TRIM(Q326))=0</formula>
    </cfRule>
  </conditionalFormatting>
  <conditionalFormatting sqref="Q329:Q330">
    <cfRule type="notContainsBlanks" dxfId="2303" priority="4865">
      <formula>LEN(TRIM(Q329))&gt;0</formula>
    </cfRule>
  </conditionalFormatting>
  <conditionalFormatting sqref="Q329:Q330">
    <cfRule type="containsBlanks" dxfId="2302" priority="4866">
      <formula>LEN(TRIM(Q329))=0</formula>
    </cfRule>
  </conditionalFormatting>
  <conditionalFormatting sqref="Q334:Q335">
    <cfRule type="notContainsBlanks" dxfId="2301" priority="4867">
      <formula>LEN(TRIM(Q334))&gt;0</formula>
    </cfRule>
  </conditionalFormatting>
  <conditionalFormatting sqref="Q334:Q335">
    <cfRule type="containsBlanks" dxfId="2300" priority="4868">
      <formula>LEN(TRIM(Q334))=0</formula>
    </cfRule>
  </conditionalFormatting>
  <conditionalFormatting sqref="Q334:Q335">
    <cfRule type="notContainsBlanks" dxfId="2299" priority="4869">
      <formula>LEN(TRIM(Q334))&gt;0</formula>
    </cfRule>
  </conditionalFormatting>
  <conditionalFormatting sqref="Q334:Q335">
    <cfRule type="containsBlanks" dxfId="2298" priority="4870">
      <formula>LEN(TRIM(Q334))=0</formula>
    </cfRule>
  </conditionalFormatting>
  <conditionalFormatting sqref="Q328">
    <cfRule type="notContainsBlanks" dxfId="2297" priority="4871">
      <formula>LEN(TRIM(Q328))&gt;0</formula>
    </cfRule>
  </conditionalFormatting>
  <conditionalFormatting sqref="Q328">
    <cfRule type="containsBlanks" dxfId="2296" priority="4872">
      <formula>LEN(TRIM(Q328))=0</formula>
    </cfRule>
  </conditionalFormatting>
  <conditionalFormatting sqref="Q336:Q339">
    <cfRule type="notContainsBlanks" dxfId="2295" priority="4873">
      <formula>LEN(TRIM(Q336))&gt;0</formula>
    </cfRule>
  </conditionalFormatting>
  <conditionalFormatting sqref="Q336:Q339">
    <cfRule type="containsBlanks" dxfId="2294" priority="4874">
      <formula>LEN(TRIM(Q336))=0</formula>
    </cfRule>
  </conditionalFormatting>
  <conditionalFormatting sqref="Q337:Q339">
    <cfRule type="notContainsBlanks" dxfId="2293" priority="4875">
      <formula>LEN(TRIM(Q337))&gt;0</formula>
    </cfRule>
  </conditionalFormatting>
  <conditionalFormatting sqref="Q337:Q339">
    <cfRule type="containsBlanks" dxfId="2292" priority="4876">
      <formula>LEN(TRIM(Q337))=0</formula>
    </cfRule>
  </conditionalFormatting>
  <conditionalFormatting sqref="Q328">
    <cfRule type="notContainsBlanks" dxfId="2291" priority="4877">
      <formula>LEN(TRIM(Q328))&gt;0</formula>
    </cfRule>
  </conditionalFormatting>
  <conditionalFormatting sqref="Q328">
    <cfRule type="containsBlanks" dxfId="2290" priority="4878">
      <formula>LEN(TRIM(Q328))=0</formula>
    </cfRule>
  </conditionalFormatting>
  <conditionalFormatting sqref="Q328">
    <cfRule type="notContainsBlanks" dxfId="2289" priority="4879">
      <formula>LEN(TRIM(Q328))&gt;0</formula>
    </cfRule>
  </conditionalFormatting>
  <conditionalFormatting sqref="Q328">
    <cfRule type="containsBlanks" dxfId="2288" priority="4880">
      <formula>LEN(TRIM(Q328))=0</formula>
    </cfRule>
  </conditionalFormatting>
  <conditionalFormatting sqref="Q328">
    <cfRule type="notContainsBlanks" dxfId="2287" priority="4881">
      <formula>LEN(TRIM(Q328))&gt;0</formula>
    </cfRule>
  </conditionalFormatting>
  <conditionalFormatting sqref="Q328">
    <cfRule type="containsBlanks" dxfId="2286" priority="4882">
      <formula>LEN(TRIM(Q328))=0</formula>
    </cfRule>
  </conditionalFormatting>
  <conditionalFormatting sqref="Q328">
    <cfRule type="notContainsBlanks" dxfId="2285" priority="4883">
      <formula>LEN(TRIM(Q328))&gt;0</formula>
    </cfRule>
  </conditionalFormatting>
  <conditionalFormatting sqref="Q328">
    <cfRule type="containsBlanks" dxfId="2284" priority="4884">
      <formula>LEN(TRIM(Q328))=0</formula>
    </cfRule>
  </conditionalFormatting>
  <conditionalFormatting sqref="Q340:Q353">
    <cfRule type="notContainsBlanks" dxfId="2283" priority="4885">
      <formula>LEN(TRIM(Q340))&gt;0</formula>
    </cfRule>
  </conditionalFormatting>
  <conditionalFormatting sqref="Q340:Q353">
    <cfRule type="containsBlanks" dxfId="2282" priority="4886">
      <formula>LEN(TRIM(Q340))=0</formula>
    </cfRule>
  </conditionalFormatting>
  <conditionalFormatting sqref="Q344:Q347">
    <cfRule type="notContainsBlanks" dxfId="2281" priority="4887">
      <formula>LEN(TRIM(Q344))&gt;0</formula>
    </cfRule>
  </conditionalFormatting>
  <conditionalFormatting sqref="Q344:Q347">
    <cfRule type="containsBlanks" dxfId="2280" priority="4888">
      <formula>LEN(TRIM(Q344))=0</formula>
    </cfRule>
  </conditionalFormatting>
  <conditionalFormatting sqref="Q340:Q353">
    <cfRule type="notContainsBlanks" dxfId="2279" priority="4889">
      <formula>LEN(TRIM(Q340))&gt;0</formula>
    </cfRule>
  </conditionalFormatting>
  <conditionalFormatting sqref="Q340:Q353">
    <cfRule type="containsBlanks" dxfId="2278" priority="4890">
      <formula>LEN(TRIM(Q340))=0</formula>
    </cfRule>
  </conditionalFormatting>
  <conditionalFormatting sqref="Q340:Q353">
    <cfRule type="notContainsBlanks" dxfId="2277" priority="4891">
      <formula>LEN(TRIM(Q340))&gt;0</formula>
    </cfRule>
  </conditionalFormatting>
  <conditionalFormatting sqref="Q340:Q353">
    <cfRule type="containsBlanks" dxfId="2276" priority="4892">
      <formula>LEN(TRIM(Q340))=0</formula>
    </cfRule>
  </conditionalFormatting>
  <conditionalFormatting sqref="Q343:Q344">
    <cfRule type="notContainsBlanks" dxfId="2275" priority="4893">
      <formula>LEN(TRIM(Q343))&gt;0</formula>
    </cfRule>
  </conditionalFormatting>
  <conditionalFormatting sqref="Q343:Q344">
    <cfRule type="containsBlanks" dxfId="2274" priority="4894">
      <formula>LEN(TRIM(Q343))=0</formula>
    </cfRule>
  </conditionalFormatting>
  <conditionalFormatting sqref="Q348:Q349">
    <cfRule type="notContainsBlanks" dxfId="2273" priority="4895">
      <formula>LEN(TRIM(Q348))&gt;0</formula>
    </cfRule>
  </conditionalFormatting>
  <conditionalFormatting sqref="Q348:Q349">
    <cfRule type="containsBlanks" dxfId="2272" priority="4896">
      <formula>LEN(TRIM(Q348))=0</formula>
    </cfRule>
  </conditionalFormatting>
  <conditionalFormatting sqref="Q348:Q349">
    <cfRule type="notContainsBlanks" dxfId="2271" priority="4897">
      <formula>LEN(TRIM(Q348))&gt;0</formula>
    </cfRule>
  </conditionalFormatting>
  <conditionalFormatting sqref="Q348:Q349">
    <cfRule type="containsBlanks" dxfId="2270" priority="4898">
      <formula>LEN(TRIM(Q348))=0</formula>
    </cfRule>
  </conditionalFormatting>
  <conditionalFormatting sqref="Q342">
    <cfRule type="notContainsBlanks" dxfId="2269" priority="4899">
      <formula>LEN(TRIM(Q342))&gt;0</formula>
    </cfRule>
  </conditionalFormatting>
  <conditionalFormatting sqref="Q342">
    <cfRule type="containsBlanks" dxfId="2268" priority="4900">
      <formula>LEN(TRIM(Q342))=0</formula>
    </cfRule>
  </conditionalFormatting>
  <conditionalFormatting sqref="Q350:Q353">
    <cfRule type="notContainsBlanks" dxfId="2267" priority="4901">
      <formula>LEN(TRIM(Q350))&gt;0</formula>
    </cfRule>
  </conditionalFormatting>
  <conditionalFormatting sqref="Q350:Q353">
    <cfRule type="containsBlanks" dxfId="2266" priority="4902">
      <formula>LEN(TRIM(Q350))=0</formula>
    </cfRule>
  </conditionalFormatting>
  <conditionalFormatting sqref="Q351:Q353">
    <cfRule type="notContainsBlanks" dxfId="2265" priority="4903">
      <formula>LEN(TRIM(Q351))&gt;0</formula>
    </cfRule>
  </conditionalFormatting>
  <conditionalFormatting sqref="Q351:Q353">
    <cfRule type="containsBlanks" dxfId="2264" priority="4904">
      <formula>LEN(TRIM(Q351))=0</formula>
    </cfRule>
  </conditionalFormatting>
  <conditionalFormatting sqref="Q342">
    <cfRule type="notContainsBlanks" dxfId="2263" priority="4905">
      <formula>LEN(TRIM(Q342))&gt;0</formula>
    </cfRule>
  </conditionalFormatting>
  <conditionalFormatting sqref="Q342">
    <cfRule type="containsBlanks" dxfId="2262" priority="4906">
      <formula>LEN(TRIM(Q342))=0</formula>
    </cfRule>
  </conditionalFormatting>
  <conditionalFormatting sqref="Q342">
    <cfRule type="notContainsBlanks" dxfId="2261" priority="4907">
      <formula>LEN(TRIM(Q342))&gt;0</formula>
    </cfRule>
  </conditionalFormatting>
  <conditionalFormatting sqref="Q342">
    <cfRule type="containsBlanks" dxfId="2260" priority="4908">
      <formula>LEN(TRIM(Q342))=0</formula>
    </cfRule>
  </conditionalFormatting>
  <conditionalFormatting sqref="Q342">
    <cfRule type="notContainsBlanks" dxfId="2259" priority="4909">
      <formula>LEN(TRIM(Q342))&gt;0</formula>
    </cfRule>
  </conditionalFormatting>
  <conditionalFormatting sqref="Q342">
    <cfRule type="containsBlanks" dxfId="2258" priority="4910">
      <formula>LEN(TRIM(Q342))=0</formula>
    </cfRule>
  </conditionalFormatting>
  <conditionalFormatting sqref="Q342">
    <cfRule type="notContainsBlanks" dxfId="2257" priority="4911">
      <formula>LEN(TRIM(Q342))&gt;0</formula>
    </cfRule>
  </conditionalFormatting>
  <conditionalFormatting sqref="Q342">
    <cfRule type="containsBlanks" dxfId="2256" priority="4912">
      <formula>LEN(TRIM(Q342))=0</formula>
    </cfRule>
  </conditionalFormatting>
  <conditionalFormatting sqref="Q354:Q367">
    <cfRule type="notContainsBlanks" dxfId="2255" priority="4913">
      <formula>LEN(TRIM(Q354))&gt;0</formula>
    </cfRule>
  </conditionalFormatting>
  <conditionalFormatting sqref="Q354:Q367">
    <cfRule type="containsBlanks" dxfId="2254" priority="4914">
      <formula>LEN(TRIM(Q354))=0</formula>
    </cfRule>
  </conditionalFormatting>
  <conditionalFormatting sqref="Q358:Q361">
    <cfRule type="notContainsBlanks" dxfId="2253" priority="4915">
      <formula>LEN(TRIM(Q358))&gt;0</formula>
    </cfRule>
  </conditionalFormatting>
  <conditionalFormatting sqref="Q358:Q361">
    <cfRule type="containsBlanks" dxfId="2252" priority="4916">
      <formula>LEN(TRIM(Q358))=0</formula>
    </cfRule>
  </conditionalFormatting>
  <conditionalFormatting sqref="Q354:Q367">
    <cfRule type="notContainsBlanks" dxfId="2251" priority="4917">
      <formula>LEN(TRIM(Q354))&gt;0</formula>
    </cfRule>
  </conditionalFormatting>
  <conditionalFormatting sqref="Q354:Q367">
    <cfRule type="containsBlanks" dxfId="2250" priority="4918">
      <formula>LEN(TRIM(Q354))=0</formula>
    </cfRule>
  </conditionalFormatting>
  <conditionalFormatting sqref="Q354:Q367">
    <cfRule type="notContainsBlanks" dxfId="2249" priority="4919">
      <formula>LEN(TRIM(Q354))&gt;0</formula>
    </cfRule>
  </conditionalFormatting>
  <conditionalFormatting sqref="Q354:Q367">
    <cfRule type="containsBlanks" dxfId="2248" priority="4920">
      <formula>LEN(TRIM(Q354))=0</formula>
    </cfRule>
  </conditionalFormatting>
  <conditionalFormatting sqref="Q357:Q358">
    <cfRule type="notContainsBlanks" dxfId="2247" priority="4921">
      <formula>LEN(TRIM(Q357))&gt;0</formula>
    </cfRule>
  </conditionalFormatting>
  <conditionalFormatting sqref="Q357:Q358">
    <cfRule type="containsBlanks" dxfId="2246" priority="4922">
      <formula>LEN(TRIM(Q357))=0</formula>
    </cfRule>
  </conditionalFormatting>
  <conditionalFormatting sqref="Q362:Q363">
    <cfRule type="notContainsBlanks" dxfId="2245" priority="4923">
      <formula>LEN(TRIM(Q362))&gt;0</formula>
    </cfRule>
  </conditionalFormatting>
  <conditionalFormatting sqref="Q362:Q363">
    <cfRule type="containsBlanks" dxfId="2244" priority="4924">
      <formula>LEN(TRIM(Q362))=0</formula>
    </cfRule>
  </conditionalFormatting>
  <conditionalFormatting sqref="Q362:Q363">
    <cfRule type="notContainsBlanks" dxfId="2243" priority="4925">
      <formula>LEN(TRIM(Q362))&gt;0</formula>
    </cfRule>
  </conditionalFormatting>
  <conditionalFormatting sqref="Q362:Q363">
    <cfRule type="containsBlanks" dxfId="2242" priority="4926">
      <formula>LEN(TRIM(Q362))=0</formula>
    </cfRule>
  </conditionalFormatting>
  <conditionalFormatting sqref="Q356">
    <cfRule type="notContainsBlanks" dxfId="2241" priority="4927">
      <formula>LEN(TRIM(Q356))&gt;0</formula>
    </cfRule>
  </conditionalFormatting>
  <conditionalFormatting sqref="Q356">
    <cfRule type="containsBlanks" dxfId="2240" priority="4928">
      <formula>LEN(TRIM(Q356))=0</formula>
    </cfRule>
  </conditionalFormatting>
  <conditionalFormatting sqref="Q364:Q367">
    <cfRule type="notContainsBlanks" dxfId="2239" priority="4929">
      <formula>LEN(TRIM(Q364))&gt;0</formula>
    </cfRule>
  </conditionalFormatting>
  <conditionalFormatting sqref="Q364:Q367">
    <cfRule type="containsBlanks" dxfId="2238" priority="4930">
      <formula>LEN(TRIM(Q364))=0</formula>
    </cfRule>
  </conditionalFormatting>
  <conditionalFormatting sqref="Q365:Q367">
    <cfRule type="notContainsBlanks" dxfId="2237" priority="4931">
      <formula>LEN(TRIM(Q365))&gt;0</formula>
    </cfRule>
  </conditionalFormatting>
  <conditionalFormatting sqref="Q365:Q367">
    <cfRule type="containsBlanks" dxfId="2236" priority="4932">
      <formula>LEN(TRIM(Q365))=0</formula>
    </cfRule>
  </conditionalFormatting>
  <conditionalFormatting sqref="Q356">
    <cfRule type="notContainsBlanks" dxfId="2235" priority="4933">
      <formula>LEN(TRIM(Q356))&gt;0</formula>
    </cfRule>
  </conditionalFormatting>
  <conditionalFormatting sqref="Q356">
    <cfRule type="containsBlanks" dxfId="2234" priority="4934">
      <formula>LEN(TRIM(Q356))=0</formula>
    </cfRule>
  </conditionalFormatting>
  <conditionalFormatting sqref="Q356">
    <cfRule type="notContainsBlanks" dxfId="2233" priority="4935">
      <formula>LEN(TRIM(Q356))&gt;0</formula>
    </cfRule>
  </conditionalFormatting>
  <conditionalFormatting sqref="Q356">
    <cfRule type="containsBlanks" dxfId="2232" priority="4936">
      <formula>LEN(TRIM(Q356))=0</formula>
    </cfRule>
  </conditionalFormatting>
  <conditionalFormatting sqref="Q356">
    <cfRule type="notContainsBlanks" dxfId="2231" priority="4937">
      <formula>LEN(TRIM(Q356))&gt;0</formula>
    </cfRule>
  </conditionalFormatting>
  <conditionalFormatting sqref="Q356">
    <cfRule type="containsBlanks" dxfId="2230" priority="4938">
      <formula>LEN(TRIM(Q356))=0</formula>
    </cfRule>
  </conditionalFormatting>
  <conditionalFormatting sqref="Q356">
    <cfRule type="notContainsBlanks" dxfId="2229" priority="4939">
      <formula>LEN(TRIM(Q356))&gt;0</formula>
    </cfRule>
  </conditionalFormatting>
  <conditionalFormatting sqref="Q356">
    <cfRule type="containsBlanks" dxfId="2228" priority="4940">
      <formula>LEN(TRIM(Q356))=0</formula>
    </cfRule>
  </conditionalFormatting>
  <conditionalFormatting sqref="S354:S367">
    <cfRule type="notContainsBlanks" dxfId="2227" priority="4941">
      <formula>LEN(TRIM(S354))&gt;0</formula>
    </cfRule>
  </conditionalFormatting>
  <conditionalFormatting sqref="S354:S367">
    <cfRule type="containsBlanks" dxfId="2226" priority="4942">
      <formula>LEN(TRIM(S354))=0</formula>
    </cfRule>
  </conditionalFormatting>
  <conditionalFormatting sqref="S358:S361">
    <cfRule type="notContainsBlanks" dxfId="2225" priority="4943">
      <formula>LEN(TRIM(S358))&gt;0</formula>
    </cfRule>
  </conditionalFormatting>
  <conditionalFormatting sqref="S358:S361">
    <cfRule type="containsBlanks" dxfId="2224" priority="4944">
      <formula>LEN(TRIM(S358))=0</formula>
    </cfRule>
  </conditionalFormatting>
  <conditionalFormatting sqref="S354:S367">
    <cfRule type="notContainsBlanks" dxfId="2223" priority="4945">
      <formula>LEN(TRIM(S354))&gt;0</formula>
    </cfRule>
  </conditionalFormatting>
  <conditionalFormatting sqref="S354:S367">
    <cfRule type="containsBlanks" dxfId="2222" priority="4946">
      <formula>LEN(TRIM(S354))=0</formula>
    </cfRule>
  </conditionalFormatting>
  <conditionalFormatting sqref="S354:S367">
    <cfRule type="notContainsBlanks" dxfId="2221" priority="4947">
      <formula>LEN(TRIM(S354))&gt;0</formula>
    </cfRule>
  </conditionalFormatting>
  <conditionalFormatting sqref="S354:S367">
    <cfRule type="containsBlanks" dxfId="2220" priority="4948">
      <formula>LEN(TRIM(S354))=0</formula>
    </cfRule>
  </conditionalFormatting>
  <conditionalFormatting sqref="S357:S358">
    <cfRule type="notContainsBlanks" dxfId="2219" priority="4949">
      <formula>LEN(TRIM(S357))&gt;0</formula>
    </cfRule>
  </conditionalFormatting>
  <conditionalFormatting sqref="S357:S358">
    <cfRule type="containsBlanks" dxfId="2218" priority="4950">
      <formula>LEN(TRIM(S357))=0</formula>
    </cfRule>
  </conditionalFormatting>
  <conditionalFormatting sqref="S362:S363">
    <cfRule type="notContainsBlanks" dxfId="2217" priority="4951">
      <formula>LEN(TRIM(S362))&gt;0</formula>
    </cfRule>
  </conditionalFormatting>
  <conditionalFormatting sqref="S362:S363">
    <cfRule type="containsBlanks" dxfId="2216" priority="4952">
      <formula>LEN(TRIM(S362))=0</formula>
    </cfRule>
  </conditionalFormatting>
  <conditionalFormatting sqref="S362:S363">
    <cfRule type="notContainsBlanks" dxfId="2215" priority="4953">
      <formula>LEN(TRIM(S362))&gt;0</formula>
    </cfRule>
  </conditionalFormatting>
  <conditionalFormatting sqref="S362:S363">
    <cfRule type="containsBlanks" dxfId="2214" priority="4954">
      <formula>LEN(TRIM(S362))=0</formula>
    </cfRule>
  </conditionalFormatting>
  <conditionalFormatting sqref="S356">
    <cfRule type="notContainsBlanks" dxfId="2213" priority="4955">
      <formula>LEN(TRIM(S356))&gt;0</formula>
    </cfRule>
  </conditionalFormatting>
  <conditionalFormatting sqref="S356">
    <cfRule type="containsBlanks" dxfId="2212" priority="4956">
      <formula>LEN(TRIM(S356))=0</formula>
    </cfRule>
  </conditionalFormatting>
  <conditionalFormatting sqref="S364:S367">
    <cfRule type="notContainsBlanks" dxfId="2211" priority="4957">
      <formula>LEN(TRIM(S364))&gt;0</formula>
    </cfRule>
  </conditionalFormatting>
  <conditionalFormatting sqref="S364:S367">
    <cfRule type="containsBlanks" dxfId="2210" priority="4958">
      <formula>LEN(TRIM(S364))=0</formula>
    </cfRule>
  </conditionalFormatting>
  <conditionalFormatting sqref="S365:S367">
    <cfRule type="notContainsBlanks" dxfId="2209" priority="4959">
      <formula>LEN(TRIM(S365))&gt;0</formula>
    </cfRule>
  </conditionalFormatting>
  <conditionalFormatting sqref="S365:S367">
    <cfRule type="containsBlanks" dxfId="2208" priority="4960">
      <formula>LEN(TRIM(S365))=0</formula>
    </cfRule>
  </conditionalFormatting>
  <conditionalFormatting sqref="S356">
    <cfRule type="notContainsBlanks" dxfId="2207" priority="4961">
      <formula>LEN(TRIM(S356))&gt;0</formula>
    </cfRule>
  </conditionalFormatting>
  <conditionalFormatting sqref="S356">
    <cfRule type="containsBlanks" dxfId="2206" priority="4962">
      <formula>LEN(TRIM(S356))=0</formula>
    </cfRule>
  </conditionalFormatting>
  <conditionalFormatting sqref="S356">
    <cfRule type="notContainsBlanks" dxfId="2205" priority="4963">
      <formula>LEN(TRIM(S356))&gt;0</formula>
    </cfRule>
  </conditionalFormatting>
  <conditionalFormatting sqref="S356">
    <cfRule type="containsBlanks" dxfId="2204" priority="4964">
      <formula>LEN(TRIM(S356))=0</formula>
    </cfRule>
  </conditionalFormatting>
  <conditionalFormatting sqref="S356">
    <cfRule type="notContainsBlanks" dxfId="2203" priority="4965">
      <formula>LEN(TRIM(S356))&gt;0</formula>
    </cfRule>
  </conditionalFormatting>
  <conditionalFormatting sqref="S356">
    <cfRule type="containsBlanks" dxfId="2202" priority="4966">
      <formula>LEN(TRIM(S356))=0</formula>
    </cfRule>
  </conditionalFormatting>
  <conditionalFormatting sqref="S356">
    <cfRule type="notContainsBlanks" dxfId="2201" priority="4967">
      <formula>LEN(TRIM(S356))&gt;0</formula>
    </cfRule>
  </conditionalFormatting>
  <conditionalFormatting sqref="S356">
    <cfRule type="containsBlanks" dxfId="2200" priority="4968">
      <formula>LEN(TRIM(S356))=0</formula>
    </cfRule>
  </conditionalFormatting>
  <conditionalFormatting sqref="U354:U367">
    <cfRule type="notContainsBlanks" dxfId="2199" priority="4969">
      <formula>LEN(TRIM(U354))&gt;0</formula>
    </cfRule>
  </conditionalFormatting>
  <conditionalFormatting sqref="U354:U367">
    <cfRule type="containsBlanks" dxfId="2198" priority="4970">
      <formula>LEN(TRIM(U354))=0</formula>
    </cfRule>
  </conditionalFormatting>
  <conditionalFormatting sqref="U358:U361">
    <cfRule type="notContainsBlanks" dxfId="2197" priority="4971">
      <formula>LEN(TRIM(U358))&gt;0</formula>
    </cfRule>
  </conditionalFormatting>
  <conditionalFormatting sqref="U358:U361">
    <cfRule type="containsBlanks" dxfId="2196" priority="4972">
      <formula>LEN(TRIM(U358))=0</formula>
    </cfRule>
  </conditionalFormatting>
  <conditionalFormatting sqref="U354:U367">
    <cfRule type="notContainsBlanks" dxfId="2195" priority="4973">
      <formula>LEN(TRIM(U354))&gt;0</formula>
    </cfRule>
  </conditionalFormatting>
  <conditionalFormatting sqref="U354:U367">
    <cfRule type="containsBlanks" dxfId="2194" priority="4974">
      <formula>LEN(TRIM(U354))=0</formula>
    </cfRule>
  </conditionalFormatting>
  <conditionalFormatting sqref="U354:U367">
    <cfRule type="notContainsBlanks" dxfId="2193" priority="4975">
      <formula>LEN(TRIM(U354))&gt;0</formula>
    </cfRule>
  </conditionalFormatting>
  <conditionalFormatting sqref="U354:U367">
    <cfRule type="containsBlanks" dxfId="2192" priority="4976">
      <formula>LEN(TRIM(U354))=0</formula>
    </cfRule>
  </conditionalFormatting>
  <conditionalFormatting sqref="U357:U358">
    <cfRule type="notContainsBlanks" dxfId="2191" priority="4977">
      <formula>LEN(TRIM(U357))&gt;0</formula>
    </cfRule>
  </conditionalFormatting>
  <conditionalFormatting sqref="U357:U358">
    <cfRule type="containsBlanks" dxfId="2190" priority="4978">
      <formula>LEN(TRIM(U357))=0</formula>
    </cfRule>
  </conditionalFormatting>
  <conditionalFormatting sqref="U362:U363">
    <cfRule type="notContainsBlanks" dxfId="2189" priority="4979">
      <formula>LEN(TRIM(U362))&gt;0</formula>
    </cfRule>
  </conditionalFormatting>
  <conditionalFormatting sqref="U362:U363">
    <cfRule type="containsBlanks" dxfId="2188" priority="4980">
      <formula>LEN(TRIM(U362))=0</formula>
    </cfRule>
  </conditionalFormatting>
  <conditionalFormatting sqref="U362:U363">
    <cfRule type="notContainsBlanks" dxfId="2187" priority="4981">
      <formula>LEN(TRIM(U362))&gt;0</formula>
    </cfRule>
  </conditionalFormatting>
  <conditionalFormatting sqref="U362:U363">
    <cfRule type="containsBlanks" dxfId="2186" priority="4982">
      <formula>LEN(TRIM(U362))=0</formula>
    </cfRule>
  </conditionalFormatting>
  <conditionalFormatting sqref="U356">
    <cfRule type="notContainsBlanks" dxfId="2185" priority="4983">
      <formula>LEN(TRIM(U356))&gt;0</formula>
    </cfRule>
  </conditionalFormatting>
  <conditionalFormatting sqref="U356">
    <cfRule type="containsBlanks" dxfId="2184" priority="4984">
      <formula>LEN(TRIM(U356))=0</formula>
    </cfRule>
  </conditionalFormatting>
  <conditionalFormatting sqref="U364:U367">
    <cfRule type="notContainsBlanks" dxfId="2183" priority="4985">
      <formula>LEN(TRIM(U364))&gt;0</formula>
    </cfRule>
  </conditionalFormatting>
  <conditionalFormatting sqref="U364:U367">
    <cfRule type="containsBlanks" dxfId="2182" priority="4986">
      <formula>LEN(TRIM(U364))=0</formula>
    </cfRule>
  </conditionalFormatting>
  <conditionalFormatting sqref="U365:U367">
    <cfRule type="notContainsBlanks" dxfId="2181" priority="4987">
      <formula>LEN(TRIM(U365))&gt;0</formula>
    </cfRule>
  </conditionalFormatting>
  <conditionalFormatting sqref="U365:U367">
    <cfRule type="containsBlanks" dxfId="2180" priority="4988">
      <formula>LEN(TRIM(U365))=0</formula>
    </cfRule>
  </conditionalFormatting>
  <conditionalFormatting sqref="U356">
    <cfRule type="notContainsBlanks" dxfId="2179" priority="4989">
      <formula>LEN(TRIM(U356))&gt;0</formula>
    </cfRule>
  </conditionalFormatting>
  <conditionalFormatting sqref="U356">
    <cfRule type="containsBlanks" dxfId="2178" priority="4990">
      <formula>LEN(TRIM(U356))=0</formula>
    </cfRule>
  </conditionalFormatting>
  <conditionalFormatting sqref="U356">
    <cfRule type="notContainsBlanks" dxfId="2177" priority="4991">
      <formula>LEN(TRIM(U356))&gt;0</formula>
    </cfRule>
  </conditionalFormatting>
  <conditionalFormatting sqref="U356">
    <cfRule type="containsBlanks" dxfId="2176" priority="4992">
      <formula>LEN(TRIM(U356))=0</formula>
    </cfRule>
  </conditionalFormatting>
  <conditionalFormatting sqref="U356">
    <cfRule type="notContainsBlanks" dxfId="2175" priority="4993">
      <formula>LEN(TRIM(U356))&gt;0</formula>
    </cfRule>
  </conditionalFormatting>
  <conditionalFormatting sqref="U356">
    <cfRule type="containsBlanks" dxfId="2174" priority="4994">
      <formula>LEN(TRIM(U356))=0</formula>
    </cfRule>
  </conditionalFormatting>
  <conditionalFormatting sqref="U356">
    <cfRule type="notContainsBlanks" dxfId="2173" priority="4995">
      <formula>LEN(TRIM(U356))&gt;0</formula>
    </cfRule>
  </conditionalFormatting>
  <conditionalFormatting sqref="U356">
    <cfRule type="containsBlanks" dxfId="2172" priority="4996">
      <formula>LEN(TRIM(U356))=0</formula>
    </cfRule>
  </conditionalFormatting>
  <conditionalFormatting sqref="T354:T367">
    <cfRule type="notContainsBlanks" dxfId="2171" priority="4997">
      <formula>LEN(TRIM(T354))&gt;0</formula>
    </cfRule>
  </conditionalFormatting>
  <conditionalFormatting sqref="T354:T367">
    <cfRule type="containsBlanks" dxfId="2170" priority="4998">
      <formula>LEN(TRIM(T354))=0</formula>
    </cfRule>
  </conditionalFormatting>
  <conditionalFormatting sqref="T358:T361">
    <cfRule type="notContainsBlanks" dxfId="2169" priority="4999">
      <formula>LEN(TRIM(T358))&gt;0</formula>
    </cfRule>
  </conditionalFormatting>
  <conditionalFormatting sqref="T358:T361">
    <cfRule type="containsBlanks" dxfId="2168" priority="5000">
      <formula>LEN(TRIM(T358))=0</formula>
    </cfRule>
  </conditionalFormatting>
  <conditionalFormatting sqref="T354:T367">
    <cfRule type="notContainsBlanks" dxfId="2167" priority="5001">
      <formula>LEN(TRIM(T354))&gt;0</formula>
    </cfRule>
  </conditionalFormatting>
  <conditionalFormatting sqref="T354:T367">
    <cfRule type="containsBlanks" dxfId="2166" priority="5002">
      <formula>LEN(TRIM(T354))=0</formula>
    </cfRule>
  </conditionalFormatting>
  <conditionalFormatting sqref="T354:T367">
    <cfRule type="notContainsBlanks" dxfId="2165" priority="5003">
      <formula>LEN(TRIM(T354))&gt;0</formula>
    </cfRule>
  </conditionalFormatting>
  <conditionalFormatting sqref="T354:T367">
    <cfRule type="containsBlanks" dxfId="2164" priority="5004">
      <formula>LEN(TRIM(T354))=0</formula>
    </cfRule>
  </conditionalFormatting>
  <conditionalFormatting sqref="T357:T358">
    <cfRule type="notContainsBlanks" dxfId="2163" priority="5005">
      <formula>LEN(TRIM(T357))&gt;0</formula>
    </cfRule>
  </conditionalFormatting>
  <conditionalFormatting sqref="T357:T358">
    <cfRule type="containsBlanks" dxfId="2162" priority="5006">
      <formula>LEN(TRIM(T357))=0</formula>
    </cfRule>
  </conditionalFormatting>
  <conditionalFormatting sqref="T362:T363">
    <cfRule type="notContainsBlanks" dxfId="2161" priority="5007">
      <formula>LEN(TRIM(T362))&gt;0</formula>
    </cfRule>
  </conditionalFormatting>
  <conditionalFormatting sqref="T362:T363">
    <cfRule type="containsBlanks" dxfId="2160" priority="5008">
      <formula>LEN(TRIM(T362))=0</formula>
    </cfRule>
  </conditionalFormatting>
  <conditionalFormatting sqref="T362:T363">
    <cfRule type="notContainsBlanks" dxfId="2159" priority="5009">
      <formula>LEN(TRIM(T362))&gt;0</formula>
    </cfRule>
  </conditionalFormatting>
  <conditionalFormatting sqref="T362:T363">
    <cfRule type="containsBlanks" dxfId="2158" priority="5010">
      <formula>LEN(TRIM(T362))=0</formula>
    </cfRule>
  </conditionalFormatting>
  <conditionalFormatting sqref="T356">
    <cfRule type="notContainsBlanks" dxfId="2157" priority="5011">
      <formula>LEN(TRIM(T356))&gt;0</formula>
    </cfRule>
  </conditionalFormatting>
  <conditionalFormatting sqref="T356">
    <cfRule type="containsBlanks" dxfId="2156" priority="5012">
      <formula>LEN(TRIM(T356))=0</formula>
    </cfRule>
  </conditionalFormatting>
  <conditionalFormatting sqref="T364:T367">
    <cfRule type="notContainsBlanks" dxfId="2155" priority="5013">
      <formula>LEN(TRIM(T364))&gt;0</formula>
    </cfRule>
  </conditionalFormatting>
  <conditionalFormatting sqref="T364:T367">
    <cfRule type="containsBlanks" dxfId="2154" priority="5014">
      <formula>LEN(TRIM(T364))=0</formula>
    </cfRule>
  </conditionalFormatting>
  <conditionalFormatting sqref="T365:T367">
    <cfRule type="notContainsBlanks" dxfId="2153" priority="5015">
      <formula>LEN(TRIM(T365))&gt;0</formula>
    </cfRule>
  </conditionalFormatting>
  <conditionalFormatting sqref="T365:T367">
    <cfRule type="containsBlanks" dxfId="2152" priority="5016">
      <formula>LEN(TRIM(T365))=0</formula>
    </cfRule>
  </conditionalFormatting>
  <conditionalFormatting sqref="T356">
    <cfRule type="notContainsBlanks" dxfId="2151" priority="5017">
      <formula>LEN(TRIM(T356))&gt;0</formula>
    </cfRule>
  </conditionalFormatting>
  <conditionalFormatting sqref="T356">
    <cfRule type="containsBlanks" dxfId="2150" priority="5018">
      <formula>LEN(TRIM(T356))=0</formula>
    </cfRule>
  </conditionalFormatting>
  <conditionalFormatting sqref="T356">
    <cfRule type="notContainsBlanks" dxfId="2149" priority="5019">
      <formula>LEN(TRIM(T356))&gt;0</formula>
    </cfRule>
  </conditionalFormatting>
  <conditionalFormatting sqref="T356">
    <cfRule type="containsBlanks" dxfId="2148" priority="5020">
      <formula>LEN(TRIM(T356))=0</formula>
    </cfRule>
  </conditionalFormatting>
  <conditionalFormatting sqref="T356">
    <cfRule type="notContainsBlanks" dxfId="2147" priority="5021">
      <formula>LEN(TRIM(T356))&gt;0</formula>
    </cfRule>
  </conditionalFormatting>
  <conditionalFormatting sqref="T356">
    <cfRule type="containsBlanks" dxfId="2146" priority="5022">
      <formula>LEN(TRIM(T356))=0</formula>
    </cfRule>
  </conditionalFormatting>
  <conditionalFormatting sqref="T356">
    <cfRule type="notContainsBlanks" dxfId="2145" priority="5023">
      <formula>LEN(TRIM(T356))&gt;0</formula>
    </cfRule>
  </conditionalFormatting>
  <conditionalFormatting sqref="T356">
    <cfRule type="containsBlanks" dxfId="2144" priority="5024">
      <formula>LEN(TRIM(T356))=0</formula>
    </cfRule>
  </conditionalFormatting>
  <conditionalFormatting sqref="U340:U353">
    <cfRule type="notContainsBlanks" dxfId="2143" priority="5025">
      <formula>LEN(TRIM(U340))&gt;0</formula>
    </cfRule>
  </conditionalFormatting>
  <conditionalFormatting sqref="U340:U353">
    <cfRule type="containsBlanks" dxfId="2142" priority="5026">
      <formula>LEN(TRIM(U340))=0</formula>
    </cfRule>
  </conditionalFormatting>
  <conditionalFormatting sqref="U344:U347">
    <cfRule type="notContainsBlanks" dxfId="2141" priority="5027">
      <formula>LEN(TRIM(U344))&gt;0</formula>
    </cfRule>
  </conditionalFormatting>
  <conditionalFormatting sqref="U344:U347">
    <cfRule type="containsBlanks" dxfId="2140" priority="5028">
      <formula>LEN(TRIM(U344))=0</formula>
    </cfRule>
  </conditionalFormatting>
  <conditionalFormatting sqref="U340:U353">
    <cfRule type="notContainsBlanks" dxfId="2139" priority="5029">
      <formula>LEN(TRIM(U340))&gt;0</formula>
    </cfRule>
  </conditionalFormatting>
  <conditionalFormatting sqref="U340:U353">
    <cfRule type="containsBlanks" dxfId="2138" priority="5030">
      <formula>LEN(TRIM(U340))=0</formula>
    </cfRule>
  </conditionalFormatting>
  <conditionalFormatting sqref="U340:U353">
    <cfRule type="notContainsBlanks" dxfId="2137" priority="5031">
      <formula>LEN(TRIM(U340))&gt;0</formula>
    </cfRule>
  </conditionalFormatting>
  <conditionalFormatting sqref="U340:U353">
    <cfRule type="containsBlanks" dxfId="2136" priority="5032">
      <formula>LEN(TRIM(U340))=0</formula>
    </cfRule>
  </conditionalFormatting>
  <conditionalFormatting sqref="U343:U344">
    <cfRule type="notContainsBlanks" dxfId="2135" priority="5033">
      <formula>LEN(TRIM(U343))&gt;0</formula>
    </cfRule>
  </conditionalFormatting>
  <conditionalFormatting sqref="U343:U344">
    <cfRule type="containsBlanks" dxfId="2134" priority="5034">
      <formula>LEN(TRIM(U343))=0</formula>
    </cfRule>
  </conditionalFormatting>
  <conditionalFormatting sqref="U348:U349">
    <cfRule type="notContainsBlanks" dxfId="2133" priority="5035">
      <formula>LEN(TRIM(U348))&gt;0</formula>
    </cfRule>
  </conditionalFormatting>
  <conditionalFormatting sqref="U348:U349">
    <cfRule type="containsBlanks" dxfId="2132" priority="5036">
      <formula>LEN(TRIM(U348))=0</formula>
    </cfRule>
  </conditionalFormatting>
  <conditionalFormatting sqref="U348:U349">
    <cfRule type="notContainsBlanks" dxfId="2131" priority="5037">
      <formula>LEN(TRIM(U348))&gt;0</formula>
    </cfRule>
  </conditionalFormatting>
  <conditionalFormatting sqref="U348:U349">
    <cfRule type="containsBlanks" dxfId="2130" priority="5038">
      <formula>LEN(TRIM(U348))=0</formula>
    </cfRule>
  </conditionalFormatting>
  <conditionalFormatting sqref="U342">
    <cfRule type="notContainsBlanks" dxfId="2129" priority="5039">
      <formula>LEN(TRIM(U342))&gt;0</formula>
    </cfRule>
  </conditionalFormatting>
  <conditionalFormatting sqref="U342">
    <cfRule type="containsBlanks" dxfId="2128" priority="5040">
      <formula>LEN(TRIM(U342))=0</formula>
    </cfRule>
  </conditionalFormatting>
  <conditionalFormatting sqref="U350:U353">
    <cfRule type="notContainsBlanks" dxfId="2127" priority="5041">
      <formula>LEN(TRIM(U350))&gt;0</formula>
    </cfRule>
  </conditionalFormatting>
  <conditionalFormatting sqref="U350:U353">
    <cfRule type="containsBlanks" dxfId="2126" priority="5042">
      <formula>LEN(TRIM(U350))=0</formula>
    </cfRule>
  </conditionalFormatting>
  <conditionalFormatting sqref="U351:U353">
    <cfRule type="notContainsBlanks" dxfId="2125" priority="5043">
      <formula>LEN(TRIM(U351))&gt;0</formula>
    </cfRule>
  </conditionalFormatting>
  <conditionalFormatting sqref="U351:U353">
    <cfRule type="containsBlanks" dxfId="2124" priority="5044">
      <formula>LEN(TRIM(U351))=0</formula>
    </cfRule>
  </conditionalFormatting>
  <conditionalFormatting sqref="U342">
    <cfRule type="notContainsBlanks" dxfId="2123" priority="5045">
      <formula>LEN(TRIM(U342))&gt;0</formula>
    </cfRule>
  </conditionalFormatting>
  <conditionalFormatting sqref="U342">
    <cfRule type="containsBlanks" dxfId="2122" priority="5046">
      <formula>LEN(TRIM(U342))=0</formula>
    </cfRule>
  </conditionalFormatting>
  <conditionalFormatting sqref="U342">
    <cfRule type="notContainsBlanks" dxfId="2121" priority="5047">
      <formula>LEN(TRIM(U342))&gt;0</formula>
    </cfRule>
  </conditionalFormatting>
  <conditionalFormatting sqref="U342">
    <cfRule type="containsBlanks" dxfId="2120" priority="5048">
      <formula>LEN(TRIM(U342))=0</formula>
    </cfRule>
  </conditionalFormatting>
  <conditionalFormatting sqref="U342">
    <cfRule type="notContainsBlanks" dxfId="2119" priority="5049">
      <formula>LEN(TRIM(U342))&gt;0</formula>
    </cfRule>
  </conditionalFormatting>
  <conditionalFormatting sqref="U342">
    <cfRule type="containsBlanks" dxfId="2118" priority="5050">
      <formula>LEN(TRIM(U342))=0</formula>
    </cfRule>
  </conditionalFormatting>
  <conditionalFormatting sqref="U342">
    <cfRule type="notContainsBlanks" dxfId="2117" priority="5051">
      <formula>LEN(TRIM(U342))&gt;0</formula>
    </cfRule>
  </conditionalFormatting>
  <conditionalFormatting sqref="U342">
    <cfRule type="containsBlanks" dxfId="2116" priority="5052">
      <formula>LEN(TRIM(U342))=0</formula>
    </cfRule>
  </conditionalFormatting>
  <conditionalFormatting sqref="W340:W353">
    <cfRule type="notContainsBlanks" dxfId="2115" priority="5053">
      <formula>LEN(TRIM(W340))&gt;0</formula>
    </cfRule>
  </conditionalFormatting>
  <conditionalFormatting sqref="W340:W353">
    <cfRule type="containsBlanks" dxfId="2114" priority="5054">
      <formula>LEN(TRIM(W340))=0</formula>
    </cfRule>
  </conditionalFormatting>
  <conditionalFormatting sqref="W344:W347">
    <cfRule type="notContainsBlanks" dxfId="2113" priority="5055">
      <formula>LEN(TRIM(W344))&gt;0</formula>
    </cfRule>
  </conditionalFormatting>
  <conditionalFormatting sqref="W344:W347">
    <cfRule type="containsBlanks" dxfId="2112" priority="5056">
      <formula>LEN(TRIM(W344))=0</formula>
    </cfRule>
  </conditionalFormatting>
  <conditionalFormatting sqref="W340:W353">
    <cfRule type="notContainsBlanks" dxfId="2111" priority="5057">
      <formula>LEN(TRIM(W340))&gt;0</formula>
    </cfRule>
  </conditionalFormatting>
  <conditionalFormatting sqref="W340:W353">
    <cfRule type="containsBlanks" dxfId="2110" priority="5058">
      <formula>LEN(TRIM(W340))=0</formula>
    </cfRule>
  </conditionalFormatting>
  <conditionalFormatting sqref="W340:W353">
    <cfRule type="notContainsBlanks" dxfId="2109" priority="5059">
      <formula>LEN(TRIM(W340))&gt;0</formula>
    </cfRule>
  </conditionalFormatting>
  <conditionalFormatting sqref="W340:W353">
    <cfRule type="containsBlanks" dxfId="2108" priority="5060">
      <formula>LEN(TRIM(W340))=0</formula>
    </cfRule>
  </conditionalFormatting>
  <conditionalFormatting sqref="W343:W344">
    <cfRule type="notContainsBlanks" dxfId="2107" priority="5061">
      <formula>LEN(TRIM(W343))&gt;0</formula>
    </cfRule>
  </conditionalFormatting>
  <conditionalFormatting sqref="W343:W344">
    <cfRule type="containsBlanks" dxfId="2106" priority="5062">
      <formula>LEN(TRIM(W343))=0</formula>
    </cfRule>
  </conditionalFormatting>
  <conditionalFormatting sqref="W348:W349">
    <cfRule type="notContainsBlanks" dxfId="2105" priority="5063">
      <formula>LEN(TRIM(W348))&gt;0</formula>
    </cfRule>
  </conditionalFormatting>
  <conditionalFormatting sqref="W348:W349">
    <cfRule type="containsBlanks" dxfId="2104" priority="5064">
      <formula>LEN(TRIM(W348))=0</formula>
    </cfRule>
  </conditionalFormatting>
  <conditionalFormatting sqref="W348:W349">
    <cfRule type="notContainsBlanks" dxfId="2103" priority="5065">
      <formula>LEN(TRIM(W348))&gt;0</formula>
    </cfRule>
  </conditionalFormatting>
  <conditionalFormatting sqref="W348:W349">
    <cfRule type="containsBlanks" dxfId="2102" priority="5066">
      <formula>LEN(TRIM(W348))=0</formula>
    </cfRule>
  </conditionalFormatting>
  <conditionalFormatting sqref="W342">
    <cfRule type="notContainsBlanks" dxfId="2101" priority="5067">
      <formula>LEN(TRIM(W342))&gt;0</formula>
    </cfRule>
  </conditionalFormatting>
  <conditionalFormatting sqref="W342">
    <cfRule type="containsBlanks" dxfId="2100" priority="5068">
      <formula>LEN(TRIM(W342))=0</formula>
    </cfRule>
  </conditionalFormatting>
  <conditionalFormatting sqref="W350:W353">
    <cfRule type="notContainsBlanks" dxfId="2099" priority="5069">
      <formula>LEN(TRIM(W350))&gt;0</formula>
    </cfRule>
  </conditionalFormatting>
  <conditionalFormatting sqref="W350:W353">
    <cfRule type="containsBlanks" dxfId="2098" priority="5070">
      <formula>LEN(TRIM(W350))=0</formula>
    </cfRule>
  </conditionalFormatting>
  <conditionalFormatting sqref="W351:W353">
    <cfRule type="notContainsBlanks" dxfId="2097" priority="5071">
      <formula>LEN(TRIM(W351))&gt;0</formula>
    </cfRule>
  </conditionalFormatting>
  <conditionalFormatting sqref="W351:W353">
    <cfRule type="containsBlanks" dxfId="2096" priority="5072">
      <formula>LEN(TRIM(W351))=0</formula>
    </cfRule>
  </conditionalFormatting>
  <conditionalFormatting sqref="W342">
    <cfRule type="notContainsBlanks" dxfId="2095" priority="5073">
      <formula>LEN(TRIM(W342))&gt;0</formula>
    </cfRule>
  </conditionalFormatting>
  <conditionalFormatting sqref="W342">
    <cfRule type="containsBlanks" dxfId="2094" priority="5074">
      <formula>LEN(TRIM(W342))=0</formula>
    </cfRule>
  </conditionalFormatting>
  <conditionalFormatting sqref="W342">
    <cfRule type="notContainsBlanks" dxfId="2093" priority="5075">
      <formula>LEN(TRIM(W342))&gt;0</formula>
    </cfRule>
  </conditionalFormatting>
  <conditionalFormatting sqref="W342">
    <cfRule type="containsBlanks" dxfId="2092" priority="5076">
      <formula>LEN(TRIM(W342))=0</formula>
    </cfRule>
  </conditionalFormatting>
  <conditionalFormatting sqref="W342">
    <cfRule type="notContainsBlanks" dxfId="2091" priority="5077">
      <formula>LEN(TRIM(W342))&gt;0</formula>
    </cfRule>
  </conditionalFormatting>
  <conditionalFormatting sqref="W342">
    <cfRule type="containsBlanks" dxfId="2090" priority="5078">
      <formula>LEN(TRIM(W342))=0</formula>
    </cfRule>
  </conditionalFormatting>
  <conditionalFormatting sqref="W342">
    <cfRule type="notContainsBlanks" dxfId="2089" priority="5079">
      <formula>LEN(TRIM(W342))&gt;0</formula>
    </cfRule>
  </conditionalFormatting>
  <conditionalFormatting sqref="W342">
    <cfRule type="containsBlanks" dxfId="2088" priority="5080">
      <formula>LEN(TRIM(W342))=0</formula>
    </cfRule>
  </conditionalFormatting>
  <conditionalFormatting sqref="W354:W367">
    <cfRule type="notContainsBlanks" dxfId="2087" priority="5081">
      <formula>LEN(TRIM(W354))&gt;0</formula>
    </cfRule>
  </conditionalFormatting>
  <conditionalFormatting sqref="W354:W367">
    <cfRule type="containsBlanks" dxfId="2086" priority="5082">
      <formula>LEN(TRIM(W354))=0</formula>
    </cfRule>
  </conditionalFormatting>
  <conditionalFormatting sqref="W358:W361">
    <cfRule type="notContainsBlanks" dxfId="2085" priority="5083">
      <formula>LEN(TRIM(W358))&gt;0</formula>
    </cfRule>
  </conditionalFormatting>
  <conditionalFormatting sqref="W358:W361">
    <cfRule type="containsBlanks" dxfId="2084" priority="5084">
      <formula>LEN(TRIM(W358))=0</formula>
    </cfRule>
  </conditionalFormatting>
  <conditionalFormatting sqref="W354:W367">
    <cfRule type="notContainsBlanks" dxfId="2083" priority="5085">
      <formula>LEN(TRIM(W354))&gt;0</formula>
    </cfRule>
  </conditionalFormatting>
  <conditionalFormatting sqref="W354:W367">
    <cfRule type="containsBlanks" dxfId="2082" priority="5086">
      <formula>LEN(TRIM(W354))=0</formula>
    </cfRule>
  </conditionalFormatting>
  <conditionalFormatting sqref="W354:W367">
    <cfRule type="notContainsBlanks" dxfId="2081" priority="5087">
      <formula>LEN(TRIM(W354))&gt;0</formula>
    </cfRule>
  </conditionalFormatting>
  <conditionalFormatting sqref="W354:W367">
    <cfRule type="containsBlanks" dxfId="2080" priority="5088">
      <formula>LEN(TRIM(W354))=0</formula>
    </cfRule>
  </conditionalFormatting>
  <conditionalFormatting sqref="W357:W358">
    <cfRule type="notContainsBlanks" dxfId="2079" priority="5089">
      <formula>LEN(TRIM(W357))&gt;0</formula>
    </cfRule>
  </conditionalFormatting>
  <conditionalFormatting sqref="W357:W358">
    <cfRule type="containsBlanks" dxfId="2078" priority="5090">
      <formula>LEN(TRIM(W357))=0</formula>
    </cfRule>
  </conditionalFormatting>
  <conditionalFormatting sqref="W362:W363">
    <cfRule type="notContainsBlanks" dxfId="2077" priority="5091">
      <formula>LEN(TRIM(W362))&gt;0</formula>
    </cfRule>
  </conditionalFormatting>
  <conditionalFormatting sqref="W362:W363">
    <cfRule type="containsBlanks" dxfId="2076" priority="5092">
      <formula>LEN(TRIM(W362))=0</formula>
    </cfRule>
  </conditionalFormatting>
  <conditionalFormatting sqref="W362:W363">
    <cfRule type="notContainsBlanks" dxfId="2075" priority="5093">
      <formula>LEN(TRIM(W362))&gt;0</formula>
    </cfRule>
  </conditionalFormatting>
  <conditionalFormatting sqref="W362:W363">
    <cfRule type="containsBlanks" dxfId="2074" priority="5094">
      <formula>LEN(TRIM(W362))=0</formula>
    </cfRule>
  </conditionalFormatting>
  <conditionalFormatting sqref="W356">
    <cfRule type="notContainsBlanks" dxfId="2073" priority="5095">
      <formula>LEN(TRIM(W356))&gt;0</formula>
    </cfRule>
  </conditionalFormatting>
  <conditionalFormatting sqref="W356">
    <cfRule type="containsBlanks" dxfId="2072" priority="5096">
      <formula>LEN(TRIM(W356))=0</formula>
    </cfRule>
  </conditionalFormatting>
  <conditionalFormatting sqref="W364:W367">
    <cfRule type="notContainsBlanks" dxfId="2071" priority="5097">
      <formula>LEN(TRIM(W364))&gt;0</formula>
    </cfRule>
  </conditionalFormatting>
  <conditionalFormatting sqref="W364:W367">
    <cfRule type="containsBlanks" dxfId="2070" priority="5098">
      <formula>LEN(TRIM(W364))=0</formula>
    </cfRule>
  </conditionalFormatting>
  <conditionalFormatting sqref="W365:W367">
    <cfRule type="notContainsBlanks" dxfId="2069" priority="5099">
      <formula>LEN(TRIM(W365))&gt;0</formula>
    </cfRule>
  </conditionalFormatting>
  <conditionalFormatting sqref="W365:W367">
    <cfRule type="containsBlanks" dxfId="2068" priority="5100">
      <formula>LEN(TRIM(W365))=0</formula>
    </cfRule>
  </conditionalFormatting>
  <conditionalFormatting sqref="W356">
    <cfRule type="notContainsBlanks" dxfId="2067" priority="5101">
      <formula>LEN(TRIM(W356))&gt;0</formula>
    </cfRule>
  </conditionalFormatting>
  <conditionalFormatting sqref="W356">
    <cfRule type="containsBlanks" dxfId="2066" priority="5102">
      <formula>LEN(TRIM(W356))=0</formula>
    </cfRule>
  </conditionalFormatting>
  <conditionalFormatting sqref="W356">
    <cfRule type="notContainsBlanks" dxfId="2065" priority="5103">
      <formula>LEN(TRIM(W356))&gt;0</formula>
    </cfRule>
  </conditionalFormatting>
  <conditionalFormatting sqref="W356">
    <cfRule type="containsBlanks" dxfId="2064" priority="5104">
      <formula>LEN(TRIM(W356))=0</formula>
    </cfRule>
  </conditionalFormatting>
  <conditionalFormatting sqref="W356">
    <cfRule type="notContainsBlanks" dxfId="2063" priority="5105">
      <formula>LEN(TRIM(W356))&gt;0</formula>
    </cfRule>
  </conditionalFormatting>
  <conditionalFormatting sqref="W356">
    <cfRule type="containsBlanks" dxfId="2062" priority="5106">
      <formula>LEN(TRIM(W356))=0</formula>
    </cfRule>
  </conditionalFormatting>
  <conditionalFormatting sqref="W356">
    <cfRule type="notContainsBlanks" dxfId="2061" priority="5107">
      <formula>LEN(TRIM(W356))&gt;0</formula>
    </cfRule>
  </conditionalFormatting>
  <conditionalFormatting sqref="W356">
    <cfRule type="containsBlanks" dxfId="2060" priority="5108">
      <formula>LEN(TRIM(W356))=0</formula>
    </cfRule>
  </conditionalFormatting>
  <conditionalFormatting sqref="U326:U339">
    <cfRule type="notContainsBlanks" dxfId="2059" priority="5109">
      <formula>LEN(TRIM(U326))&gt;0</formula>
    </cfRule>
  </conditionalFormatting>
  <conditionalFormatting sqref="U326:U339">
    <cfRule type="containsBlanks" dxfId="2058" priority="5110">
      <formula>LEN(TRIM(U326))=0</formula>
    </cfRule>
  </conditionalFormatting>
  <conditionalFormatting sqref="U330:U333">
    <cfRule type="notContainsBlanks" dxfId="2057" priority="5111">
      <formula>LEN(TRIM(U330))&gt;0</formula>
    </cfRule>
  </conditionalFormatting>
  <conditionalFormatting sqref="U330:U333">
    <cfRule type="containsBlanks" dxfId="2056" priority="5112">
      <formula>LEN(TRIM(U330))=0</formula>
    </cfRule>
  </conditionalFormatting>
  <conditionalFormatting sqref="U326:U339">
    <cfRule type="notContainsBlanks" dxfId="2055" priority="5113">
      <formula>LEN(TRIM(U326))&gt;0</formula>
    </cfRule>
  </conditionalFormatting>
  <conditionalFormatting sqref="U326:U339">
    <cfRule type="containsBlanks" dxfId="2054" priority="5114">
      <formula>LEN(TRIM(U326))=0</formula>
    </cfRule>
  </conditionalFormatting>
  <conditionalFormatting sqref="U326:U339">
    <cfRule type="notContainsBlanks" dxfId="2053" priority="5115">
      <formula>LEN(TRIM(U326))&gt;0</formula>
    </cfRule>
  </conditionalFormatting>
  <conditionalFormatting sqref="U326:U339">
    <cfRule type="containsBlanks" dxfId="2052" priority="5116">
      <formula>LEN(TRIM(U326))=0</formula>
    </cfRule>
  </conditionalFormatting>
  <conditionalFormatting sqref="U329:U330">
    <cfRule type="notContainsBlanks" dxfId="2051" priority="5117">
      <formula>LEN(TRIM(U329))&gt;0</formula>
    </cfRule>
  </conditionalFormatting>
  <conditionalFormatting sqref="U329:U330">
    <cfRule type="containsBlanks" dxfId="2050" priority="5118">
      <formula>LEN(TRIM(U329))=0</formula>
    </cfRule>
  </conditionalFormatting>
  <conditionalFormatting sqref="U334:U335">
    <cfRule type="notContainsBlanks" dxfId="2049" priority="5119">
      <formula>LEN(TRIM(U334))&gt;0</formula>
    </cfRule>
  </conditionalFormatting>
  <conditionalFormatting sqref="U334:U335">
    <cfRule type="containsBlanks" dxfId="2048" priority="5120">
      <formula>LEN(TRIM(U334))=0</formula>
    </cfRule>
  </conditionalFormatting>
  <conditionalFormatting sqref="U334:U335">
    <cfRule type="notContainsBlanks" dxfId="2047" priority="5121">
      <formula>LEN(TRIM(U334))&gt;0</formula>
    </cfRule>
  </conditionalFormatting>
  <conditionalFormatting sqref="U334:U335">
    <cfRule type="containsBlanks" dxfId="2046" priority="5122">
      <formula>LEN(TRIM(U334))=0</formula>
    </cfRule>
  </conditionalFormatting>
  <conditionalFormatting sqref="U328">
    <cfRule type="notContainsBlanks" dxfId="2045" priority="5123">
      <formula>LEN(TRIM(U328))&gt;0</formula>
    </cfRule>
  </conditionalFormatting>
  <conditionalFormatting sqref="U328">
    <cfRule type="containsBlanks" dxfId="2044" priority="5124">
      <formula>LEN(TRIM(U328))=0</formula>
    </cfRule>
  </conditionalFormatting>
  <conditionalFormatting sqref="U336:U339">
    <cfRule type="notContainsBlanks" dxfId="2043" priority="5125">
      <formula>LEN(TRIM(U336))&gt;0</formula>
    </cfRule>
  </conditionalFormatting>
  <conditionalFormatting sqref="U336:U339">
    <cfRule type="containsBlanks" dxfId="2042" priority="5126">
      <formula>LEN(TRIM(U336))=0</formula>
    </cfRule>
  </conditionalFormatting>
  <conditionalFormatting sqref="U337:U339">
    <cfRule type="notContainsBlanks" dxfId="2041" priority="5127">
      <formula>LEN(TRIM(U337))&gt;0</formula>
    </cfRule>
  </conditionalFormatting>
  <conditionalFormatting sqref="U337:U339">
    <cfRule type="containsBlanks" dxfId="2040" priority="5128">
      <formula>LEN(TRIM(U337))=0</formula>
    </cfRule>
  </conditionalFormatting>
  <conditionalFormatting sqref="U328">
    <cfRule type="notContainsBlanks" dxfId="2039" priority="5129">
      <formula>LEN(TRIM(U328))&gt;0</formula>
    </cfRule>
  </conditionalFormatting>
  <conditionalFormatting sqref="U328">
    <cfRule type="containsBlanks" dxfId="2038" priority="5130">
      <formula>LEN(TRIM(U328))=0</formula>
    </cfRule>
  </conditionalFormatting>
  <conditionalFormatting sqref="U328">
    <cfRule type="notContainsBlanks" dxfId="2037" priority="5131">
      <formula>LEN(TRIM(U328))&gt;0</formula>
    </cfRule>
  </conditionalFormatting>
  <conditionalFormatting sqref="U328">
    <cfRule type="containsBlanks" dxfId="2036" priority="5132">
      <formula>LEN(TRIM(U328))=0</formula>
    </cfRule>
  </conditionalFormatting>
  <conditionalFormatting sqref="U328">
    <cfRule type="notContainsBlanks" dxfId="2035" priority="5133">
      <formula>LEN(TRIM(U328))&gt;0</formula>
    </cfRule>
  </conditionalFormatting>
  <conditionalFormatting sqref="U328">
    <cfRule type="containsBlanks" dxfId="2034" priority="5134">
      <formula>LEN(TRIM(U328))=0</formula>
    </cfRule>
  </conditionalFormatting>
  <conditionalFormatting sqref="U328">
    <cfRule type="notContainsBlanks" dxfId="2033" priority="5135">
      <formula>LEN(TRIM(U328))&gt;0</formula>
    </cfRule>
  </conditionalFormatting>
  <conditionalFormatting sqref="U328">
    <cfRule type="containsBlanks" dxfId="2032" priority="5136">
      <formula>LEN(TRIM(U328))=0</formula>
    </cfRule>
  </conditionalFormatting>
  <conditionalFormatting sqref="W326:W339">
    <cfRule type="notContainsBlanks" dxfId="2031" priority="5137">
      <formula>LEN(TRIM(W326))&gt;0</formula>
    </cfRule>
  </conditionalFormatting>
  <conditionalFormatting sqref="W326:W339">
    <cfRule type="containsBlanks" dxfId="2030" priority="5138">
      <formula>LEN(TRIM(W326))=0</formula>
    </cfRule>
  </conditionalFormatting>
  <conditionalFormatting sqref="W330:W333">
    <cfRule type="notContainsBlanks" dxfId="2029" priority="5139">
      <formula>LEN(TRIM(W330))&gt;0</formula>
    </cfRule>
  </conditionalFormatting>
  <conditionalFormatting sqref="W330:W333">
    <cfRule type="containsBlanks" dxfId="2028" priority="5140">
      <formula>LEN(TRIM(W330))=0</formula>
    </cfRule>
  </conditionalFormatting>
  <conditionalFormatting sqref="W326:W339">
    <cfRule type="notContainsBlanks" dxfId="2027" priority="5141">
      <formula>LEN(TRIM(W326))&gt;0</formula>
    </cfRule>
  </conditionalFormatting>
  <conditionalFormatting sqref="W326:W339">
    <cfRule type="containsBlanks" dxfId="2026" priority="5142">
      <formula>LEN(TRIM(W326))=0</formula>
    </cfRule>
  </conditionalFormatting>
  <conditionalFormatting sqref="W326:W339">
    <cfRule type="notContainsBlanks" dxfId="2025" priority="5143">
      <formula>LEN(TRIM(W326))&gt;0</formula>
    </cfRule>
  </conditionalFormatting>
  <conditionalFormatting sqref="W326:W339">
    <cfRule type="containsBlanks" dxfId="2024" priority="5144">
      <formula>LEN(TRIM(W326))=0</formula>
    </cfRule>
  </conditionalFormatting>
  <conditionalFormatting sqref="W329:W330">
    <cfRule type="notContainsBlanks" dxfId="2023" priority="5145">
      <formula>LEN(TRIM(W329))&gt;0</formula>
    </cfRule>
  </conditionalFormatting>
  <conditionalFormatting sqref="W329:W330">
    <cfRule type="containsBlanks" dxfId="2022" priority="5146">
      <formula>LEN(TRIM(W329))=0</formula>
    </cfRule>
  </conditionalFormatting>
  <conditionalFormatting sqref="W334:W335">
    <cfRule type="notContainsBlanks" dxfId="2021" priority="5147">
      <formula>LEN(TRIM(W334))&gt;0</formula>
    </cfRule>
  </conditionalFormatting>
  <conditionalFormatting sqref="W334:W335">
    <cfRule type="containsBlanks" dxfId="2020" priority="5148">
      <formula>LEN(TRIM(W334))=0</formula>
    </cfRule>
  </conditionalFormatting>
  <conditionalFormatting sqref="W334:W335">
    <cfRule type="notContainsBlanks" dxfId="2019" priority="5149">
      <formula>LEN(TRIM(W334))&gt;0</formula>
    </cfRule>
  </conditionalFormatting>
  <conditionalFormatting sqref="W334:W335">
    <cfRule type="containsBlanks" dxfId="2018" priority="5150">
      <formula>LEN(TRIM(W334))=0</formula>
    </cfRule>
  </conditionalFormatting>
  <conditionalFormatting sqref="W328">
    <cfRule type="notContainsBlanks" dxfId="2017" priority="5151">
      <formula>LEN(TRIM(W328))&gt;0</formula>
    </cfRule>
  </conditionalFormatting>
  <conditionalFormatting sqref="W328">
    <cfRule type="containsBlanks" dxfId="2016" priority="5152">
      <formula>LEN(TRIM(W328))=0</formula>
    </cfRule>
  </conditionalFormatting>
  <conditionalFormatting sqref="W336:W339">
    <cfRule type="notContainsBlanks" dxfId="2015" priority="5153">
      <formula>LEN(TRIM(W336))&gt;0</formula>
    </cfRule>
  </conditionalFormatting>
  <conditionalFormatting sqref="W336:W339">
    <cfRule type="containsBlanks" dxfId="2014" priority="5154">
      <formula>LEN(TRIM(W336))=0</formula>
    </cfRule>
  </conditionalFormatting>
  <conditionalFormatting sqref="W337:W339">
    <cfRule type="notContainsBlanks" dxfId="2013" priority="5155">
      <formula>LEN(TRIM(W337))&gt;0</formula>
    </cfRule>
  </conditionalFormatting>
  <conditionalFormatting sqref="W337:W339">
    <cfRule type="containsBlanks" dxfId="2012" priority="5156">
      <formula>LEN(TRIM(W337))=0</formula>
    </cfRule>
  </conditionalFormatting>
  <conditionalFormatting sqref="W328">
    <cfRule type="notContainsBlanks" dxfId="2011" priority="5157">
      <formula>LEN(TRIM(W328))&gt;0</formula>
    </cfRule>
  </conditionalFormatting>
  <conditionalFormatting sqref="W328">
    <cfRule type="containsBlanks" dxfId="2010" priority="5158">
      <formula>LEN(TRIM(W328))=0</formula>
    </cfRule>
  </conditionalFormatting>
  <conditionalFormatting sqref="W328">
    <cfRule type="notContainsBlanks" dxfId="2009" priority="5159">
      <formula>LEN(TRIM(W328))&gt;0</formula>
    </cfRule>
  </conditionalFormatting>
  <conditionalFormatting sqref="W328">
    <cfRule type="containsBlanks" dxfId="2008" priority="5160">
      <formula>LEN(TRIM(W328))=0</formula>
    </cfRule>
  </conditionalFormatting>
  <conditionalFormatting sqref="W328">
    <cfRule type="notContainsBlanks" dxfId="2007" priority="5161">
      <formula>LEN(TRIM(W328))&gt;0</formula>
    </cfRule>
  </conditionalFormatting>
  <conditionalFormatting sqref="W328">
    <cfRule type="containsBlanks" dxfId="2006" priority="5162">
      <formula>LEN(TRIM(W328))=0</formula>
    </cfRule>
  </conditionalFormatting>
  <conditionalFormatting sqref="W328">
    <cfRule type="notContainsBlanks" dxfId="2005" priority="5163">
      <formula>LEN(TRIM(W328))&gt;0</formula>
    </cfRule>
  </conditionalFormatting>
  <conditionalFormatting sqref="W328">
    <cfRule type="containsBlanks" dxfId="2004" priority="5164">
      <formula>LEN(TRIM(W328))=0</formula>
    </cfRule>
  </conditionalFormatting>
  <conditionalFormatting sqref="M314">
    <cfRule type="notContainsBlanks" dxfId="2003" priority="5165">
      <formula>LEN(TRIM(M314))&gt;0</formula>
    </cfRule>
  </conditionalFormatting>
  <conditionalFormatting sqref="M314">
    <cfRule type="containsBlanks" dxfId="2002" priority="5166">
      <formula>LEN(TRIM(M314))=0</formula>
    </cfRule>
  </conditionalFormatting>
  <conditionalFormatting sqref="M314">
    <cfRule type="notContainsBlanks" dxfId="2001" priority="5167">
      <formula>LEN(TRIM(M314))&gt;0</formula>
    </cfRule>
  </conditionalFormatting>
  <conditionalFormatting sqref="M314">
    <cfRule type="containsBlanks" dxfId="2000" priority="5168">
      <formula>LEN(TRIM(M314))=0</formula>
    </cfRule>
  </conditionalFormatting>
  <conditionalFormatting sqref="M314">
    <cfRule type="notContainsBlanks" dxfId="1999" priority="5169">
      <formula>LEN(TRIM(M314))&gt;0</formula>
    </cfRule>
  </conditionalFormatting>
  <conditionalFormatting sqref="M314">
    <cfRule type="containsBlanks" dxfId="1998" priority="5170">
      <formula>LEN(TRIM(M314))=0</formula>
    </cfRule>
  </conditionalFormatting>
  <conditionalFormatting sqref="M314">
    <cfRule type="notContainsBlanks" dxfId="1997" priority="5171">
      <formula>LEN(TRIM(M314))&gt;0</formula>
    </cfRule>
  </conditionalFormatting>
  <conditionalFormatting sqref="M314">
    <cfRule type="containsBlanks" dxfId="1996" priority="5172">
      <formula>LEN(TRIM(M314))=0</formula>
    </cfRule>
  </conditionalFormatting>
  <conditionalFormatting sqref="M314">
    <cfRule type="notContainsBlanks" dxfId="1995" priority="5173">
      <formula>LEN(TRIM(M314))&gt;0</formula>
    </cfRule>
  </conditionalFormatting>
  <conditionalFormatting sqref="M314">
    <cfRule type="containsBlanks" dxfId="1994" priority="5174">
      <formula>LEN(TRIM(M314))=0</formula>
    </cfRule>
  </conditionalFormatting>
  <conditionalFormatting sqref="M314">
    <cfRule type="notContainsBlanks" dxfId="1993" priority="5175">
      <formula>LEN(TRIM(M314))&gt;0</formula>
    </cfRule>
  </conditionalFormatting>
  <conditionalFormatting sqref="M314">
    <cfRule type="containsBlanks" dxfId="1992" priority="5176">
      <formula>LEN(TRIM(M314))=0</formula>
    </cfRule>
  </conditionalFormatting>
  <conditionalFormatting sqref="M314">
    <cfRule type="notContainsBlanks" dxfId="1991" priority="5177">
      <formula>LEN(TRIM(M314))&gt;0</formula>
    </cfRule>
  </conditionalFormatting>
  <conditionalFormatting sqref="M314">
    <cfRule type="containsBlanks" dxfId="1990" priority="5178">
      <formula>LEN(TRIM(M314))=0</formula>
    </cfRule>
  </conditionalFormatting>
  <conditionalFormatting sqref="M314">
    <cfRule type="notContainsBlanks" dxfId="1989" priority="5179">
      <formula>LEN(TRIM(M314))&gt;0</formula>
    </cfRule>
  </conditionalFormatting>
  <conditionalFormatting sqref="M314">
    <cfRule type="containsBlanks" dxfId="1988" priority="5180">
      <formula>LEN(TRIM(M314))=0</formula>
    </cfRule>
  </conditionalFormatting>
  <conditionalFormatting sqref="M314">
    <cfRule type="notContainsBlanks" dxfId="1987" priority="5181">
      <formula>LEN(TRIM(M314))&gt;0</formula>
    </cfRule>
  </conditionalFormatting>
  <conditionalFormatting sqref="M314">
    <cfRule type="containsBlanks" dxfId="1986" priority="5182">
      <formula>LEN(TRIM(M314))=0</formula>
    </cfRule>
  </conditionalFormatting>
  <conditionalFormatting sqref="R309:R311">
    <cfRule type="notContainsBlanks" dxfId="1985" priority="5183">
      <formula>LEN(TRIM(R309))&gt;0</formula>
    </cfRule>
  </conditionalFormatting>
  <conditionalFormatting sqref="R309:R311">
    <cfRule type="containsBlanks" dxfId="1984" priority="5184">
      <formula>LEN(TRIM(R309))=0</formula>
    </cfRule>
  </conditionalFormatting>
  <conditionalFormatting sqref="R309:R311">
    <cfRule type="notContainsBlanks" dxfId="1983" priority="5185">
      <formula>LEN(TRIM(R309))&gt;0</formula>
    </cfRule>
  </conditionalFormatting>
  <conditionalFormatting sqref="R309:R311">
    <cfRule type="containsBlanks" dxfId="1982" priority="5186">
      <formula>LEN(TRIM(R309))=0</formula>
    </cfRule>
  </conditionalFormatting>
  <conditionalFormatting sqref="R309:R311">
    <cfRule type="notContainsBlanks" dxfId="1981" priority="5187">
      <formula>LEN(TRIM(R309))&gt;0</formula>
    </cfRule>
  </conditionalFormatting>
  <conditionalFormatting sqref="R309:R311">
    <cfRule type="containsBlanks" dxfId="1980" priority="5188">
      <formula>LEN(TRIM(R309))=0</formula>
    </cfRule>
  </conditionalFormatting>
  <conditionalFormatting sqref="R309:R311">
    <cfRule type="notContainsBlanks" dxfId="1979" priority="5189">
      <formula>LEN(TRIM(R309))&gt;0</formula>
    </cfRule>
  </conditionalFormatting>
  <conditionalFormatting sqref="R309:R311">
    <cfRule type="containsBlanks" dxfId="1978" priority="5190">
      <formula>LEN(TRIM(R309))=0</formula>
    </cfRule>
  </conditionalFormatting>
  <conditionalFormatting sqref="R309:R311">
    <cfRule type="notContainsBlanks" dxfId="1977" priority="5191">
      <formula>LEN(TRIM(R309))&gt;0</formula>
    </cfRule>
  </conditionalFormatting>
  <conditionalFormatting sqref="R309:R311">
    <cfRule type="containsBlanks" dxfId="1976" priority="5192">
      <formula>LEN(TRIM(R309))=0</formula>
    </cfRule>
  </conditionalFormatting>
  <conditionalFormatting sqref="Q306">
    <cfRule type="notContainsBlanks" dxfId="1975" priority="5193">
      <formula>LEN(TRIM(Q306))&gt;0</formula>
    </cfRule>
  </conditionalFormatting>
  <conditionalFormatting sqref="Q306">
    <cfRule type="containsBlanks" dxfId="1974" priority="5194">
      <formula>LEN(TRIM(Q306))=0</formula>
    </cfRule>
  </conditionalFormatting>
  <conditionalFormatting sqref="Q306">
    <cfRule type="notContainsBlanks" dxfId="1973" priority="5195">
      <formula>LEN(TRIM(Q306))&gt;0</formula>
    </cfRule>
  </conditionalFormatting>
  <conditionalFormatting sqref="Q306">
    <cfRule type="containsBlanks" dxfId="1972" priority="5196">
      <formula>LEN(TRIM(Q306))=0</formula>
    </cfRule>
  </conditionalFormatting>
  <conditionalFormatting sqref="Q306">
    <cfRule type="notContainsBlanks" dxfId="1971" priority="5197">
      <formula>LEN(TRIM(Q306))&gt;0</formula>
    </cfRule>
  </conditionalFormatting>
  <conditionalFormatting sqref="Q306">
    <cfRule type="containsBlanks" dxfId="1970" priority="5198">
      <formula>LEN(TRIM(Q306))=0</formula>
    </cfRule>
  </conditionalFormatting>
  <conditionalFormatting sqref="Q306">
    <cfRule type="notContainsBlanks" dxfId="1969" priority="5199">
      <formula>LEN(TRIM(Q306))&gt;0</formula>
    </cfRule>
  </conditionalFormatting>
  <conditionalFormatting sqref="Q306">
    <cfRule type="containsBlanks" dxfId="1968" priority="5200">
      <formula>LEN(TRIM(Q306))=0</formula>
    </cfRule>
  </conditionalFormatting>
  <conditionalFormatting sqref="Q306">
    <cfRule type="notContainsBlanks" dxfId="1967" priority="5201">
      <formula>LEN(TRIM(Q306))&gt;0</formula>
    </cfRule>
  </conditionalFormatting>
  <conditionalFormatting sqref="Q306">
    <cfRule type="containsBlanks" dxfId="1966" priority="5202">
      <formula>LEN(TRIM(Q306))=0</formula>
    </cfRule>
  </conditionalFormatting>
  <conditionalFormatting sqref="T300">
    <cfRule type="notContainsBlanks" dxfId="1965" priority="5203">
      <formula>LEN(TRIM(T300))&gt;0</formula>
    </cfRule>
  </conditionalFormatting>
  <conditionalFormatting sqref="T300">
    <cfRule type="containsBlanks" dxfId="1964" priority="5204">
      <formula>LEN(TRIM(T300))=0</formula>
    </cfRule>
  </conditionalFormatting>
  <conditionalFormatting sqref="T300">
    <cfRule type="notContainsBlanks" dxfId="1963" priority="5205">
      <formula>LEN(TRIM(T300))&gt;0</formula>
    </cfRule>
  </conditionalFormatting>
  <conditionalFormatting sqref="T300">
    <cfRule type="containsBlanks" dxfId="1962" priority="5206">
      <formula>LEN(TRIM(T300))=0</formula>
    </cfRule>
  </conditionalFormatting>
  <conditionalFormatting sqref="T300">
    <cfRule type="notContainsBlanks" dxfId="1961" priority="5207">
      <formula>LEN(TRIM(T300))&gt;0</formula>
    </cfRule>
  </conditionalFormatting>
  <conditionalFormatting sqref="T300">
    <cfRule type="containsBlanks" dxfId="1960" priority="5208">
      <formula>LEN(TRIM(T300))=0</formula>
    </cfRule>
  </conditionalFormatting>
  <conditionalFormatting sqref="T300">
    <cfRule type="notContainsBlanks" dxfId="1959" priority="5209">
      <formula>LEN(TRIM(T300))&gt;0</formula>
    </cfRule>
  </conditionalFormatting>
  <conditionalFormatting sqref="T300">
    <cfRule type="containsBlanks" dxfId="1958" priority="5210">
      <formula>LEN(TRIM(T300))=0</formula>
    </cfRule>
  </conditionalFormatting>
  <conditionalFormatting sqref="T300">
    <cfRule type="notContainsBlanks" dxfId="1957" priority="5211">
      <formula>LEN(TRIM(T300))&gt;0</formula>
    </cfRule>
  </conditionalFormatting>
  <conditionalFormatting sqref="T300">
    <cfRule type="containsBlanks" dxfId="1956" priority="5212">
      <formula>LEN(TRIM(T300))=0</formula>
    </cfRule>
  </conditionalFormatting>
  <conditionalFormatting sqref="T300">
    <cfRule type="notContainsBlanks" dxfId="1955" priority="5213">
      <formula>LEN(TRIM(T300))&gt;0</formula>
    </cfRule>
  </conditionalFormatting>
  <conditionalFormatting sqref="T300">
    <cfRule type="containsBlanks" dxfId="1954" priority="5214">
      <formula>LEN(TRIM(T300))=0</formula>
    </cfRule>
  </conditionalFormatting>
  <conditionalFormatting sqref="T300">
    <cfRule type="notContainsBlanks" dxfId="1953" priority="5215">
      <formula>LEN(TRIM(T300))&gt;0</formula>
    </cfRule>
  </conditionalFormatting>
  <conditionalFormatting sqref="T300">
    <cfRule type="containsBlanks" dxfId="1952" priority="5216">
      <formula>LEN(TRIM(T300))=0</formula>
    </cfRule>
  </conditionalFormatting>
  <conditionalFormatting sqref="T300">
    <cfRule type="notContainsBlanks" dxfId="1951" priority="5217">
      <formula>LEN(TRIM(T300))&gt;0</formula>
    </cfRule>
  </conditionalFormatting>
  <conditionalFormatting sqref="T300">
    <cfRule type="containsBlanks" dxfId="1950" priority="5218">
      <formula>LEN(TRIM(T300))=0</formula>
    </cfRule>
  </conditionalFormatting>
  <conditionalFormatting sqref="U298:U311">
    <cfRule type="notContainsBlanks" dxfId="1949" priority="5219">
      <formula>LEN(TRIM(U298))&gt;0</formula>
    </cfRule>
  </conditionalFormatting>
  <conditionalFormatting sqref="U298:U311">
    <cfRule type="containsBlanks" dxfId="1948" priority="5220">
      <formula>LEN(TRIM(U298))=0</formula>
    </cfRule>
  </conditionalFormatting>
  <conditionalFormatting sqref="U302:U305">
    <cfRule type="notContainsBlanks" dxfId="1947" priority="5221">
      <formula>LEN(TRIM(U302))&gt;0</formula>
    </cfRule>
  </conditionalFormatting>
  <conditionalFormatting sqref="U302:U305">
    <cfRule type="containsBlanks" dxfId="1946" priority="5222">
      <formula>LEN(TRIM(U302))=0</formula>
    </cfRule>
  </conditionalFormatting>
  <conditionalFormatting sqref="U298:U311">
    <cfRule type="notContainsBlanks" dxfId="1945" priority="5223">
      <formula>LEN(TRIM(U298))&gt;0</formula>
    </cfRule>
  </conditionalFormatting>
  <conditionalFormatting sqref="U298:U311">
    <cfRule type="containsBlanks" dxfId="1944" priority="5224">
      <formula>LEN(TRIM(U298))=0</formula>
    </cfRule>
  </conditionalFormatting>
  <conditionalFormatting sqref="U298:U311">
    <cfRule type="notContainsBlanks" dxfId="1943" priority="5225">
      <formula>LEN(TRIM(U298))&gt;0</formula>
    </cfRule>
  </conditionalFormatting>
  <conditionalFormatting sqref="U298:U311">
    <cfRule type="containsBlanks" dxfId="1942" priority="5226">
      <formula>LEN(TRIM(U298))=0</formula>
    </cfRule>
  </conditionalFormatting>
  <conditionalFormatting sqref="U301:U302">
    <cfRule type="notContainsBlanks" dxfId="1941" priority="5227">
      <formula>LEN(TRIM(U301))&gt;0</formula>
    </cfRule>
  </conditionalFormatting>
  <conditionalFormatting sqref="U301:U302">
    <cfRule type="containsBlanks" dxfId="1940" priority="5228">
      <formula>LEN(TRIM(U301))=0</formula>
    </cfRule>
  </conditionalFormatting>
  <conditionalFormatting sqref="U306:U307">
    <cfRule type="notContainsBlanks" dxfId="1939" priority="5229">
      <formula>LEN(TRIM(U306))&gt;0</formula>
    </cfRule>
  </conditionalFormatting>
  <conditionalFormatting sqref="U306:U307">
    <cfRule type="containsBlanks" dxfId="1938" priority="5230">
      <formula>LEN(TRIM(U306))=0</formula>
    </cfRule>
  </conditionalFormatting>
  <conditionalFormatting sqref="U306:U307">
    <cfRule type="notContainsBlanks" dxfId="1937" priority="5231">
      <formula>LEN(TRIM(U306))&gt;0</formula>
    </cfRule>
  </conditionalFormatting>
  <conditionalFormatting sqref="U306:U307">
    <cfRule type="containsBlanks" dxfId="1936" priority="5232">
      <formula>LEN(TRIM(U306))=0</formula>
    </cfRule>
  </conditionalFormatting>
  <conditionalFormatting sqref="U300">
    <cfRule type="notContainsBlanks" dxfId="1935" priority="5233">
      <formula>LEN(TRIM(U300))&gt;0</formula>
    </cfRule>
  </conditionalFormatting>
  <conditionalFormatting sqref="U300">
    <cfRule type="containsBlanks" dxfId="1934" priority="5234">
      <formula>LEN(TRIM(U300))=0</formula>
    </cfRule>
  </conditionalFormatting>
  <conditionalFormatting sqref="U308:U311">
    <cfRule type="notContainsBlanks" dxfId="1933" priority="5235">
      <formula>LEN(TRIM(U308))&gt;0</formula>
    </cfRule>
  </conditionalFormatting>
  <conditionalFormatting sqref="U308:U311">
    <cfRule type="containsBlanks" dxfId="1932" priority="5236">
      <formula>LEN(TRIM(U308))=0</formula>
    </cfRule>
  </conditionalFormatting>
  <conditionalFormatting sqref="U309:U311">
    <cfRule type="notContainsBlanks" dxfId="1931" priority="5237">
      <formula>LEN(TRIM(U309))&gt;0</formula>
    </cfRule>
  </conditionalFormatting>
  <conditionalFormatting sqref="U309:U311">
    <cfRule type="containsBlanks" dxfId="1930" priority="5238">
      <formula>LEN(TRIM(U309))=0</formula>
    </cfRule>
  </conditionalFormatting>
  <conditionalFormatting sqref="U300">
    <cfRule type="notContainsBlanks" dxfId="1929" priority="5239">
      <formula>LEN(TRIM(U300))&gt;0</formula>
    </cfRule>
  </conditionalFormatting>
  <conditionalFormatting sqref="U300">
    <cfRule type="containsBlanks" dxfId="1928" priority="5240">
      <formula>LEN(TRIM(U300))=0</formula>
    </cfRule>
  </conditionalFormatting>
  <conditionalFormatting sqref="U300">
    <cfRule type="notContainsBlanks" dxfId="1927" priority="5241">
      <formula>LEN(TRIM(U300))&gt;0</formula>
    </cfRule>
  </conditionalFormatting>
  <conditionalFormatting sqref="U300">
    <cfRule type="containsBlanks" dxfId="1926" priority="5242">
      <formula>LEN(TRIM(U300))=0</formula>
    </cfRule>
  </conditionalFormatting>
  <conditionalFormatting sqref="U300">
    <cfRule type="notContainsBlanks" dxfId="1925" priority="5243">
      <formula>LEN(TRIM(U300))&gt;0</formula>
    </cfRule>
  </conditionalFormatting>
  <conditionalFormatting sqref="U300">
    <cfRule type="containsBlanks" dxfId="1924" priority="5244">
      <formula>LEN(TRIM(U300))=0</formula>
    </cfRule>
  </conditionalFormatting>
  <conditionalFormatting sqref="U300">
    <cfRule type="notContainsBlanks" dxfId="1923" priority="5245">
      <formula>LEN(TRIM(U300))&gt;0</formula>
    </cfRule>
  </conditionalFormatting>
  <conditionalFormatting sqref="U300">
    <cfRule type="containsBlanks" dxfId="1922" priority="5246">
      <formula>LEN(TRIM(U300))=0</formula>
    </cfRule>
  </conditionalFormatting>
  <conditionalFormatting sqref="W298:W311">
    <cfRule type="notContainsBlanks" dxfId="1921" priority="5247">
      <formula>LEN(TRIM(W298))&gt;0</formula>
    </cfRule>
  </conditionalFormatting>
  <conditionalFormatting sqref="W298:W311">
    <cfRule type="containsBlanks" dxfId="1920" priority="5248">
      <formula>LEN(TRIM(W298))=0</formula>
    </cfRule>
  </conditionalFormatting>
  <conditionalFormatting sqref="W302:W305">
    <cfRule type="notContainsBlanks" dxfId="1919" priority="5249">
      <formula>LEN(TRIM(W302))&gt;0</formula>
    </cfRule>
  </conditionalFormatting>
  <conditionalFormatting sqref="W302:W305">
    <cfRule type="containsBlanks" dxfId="1918" priority="5250">
      <formula>LEN(TRIM(W302))=0</formula>
    </cfRule>
  </conditionalFormatting>
  <conditionalFormatting sqref="W298:W311">
    <cfRule type="notContainsBlanks" dxfId="1917" priority="5251">
      <formula>LEN(TRIM(W298))&gt;0</formula>
    </cfRule>
  </conditionalFormatting>
  <conditionalFormatting sqref="W298:W311">
    <cfRule type="containsBlanks" dxfId="1916" priority="5252">
      <formula>LEN(TRIM(W298))=0</formula>
    </cfRule>
  </conditionalFormatting>
  <conditionalFormatting sqref="W298:W311">
    <cfRule type="notContainsBlanks" dxfId="1915" priority="5253">
      <formula>LEN(TRIM(W298))&gt;0</formula>
    </cfRule>
  </conditionalFormatting>
  <conditionalFormatting sqref="W298:W311">
    <cfRule type="containsBlanks" dxfId="1914" priority="5254">
      <formula>LEN(TRIM(W298))=0</formula>
    </cfRule>
  </conditionalFormatting>
  <conditionalFormatting sqref="W301:W302">
    <cfRule type="notContainsBlanks" dxfId="1913" priority="5255">
      <formula>LEN(TRIM(W301))&gt;0</formula>
    </cfRule>
  </conditionalFormatting>
  <conditionalFormatting sqref="W301:W302">
    <cfRule type="containsBlanks" dxfId="1912" priority="5256">
      <formula>LEN(TRIM(W301))=0</formula>
    </cfRule>
  </conditionalFormatting>
  <conditionalFormatting sqref="W306:W307">
    <cfRule type="notContainsBlanks" dxfId="1911" priority="5257">
      <formula>LEN(TRIM(W306))&gt;0</formula>
    </cfRule>
  </conditionalFormatting>
  <conditionalFormatting sqref="W306:W307">
    <cfRule type="containsBlanks" dxfId="1910" priority="5258">
      <formula>LEN(TRIM(W306))=0</formula>
    </cfRule>
  </conditionalFormatting>
  <conditionalFormatting sqref="W306:W307">
    <cfRule type="notContainsBlanks" dxfId="1909" priority="5259">
      <formula>LEN(TRIM(W306))&gt;0</formula>
    </cfRule>
  </conditionalFormatting>
  <conditionalFormatting sqref="W306:W307">
    <cfRule type="containsBlanks" dxfId="1908" priority="5260">
      <formula>LEN(TRIM(W306))=0</formula>
    </cfRule>
  </conditionalFormatting>
  <conditionalFormatting sqref="W300">
    <cfRule type="notContainsBlanks" dxfId="1907" priority="5261">
      <formula>LEN(TRIM(W300))&gt;0</formula>
    </cfRule>
  </conditionalFormatting>
  <conditionalFormatting sqref="W300">
    <cfRule type="containsBlanks" dxfId="1906" priority="5262">
      <formula>LEN(TRIM(W300))=0</formula>
    </cfRule>
  </conditionalFormatting>
  <conditionalFormatting sqref="W308:W311">
    <cfRule type="notContainsBlanks" dxfId="1905" priority="5263">
      <formula>LEN(TRIM(W308))&gt;0</formula>
    </cfRule>
  </conditionalFormatting>
  <conditionalFormatting sqref="W308:W311">
    <cfRule type="containsBlanks" dxfId="1904" priority="5264">
      <formula>LEN(TRIM(W308))=0</formula>
    </cfRule>
  </conditionalFormatting>
  <conditionalFormatting sqref="W309:W311">
    <cfRule type="notContainsBlanks" dxfId="1903" priority="5265">
      <formula>LEN(TRIM(W309))&gt;0</formula>
    </cfRule>
  </conditionalFormatting>
  <conditionalFormatting sqref="W309:W311">
    <cfRule type="containsBlanks" dxfId="1902" priority="5266">
      <formula>LEN(TRIM(W309))=0</formula>
    </cfRule>
  </conditionalFormatting>
  <conditionalFormatting sqref="W300">
    <cfRule type="notContainsBlanks" dxfId="1901" priority="5267">
      <formula>LEN(TRIM(W300))&gt;0</formula>
    </cfRule>
  </conditionalFormatting>
  <conditionalFormatting sqref="W300">
    <cfRule type="containsBlanks" dxfId="1900" priority="5268">
      <formula>LEN(TRIM(W300))=0</formula>
    </cfRule>
  </conditionalFormatting>
  <conditionalFormatting sqref="W300">
    <cfRule type="notContainsBlanks" dxfId="1899" priority="5269">
      <formula>LEN(TRIM(W300))&gt;0</formula>
    </cfRule>
  </conditionalFormatting>
  <conditionalFormatting sqref="W300">
    <cfRule type="containsBlanks" dxfId="1898" priority="5270">
      <formula>LEN(TRIM(W300))=0</formula>
    </cfRule>
  </conditionalFormatting>
  <conditionalFormatting sqref="W300">
    <cfRule type="notContainsBlanks" dxfId="1897" priority="5271">
      <formula>LEN(TRIM(W300))&gt;0</formula>
    </cfRule>
  </conditionalFormatting>
  <conditionalFormatting sqref="W300">
    <cfRule type="containsBlanks" dxfId="1896" priority="5272">
      <formula>LEN(TRIM(W300))=0</formula>
    </cfRule>
  </conditionalFormatting>
  <conditionalFormatting sqref="W300">
    <cfRule type="notContainsBlanks" dxfId="1895" priority="5273">
      <formula>LEN(TRIM(W300))&gt;0</formula>
    </cfRule>
  </conditionalFormatting>
  <conditionalFormatting sqref="W300">
    <cfRule type="containsBlanks" dxfId="1894" priority="5274">
      <formula>LEN(TRIM(W300))=0</formula>
    </cfRule>
  </conditionalFormatting>
  <conditionalFormatting sqref="X298:X311">
    <cfRule type="notContainsBlanks" dxfId="1893" priority="5275">
      <formula>LEN(TRIM(X298))&gt;0</formula>
    </cfRule>
  </conditionalFormatting>
  <conditionalFormatting sqref="X298:X311">
    <cfRule type="containsBlanks" dxfId="1892" priority="5276">
      <formula>LEN(TRIM(X298))=0</formula>
    </cfRule>
  </conditionalFormatting>
  <conditionalFormatting sqref="X302:X305">
    <cfRule type="notContainsBlanks" dxfId="1891" priority="5277">
      <formula>LEN(TRIM(X302))&gt;0</formula>
    </cfRule>
  </conditionalFormatting>
  <conditionalFormatting sqref="X302:X305">
    <cfRule type="containsBlanks" dxfId="1890" priority="5278">
      <formula>LEN(TRIM(X302))=0</formula>
    </cfRule>
  </conditionalFormatting>
  <conditionalFormatting sqref="X298:X311">
    <cfRule type="notContainsBlanks" dxfId="1889" priority="5279">
      <formula>LEN(TRIM(X298))&gt;0</formula>
    </cfRule>
  </conditionalFormatting>
  <conditionalFormatting sqref="X298:X311">
    <cfRule type="containsBlanks" dxfId="1888" priority="5280">
      <formula>LEN(TRIM(X298))=0</formula>
    </cfRule>
  </conditionalFormatting>
  <conditionalFormatting sqref="X298:X311">
    <cfRule type="notContainsBlanks" dxfId="1887" priority="5281">
      <formula>LEN(TRIM(X298))&gt;0</formula>
    </cfRule>
  </conditionalFormatting>
  <conditionalFormatting sqref="X298:X311">
    <cfRule type="containsBlanks" dxfId="1886" priority="5282">
      <formula>LEN(TRIM(X298))=0</formula>
    </cfRule>
  </conditionalFormatting>
  <conditionalFormatting sqref="X301:X302">
    <cfRule type="notContainsBlanks" dxfId="1885" priority="5283">
      <formula>LEN(TRIM(X301))&gt;0</formula>
    </cfRule>
  </conditionalFormatting>
  <conditionalFormatting sqref="X301:X302">
    <cfRule type="containsBlanks" dxfId="1884" priority="5284">
      <formula>LEN(TRIM(X301))=0</formula>
    </cfRule>
  </conditionalFormatting>
  <conditionalFormatting sqref="X306:X307">
    <cfRule type="notContainsBlanks" dxfId="1883" priority="5285">
      <formula>LEN(TRIM(X306))&gt;0</formula>
    </cfRule>
  </conditionalFormatting>
  <conditionalFormatting sqref="X306:X307">
    <cfRule type="containsBlanks" dxfId="1882" priority="5286">
      <formula>LEN(TRIM(X306))=0</formula>
    </cfRule>
  </conditionalFormatting>
  <conditionalFormatting sqref="X306:X307">
    <cfRule type="notContainsBlanks" dxfId="1881" priority="5287">
      <formula>LEN(TRIM(X306))&gt;0</formula>
    </cfRule>
  </conditionalFormatting>
  <conditionalFormatting sqref="X306:X307">
    <cfRule type="containsBlanks" dxfId="1880" priority="5288">
      <formula>LEN(TRIM(X306))=0</formula>
    </cfRule>
  </conditionalFormatting>
  <conditionalFormatting sqref="X300">
    <cfRule type="notContainsBlanks" dxfId="1879" priority="5289">
      <formula>LEN(TRIM(X300))&gt;0</formula>
    </cfRule>
  </conditionalFormatting>
  <conditionalFormatting sqref="X300">
    <cfRule type="containsBlanks" dxfId="1878" priority="5290">
      <formula>LEN(TRIM(X300))=0</formula>
    </cfRule>
  </conditionalFormatting>
  <conditionalFormatting sqref="X308:X311">
    <cfRule type="notContainsBlanks" dxfId="1877" priority="5291">
      <formula>LEN(TRIM(X308))&gt;0</formula>
    </cfRule>
  </conditionalFormatting>
  <conditionalFormatting sqref="X308:X311">
    <cfRule type="containsBlanks" dxfId="1876" priority="5292">
      <formula>LEN(TRIM(X308))=0</formula>
    </cfRule>
  </conditionalFormatting>
  <conditionalFormatting sqref="X309:X311">
    <cfRule type="notContainsBlanks" dxfId="1875" priority="5293">
      <formula>LEN(TRIM(X309))&gt;0</formula>
    </cfRule>
  </conditionalFormatting>
  <conditionalFormatting sqref="X309:X311">
    <cfRule type="containsBlanks" dxfId="1874" priority="5294">
      <formula>LEN(TRIM(X309))=0</formula>
    </cfRule>
  </conditionalFormatting>
  <conditionalFormatting sqref="X300">
    <cfRule type="notContainsBlanks" dxfId="1873" priority="5295">
      <formula>LEN(TRIM(X300))&gt;0</formula>
    </cfRule>
  </conditionalFormatting>
  <conditionalFormatting sqref="X300">
    <cfRule type="containsBlanks" dxfId="1872" priority="5296">
      <formula>LEN(TRIM(X300))=0</formula>
    </cfRule>
  </conditionalFormatting>
  <conditionalFormatting sqref="X300">
    <cfRule type="notContainsBlanks" dxfId="1871" priority="5297">
      <formula>LEN(TRIM(X300))&gt;0</formula>
    </cfRule>
  </conditionalFormatting>
  <conditionalFormatting sqref="X300">
    <cfRule type="containsBlanks" dxfId="1870" priority="5298">
      <formula>LEN(TRIM(X300))=0</formula>
    </cfRule>
  </conditionalFormatting>
  <conditionalFormatting sqref="X300">
    <cfRule type="notContainsBlanks" dxfId="1869" priority="5299">
      <formula>LEN(TRIM(X300))&gt;0</formula>
    </cfRule>
  </conditionalFormatting>
  <conditionalFormatting sqref="X300">
    <cfRule type="containsBlanks" dxfId="1868" priority="5300">
      <formula>LEN(TRIM(X300))=0</formula>
    </cfRule>
  </conditionalFormatting>
  <conditionalFormatting sqref="X300">
    <cfRule type="notContainsBlanks" dxfId="1867" priority="5301">
      <formula>LEN(TRIM(X300))&gt;0</formula>
    </cfRule>
  </conditionalFormatting>
  <conditionalFormatting sqref="X300">
    <cfRule type="containsBlanks" dxfId="1866" priority="5302">
      <formula>LEN(TRIM(X300))=0</formula>
    </cfRule>
  </conditionalFormatting>
  <conditionalFormatting sqref="X354:X367">
    <cfRule type="notContainsBlanks" dxfId="1865" priority="5303">
      <formula>LEN(TRIM(X354))&gt;0</formula>
    </cfRule>
  </conditionalFormatting>
  <conditionalFormatting sqref="X354:X367">
    <cfRule type="containsBlanks" dxfId="1864" priority="5304">
      <formula>LEN(TRIM(X354))=0</formula>
    </cfRule>
  </conditionalFormatting>
  <conditionalFormatting sqref="X358:X361">
    <cfRule type="notContainsBlanks" dxfId="1863" priority="5305">
      <formula>LEN(TRIM(X358))&gt;0</formula>
    </cfRule>
  </conditionalFormatting>
  <conditionalFormatting sqref="X358:X361">
    <cfRule type="containsBlanks" dxfId="1862" priority="5306">
      <formula>LEN(TRIM(X358))=0</formula>
    </cfRule>
  </conditionalFormatting>
  <conditionalFormatting sqref="X354:X367">
    <cfRule type="notContainsBlanks" dxfId="1861" priority="5307">
      <formula>LEN(TRIM(X354))&gt;0</formula>
    </cfRule>
  </conditionalFormatting>
  <conditionalFormatting sqref="X354:X367">
    <cfRule type="containsBlanks" dxfId="1860" priority="5308">
      <formula>LEN(TRIM(X354))=0</formula>
    </cfRule>
  </conditionalFormatting>
  <conditionalFormatting sqref="X354:X367">
    <cfRule type="notContainsBlanks" dxfId="1859" priority="5309">
      <formula>LEN(TRIM(X354))&gt;0</formula>
    </cfRule>
  </conditionalFormatting>
  <conditionalFormatting sqref="X354:X367">
    <cfRule type="containsBlanks" dxfId="1858" priority="5310">
      <formula>LEN(TRIM(X354))=0</formula>
    </cfRule>
  </conditionalFormatting>
  <conditionalFormatting sqref="X357:X358">
    <cfRule type="notContainsBlanks" dxfId="1857" priority="5311">
      <formula>LEN(TRIM(X357))&gt;0</formula>
    </cfRule>
  </conditionalFormatting>
  <conditionalFormatting sqref="X357:X358">
    <cfRule type="containsBlanks" dxfId="1856" priority="5312">
      <formula>LEN(TRIM(X357))=0</formula>
    </cfRule>
  </conditionalFormatting>
  <conditionalFormatting sqref="X362:X363">
    <cfRule type="notContainsBlanks" dxfId="1855" priority="5313">
      <formula>LEN(TRIM(X362))&gt;0</formula>
    </cfRule>
  </conditionalFormatting>
  <conditionalFormatting sqref="X362:X363">
    <cfRule type="containsBlanks" dxfId="1854" priority="5314">
      <formula>LEN(TRIM(X362))=0</formula>
    </cfRule>
  </conditionalFormatting>
  <conditionalFormatting sqref="X362:X363">
    <cfRule type="notContainsBlanks" dxfId="1853" priority="5315">
      <formula>LEN(TRIM(X362))&gt;0</formula>
    </cfRule>
  </conditionalFormatting>
  <conditionalFormatting sqref="X362:X363">
    <cfRule type="containsBlanks" dxfId="1852" priority="5316">
      <formula>LEN(TRIM(X362))=0</formula>
    </cfRule>
  </conditionalFormatting>
  <conditionalFormatting sqref="X356">
    <cfRule type="notContainsBlanks" dxfId="1851" priority="5317">
      <formula>LEN(TRIM(X356))&gt;0</formula>
    </cfRule>
  </conditionalFormatting>
  <conditionalFormatting sqref="X356">
    <cfRule type="containsBlanks" dxfId="1850" priority="5318">
      <formula>LEN(TRIM(X356))=0</formula>
    </cfRule>
  </conditionalFormatting>
  <conditionalFormatting sqref="X364:X367">
    <cfRule type="notContainsBlanks" dxfId="1849" priority="5319">
      <formula>LEN(TRIM(X364))&gt;0</formula>
    </cfRule>
  </conditionalFormatting>
  <conditionalFormatting sqref="X364:X367">
    <cfRule type="containsBlanks" dxfId="1848" priority="5320">
      <formula>LEN(TRIM(X364))=0</formula>
    </cfRule>
  </conditionalFormatting>
  <conditionalFormatting sqref="X365:X367">
    <cfRule type="notContainsBlanks" dxfId="1847" priority="5321">
      <formula>LEN(TRIM(X365))&gt;0</formula>
    </cfRule>
  </conditionalFormatting>
  <conditionalFormatting sqref="X365:X367">
    <cfRule type="containsBlanks" dxfId="1846" priority="5322">
      <formula>LEN(TRIM(X365))=0</formula>
    </cfRule>
  </conditionalFormatting>
  <conditionalFormatting sqref="X356">
    <cfRule type="notContainsBlanks" dxfId="1845" priority="5323">
      <formula>LEN(TRIM(X356))&gt;0</formula>
    </cfRule>
  </conditionalFormatting>
  <conditionalFormatting sqref="X356">
    <cfRule type="containsBlanks" dxfId="1844" priority="5324">
      <formula>LEN(TRIM(X356))=0</formula>
    </cfRule>
  </conditionalFormatting>
  <conditionalFormatting sqref="X356">
    <cfRule type="notContainsBlanks" dxfId="1843" priority="5325">
      <formula>LEN(TRIM(X356))&gt;0</formula>
    </cfRule>
  </conditionalFormatting>
  <conditionalFormatting sqref="X356">
    <cfRule type="containsBlanks" dxfId="1842" priority="5326">
      <formula>LEN(TRIM(X356))=0</formula>
    </cfRule>
  </conditionalFormatting>
  <conditionalFormatting sqref="X356">
    <cfRule type="notContainsBlanks" dxfId="1841" priority="5327">
      <formula>LEN(TRIM(X356))&gt;0</formula>
    </cfRule>
  </conditionalFormatting>
  <conditionalFormatting sqref="X356">
    <cfRule type="containsBlanks" dxfId="1840" priority="5328">
      <formula>LEN(TRIM(X356))=0</formula>
    </cfRule>
  </conditionalFormatting>
  <conditionalFormatting sqref="X356">
    <cfRule type="notContainsBlanks" dxfId="1839" priority="5329">
      <formula>LEN(TRIM(X356))&gt;0</formula>
    </cfRule>
  </conditionalFormatting>
  <conditionalFormatting sqref="X356">
    <cfRule type="containsBlanks" dxfId="1838" priority="5330">
      <formula>LEN(TRIM(X356))=0</formula>
    </cfRule>
  </conditionalFormatting>
  <conditionalFormatting sqref="S340:S353">
    <cfRule type="notContainsBlanks" dxfId="1837" priority="5331">
      <formula>LEN(TRIM(S340))&gt;0</formula>
    </cfRule>
  </conditionalFormatting>
  <conditionalFormatting sqref="S340:S353">
    <cfRule type="containsBlanks" dxfId="1836" priority="5332">
      <formula>LEN(TRIM(S340))=0</formula>
    </cfRule>
  </conditionalFormatting>
  <conditionalFormatting sqref="S344:S347">
    <cfRule type="notContainsBlanks" dxfId="1835" priority="5333">
      <formula>LEN(TRIM(S344))&gt;0</formula>
    </cfRule>
  </conditionalFormatting>
  <conditionalFormatting sqref="S344:S347">
    <cfRule type="containsBlanks" dxfId="1834" priority="5334">
      <formula>LEN(TRIM(S344))=0</formula>
    </cfRule>
  </conditionalFormatting>
  <conditionalFormatting sqref="S340:S353">
    <cfRule type="notContainsBlanks" dxfId="1833" priority="5335">
      <formula>LEN(TRIM(S340))&gt;0</formula>
    </cfRule>
  </conditionalFormatting>
  <conditionalFormatting sqref="S340:S353">
    <cfRule type="containsBlanks" dxfId="1832" priority="5336">
      <formula>LEN(TRIM(S340))=0</formula>
    </cfRule>
  </conditionalFormatting>
  <conditionalFormatting sqref="S340:S353">
    <cfRule type="notContainsBlanks" dxfId="1831" priority="5337">
      <formula>LEN(TRIM(S340))&gt;0</formula>
    </cfRule>
  </conditionalFormatting>
  <conditionalFormatting sqref="S340:S353">
    <cfRule type="containsBlanks" dxfId="1830" priority="5338">
      <formula>LEN(TRIM(S340))=0</formula>
    </cfRule>
  </conditionalFormatting>
  <conditionalFormatting sqref="S343:S344">
    <cfRule type="notContainsBlanks" dxfId="1829" priority="5339">
      <formula>LEN(TRIM(S343))&gt;0</formula>
    </cfRule>
  </conditionalFormatting>
  <conditionalFormatting sqref="S343:S344">
    <cfRule type="containsBlanks" dxfId="1828" priority="5340">
      <formula>LEN(TRIM(S343))=0</formula>
    </cfRule>
  </conditionalFormatting>
  <conditionalFormatting sqref="S348:S349">
    <cfRule type="notContainsBlanks" dxfId="1827" priority="5341">
      <formula>LEN(TRIM(S348))&gt;0</formula>
    </cfRule>
  </conditionalFormatting>
  <conditionalFormatting sqref="S348:S349">
    <cfRule type="containsBlanks" dxfId="1826" priority="5342">
      <formula>LEN(TRIM(S348))=0</formula>
    </cfRule>
  </conditionalFormatting>
  <conditionalFormatting sqref="S348:S349">
    <cfRule type="notContainsBlanks" dxfId="1825" priority="5343">
      <formula>LEN(TRIM(S348))&gt;0</formula>
    </cfRule>
  </conditionalFormatting>
  <conditionalFormatting sqref="S348:S349">
    <cfRule type="containsBlanks" dxfId="1824" priority="5344">
      <formula>LEN(TRIM(S348))=0</formula>
    </cfRule>
  </conditionalFormatting>
  <conditionalFormatting sqref="S342">
    <cfRule type="notContainsBlanks" dxfId="1823" priority="5345">
      <formula>LEN(TRIM(S342))&gt;0</formula>
    </cfRule>
  </conditionalFormatting>
  <conditionalFormatting sqref="S342">
    <cfRule type="containsBlanks" dxfId="1822" priority="5346">
      <formula>LEN(TRIM(S342))=0</formula>
    </cfRule>
  </conditionalFormatting>
  <conditionalFormatting sqref="S350:S353">
    <cfRule type="notContainsBlanks" dxfId="1821" priority="5347">
      <formula>LEN(TRIM(S350))&gt;0</formula>
    </cfRule>
  </conditionalFormatting>
  <conditionalFormatting sqref="S350:S353">
    <cfRule type="containsBlanks" dxfId="1820" priority="5348">
      <formula>LEN(TRIM(S350))=0</formula>
    </cfRule>
  </conditionalFormatting>
  <conditionalFormatting sqref="S351:S353">
    <cfRule type="notContainsBlanks" dxfId="1819" priority="5349">
      <formula>LEN(TRIM(S351))&gt;0</formula>
    </cfRule>
  </conditionalFormatting>
  <conditionalFormatting sqref="S351:S353">
    <cfRule type="containsBlanks" dxfId="1818" priority="5350">
      <formula>LEN(TRIM(S351))=0</formula>
    </cfRule>
  </conditionalFormatting>
  <conditionalFormatting sqref="S342">
    <cfRule type="notContainsBlanks" dxfId="1817" priority="5351">
      <formula>LEN(TRIM(S342))&gt;0</formula>
    </cfRule>
  </conditionalFormatting>
  <conditionalFormatting sqref="S342">
    <cfRule type="containsBlanks" dxfId="1816" priority="5352">
      <formula>LEN(TRIM(S342))=0</formula>
    </cfRule>
  </conditionalFormatting>
  <conditionalFormatting sqref="S342">
    <cfRule type="notContainsBlanks" dxfId="1815" priority="5353">
      <formula>LEN(TRIM(S342))&gt;0</formula>
    </cfRule>
  </conditionalFormatting>
  <conditionalFormatting sqref="S342">
    <cfRule type="containsBlanks" dxfId="1814" priority="5354">
      <formula>LEN(TRIM(S342))=0</formula>
    </cfRule>
  </conditionalFormatting>
  <conditionalFormatting sqref="S342">
    <cfRule type="notContainsBlanks" dxfId="1813" priority="5355">
      <formula>LEN(TRIM(S342))&gt;0</formula>
    </cfRule>
  </conditionalFormatting>
  <conditionalFormatting sqref="S342">
    <cfRule type="containsBlanks" dxfId="1812" priority="5356">
      <formula>LEN(TRIM(S342))=0</formula>
    </cfRule>
  </conditionalFormatting>
  <conditionalFormatting sqref="S342">
    <cfRule type="notContainsBlanks" dxfId="1811" priority="5357">
      <formula>LEN(TRIM(S342))&gt;0</formula>
    </cfRule>
  </conditionalFormatting>
  <conditionalFormatting sqref="S342">
    <cfRule type="containsBlanks" dxfId="1810" priority="5358">
      <formula>LEN(TRIM(S342))=0</formula>
    </cfRule>
  </conditionalFormatting>
  <conditionalFormatting sqref="S326:S339">
    <cfRule type="notContainsBlanks" dxfId="1809" priority="5359">
      <formula>LEN(TRIM(S326))&gt;0</formula>
    </cfRule>
  </conditionalFormatting>
  <conditionalFormatting sqref="S326:S339">
    <cfRule type="containsBlanks" dxfId="1808" priority="5360">
      <formula>LEN(TRIM(S326))=0</formula>
    </cfRule>
  </conditionalFormatting>
  <conditionalFormatting sqref="S330:S333">
    <cfRule type="notContainsBlanks" dxfId="1807" priority="5361">
      <formula>LEN(TRIM(S330))&gt;0</formula>
    </cfRule>
  </conditionalFormatting>
  <conditionalFormatting sqref="S330:S333">
    <cfRule type="containsBlanks" dxfId="1806" priority="5362">
      <formula>LEN(TRIM(S330))=0</formula>
    </cfRule>
  </conditionalFormatting>
  <conditionalFormatting sqref="S326:S339">
    <cfRule type="notContainsBlanks" dxfId="1805" priority="5363">
      <formula>LEN(TRIM(S326))&gt;0</formula>
    </cfRule>
  </conditionalFormatting>
  <conditionalFormatting sqref="S326:S339">
    <cfRule type="containsBlanks" dxfId="1804" priority="5364">
      <formula>LEN(TRIM(S326))=0</formula>
    </cfRule>
  </conditionalFormatting>
  <conditionalFormatting sqref="S326:S339">
    <cfRule type="notContainsBlanks" dxfId="1803" priority="5365">
      <formula>LEN(TRIM(S326))&gt;0</formula>
    </cfRule>
  </conditionalFormatting>
  <conditionalFormatting sqref="S326:S339">
    <cfRule type="containsBlanks" dxfId="1802" priority="5366">
      <formula>LEN(TRIM(S326))=0</formula>
    </cfRule>
  </conditionalFormatting>
  <conditionalFormatting sqref="S329:S330">
    <cfRule type="notContainsBlanks" dxfId="1801" priority="5367">
      <formula>LEN(TRIM(S329))&gt;0</formula>
    </cfRule>
  </conditionalFormatting>
  <conditionalFormatting sqref="S329:S330">
    <cfRule type="containsBlanks" dxfId="1800" priority="5368">
      <formula>LEN(TRIM(S329))=0</formula>
    </cfRule>
  </conditionalFormatting>
  <conditionalFormatting sqref="S334:S335">
    <cfRule type="notContainsBlanks" dxfId="1799" priority="5369">
      <formula>LEN(TRIM(S334))&gt;0</formula>
    </cfRule>
  </conditionalFormatting>
  <conditionalFormatting sqref="S334:S335">
    <cfRule type="containsBlanks" dxfId="1798" priority="5370">
      <formula>LEN(TRIM(S334))=0</formula>
    </cfRule>
  </conditionalFormatting>
  <conditionalFormatting sqref="S334:S335">
    <cfRule type="notContainsBlanks" dxfId="1797" priority="5371">
      <formula>LEN(TRIM(S334))&gt;0</formula>
    </cfRule>
  </conditionalFormatting>
  <conditionalFormatting sqref="S334:S335">
    <cfRule type="containsBlanks" dxfId="1796" priority="5372">
      <formula>LEN(TRIM(S334))=0</formula>
    </cfRule>
  </conditionalFormatting>
  <conditionalFormatting sqref="S328">
    <cfRule type="notContainsBlanks" dxfId="1795" priority="5373">
      <formula>LEN(TRIM(S328))&gt;0</formula>
    </cfRule>
  </conditionalFormatting>
  <conditionalFormatting sqref="S328">
    <cfRule type="containsBlanks" dxfId="1794" priority="5374">
      <formula>LEN(TRIM(S328))=0</formula>
    </cfRule>
  </conditionalFormatting>
  <conditionalFormatting sqref="S336:S339">
    <cfRule type="notContainsBlanks" dxfId="1793" priority="5375">
      <formula>LEN(TRIM(S336))&gt;0</formula>
    </cfRule>
  </conditionalFormatting>
  <conditionalFormatting sqref="S336:S339">
    <cfRule type="containsBlanks" dxfId="1792" priority="5376">
      <formula>LEN(TRIM(S336))=0</formula>
    </cfRule>
  </conditionalFormatting>
  <conditionalFormatting sqref="S337:S339">
    <cfRule type="notContainsBlanks" dxfId="1791" priority="5377">
      <formula>LEN(TRIM(S337))&gt;0</formula>
    </cfRule>
  </conditionalFormatting>
  <conditionalFormatting sqref="S337:S339">
    <cfRule type="containsBlanks" dxfId="1790" priority="5378">
      <formula>LEN(TRIM(S337))=0</formula>
    </cfRule>
  </conditionalFormatting>
  <conditionalFormatting sqref="S328">
    <cfRule type="notContainsBlanks" dxfId="1789" priority="5379">
      <formula>LEN(TRIM(S328))&gt;0</formula>
    </cfRule>
  </conditionalFormatting>
  <conditionalFormatting sqref="S328">
    <cfRule type="containsBlanks" dxfId="1788" priority="5380">
      <formula>LEN(TRIM(S328))=0</formula>
    </cfRule>
  </conditionalFormatting>
  <conditionalFormatting sqref="S328">
    <cfRule type="notContainsBlanks" dxfId="1787" priority="5381">
      <formula>LEN(TRIM(S328))&gt;0</formula>
    </cfRule>
  </conditionalFormatting>
  <conditionalFormatting sqref="S328">
    <cfRule type="containsBlanks" dxfId="1786" priority="5382">
      <formula>LEN(TRIM(S328))=0</formula>
    </cfRule>
  </conditionalFormatting>
  <conditionalFormatting sqref="S328">
    <cfRule type="notContainsBlanks" dxfId="1785" priority="5383">
      <formula>LEN(TRIM(S328))&gt;0</formula>
    </cfRule>
  </conditionalFormatting>
  <conditionalFormatting sqref="S328">
    <cfRule type="containsBlanks" dxfId="1784" priority="5384">
      <formula>LEN(TRIM(S328))=0</formula>
    </cfRule>
  </conditionalFormatting>
  <conditionalFormatting sqref="S328">
    <cfRule type="notContainsBlanks" dxfId="1783" priority="5385">
      <formula>LEN(TRIM(S328))&gt;0</formula>
    </cfRule>
  </conditionalFormatting>
  <conditionalFormatting sqref="S328">
    <cfRule type="containsBlanks" dxfId="1782" priority="5386">
      <formula>LEN(TRIM(S328))=0</formula>
    </cfRule>
  </conditionalFormatting>
  <conditionalFormatting sqref="O298:O311">
    <cfRule type="notContainsBlanks" dxfId="1781" priority="5387">
      <formula>LEN(TRIM(O298))&gt;0</formula>
    </cfRule>
  </conditionalFormatting>
  <conditionalFormatting sqref="O298:O311">
    <cfRule type="containsBlanks" dxfId="1780" priority="5388">
      <formula>LEN(TRIM(O298))=0</formula>
    </cfRule>
  </conditionalFormatting>
  <conditionalFormatting sqref="O302:O305">
    <cfRule type="notContainsBlanks" dxfId="1779" priority="5389">
      <formula>LEN(TRIM(O302))&gt;0</formula>
    </cfRule>
  </conditionalFormatting>
  <conditionalFormatting sqref="O302:O305">
    <cfRule type="containsBlanks" dxfId="1778" priority="5390">
      <formula>LEN(TRIM(O302))=0</formula>
    </cfRule>
  </conditionalFormatting>
  <conditionalFormatting sqref="O306:O307">
    <cfRule type="notContainsBlanks" dxfId="1777" priority="5391">
      <formula>LEN(TRIM(O306))&gt;0</formula>
    </cfRule>
  </conditionalFormatting>
  <conditionalFormatting sqref="O306:O307">
    <cfRule type="containsBlanks" dxfId="1776" priority="5392">
      <formula>LEN(TRIM(O306))=0</formula>
    </cfRule>
  </conditionalFormatting>
  <conditionalFormatting sqref="O306:O307">
    <cfRule type="notContainsBlanks" dxfId="1775" priority="5393">
      <formula>LEN(TRIM(O306))&gt;0</formula>
    </cfRule>
  </conditionalFormatting>
  <conditionalFormatting sqref="O306:O307">
    <cfRule type="containsBlanks" dxfId="1774" priority="5394">
      <formula>LEN(TRIM(O306))=0</formula>
    </cfRule>
  </conditionalFormatting>
  <conditionalFormatting sqref="O300">
    <cfRule type="notContainsBlanks" dxfId="1773" priority="5395">
      <formula>LEN(TRIM(O300))&gt;0</formula>
    </cfRule>
  </conditionalFormatting>
  <conditionalFormatting sqref="O300">
    <cfRule type="containsBlanks" dxfId="1772" priority="5396">
      <formula>LEN(TRIM(O300))=0</formula>
    </cfRule>
  </conditionalFormatting>
  <conditionalFormatting sqref="O301:O311 O298:O299">
    <cfRule type="notContainsBlanks" dxfId="1771" priority="5397">
      <formula>LEN(TRIM(O301))&gt;0</formula>
    </cfRule>
  </conditionalFormatting>
  <conditionalFormatting sqref="O301:O311 O298:O299">
    <cfRule type="containsBlanks" dxfId="1770" priority="5398">
      <formula>LEN(TRIM(O301))=0</formula>
    </cfRule>
  </conditionalFormatting>
  <conditionalFormatting sqref="O308:O311">
    <cfRule type="notContainsBlanks" dxfId="1769" priority="5399">
      <formula>LEN(TRIM(O308))&gt;0</formula>
    </cfRule>
  </conditionalFormatting>
  <conditionalFormatting sqref="O308:O311">
    <cfRule type="containsBlanks" dxfId="1768" priority="5400">
      <formula>LEN(TRIM(O308))=0</formula>
    </cfRule>
  </conditionalFormatting>
  <conditionalFormatting sqref="O309:O311">
    <cfRule type="notContainsBlanks" dxfId="1767" priority="5401">
      <formula>LEN(TRIM(O309))&gt;0</formula>
    </cfRule>
  </conditionalFormatting>
  <conditionalFormatting sqref="O309:O311">
    <cfRule type="containsBlanks" dxfId="1766" priority="5402">
      <formula>LEN(TRIM(O309))=0</formula>
    </cfRule>
  </conditionalFormatting>
  <conditionalFormatting sqref="O300">
    <cfRule type="notContainsBlanks" dxfId="1765" priority="5403">
      <formula>LEN(TRIM(O300))&gt;0</formula>
    </cfRule>
  </conditionalFormatting>
  <conditionalFormatting sqref="O300">
    <cfRule type="containsBlanks" dxfId="1764" priority="5404">
      <formula>LEN(TRIM(O300))=0</formula>
    </cfRule>
  </conditionalFormatting>
  <conditionalFormatting sqref="O300">
    <cfRule type="notContainsBlanks" dxfId="1763" priority="5405">
      <formula>LEN(TRIM(O300))&gt;0</formula>
    </cfRule>
  </conditionalFormatting>
  <conditionalFormatting sqref="O300">
    <cfRule type="containsBlanks" dxfId="1762" priority="5406">
      <formula>LEN(TRIM(O300))=0</formula>
    </cfRule>
  </conditionalFormatting>
  <conditionalFormatting sqref="O300">
    <cfRule type="notContainsBlanks" dxfId="1761" priority="5407">
      <formula>LEN(TRIM(O300))&gt;0</formula>
    </cfRule>
  </conditionalFormatting>
  <conditionalFormatting sqref="O300">
    <cfRule type="containsBlanks" dxfId="1760" priority="5408">
      <formula>LEN(TRIM(O300))=0</formula>
    </cfRule>
  </conditionalFormatting>
  <conditionalFormatting sqref="N298:N311">
    <cfRule type="notContainsBlanks" dxfId="1759" priority="5409">
      <formula>LEN(TRIM(N298))&gt;0</formula>
    </cfRule>
  </conditionalFormatting>
  <conditionalFormatting sqref="N298:N311">
    <cfRule type="containsBlanks" dxfId="1758" priority="5410">
      <formula>LEN(TRIM(N298))=0</formula>
    </cfRule>
  </conditionalFormatting>
  <conditionalFormatting sqref="N302:N305">
    <cfRule type="notContainsBlanks" dxfId="1757" priority="5411">
      <formula>LEN(TRIM(N302))&gt;0</formula>
    </cfRule>
  </conditionalFormatting>
  <conditionalFormatting sqref="N302:N305">
    <cfRule type="containsBlanks" dxfId="1756" priority="5412">
      <formula>LEN(TRIM(N302))=0</formula>
    </cfRule>
  </conditionalFormatting>
  <conditionalFormatting sqref="N306:N307">
    <cfRule type="notContainsBlanks" dxfId="1755" priority="5413">
      <formula>LEN(TRIM(N306))&gt;0</formula>
    </cfRule>
  </conditionalFormatting>
  <conditionalFormatting sqref="N306:N307">
    <cfRule type="containsBlanks" dxfId="1754" priority="5414">
      <formula>LEN(TRIM(N306))=0</formula>
    </cfRule>
  </conditionalFormatting>
  <conditionalFormatting sqref="N306:N307">
    <cfRule type="notContainsBlanks" dxfId="1753" priority="5415">
      <formula>LEN(TRIM(N306))&gt;0</formula>
    </cfRule>
  </conditionalFormatting>
  <conditionalFormatting sqref="N306:N307">
    <cfRule type="containsBlanks" dxfId="1752" priority="5416">
      <formula>LEN(TRIM(N306))=0</formula>
    </cfRule>
  </conditionalFormatting>
  <conditionalFormatting sqref="N300">
    <cfRule type="notContainsBlanks" dxfId="1751" priority="5417">
      <formula>LEN(TRIM(N300))&gt;0</formula>
    </cfRule>
  </conditionalFormatting>
  <conditionalFormatting sqref="N300">
    <cfRule type="containsBlanks" dxfId="1750" priority="5418">
      <formula>LEN(TRIM(N300))=0</formula>
    </cfRule>
  </conditionalFormatting>
  <conditionalFormatting sqref="N301:N311 N298:N299">
    <cfRule type="notContainsBlanks" dxfId="1749" priority="5419">
      <formula>LEN(TRIM(N301))&gt;0</formula>
    </cfRule>
  </conditionalFormatting>
  <conditionalFormatting sqref="N301:N311 N298:N299">
    <cfRule type="containsBlanks" dxfId="1748" priority="5420">
      <formula>LEN(TRIM(N301))=0</formula>
    </cfRule>
  </conditionalFormatting>
  <conditionalFormatting sqref="N308:N311">
    <cfRule type="notContainsBlanks" dxfId="1747" priority="5421">
      <formula>LEN(TRIM(N308))&gt;0</formula>
    </cfRule>
  </conditionalFormatting>
  <conditionalFormatting sqref="N308:N311">
    <cfRule type="containsBlanks" dxfId="1746" priority="5422">
      <formula>LEN(TRIM(N308))=0</formula>
    </cfRule>
  </conditionalFormatting>
  <conditionalFormatting sqref="N309:N311">
    <cfRule type="notContainsBlanks" dxfId="1745" priority="5423">
      <formula>LEN(TRIM(N309))&gt;0</formula>
    </cfRule>
  </conditionalFormatting>
  <conditionalFormatting sqref="N309:N311">
    <cfRule type="containsBlanks" dxfId="1744" priority="5424">
      <formula>LEN(TRIM(N309))=0</formula>
    </cfRule>
  </conditionalFormatting>
  <conditionalFormatting sqref="N300">
    <cfRule type="notContainsBlanks" dxfId="1743" priority="5425">
      <formula>LEN(TRIM(N300))&gt;0</formula>
    </cfRule>
  </conditionalFormatting>
  <conditionalFormatting sqref="N300">
    <cfRule type="containsBlanks" dxfId="1742" priority="5426">
      <formula>LEN(TRIM(N300))=0</formula>
    </cfRule>
  </conditionalFormatting>
  <conditionalFormatting sqref="N300">
    <cfRule type="notContainsBlanks" dxfId="1741" priority="5427">
      <formula>LEN(TRIM(N300))&gt;0</formula>
    </cfRule>
  </conditionalFormatting>
  <conditionalFormatting sqref="N300">
    <cfRule type="containsBlanks" dxfId="1740" priority="5428">
      <formula>LEN(TRIM(N300))=0</formula>
    </cfRule>
  </conditionalFormatting>
  <conditionalFormatting sqref="N300">
    <cfRule type="notContainsBlanks" dxfId="1739" priority="5429">
      <formula>LEN(TRIM(N300))&gt;0</formula>
    </cfRule>
  </conditionalFormatting>
  <conditionalFormatting sqref="N300">
    <cfRule type="containsBlanks" dxfId="1738" priority="5430">
      <formula>LEN(TRIM(N300))=0</formula>
    </cfRule>
  </conditionalFormatting>
  <conditionalFormatting sqref="L231">
    <cfRule type="notContainsBlanks" dxfId="1737" priority="5431">
      <formula>LEN(TRIM(L231))&gt;0</formula>
    </cfRule>
  </conditionalFormatting>
  <conditionalFormatting sqref="L231">
    <cfRule type="containsBlanks" dxfId="1736" priority="5432">
      <formula>LEN(TRIM(L231))=0</formula>
    </cfRule>
  </conditionalFormatting>
  <conditionalFormatting sqref="X121">
    <cfRule type="notContainsBlanks" dxfId="1735" priority="5433">
      <formula>LEN(TRIM(X121))&gt;0</formula>
    </cfRule>
  </conditionalFormatting>
  <conditionalFormatting sqref="X121">
    <cfRule type="containsBlanks" dxfId="1734" priority="5434">
      <formula>LEN(TRIM(X121))=0</formula>
    </cfRule>
  </conditionalFormatting>
  <conditionalFormatting sqref="X121">
    <cfRule type="notContainsBlanks" dxfId="1733" priority="5435">
      <formula>LEN(TRIM(X121))&gt;0</formula>
    </cfRule>
  </conditionalFormatting>
  <conditionalFormatting sqref="X121">
    <cfRule type="containsBlanks" dxfId="1732" priority="5436">
      <formula>LEN(TRIM(X121))=0</formula>
    </cfRule>
  </conditionalFormatting>
  <conditionalFormatting sqref="X121">
    <cfRule type="notContainsBlanks" dxfId="1731" priority="5437">
      <formula>LEN(TRIM(X121))&gt;0</formula>
    </cfRule>
  </conditionalFormatting>
  <conditionalFormatting sqref="X121">
    <cfRule type="containsBlanks" dxfId="1730" priority="5438">
      <formula>LEN(TRIM(X121))=0</formula>
    </cfRule>
  </conditionalFormatting>
  <conditionalFormatting sqref="X121">
    <cfRule type="notContainsBlanks" dxfId="1729" priority="5439">
      <formula>LEN(TRIM(X121))&gt;0</formula>
    </cfRule>
  </conditionalFormatting>
  <conditionalFormatting sqref="X121">
    <cfRule type="containsBlanks" dxfId="1728" priority="5440">
      <formula>LEN(TRIM(X121))=0</formula>
    </cfRule>
  </conditionalFormatting>
  <conditionalFormatting sqref="W63">
    <cfRule type="notContainsBlanks" dxfId="1727" priority="5441">
      <formula>LEN(TRIM(W63))&gt;0</formula>
    </cfRule>
  </conditionalFormatting>
  <conditionalFormatting sqref="W63">
    <cfRule type="containsBlanks" dxfId="1726" priority="5442">
      <formula>LEN(TRIM(W63))=0</formula>
    </cfRule>
  </conditionalFormatting>
  <conditionalFormatting sqref="X63">
    <cfRule type="notContainsBlanks" dxfId="1725" priority="5443">
      <formula>LEN(TRIM(X63))&gt;0</formula>
    </cfRule>
  </conditionalFormatting>
  <conditionalFormatting sqref="X63">
    <cfRule type="containsBlanks" dxfId="1724" priority="5444">
      <formula>LEN(TRIM(X63))=0</formula>
    </cfRule>
  </conditionalFormatting>
  <conditionalFormatting sqref="I242:I243 I246:I249">
    <cfRule type="notContainsBlanks" dxfId="1723" priority="5445">
      <formula>LEN(TRIM(I242))&gt;0</formula>
    </cfRule>
  </conditionalFormatting>
  <conditionalFormatting sqref="I242:I243 I246:I249">
    <cfRule type="containsBlanks" dxfId="1722" priority="5446">
      <formula>LEN(TRIM(I242))=0</formula>
    </cfRule>
  </conditionalFormatting>
  <conditionalFormatting sqref="I246:I249">
    <cfRule type="notContainsBlanks" dxfId="1721" priority="5447">
      <formula>LEN(TRIM(I246))&gt;0</formula>
    </cfRule>
  </conditionalFormatting>
  <conditionalFormatting sqref="I246:I249">
    <cfRule type="containsBlanks" dxfId="1720" priority="5448">
      <formula>LEN(TRIM(I246))=0</formula>
    </cfRule>
  </conditionalFormatting>
  <conditionalFormatting sqref="I250:I251">
    <cfRule type="notContainsBlanks" dxfId="1719" priority="5449">
      <formula>LEN(TRIM(I250))&gt;0</formula>
    </cfRule>
  </conditionalFormatting>
  <conditionalFormatting sqref="I250:I251">
    <cfRule type="containsBlanks" dxfId="1718" priority="5450">
      <formula>LEN(TRIM(I250))=0</formula>
    </cfRule>
  </conditionalFormatting>
  <conditionalFormatting sqref="I250:I251">
    <cfRule type="notContainsBlanks" dxfId="1717" priority="5451">
      <formula>LEN(TRIM(I250))&gt;0</formula>
    </cfRule>
  </conditionalFormatting>
  <conditionalFormatting sqref="I250:I251">
    <cfRule type="containsBlanks" dxfId="1716" priority="5452">
      <formula>LEN(TRIM(I250))=0</formula>
    </cfRule>
  </conditionalFormatting>
  <conditionalFormatting sqref="I242">
    <cfRule type="notContainsBlanks" dxfId="1715" priority="5453">
      <formula>LEN(TRIM(I242))&gt;0</formula>
    </cfRule>
  </conditionalFormatting>
  <conditionalFormatting sqref="I242">
    <cfRule type="containsBlanks" dxfId="1714" priority="5454">
      <formula>LEN(TRIM(I242))=0</formula>
    </cfRule>
  </conditionalFormatting>
  <conditionalFormatting sqref="I243 I246">
    <cfRule type="notContainsBlanks" dxfId="1713" priority="5455">
      <formula>LEN(TRIM(I243))&gt;0</formula>
    </cfRule>
  </conditionalFormatting>
  <conditionalFormatting sqref="I243 I246">
    <cfRule type="containsBlanks" dxfId="1712" priority="5456">
      <formula>LEN(TRIM(I243))=0</formula>
    </cfRule>
  </conditionalFormatting>
  <conditionalFormatting sqref="I250:I251">
    <cfRule type="notContainsBlanks" dxfId="1711" priority="5457">
      <formula>LEN(TRIM(I250))&gt;0</formula>
    </cfRule>
  </conditionalFormatting>
  <conditionalFormatting sqref="I250:I251">
    <cfRule type="containsBlanks" dxfId="1710" priority="5458">
      <formula>LEN(TRIM(I250))=0</formula>
    </cfRule>
  </conditionalFormatting>
  <conditionalFormatting sqref="I250:I251">
    <cfRule type="notContainsBlanks" dxfId="1709" priority="5459">
      <formula>LEN(TRIM(I250))&gt;0</formula>
    </cfRule>
  </conditionalFormatting>
  <conditionalFormatting sqref="I250:I251">
    <cfRule type="containsBlanks" dxfId="1708" priority="5460">
      <formula>LEN(TRIM(I250))=0</formula>
    </cfRule>
  </conditionalFormatting>
  <conditionalFormatting sqref="I252:I255">
    <cfRule type="notContainsBlanks" dxfId="1707" priority="5461">
      <formula>LEN(TRIM(I252))&gt;0</formula>
    </cfRule>
  </conditionalFormatting>
  <conditionalFormatting sqref="I252:I255">
    <cfRule type="containsBlanks" dxfId="1706" priority="5462">
      <formula>LEN(TRIM(I252))=0</formula>
    </cfRule>
  </conditionalFormatting>
  <conditionalFormatting sqref="I253:I255">
    <cfRule type="notContainsBlanks" dxfId="1705" priority="5463">
      <formula>LEN(TRIM(I253))&gt;0</formula>
    </cfRule>
  </conditionalFormatting>
  <conditionalFormatting sqref="I253:I255">
    <cfRule type="containsBlanks" dxfId="1704" priority="5464">
      <formula>LEN(TRIM(I253))=0</formula>
    </cfRule>
  </conditionalFormatting>
  <conditionalFormatting sqref="I252:I255">
    <cfRule type="notContainsBlanks" dxfId="1703" priority="5465">
      <formula>LEN(TRIM(I252))&gt;0</formula>
    </cfRule>
  </conditionalFormatting>
  <conditionalFormatting sqref="I252:I255">
    <cfRule type="containsBlanks" dxfId="1702" priority="5466">
      <formula>LEN(TRIM(I252))=0</formula>
    </cfRule>
  </conditionalFormatting>
  <conditionalFormatting sqref="I253:I255">
    <cfRule type="notContainsBlanks" dxfId="1701" priority="5467">
      <formula>LEN(TRIM(I253))&gt;0</formula>
    </cfRule>
  </conditionalFormatting>
  <conditionalFormatting sqref="I253:I255">
    <cfRule type="containsBlanks" dxfId="1700" priority="5468">
      <formula>LEN(TRIM(I253))=0</formula>
    </cfRule>
  </conditionalFormatting>
  <conditionalFormatting sqref="U132">
    <cfRule type="notContainsBlanks" dxfId="1699" priority="5469">
      <formula>LEN(TRIM(U132))&gt;0</formula>
    </cfRule>
  </conditionalFormatting>
  <conditionalFormatting sqref="U132">
    <cfRule type="containsBlanks" dxfId="1698" priority="5470">
      <formula>LEN(TRIM(U132))=0</formula>
    </cfRule>
  </conditionalFormatting>
  <conditionalFormatting sqref="U132">
    <cfRule type="notContainsBlanks" dxfId="1697" priority="5471">
      <formula>LEN(TRIM(U132))&gt;0</formula>
    </cfRule>
  </conditionalFormatting>
  <conditionalFormatting sqref="U132">
    <cfRule type="containsBlanks" dxfId="1696" priority="5472">
      <formula>LEN(TRIM(U132))=0</formula>
    </cfRule>
  </conditionalFormatting>
  <conditionalFormatting sqref="U132">
    <cfRule type="notContainsBlanks" dxfId="1695" priority="5473">
      <formula>LEN(TRIM(U132))&gt;0</formula>
    </cfRule>
  </conditionalFormatting>
  <conditionalFormatting sqref="U132">
    <cfRule type="containsBlanks" dxfId="1694" priority="5474">
      <formula>LEN(TRIM(U132))=0</formula>
    </cfRule>
  </conditionalFormatting>
  <conditionalFormatting sqref="U132">
    <cfRule type="notContainsBlanks" dxfId="1693" priority="5475">
      <formula>LEN(TRIM(U132))&gt;0</formula>
    </cfRule>
  </conditionalFormatting>
  <conditionalFormatting sqref="U132">
    <cfRule type="containsBlanks" dxfId="1692" priority="5476">
      <formula>LEN(TRIM(U132))=0</formula>
    </cfRule>
  </conditionalFormatting>
  <conditionalFormatting sqref="U136">
    <cfRule type="notContainsBlanks" dxfId="1691" priority="5477">
      <formula>LEN(TRIM(U136))&gt;0</formula>
    </cfRule>
  </conditionalFormatting>
  <conditionalFormatting sqref="U136">
    <cfRule type="containsBlanks" dxfId="1690" priority="5478">
      <formula>LEN(TRIM(U136))=0</formula>
    </cfRule>
  </conditionalFormatting>
  <conditionalFormatting sqref="U136">
    <cfRule type="notContainsBlanks" dxfId="1689" priority="5479">
      <formula>LEN(TRIM(U136))&gt;0</formula>
    </cfRule>
  </conditionalFormatting>
  <conditionalFormatting sqref="U136">
    <cfRule type="containsBlanks" dxfId="1688" priority="5480">
      <formula>LEN(TRIM(U136))=0</formula>
    </cfRule>
  </conditionalFormatting>
  <conditionalFormatting sqref="U136">
    <cfRule type="notContainsBlanks" dxfId="1687" priority="5481">
      <formula>LEN(TRIM(U136))&gt;0</formula>
    </cfRule>
  </conditionalFormatting>
  <conditionalFormatting sqref="U136">
    <cfRule type="containsBlanks" dxfId="1686" priority="5482">
      <formula>LEN(TRIM(U136))=0</formula>
    </cfRule>
  </conditionalFormatting>
  <conditionalFormatting sqref="U136">
    <cfRule type="notContainsBlanks" dxfId="1685" priority="5483">
      <formula>LEN(TRIM(U136))&gt;0</formula>
    </cfRule>
  </conditionalFormatting>
  <conditionalFormatting sqref="U136">
    <cfRule type="containsBlanks" dxfId="1684" priority="5484">
      <formula>LEN(TRIM(U136))=0</formula>
    </cfRule>
  </conditionalFormatting>
  <conditionalFormatting sqref="U136">
    <cfRule type="notContainsBlanks" dxfId="1683" priority="5485">
      <formula>LEN(TRIM(U136))&gt;0</formula>
    </cfRule>
  </conditionalFormatting>
  <conditionalFormatting sqref="U136">
    <cfRule type="containsBlanks" dxfId="1682" priority="5486">
      <formula>LEN(TRIM(U136))=0</formula>
    </cfRule>
  </conditionalFormatting>
  <conditionalFormatting sqref="W129:W130 W132:W139">
    <cfRule type="notContainsBlanks" dxfId="1681" priority="5487">
      <formula>LEN(TRIM(W129))&gt;0</formula>
    </cfRule>
  </conditionalFormatting>
  <conditionalFormatting sqref="W129:W130 W132:W139">
    <cfRule type="containsBlanks" dxfId="1680" priority="5488">
      <formula>LEN(TRIM(W129))=0</formula>
    </cfRule>
  </conditionalFormatting>
  <conditionalFormatting sqref="W129:W130 W132:W139">
    <cfRule type="notContainsBlanks" dxfId="1679" priority="5489">
      <formula>LEN(TRIM(W129))&gt;0</formula>
    </cfRule>
  </conditionalFormatting>
  <conditionalFormatting sqref="W129:W130 W132:W139">
    <cfRule type="containsBlanks" dxfId="1678" priority="5490">
      <formula>LEN(TRIM(W129))=0</formula>
    </cfRule>
  </conditionalFormatting>
  <conditionalFormatting sqref="W129">
    <cfRule type="notContainsBlanks" dxfId="1677" priority="5491">
      <formula>LEN(TRIM(W129))&gt;0</formula>
    </cfRule>
  </conditionalFormatting>
  <conditionalFormatting sqref="W129">
    <cfRule type="containsBlanks" dxfId="1676" priority="5492">
      <formula>LEN(TRIM(W129))=0</formula>
    </cfRule>
  </conditionalFormatting>
  <conditionalFormatting sqref="W135">
    <cfRule type="notContainsBlanks" dxfId="1675" priority="5493">
      <formula>LEN(TRIM(W135))&gt;0</formula>
    </cfRule>
  </conditionalFormatting>
  <conditionalFormatting sqref="W135">
    <cfRule type="containsBlanks" dxfId="1674" priority="5494">
      <formula>LEN(TRIM(W135))=0</formula>
    </cfRule>
  </conditionalFormatting>
  <conditionalFormatting sqref="W129">
    <cfRule type="notContainsBlanks" dxfId="1673" priority="5495">
      <formula>LEN(TRIM(W129))&gt;0</formula>
    </cfRule>
  </conditionalFormatting>
  <conditionalFormatting sqref="W129">
    <cfRule type="containsBlanks" dxfId="1672" priority="5496">
      <formula>LEN(TRIM(W129))=0</formula>
    </cfRule>
  </conditionalFormatting>
  <conditionalFormatting sqref="W136:W139">
    <cfRule type="notContainsBlanks" dxfId="1671" priority="5497">
      <formula>LEN(TRIM(W136))&gt;0</formula>
    </cfRule>
  </conditionalFormatting>
  <conditionalFormatting sqref="W136:W139">
    <cfRule type="containsBlanks" dxfId="1670" priority="5498">
      <formula>LEN(TRIM(W136))=0</formula>
    </cfRule>
  </conditionalFormatting>
  <conditionalFormatting sqref="W135">
    <cfRule type="notContainsBlanks" dxfId="1669" priority="5499">
      <formula>LEN(TRIM(W135))&gt;0</formula>
    </cfRule>
  </conditionalFormatting>
  <conditionalFormatting sqref="W135">
    <cfRule type="containsBlanks" dxfId="1668" priority="5500">
      <formula>LEN(TRIM(W135))=0</formula>
    </cfRule>
  </conditionalFormatting>
  <conditionalFormatting sqref="W136:W139">
    <cfRule type="notContainsBlanks" dxfId="1667" priority="5501">
      <formula>LEN(TRIM(W136))&gt;0</formula>
    </cfRule>
  </conditionalFormatting>
  <conditionalFormatting sqref="W136:W139">
    <cfRule type="containsBlanks" dxfId="1666" priority="5502">
      <formula>LEN(TRIM(W136))=0</formula>
    </cfRule>
  </conditionalFormatting>
  <conditionalFormatting sqref="W132">
    <cfRule type="notContainsBlanks" dxfId="1665" priority="5503">
      <formula>LEN(TRIM(W132))&gt;0</formula>
    </cfRule>
  </conditionalFormatting>
  <conditionalFormatting sqref="W132">
    <cfRule type="containsBlanks" dxfId="1664" priority="5504">
      <formula>LEN(TRIM(W132))=0</formula>
    </cfRule>
  </conditionalFormatting>
  <conditionalFormatting sqref="W133">
    <cfRule type="notContainsBlanks" dxfId="1663" priority="5505">
      <formula>LEN(TRIM(W133))&gt;0</formula>
    </cfRule>
  </conditionalFormatting>
  <conditionalFormatting sqref="W133">
    <cfRule type="containsBlanks" dxfId="1662" priority="5506">
      <formula>LEN(TRIM(W133))=0</formula>
    </cfRule>
  </conditionalFormatting>
  <conditionalFormatting sqref="W138">
    <cfRule type="notContainsBlanks" dxfId="1661" priority="5507">
      <formula>LEN(TRIM(W138))&gt;0</formula>
    </cfRule>
  </conditionalFormatting>
  <conditionalFormatting sqref="W138">
    <cfRule type="containsBlanks" dxfId="1660" priority="5508">
      <formula>LEN(TRIM(W138))=0</formula>
    </cfRule>
  </conditionalFormatting>
  <conditionalFormatting sqref="W138">
    <cfRule type="notContainsBlanks" dxfId="1659" priority="5509">
      <formula>LEN(TRIM(W138))&gt;0</formula>
    </cfRule>
  </conditionalFormatting>
  <conditionalFormatting sqref="W138">
    <cfRule type="containsBlanks" dxfId="1658" priority="5510">
      <formula>LEN(TRIM(W138))=0</formula>
    </cfRule>
  </conditionalFormatting>
  <conditionalFormatting sqref="W131">
    <cfRule type="notContainsBlanks" dxfId="1657" priority="5511">
      <formula>LEN(TRIM(W131))&gt;0</formula>
    </cfRule>
  </conditionalFormatting>
  <conditionalFormatting sqref="W131">
    <cfRule type="containsBlanks" dxfId="1656" priority="5512">
      <formula>LEN(TRIM(W131))=0</formula>
    </cfRule>
  </conditionalFormatting>
  <conditionalFormatting sqref="W130">
    <cfRule type="notContainsBlanks" dxfId="1655" priority="5513">
      <formula>LEN(TRIM(W130))&gt;0</formula>
    </cfRule>
  </conditionalFormatting>
  <conditionalFormatting sqref="W130">
    <cfRule type="containsBlanks" dxfId="1654" priority="5514">
      <formula>LEN(TRIM(W130))=0</formula>
    </cfRule>
  </conditionalFormatting>
  <conditionalFormatting sqref="W130">
    <cfRule type="notContainsBlanks" dxfId="1653" priority="5515">
      <formula>LEN(TRIM(W130))&gt;0</formula>
    </cfRule>
  </conditionalFormatting>
  <conditionalFormatting sqref="W130">
    <cfRule type="containsBlanks" dxfId="1652" priority="5516">
      <formula>LEN(TRIM(W130))=0</formula>
    </cfRule>
  </conditionalFormatting>
  <conditionalFormatting sqref="W132:W133">
    <cfRule type="notContainsBlanks" dxfId="1651" priority="5517">
      <formula>LEN(TRIM(W132))&gt;0</formula>
    </cfRule>
  </conditionalFormatting>
  <conditionalFormatting sqref="W132:W133">
    <cfRule type="containsBlanks" dxfId="1650" priority="5518">
      <formula>LEN(TRIM(W132))=0</formula>
    </cfRule>
  </conditionalFormatting>
  <conditionalFormatting sqref="W132:W133">
    <cfRule type="notContainsBlanks" dxfId="1649" priority="5519">
      <formula>LEN(TRIM(W132))&gt;0</formula>
    </cfRule>
  </conditionalFormatting>
  <conditionalFormatting sqref="W132:W133">
    <cfRule type="containsBlanks" dxfId="1648" priority="5520">
      <formula>LEN(TRIM(W132))=0</formula>
    </cfRule>
  </conditionalFormatting>
  <conditionalFormatting sqref="W131">
    <cfRule type="notContainsBlanks" dxfId="1647" priority="5521">
      <formula>LEN(TRIM(W131))&gt;0</formula>
    </cfRule>
  </conditionalFormatting>
  <conditionalFormatting sqref="W131">
    <cfRule type="containsBlanks" dxfId="1646" priority="5522">
      <formula>LEN(TRIM(W131))=0</formula>
    </cfRule>
  </conditionalFormatting>
  <conditionalFormatting sqref="W131">
    <cfRule type="notContainsBlanks" dxfId="1645" priority="5523">
      <formula>LEN(TRIM(W131))&gt;0</formula>
    </cfRule>
  </conditionalFormatting>
  <conditionalFormatting sqref="W131">
    <cfRule type="containsBlanks" dxfId="1644" priority="5524">
      <formula>LEN(TRIM(W131))=0</formula>
    </cfRule>
  </conditionalFormatting>
  <conditionalFormatting sqref="W132">
    <cfRule type="notContainsBlanks" dxfId="1643" priority="5525">
      <formula>LEN(TRIM(W132))&gt;0</formula>
    </cfRule>
  </conditionalFormatting>
  <conditionalFormatting sqref="W132">
    <cfRule type="containsBlanks" dxfId="1642" priority="5526">
      <formula>LEN(TRIM(W132))=0</formula>
    </cfRule>
  </conditionalFormatting>
  <conditionalFormatting sqref="W132">
    <cfRule type="notContainsBlanks" dxfId="1641" priority="5527">
      <formula>LEN(TRIM(W132))&gt;0</formula>
    </cfRule>
  </conditionalFormatting>
  <conditionalFormatting sqref="W132">
    <cfRule type="containsBlanks" dxfId="1640" priority="5528">
      <formula>LEN(TRIM(W132))=0</formula>
    </cfRule>
  </conditionalFormatting>
  <conditionalFormatting sqref="W132">
    <cfRule type="notContainsBlanks" dxfId="1639" priority="5529">
      <formula>LEN(TRIM(W132))&gt;0</formula>
    </cfRule>
  </conditionalFormatting>
  <conditionalFormatting sqref="W132">
    <cfRule type="containsBlanks" dxfId="1638" priority="5530">
      <formula>LEN(TRIM(W132))=0</formula>
    </cfRule>
  </conditionalFormatting>
  <conditionalFormatting sqref="W132">
    <cfRule type="notContainsBlanks" dxfId="1637" priority="5531">
      <formula>LEN(TRIM(W132))&gt;0</formula>
    </cfRule>
  </conditionalFormatting>
  <conditionalFormatting sqref="W132">
    <cfRule type="containsBlanks" dxfId="1636" priority="5532">
      <formula>LEN(TRIM(W132))=0</formula>
    </cfRule>
  </conditionalFormatting>
  <conditionalFormatting sqref="W136">
    <cfRule type="notContainsBlanks" dxfId="1635" priority="5533">
      <formula>LEN(TRIM(W136))&gt;0</formula>
    </cfRule>
  </conditionalFormatting>
  <conditionalFormatting sqref="W136">
    <cfRule type="containsBlanks" dxfId="1634" priority="5534">
      <formula>LEN(TRIM(W136))=0</formula>
    </cfRule>
  </conditionalFormatting>
  <conditionalFormatting sqref="W136">
    <cfRule type="notContainsBlanks" dxfId="1633" priority="5535">
      <formula>LEN(TRIM(W136))&gt;0</formula>
    </cfRule>
  </conditionalFormatting>
  <conditionalFormatting sqref="W136">
    <cfRule type="containsBlanks" dxfId="1632" priority="5536">
      <formula>LEN(TRIM(W136))=0</formula>
    </cfRule>
  </conditionalFormatting>
  <conditionalFormatting sqref="W136">
    <cfRule type="notContainsBlanks" dxfId="1631" priority="5537">
      <formula>LEN(TRIM(W136))&gt;0</formula>
    </cfRule>
  </conditionalFormatting>
  <conditionalFormatting sqref="W136">
    <cfRule type="containsBlanks" dxfId="1630" priority="5538">
      <formula>LEN(TRIM(W136))=0</formula>
    </cfRule>
  </conditionalFormatting>
  <conditionalFormatting sqref="W136">
    <cfRule type="notContainsBlanks" dxfId="1629" priority="5539">
      <formula>LEN(TRIM(W136))&gt;0</formula>
    </cfRule>
  </conditionalFormatting>
  <conditionalFormatting sqref="W136">
    <cfRule type="containsBlanks" dxfId="1628" priority="5540">
      <formula>LEN(TRIM(W136))=0</formula>
    </cfRule>
  </conditionalFormatting>
  <conditionalFormatting sqref="W136">
    <cfRule type="notContainsBlanks" dxfId="1627" priority="5541">
      <formula>LEN(TRIM(W136))&gt;0</formula>
    </cfRule>
  </conditionalFormatting>
  <conditionalFormatting sqref="W136">
    <cfRule type="containsBlanks" dxfId="1626" priority="5542">
      <formula>LEN(TRIM(W136))=0</formula>
    </cfRule>
  </conditionalFormatting>
  <conditionalFormatting sqref="X129:X130 X132:X139">
    <cfRule type="notContainsBlanks" dxfId="1625" priority="5543">
      <formula>LEN(TRIM(X129))&gt;0</formula>
    </cfRule>
  </conditionalFormatting>
  <conditionalFormatting sqref="X129:X130 X132:X139">
    <cfRule type="containsBlanks" dxfId="1624" priority="5544">
      <formula>LEN(TRIM(X129))=0</formula>
    </cfRule>
  </conditionalFormatting>
  <conditionalFormatting sqref="X129:X130 X132:X139">
    <cfRule type="notContainsBlanks" dxfId="1623" priority="5545">
      <formula>LEN(TRIM(X129))&gt;0</formula>
    </cfRule>
  </conditionalFormatting>
  <conditionalFormatting sqref="X129:X130 X132:X139">
    <cfRule type="containsBlanks" dxfId="1622" priority="5546">
      <formula>LEN(TRIM(X129))=0</formula>
    </cfRule>
  </conditionalFormatting>
  <conditionalFormatting sqref="X129">
    <cfRule type="notContainsBlanks" dxfId="1621" priority="5547">
      <formula>LEN(TRIM(X129))&gt;0</formula>
    </cfRule>
  </conditionalFormatting>
  <conditionalFormatting sqref="X129">
    <cfRule type="containsBlanks" dxfId="1620" priority="5548">
      <formula>LEN(TRIM(X129))=0</formula>
    </cfRule>
  </conditionalFormatting>
  <conditionalFormatting sqref="X135">
    <cfRule type="notContainsBlanks" dxfId="1619" priority="5549">
      <formula>LEN(TRIM(X135))&gt;0</formula>
    </cfRule>
  </conditionalFormatting>
  <conditionalFormatting sqref="X135">
    <cfRule type="containsBlanks" dxfId="1618" priority="5550">
      <formula>LEN(TRIM(X135))=0</formula>
    </cfRule>
  </conditionalFormatting>
  <conditionalFormatting sqref="X129">
    <cfRule type="notContainsBlanks" dxfId="1617" priority="5551">
      <formula>LEN(TRIM(X129))&gt;0</formula>
    </cfRule>
  </conditionalFormatting>
  <conditionalFormatting sqref="X129">
    <cfRule type="containsBlanks" dxfId="1616" priority="5552">
      <formula>LEN(TRIM(X129))=0</formula>
    </cfRule>
  </conditionalFormatting>
  <conditionalFormatting sqref="X136:X139">
    <cfRule type="notContainsBlanks" dxfId="1615" priority="5553">
      <formula>LEN(TRIM(X136))&gt;0</formula>
    </cfRule>
  </conditionalFormatting>
  <conditionalFormatting sqref="X136:X139">
    <cfRule type="containsBlanks" dxfId="1614" priority="5554">
      <formula>LEN(TRIM(X136))=0</formula>
    </cfRule>
  </conditionalFormatting>
  <conditionalFormatting sqref="X135">
    <cfRule type="notContainsBlanks" dxfId="1613" priority="5555">
      <formula>LEN(TRIM(X135))&gt;0</formula>
    </cfRule>
  </conditionalFormatting>
  <conditionalFormatting sqref="X135">
    <cfRule type="containsBlanks" dxfId="1612" priority="5556">
      <formula>LEN(TRIM(X135))=0</formula>
    </cfRule>
  </conditionalFormatting>
  <conditionalFormatting sqref="X136:X139">
    <cfRule type="notContainsBlanks" dxfId="1611" priority="5557">
      <formula>LEN(TRIM(X136))&gt;0</formula>
    </cfRule>
  </conditionalFormatting>
  <conditionalFormatting sqref="X136:X139">
    <cfRule type="containsBlanks" dxfId="1610" priority="5558">
      <formula>LEN(TRIM(X136))=0</formula>
    </cfRule>
  </conditionalFormatting>
  <conditionalFormatting sqref="X132">
    <cfRule type="notContainsBlanks" dxfId="1609" priority="5559">
      <formula>LEN(TRIM(X132))&gt;0</formula>
    </cfRule>
  </conditionalFormatting>
  <conditionalFormatting sqref="X132">
    <cfRule type="containsBlanks" dxfId="1608" priority="5560">
      <formula>LEN(TRIM(X132))=0</formula>
    </cfRule>
  </conditionalFormatting>
  <conditionalFormatting sqref="X133">
    <cfRule type="notContainsBlanks" dxfId="1607" priority="5561">
      <formula>LEN(TRIM(X133))&gt;0</formula>
    </cfRule>
  </conditionalFormatting>
  <conditionalFormatting sqref="X133">
    <cfRule type="containsBlanks" dxfId="1606" priority="5562">
      <formula>LEN(TRIM(X133))=0</formula>
    </cfRule>
  </conditionalFormatting>
  <conditionalFormatting sqref="X138">
    <cfRule type="notContainsBlanks" dxfId="1605" priority="5563">
      <formula>LEN(TRIM(X138))&gt;0</formula>
    </cfRule>
  </conditionalFormatting>
  <conditionalFormatting sqref="X138">
    <cfRule type="containsBlanks" dxfId="1604" priority="5564">
      <formula>LEN(TRIM(X138))=0</formula>
    </cfRule>
  </conditionalFormatting>
  <conditionalFormatting sqref="X138">
    <cfRule type="notContainsBlanks" dxfId="1603" priority="5565">
      <formula>LEN(TRIM(X138))&gt;0</formula>
    </cfRule>
  </conditionalFormatting>
  <conditionalFormatting sqref="X138">
    <cfRule type="containsBlanks" dxfId="1602" priority="5566">
      <formula>LEN(TRIM(X138))=0</formula>
    </cfRule>
  </conditionalFormatting>
  <conditionalFormatting sqref="X131">
    <cfRule type="notContainsBlanks" dxfId="1601" priority="5567">
      <formula>LEN(TRIM(X131))&gt;0</formula>
    </cfRule>
  </conditionalFormatting>
  <conditionalFormatting sqref="X131">
    <cfRule type="containsBlanks" dxfId="1600" priority="5568">
      <formula>LEN(TRIM(X131))=0</formula>
    </cfRule>
  </conditionalFormatting>
  <conditionalFormatting sqref="X130">
    <cfRule type="notContainsBlanks" dxfId="1599" priority="5569">
      <formula>LEN(TRIM(X130))&gt;0</formula>
    </cfRule>
  </conditionalFormatting>
  <conditionalFormatting sqref="X130">
    <cfRule type="containsBlanks" dxfId="1598" priority="5570">
      <formula>LEN(TRIM(X130))=0</formula>
    </cfRule>
  </conditionalFormatting>
  <conditionalFormatting sqref="X130">
    <cfRule type="notContainsBlanks" dxfId="1597" priority="5571">
      <formula>LEN(TRIM(X130))&gt;0</formula>
    </cfRule>
  </conditionalFormatting>
  <conditionalFormatting sqref="X130">
    <cfRule type="containsBlanks" dxfId="1596" priority="5572">
      <formula>LEN(TRIM(X130))=0</formula>
    </cfRule>
  </conditionalFormatting>
  <conditionalFormatting sqref="X132:X133">
    <cfRule type="notContainsBlanks" dxfId="1595" priority="5573">
      <formula>LEN(TRIM(X132))&gt;0</formula>
    </cfRule>
  </conditionalFormatting>
  <conditionalFormatting sqref="X132:X133">
    <cfRule type="containsBlanks" dxfId="1594" priority="5574">
      <formula>LEN(TRIM(X132))=0</formula>
    </cfRule>
  </conditionalFormatting>
  <conditionalFormatting sqref="X132:X133">
    <cfRule type="notContainsBlanks" dxfId="1593" priority="5575">
      <formula>LEN(TRIM(X132))&gt;0</formula>
    </cfRule>
  </conditionalFormatting>
  <conditionalFormatting sqref="X132:X133">
    <cfRule type="containsBlanks" dxfId="1592" priority="5576">
      <formula>LEN(TRIM(X132))=0</formula>
    </cfRule>
  </conditionalFormatting>
  <conditionalFormatting sqref="X131">
    <cfRule type="notContainsBlanks" dxfId="1591" priority="5577">
      <formula>LEN(TRIM(X131))&gt;0</formula>
    </cfRule>
  </conditionalFormatting>
  <conditionalFormatting sqref="X131">
    <cfRule type="containsBlanks" dxfId="1590" priority="5578">
      <formula>LEN(TRIM(X131))=0</formula>
    </cfRule>
  </conditionalFormatting>
  <conditionalFormatting sqref="X131">
    <cfRule type="notContainsBlanks" dxfId="1589" priority="5579">
      <formula>LEN(TRIM(X131))&gt;0</formula>
    </cfRule>
  </conditionalFormatting>
  <conditionalFormatting sqref="X131">
    <cfRule type="containsBlanks" dxfId="1588" priority="5580">
      <formula>LEN(TRIM(X131))=0</formula>
    </cfRule>
  </conditionalFormatting>
  <conditionalFormatting sqref="X132">
    <cfRule type="notContainsBlanks" dxfId="1587" priority="5581">
      <formula>LEN(TRIM(X132))&gt;0</formula>
    </cfRule>
  </conditionalFormatting>
  <conditionalFormatting sqref="X132">
    <cfRule type="containsBlanks" dxfId="1586" priority="5582">
      <formula>LEN(TRIM(X132))=0</formula>
    </cfRule>
  </conditionalFormatting>
  <conditionalFormatting sqref="X132">
    <cfRule type="notContainsBlanks" dxfId="1585" priority="5583">
      <formula>LEN(TRIM(X132))&gt;0</formula>
    </cfRule>
  </conditionalFormatting>
  <conditionalFormatting sqref="X132">
    <cfRule type="containsBlanks" dxfId="1584" priority="5584">
      <formula>LEN(TRIM(X132))=0</formula>
    </cfRule>
  </conditionalFormatting>
  <conditionalFormatting sqref="X132">
    <cfRule type="notContainsBlanks" dxfId="1583" priority="5585">
      <formula>LEN(TRIM(X132))&gt;0</formula>
    </cfRule>
  </conditionalFormatting>
  <conditionalFormatting sqref="X132">
    <cfRule type="containsBlanks" dxfId="1582" priority="5586">
      <formula>LEN(TRIM(X132))=0</formula>
    </cfRule>
  </conditionalFormatting>
  <conditionalFormatting sqref="X132">
    <cfRule type="notContainsBlanks" dxfId="1581" priority="5587">
      <formula>LEN(TRIM(X132))&gt;0</formula>
    </cfRule>
  </conditionalFormatting>
  <conditionalFormatting sqref="X132">
    <cfRule type="containsBlanks" dxfId="1580" priority="5588">
      <formula>LEN(TRIM(X132))=0</formula>
    </cfRule>
  </conditionalFormatting>
  <conditionalFormatting sqref="X136">
    <cfRule type="notContainsBlanks" dxfId="1579" priority="5589">
      <formula>LEN(TRIM(X136))&gt;0</formula>
    </cfRule>
  </conditionalFormatting>
  <conditionalFormatting sqref="X136">
    <cfRule type="containsBlanks" dxfId="1578" priority="5590">
      <formula>LEN(TRIM(X136))=0</formula>
    </cfRule>
  </conditionalFormatting>
  <conditionalFormatting sqref="X136">
    <cfRule type="notContainsBlanks" dxfId="1577" priority="5591">
      <formula>LEN(TRIM(X136))&gt;0</formula>
    </cfRule>
  </conditionalFormatting>
  <conditionalFormatting sqref="X136">
    <cfRule type="containsBlanks" dxfId="1576" priority="5592">
      <formula>LEN(TRIM(X136))=0</formula>
    </cfRule>
  </conditionalFormatting>
  <conditionalFormatting sqref="X136">
    <cfRule type="notContainsBlanks" dxfId="1575" priority="5593">
      <formula>LEN(TRIM(X136))&gt;0</formula>
    </cfRule>
  </conditionalFormatting>
  <conditionalFormatting sqref="X136">
    <cfRule type="containsBlanks" dxfId="1574" priority="5594">
      <formula>LEN(TRIM(X136))=0</formula>
    </cfRule>
  </conditionalFormatting>
  <conditionalFormatting sqref="X136">
    <cfRule type="notContainsBlanks" dxfId="1573" priority="5595">
      <formula>LEN(TRIM(X136))&gt;0</formula>
    </cfRule>
  </conditionalFormatting>
  <conditionalFormatting sqref="X136">
    <cfRule type="containsBlanks" dxfId="1572" priority="5596">
      <formula>LEN(TRIM(X136))=0</formula>
    </cfRule>
  </conditionalFormatting>
  <conditionalFormatting sqref="X136">
    <cfRule type="notContainsBlanks" dxfId="1571" priority="5597">
      <formula>LEN(TRIM(X136))&gt;0</formula>
    </cfRule>
  </conditionalFormatting>
  <conditionalFormatting sqref="X136">
    <cfRule type="containsBlanks" dxfId="1570" priority="5598">
      <formula>LEN(TRIM(X136))=0</formula>
    </cfRule>
  </conditionalFormatting>
  <conditionalFormatting sqref="V129:V130 V132:V139">
    <cfRule type="notContainsBlanks" dxfId="1569" priority="5599">
      <formula>LEN(TRIM(V129))&gt;0</formula>
    </cfRule>
  </conditionalFormatting>
  <conditionalFormatting sqref="V129:V130 V132:V139">
    <cfRule type="containsBlanks" dxfId="1568" priority="5600">
      <formula>LEN(TRIM(V129))=0</formula>
    </cfRule>
  </conditionalFormatting>
  <conditionalFormatting sqref="V129:V130 V132:V139">
    <cfRule type="notContainsBlanks" dxfId="1567" priority="5601">
      <formula>LEN(TRIM(V129))&gt;0</formula>
    </cfRule>
  </conditionalFormatting>
  <conditionalFormatting sqref="V129:V130 V132:V139">
    <cfRule type="containsBlanks" dxfId="1566" priority="5602">
      <formula>LEN(TRIM(V129))=0</formula>
    </cfRule>
  </conditionalFormatting>
  <conditionalFormatting sqref="V129">
    <cfRule type="notContainsBlanks" dxfId="1565" priority="5603">
      <formula>LEN(TRIM(V129))&gt;0</formula>
    </cfRule>
  </conditionalFormatting>
  <conditionalFormatting sqref="V129">
    <cfRule type="containsBlanks" dxfId="1564" priority="5604">
      <formula>LEN(TRIM(V129))=0</formula>
    </cfRule>
  </conditionalFormatting>
  <conditionalFormatting sqref="V135">
    <cfRule type="notContainsBlanks" dxfId="1563" priority="5605">
      <formula>LEN(TRIM(V135))&gt;0</formula>
    </cfRule>
  </conditionalFormatting>
  <conditionalFormatting sqref="V135">
    <cfRule type="containsBlanks" dxfId="1562" priority="5606">
      <formula>LEN(TRIM(V135))=0</formula>
    </cfRule>
  </conditionalFormatting>
  <conditionalFormatting sqref="V129">
    <cfRule type="notContainsBlanks" dxfId="1561" priority="5607">
      <formula>LEN(TRIM(V129))&gt;0</formula>
    </cfRule>
  </conditionalFormatting>
  <conditionalFormatting sqref="V129">
    <cfRule type="containsBlanks" dxfId="1560" priority="5608">
      <formula>LEN(TRIM(V129))=0</formula>
    </cfRule>
  </conditionalFormatting>
  <conditionalFormatting sqref="V136:V139">
    <cfRule type="notContainsBlanks" dxfId="1559" priority="5609">
      <formula>LEN(TRIM(V136))&gt;0</formula>
    </cfRule>
  </conditionalFormatting>
  <conditionalFormatting sqref="V136:V139">
    <cfRule type="containsBlanks" dxfId="1558" priority="5610">
      <formula>LEN(TRIM(V136))=0</formula>
    </cfRule>
  </conditionalFormatting>
  <conditionalFormatting sqref="V135">
    <cfRule type="notContainsBlanks" dxfId="1557" priority="5611">
      <formula>LEN(TRIM(V135))&gt;0</formula>
    </cfRule>
  </conditionalFormatting>
  <conditionalFormatting sqref="V135">
    <cfRule type="containsBlanks" dxfId="1556" priority="5612">
      <formula>LEN(TRIM(V135))=0</formula>
    </cfRule>
  </conditionalFormatting>
  <conditionalFormatting sqref="V136:V139">
    <cfRule type="notContainsBlanks" dxfId="1555" priority="5613">
      <formula>LEN(TRIM(V136))&gt;0</formula>
    </cfRule>
  </conditionalFormatting>
  <conditionalFormatting sqref="V136:V139">
    <cfRule type="containsBlanks" dxfId="1554" priority="5614">
      <formula>LEN(TRIM(V136))=0</formula>
    </cfRule>
  </conditionalFormatting>
  <conditionalFormatting sqref="V132">
    <cfRule type="notContainsBlanks" dxfId="1553" priority="5615">
      <formula>LEN(TRIM(V132))&gt;0</formula>
    </cfRule>
  </conditionalFormatting>
  <conditionalFormatting sqref="V132">
    <cfRule type="containsBlanks" dxfId="1552" priority="5616">
      <formula>LEN(TRIM(V132))=0</formula>
    </cfRule>
  </conditionalFormatting>
  <conditionalFormatting sqref="V133">
    <cfRule type="notContainsBlanks" dxfId="1551" priority="5617">
      <formula>LEN(TRIM(V133))&gt;0</formula>
    </cfRule>
  </conditionalFormatting>
  <conditionalFormatting sqref="V133">
    <cfRule type="containsBlanks" dxfId="1550" priority="5618">
      <formula>LEN(TRIM(V133))=0</formula>
    </cfRule>
  </conditionalFormatting>
  <conditionalFormatting sqref="V138">
    <cfRule type="notContainsBlanks" dxfId="1549" priority="5619">
      <formula>LEN(TRIM(V138))&gt;0</formula>
    </cfRule>
  </conditionalFormatting>
  <conditionalFormatting sqref="V138">
    <cfRule type="containsBlanks" dxfId="1548" priority="5620">
      <formula>LEN(TRIM(V138))=0</formula>
    </cfRule>
  </conditionalFormatting>
  <conditionalFormatting sqref="V138">
    <cfRule type="notContainsBlanks" dxfId="1547" priority="5621">
      <formula>LEN(TRIM(V138))&gt;0</formula>
    </cfRule>
  </conditionalFormatting>
  <conditionalFormatting sqref="V138">
    <cfRule type="containsBlanks" dxfId="1546" priority="5622">
      <formula>LEN(TRIM(V138))=0</formula>
    </cfRule>
  </conditionalFormatting>
  <conditionalFormatting sqref="V131">
    <cfRule type="notContainsBlanks" dxfId="1545" priority="5623">
      <formula>LEN(TRIM(V131))&gt;0</formula>
    </cfRule>
  </conditionalFormatting>
  <conditionalFormatting sqref="V131">
    <cfRule type="containsBlanks" dxfId="1544" priority="5624">
      <formula>LEN(TRIM(V131))=0</formula>
    </cfRule>
  </conditionalFormatting>
  <conditionalFormatting sqref="V130">
    <cfRule type="notContainsBlanks" dxfId="1543" priority="5625">
      <formula>LEN(TRIM(V130))&gt;0</formula>
    </cfRule>
  </conditionalFormatting>
  <conditionalFormatting sqref="V130">
    <cfRule type="containsBlanks" dxfId="1542" priority="5626">
      <formula>LEN(TRIM(V130))=0</formula>
    </cfRule>
  </conditionalFormatting>
  <conditionalFormatting sqref="V130">
    <cfRule type="notContainsBlanks" dxfId="1541" priority="5627">
      <formula>LEN(TRIM(V130))&gt;0</formula>
    </cfRule>
  </conditionalFormatting>
  <conditionalFormatting sqref="V130">
    <cfRule type="containsBlanks" dxfId="1540" priority="5628">
      <formula>LEN(TRIM(V130))=0</formula>
    </cfRule>
  </conditionalFormatting>
  <conditionalFormatting sqref="V132:V133">
    <cfRule type="notContainsBlanks" dxfId="1539" priority="5629">
      <formula>LEN(TRIM(V132))&gt;0</formula>
    </cfRule>
  </conditionalFormatting>
  <conditionalFormatting sqref="V132:V133">
    <cfRule type="containsBlanks" dxfId="1538" priority="5630">
      <formula>LEN(TRIM(V132))=0</formula>
    </cfRule>
  </conditionalFormatting>
  <conditionalFormatting sqref="V132:V133">
    <cfRule type="notContainsBlanks" dxfId="1537" priority="5631">
      <formula>LEN(TRIM(V132))&gt;0</formula>
    </cfRule>
  </conditionalFormatting>
  <conditionalFormatting sqref="V132:V133">
    <cfRule type="containsBlanks" dxfId="1536" priority="5632">
      <formula>LEN(TRIM(V132))=0</formula>
    </cfRule>
  </conditionalFormatting>
  <conditionalFormatting sqref="V131">
    <cfRule type="notContainsBlanks" dxfId="1535" priority="5633">
      <formula>LEN(TRIM(V131))&gt;0</formula>
    </cfRule>
  </conditionalFormatting>
  <conditionalFormatting sqref="V131">
    <cfRule type="containsBlanks" dxfId="1534" priority="5634">
      <formula>LEN(TRIM(V131))=0</formula>
    </cfRule>
  </conditionalFormatting>
  <conditionalFormatting sqref="V131">
    <cfRule type="notContainsBlanks" dxfId="1533" priority="5635">
      <formula>LEN(TRIM(V131))&gt;0</formula>
    </cfRule>
  </conditionalFormatting>
  <conditionalFormatting sqref="V131">
    <cfRule type="containsBlanks" dxfId="1532" priority="5636">
      <formula>LEN(TRIM(V131))=0</formula>
    </cfRule>
  </conditionalFormatting>
  <conditionalFormatting sqref="V132">
    <cfRule type="notContainsBlanks" dxfId="1531" priority="5637">
      <formula>LEN(TRIM(V132))&gt;0</formula>
    </cfRule>
  </conditionalFormatting>
  <conditionalFormatting sqref="V132">
    <cfRule type="containsBlanks" dxfId="1530" priority="5638">
      <formula>LEN(TRIM(V132))=0</formula>
    </cfRule>
  </conditionalFormatting>
  <conditionalFormatting sqref="V132">
    <cfRule type="notContainsBlanks" dxfId="1529" priority="5639">
      <formula>LEN(TRIM(V132))&gt;0</formula>
    </cfRule>
  </conditionalFormatting>
  <conditionalFormatting sqref="V132">
    <cfRule type="containsBlanks" dxfId="1528" priority="5640">
      <formula>LEN(TRIM(V132))=0</formula>
    </cfRule>
  </conditionalFormatting>
  <conditionalFormatting sqref="V132">
    <cfRule type="notContainsBlanks" dxfId="1527" priority="5641">
      <formula>LEN(TRIM(V132))&gt;0</formula>
    </cfRule>
  </conditionalFormatting>
  <conditionalFormatting sqref="V132">
    <cfRule type="containsBlanks" dxfId="1526" priority="5642">
      <formula>LEN(TRIM(V132))=0</formula>
    </cfRule>
  </conditionalFormatting>
  <conditionalFormatting sqref="V132">
    <cfRule type="notContainsBlanks" dxfId="1525" priority="5643">
      <formula>LEN(TRIM(V132))&gt;0</formula>
    </cfRule>
  </conditionalFormatting>
  <conditionalFormatting sqref="V132">
    <cfRule type="containsBlanks" dxfId="1524" priority="5644">
      <formula>LEN(TRIM(V132))=0</formula>
    </cfRule>
  </conditionalFormatting>
  <conditionalFormatting sqref="V136">
    <cfRule type="notContainsBlanks" dxfId="1523" priority="5645">
      <formula>LEN(TRIM(V136))&gt;0</formula>
    </cfRule>
  </conditionalFormatting>
  <conditionalFormatting sqref="V136">
    <cfRule type="containsBlanks" dxfId="1522" priority="5646">
      <formula>LEN(TRIM(V136))=0</formula>
    </cfRule>
  </conditionalFormatting>
  <conditionalFormatting sqref="V136">
    <cfRule type="notContainsBlanks" dxfId="1521" priority="5647">
      <formula>LEN(TRIM(V136))&gt;0</formula>
    </cfRule>
  </conditionalFormatting>
  <conditionalFormatting sqref="V136">
    <cfRule type="containsBlanks" dxfId="1520" priority="5648">
      <formula>LEN(TRIM(V136))=0</formula>
    </cfRule>
  </conditionalFormatting>
  <conditionalFormatting sqref="V136">
    <cfRule type="notContainsBlanks" dxfId="1519" priority="5649">
      <formula>LEN(TRIM(V136))&gt;0</formula>
    </cfRule>
  </conditionalFormatting>
  <conditionalFormatting sqref="V136">
    <cfRule type="containsBlanks" dxfId="1518" priority="5650">
      <formula>LEN(TRIM(V136))=0</formula>
    </cfRule>
  </conditionalFormatting>
  <conditionalFormatting sqref="V136">
    <cfRule type="notContainsBlanks" dxfId="1517" priority="5651">
      <formula>LEN(TRIM(V136))&gt;0</formula>
    </cfRule>
  </conditionalFormatting>
  <conditionalFormatting sqref="V136">
    <cfRule type="containsBlanks" dxfId="1516" priority="5652">
      <formula>LEN(TRIM(V136))=0</formula>
    </cfRule>
  </conditionalFormatting>
  <conditionalFormatting sqref="V136">
    <cfRule type="notContainsBlanks" dxfId="1515" priority="5653">
      <formula>LEN(TRIM(V136))&gt;0</formula>
    </cfRule>
  </conditionalFormatting>
  <conditionalFormatting sqref="V136">
    <cfRule type="containsBlanks" dxfId="1514" priority="5654">
      <formula>LEN(TRIM(V136))=0</formula>
    </cfRule>
  </conditionalFormatting>
  <conditionalFormatting sqref="M249:M255">
    <cfRule type="notContainsBlanks" dxfId="1513" priority="5655">
      <formula>LEN(TRIM(M249))&gt;0</formula>
    </cfRule>
  </conditionalFormatting>
  <conditionalFormatting sqref="M249:M255">
    <cfRule type="containsBlanks" dxfId="1512" priority="5656">
      <formula>LEN(TRIM(M249))=0</formula>
    </cfRule>
  </conditionalFormatting>
  <conditionalFormatting sqref="M249:M255">
    <cfRule type="notContainsBlanks" dxfId="1511" priority="5657">
      <formula>LEN(TRIM(M249))&gt;0</formula>
    </cfRule>
  </conditionalFormatting>
  <conditionalFormatting sqref="M249:M255">
    <cfRule type="containsBlanks" dxfId="1510" priority="5658">
      <formula>LEN(TRIM(M249))=0</formula>
    </cfRule>
  </conditionalFormatting>
  <conditionalFormatting sqref="M249:M255">
    <cfRule type="notContainsBlanks" dxfId="1509" priority="5659">
      <formula>LEN(TRIM(M249))&gt;0</formula>
    </cfRule>
  </conditionalFormatting>
  <conditionalFormatting sqref="M249:M255">
    <cfRule type="notContainsBlanks" dxfId="1508" priority="5660">
      <formula>LEN(TRIM(M249))&gt;0</formula>
    </cfRule>
  </conditionalFormatting>
  <conditionalFormatting sqref="M249:M255">
    <cfRule type="containsBlanks" dxfId="1507" priority="5661">
      <formula>LEN(TRIM(M249))=0</formula>
    </cfRule>
  </conditionalFormatting>
  <conditionalFormatting sqref="I231:I237">
    <cfRule type="notContainsBlanks" dxfId="1506" priority="5662">
      <formula>LEN(TRIM(I231))&gt;0</formula>
    </cfRule>
  </conditionalFormatting>
  <conditionalFormatting sqref="I231:I237">
    <cfRule type="containsBlanks" dxfId="1505" priority="5663">
      <formula>LEN(TRIM(I231))=0</formula>
    </cfRule>
  </conditionalFormatting>
  <conditionalFormatting sqref="I232:I235">
    <cfRule type="notContainsBlanks" dxfId="1504" priority="5664">
      <formula>LEN(TRIM(I232))&gt;0</formula>
    </cfRule>
  </conditionalFormatting>
  <conditionalFormatting sqref="I232:I235">
    <cfRule type="containsBlanks" dxfId="1503" priority="5665">
      <formula>LEN(TRIM(I232))=0</formula>
    </cfRule>
  </conditionalFormatting>
  <conditionalFormatting sqref="I232:I235 I238:I241">
    <cfRule type="notContainsBlanks" dxfId="1502" priority="5666">
      <formula>LEN(TRIM(I232))&gt;0</formula>
    </cfRule>
  </conditionalFormatting>
  <conditionalFormatting sqref="I232:I235 I238:I241">
    <cfRule type="containsBlanks" dxfId="1501" priority="5667">
      <formula>LEN(TRIM(I232))=0</formula>
    </cfRule>
  </conditionalFormatting>
  <conditionalFormatting sqref="I232:I233">
    <cfRule type="notContainsBlanks" dxfId="1500" priority="5668">
      <formula>LEN(TRIM(I232))&gt;0</formula>
    </cfRule>
  </conditionalFormatting>
  <conditionalFormatting sqref="I232:I233">
    <cfRule type="containsBlanks" dxfId="1499" priority="5669">
      <formula>LEN(TRIM(I232))=0</formula>
    </cfRule>
  </conditionalFormatting>
  <conditionalFormatting sqref="I232:I233">
    <cfRule type="notContainsBlanks" dxfId="1498" priority="5670">
      <formula>LEN(TRIM(I232))&gt;0</formula>
    </cfRule>
  </conditionalFormatting>
  <conditionalFormatting sqref="I232:I233">
    <cfRule type="containsBlanks" dxfId="1497" priority="5671">
      <formula>LEN(TRIM(I232))=0</formula>
    </cfRule>
  </conditionalFormatting>
  <conditionalFormatting sqref="I238:I241">
    <cfRule type="notContainsBlanks" dxfId="1496" priority="5672">
      <formula>LEN(TRIM(I238))&gt;0</formula>
    </cfRule>
  </conditionalFormatting>
  <conditionalFormatting sqref="I238:I241">
    <cfRule type="containsBlanks" dxfId="1495" priority="5673">
      <formula>LEN(TRIM(I238))=0</formula>
    </cfRule>
  </conditionalFormatting>
  <conditionalFormatting sqref="I236:I237">
    <cfRule type="notContainsBlanks" dxfId="1494" priority="5674">
      <formula>LEN(TRIM(I236))&gt;0</formula>
    </cfRule>
  </conditionalFormatting>
  <conditionalFormatting sqref="I236:I237">
    <cfRule type="containsBlanks" dxfId="1493" priority="5675">
      <formula>LEN(TRIM(I236))=0</formula>
    </cfRule>
  </conditionalFormatting>
  <conditionalFormatting sqref="I231">
    <cfRule type="notContainsBlanks" dxfId="1492" priority="5676">
      <formula>LEN(TRIM(I231))&gt;0</formula>
    </cfRule>
  </conditionalFormatting>
  <conditionalFormatting sqref="I231">
    <cfRule type="containsBlanks" dxfId="1491" priority="5677">
      <formula>LEN(TRIM(I231))=0</formula>
    </cfRule>
  </conditionalFormatting>
  <conditionalFormatting sqref="I236:I237">
    <cfRule type="notContainsBlanks" dxfId="1490" priority="5678">
      <formula>LEN(TRIM(I236))&gt;0</formula>
    </cfRule>
  </conditionalFormatting>
  <conditionalFormatting sqref="I236:I237">
    <cfRule type="containsBlanks" dxfId="1489" priority="5679">
      <formula>LEN(TRIM(I236))=0</formula>
    </cfRule>
  </conditionalFormatting>
  <conditionalFormatting sqref="I234:I235">
    <cfRule type="notContainsBlanks" dxfId="1488" priority="5680">
      <formula>LEN(TRIM(I234))&gt;0</formula>
    </cfRule>
  </conditionalFormatting>
  <conditionalFormatting sqref="I234:I235">
    <cfRule type="containsBlanks" dxfId="1487" priority="5681">
      <formula>LEN(TRIM(I234))=0</formula>
    </cfRule>
  </conditionalFormatting>
  <conditionalFormatting sqref="I234:I235">
    <cfRule type="notContainsBlanks" dxfId="1486" priority="5682">
      <formula>LEN(TRIM(I234))&gt;0</formula>
    </cfRule>
  </conditionalFormatting>
  <conditionalFormatting sqref="I234:I235">
    <cfRule type="containsBlanks" dxfId="1485" priority="5683">
      <formula>LEN(TRIM(I234))=0</formula>
    </cfRule>
  </conditionalFormatting>
  <conditionalFormatting sqref="I232">
    <cfRule type="notContainsBlanks" dxfId="1484" priority="5684">
      <formula>LEN(TRIM(I232))&gt;0</formula>
    </cfRule>
  </conditionalFormatting>
  <conditionalFormatting sqref="I232">
    <cfRule type="containsBlanks" dxfId="1483" priority="5685">
      <formula>LEN(TRIM(I232))=0</formula>
    </cfRule>
  </conditionalFormatting>
  <conditionalFormatting sqref="I232">
    <cfRule type="notContainsBlanks" dxfId="1482" priority="5686">
      <formula>LEN(TRIM(I232))&gt;0</formula>
    </cfRule>
  </conditionalFormatting>
  <conditionalFormatting sqref="I232">
    <cfRule type="containsBlanks" dxfId="1481" priority="5687">
      <formula>LEN(TRIM(I232))=0</formula>
    </cfRule>
  </conditionalFormatting>
  <conditionalFormatting sqref="I232">
    <cfRule type="notContainsBlanks" dxfId="1480" priority="5688">
      <formula>LEN(TRIM(I232))&gt;0</formula>
    </cfRule>
  </conditionalFormatting>
  <conditionalFormatting sqref="I232">
    <cfRule type="containsBlanks" dxfId="1479" priority="5689">
      <formula>LEN(TRIM(I232))=0</formula>
    </cfRule>
  </conditionalFormatting>
  <conditionalFormatting sqref="I232">
    <cfRule type="notContainsBlanks" dxfId="1478" priority="5690">
      <formula>LEN(TRIM(I232))&gt;0</formula>
    </cfRule>
  </conditionalFormatting>
  <conditionalFormatting sqref="I232">
    <cfRule type="containsBlanks" dxfId="1477" priority="5691">
      <formula>LEN(TRIM(I232))=0</formula>
    </cfRule>
  </conditionalFormatting>
  <conditionalFormatting sqref="I233">
    <cfRule type="notContainsBlanks" dxfId="1476" priority="5692">
      <formula>LEN(TRIM(I233))&gt;0</formula>
    </cfRule>
  </conditionalFormatting>
  <conditionalFormatting sqref="I233">
    <cfRule type="containsBlanks" dxfId="1475" priority="5693">
      <formula>LEN(TRIM(I233))=0</formula>
    </cfRule>
  </conditionalFormatting>
  <conditionalFormatting sqref="I233">
    <cfRule type="notContainsBlanks" dxfId="1474" priority="5694">
      <formula>LEN(TRIM(I233))&gt;0</formula>
    </cfRule>
  </conditionalFormatting>
  <conditionalFormatting sqref="I233">
    <cfRule type="containsBlanks" dxfId="1473" priority="5695">
      <formula>LEN(TRIM(I233))=0</formula>
    </cfRule>
  </conditionalFormatting>
  <conditionalFormatting sqref="I231:I232">
    <cfRule type="notContainsBlanks" dxfId="1472" priority="5696">
      <formula>LEN(TRIM(I231))&gt;0</formula>
    </cfRule>
  </conditionalFormatting>
  <conditionalFormatting sqref="I231:I232">
    <cfRule type="containsBlanks" dxfId="1471" priority="5697">
      <formula>LEN(TRIM(I231))=0</formula>
    </cfRule>
  </conditionalFormatting>
  <conditionalFormatting sqref="I239">
    <cfRule type="notContainsBlanks" dxfId="1470" priority="5698">
      <formula>LEN(TRIM(I239))&gt;0</formula>
    </cfRule>
  </conditionalFormatting>
  <conditionalFormatting sqref="I239">
    <cfRule type="containsBlanks" dxfId="1469" priority="5699">
      <formula>LEN(TRIM(I239))=0</formula>
    </cfRule>
  </conditionalFormatting>
  <conditionalFormatting sqref="I236:I237">
    <cfRule type="notContainsBlanks" dxfId="1468" priority="5700">
      <formula>LEN(TRIM(I236))&gt;0</formula>
    </cfRule>
  </conditionalFormatting>
  <conditionalFormatting sqref="I236:I237">
    <cfRule type="containsBlanks" dxfId="1467" priority="5701">
      <formula>LEN(TRIM(I236))=0</formula>
    </cfRule>
  </conditionalFormatting>
  <conditionalFormatting sqref="I236:I237">
    <cfRule type="notContainsBlanks" dxfId="1466" priority="5702">
      <formula>LEN(TRIM(I236))&gt;0</formula>
    </cfRule>
  </conditionalFormatting>
  <conditionalFormatting sqref="I236:I237">
    <cfRule type="containsBlanks" dxfId="1465" priority="5703">
      <formula>LEN(TRIM(I236))=0</formula>
    </cfRule>
  </conditionalFormatting>
  <conditionalFormatting sqref="I231">
    <cfRule type="notContainsBlanks" dxfId="1464" priority="5704">
      <formula>LEN(TRIM(I231))&gt;0</formula>
    </cfRule>
  </conditionalFormatting>
  <conditionalFormatting sqref="I231">
    <cfRule type="containsBlanks" dxfId="1463" priority="5705">
      <formula>LEN(TRIM(I231))=0</formula>
    </cfRule>
  </conditionalFormatting>
  <conditionalFormatting sqref="I231">
    <cfRule type="notContainsBlanks" dxfId="1462" priority="5706">
      <formula>LEN(TRIM(I231))&gt;0</formula>
    </cfRule>
  </conditionalFormatting>
  <conditionalFormatting sqref="I231">
    <cfRule type="containsBlanks" dxfId="1461" priority="5707">
      <formula>LEN(TRIM(I231))=0</formula>
    </cfRule>
  </conditionalFormatting>
  <conditionalFormatting sqref="I241">
    <cfRule type="notContainsBlanks" dxfId="1460" priority="5708">
      <formula>LEN(TRIM(I241))&gt;0</formula>
    </cfRule>
  </conditionalFormatting>
  <conditionalFormatting sqref="I241">
    <cfRule type="containsBlanks" dxfId="1459" priority="5709">
      <formula>LEN(TRIM(I241))=0</formula>
    </cfRule>
  </conditionalFormatting>
  <conditionalFormatting sqref="I240">
    <cfRule type="notContainsBlanks" dxfId="1458" priority="5710">
      <formula>LEN(TRIM(I240))&gt;0</formula>
    </cfRule>
  </conditionalFormatting>
  <conditionalFormatting sqref="I240">
    <cfRule type="containsBlanks" dxfId="1457" priority="5711">
      <formula>LEN(TRIM(I240))=0</formula>
    </cfRule>
  </conditionalFormatting>
  <conditionalFormatting sqref="I239">
    <cfRule type="notContainsBlanks" dxfId="1456" priority="5712">
      <formula>LEN(TRIM(I239))&gt;0</formula>
    </cfRule>
  </conditionalFormatting>
  <conditionalFormatting sqref="I239">
    <cfRule type="containsBlanks" dxfId="1455" priority="5713">
      <formula>LEN(TRIM(I239))=0</formula>
    </cfRule>
  </conditionalFormatting>
  <conditionalFormatting sqref="I239">
    <cfRule type="notContainsBlanks" dxfId="1454" priority="5714">
      <formula>LEN(TRIM(I239))&gt;0</formula>
    </cfRule>
  </conditionalFormatting>
  <conditionalFormatting sqref="I239">
    <cfRule type="containsBlanks" dxfId="1453" priority="5715">
      <formula>LEN(TRIM(I239))=0</formula>
    </cfRule>
  </conditionalFormatting>
  <conditionalFormatting sqref="I239">
    <cfRule type="notContainsBlanks" dxfId="1452" priority="5716">
      <formula>LEN(TRIM(I239))&gt;0</formula>
    </cfRule>
  </conditionalFormatting>
  <conditionalFormatting sqref="I239">
    <cfRule type="containsBlanks" dxfId="1451" priority="5717">
      <formula>LEN(TRIM(I239))=0</formula>
    </cfRule>
  </conditionalFormatting>
  <conditionalFormatting sqref="I239">
    <cfRule type="notContainsBlanks" dxfId="1450" priority="5718">
      <formula>LEN(TRIM(I239))&gt;0</formula>
    </cfRule>
  </conditionalFormatting>
  <conditionalFormatting sqref="I239">
    <cfRule type="containsBlanks" dxfId="1449" priority="5719">
      <formula>LEN(TRIM(I239))=0</formula>
    </cfRule>
  </conditionalFormatting>
  <conditionalFormatting sqref="I239">
    <cfRule type="notContainsBlanks" dxfId="1448" priority="5720">
      <formula>LEN(TRIM(I239))&gt;0</formula>
    </cfRule>
  </conditionalFormatting>
  <conditionalFormatting sqref="I239">
    <cfRule type="containsBlanks" dxfId="1447" priority="5721">
      <formula>LEN(TRIM(I239))=0</formula>
    </cfRule>
  </conditionalFormatting>
  <conditionalFormatting sqref="I239">
    <cfRule type="notContainsBlanks" dxfId="1446" priority="5722">
      <formula>LEN(TRIM(I239))&gt;0</formula>
    </cfRule>
  </conditionalFormatting>
  <conditionalFormatting sqref="I239">
    <cfRule type="containsBlanks" dxfId="1445" priority="5723">
      <formula>LEN(TRIM(I239))=0</formula>
    </cfRule>
  </conditionalFormatting>
  <conditionalFormatting sqref="I239">
    <cfRule type="notContainsBlanks" dxfId="1444" priority="5724">
      <formula>LEN(TRIM(I239))&gt;0</formula>
    </cfRule>
  </conditionalFormatting>
  <conditionalFormatting sqref="I239">
    <cfRule type="containsBlanks" dxfId="1443" priority="5725">
      <formula>LEN(TRIM(I239))=0</formula>
    </cfRule>
  </conditionalFormatting>
  <conditionalFormatting sqref="I239">
    <cfRule type="notContainsBlanks" dxfId="1442" priority="5726">
      <formula>LEN(TRIM(I239))&gt;0</formula>
    </cfRule>
  </conditionalFormatting>
  <conditionalFormatting sqref="I239">
    <cfRule type="containsBlanks" dxfId="1441" priority="5727">
      <formula>LEN(TRIM(I239))=0</formula>
    </cfRule>
  </conditionalFormatting>
  <conditionalFormatting sqref="I239">
    <cfRule type="notContainsBlanks" dxfId="1440" priority="5728">
      <formula>LEN(TRIM(I239))&gt;0</formula>
    </cfRule>
  </conditionalFormatting>
  <conditionalFormatting sqref="I239">
    <cfRule type="containsBlanks" dxfId="1439" priority="5729">
      <formula>LEN(TRIM(I239))=0</formula>
    </cfRule>
  </conditionalFormatting>
  <conditionalFormatting sqref="I240">
    <cfRule type="notContainsBlanks" dxfId="1438" priority="5730">
      <formula>LEN(TRIM(I240))&gt;0</formula>
    </cfRule>
  </conditionalFormatting>
  <conditionalFormatting sqref="I240">
    <cfRule type="containsBlanks" dxfId="1437" priority="5731">
      <formula>LEN(TRIM(I240))=0</formula>
    </cfRule>
  </conditionalFormatting>
  <conditionalFormatting sqref="I240">
    <cfRule type="notContainsBlanks" dxfId="1436" priority="5732">
      <formula>LEN(TRIM(I240))&gt;0</formula>
    </cfRule>
  </conditionalFormatting>
  <conditionalFormatting sqref="I240">
    <cfRule type="containsBlanks" dxfId="1435" priority="5733">
      <formula>LEN(TRIM(I240))=0</formula>
    </cfRule>
  </conditionalFormatting>
  <conditionalFormatting sqref="I240">
    <cfRule type="notContainsBlanks" dxfId="1434" priority="5734">
      <formula>LEN(TRIM(I240))&gt;0</formula>
    </cfRule>
  </conditionalFormatting>
  <conditionalFormatting sqref="I240">
    <cfRule type="containsBlanks" dxfId="1433" priority="5735">
      <formula>LEN(TRIM(I240))=0</formula>
    </cfRule>
  </conditionalFormatting>
  <conditionalFormatting sqref="I240">
    <cfRule type="notContainsBlanks" dxfId="1432" priority="5736">
      <formula>LEN(TRIM(I240))&gt;0</formula>
    </cfRule>
  </conditionalFormatting>
  <conditionalFormatting sqref="I240">
    <cfRule type="containsBlanks" dxfId="1431" priority="5737">
      <formula>LEN(TRIM(I240))=0</formula>
    </cfRule>
  </conditionalFormatting>
  <conditionalFormatting sqref="I240">
    <cfRule type="notContainsBlanks" dxfId="1430" priority="5738">
      <formula>LEN(TRIM(I240))&gt;0</formula>
    </cfRule>
  </conditionalFormatting>
  <conditionalFormatting sqref="I240">
    <cfRule type="containsBlanks" dxfId="1429" priority="5739">
      <formula>LEN(TRIM(I240))=0</formula>
    </cfRule>
  </conditionalFormatting>
  <conditionalFormatting sqref="I240">
    <cfRule type="notContainsBlanks" dxfId="1428" priority="5740">
      <formula>LEN(TRIM(I240))&gt;0</formula>
    </cfRule>
  </conditionalFormatting>
  <conditionalFormatting sqref="I240">
    <cfRule type="containsBlanks" dxfId="1427" priority="5741">
      <formula>LEN(TRIM(I240))=0</formula>
    </cfRule>
  </conditionalFormatting>
  <conditionalFormatting sqref="I240">
    <cfRule type="notContainsBlanks" dxfId="1426" priority="5742">
      <formula>LEN(TRIM(I240))&gt;0</formula>
    </cfRule>
  </conditionalFormatting>
  <conditionalFormatting sqref="I240">
    <cfRule type="containsBlanks" dxfId="1425" priority="5743">
      <formula>LEN(TRIM(I240))=0</formula>
    </cfRule>
  </conditionalFormatting>
  <conditionalFormatting sqref="I240">
    <cfRule type="notContainsBlanks" dxfId="1424" priority="5744">
      <formula>LEN(TRIM(I240))&gt;0</formula>
    </cfRule>
  </conditionalFormatting>
  <conditionalFormatting sqref="I240">
    <cfRule type="containsBlanks" dxfId="1423" priority="5745">
      <formula>LEN(TRIM(I240))=0</formula>
    </cfRule>
  </conditionalFormatting>
  <conditionalFormatting sqref="I240">
    <cfRule type="notContainsBlanks" dxfId="1422" priority="5746">
      <formula>LEN(TRIM(I240))&gt;0</formula>
    </cfRule>
  </conditionalFormatting>
  <conditionalFormatting sqref="I240">
    <cfRule type="containsBlanks" dxfId="1421" priority="5747">
      <formula>LEN(TRIM(I240))=0</formula>
    </cfRule>
  </conditionalFormatting>
  <conditionalFormatting sqref="I241">
    <cfRule type="notContainsBlanks" dxfId="1420" priority="5748">
      <formula>LEN(TRIM(I241))&gt;0</formula>
    </cfRule>
  </conditionalFormatting>
  <conditionalFormatting sqref="I241">
    <cfRule type="containsBlanks" dxfId="1419" priority="5749">
      <formula>LEN(TRIM(I241))=0</formula>
    </cfRule>
  </conditionalFormatting>
  <conditionalFormatting sqref="I241">
    <cfRule type="notContainsBlanks" dxfId="1418" priority="5750">
      <formula>LEN(TRIM(I241))&gt;0</formula>
    </cfRule>
  </conditionalFormatting>
  <conditionalFormatting sqref="I241">
    <cfRule type="containsBlanks" dxfId="1417" priority="5751">
      <formula>LEN(TRIM(I241))=0</formula>
    </cfRule>
  </conditionalFormatting>
  <conditionalFormatting sqref="I241">
    <cfRule type="notContainsBlanks" dxfId="1416" priority="5752">
      <formula>LEN(TRIM(I241))&gt;0</formula>
    </cfRule>
  </conditionalFormatting>
  <conditionalFormatting sqref="I241">
    <cfRule type="containsBlanks" dxfId="1415" priority="5753">
      <formula>LEN(TRIM(I241))=0</formula>
    </cfRule>
  </conditionalFormatting>
  <conditionalFormatting sqref="I241">
    <cfRule type="notContainsBlanks" dxfId="1414" priority="5754">
      <formula>LEN(TRIM(I241))&gt;0</formula>
    </cfRule>
  </conditionalFormatting>
  <conditionalFormatting sqref="I241">
    <cfRule type="containsBlanks" dxfId="1413" priority="5755">
      <formula>LEN(TRIM(I241))=0</formula>
    </cfRule>
  </conditionalFormatting>
  <conditionalFormatting sqref="I241">
    <cfRule type="notContainsBlanks" dxfId="1412" priority="5756">
      <formula>LEN(TRIM(I241))&gt;0</formula>
    </cfRule>
  </conditionalFormatting>
  <conditionalFormatting sqref="I241">
    <cfRule type="containsBlanks" dxfId="1411" priority="5757">
      <formula>LEN(TRIM(I241))=0</formula>
    </cfRule>
  </conditionalFormatting>
  <conditionalFormatting sqref="I241">
    <cfRule type="notContainsBlanks" dxfId="1410" priority="5758">
      <formula>LEN(TRIM(I241))&gt;0</formula>
    </cfRule>
  </conditionalFormatting>
  <conditionalFormatting sqref="I241">
    <cfRule type="containsBlanks" dxfId="1409" priority="5759">
      <formula>LEN(TRIM(I241))=0</formula>
    </cfRule>
  </conditionalFormatting>
  <conditionalFormatting sqref="I241">
    <cfRule type="notContainsBlanks" dxfId="1408" priority="5760">
      <formula>LEN(TRIM(I241))&gt;0</formula>
    </cfRule>
  </conditionalFormatting>
  <conditionalFormatting sqref="I241">
    <cfRule type="containsBlanks" dxfId="1407" priority="5761">
      <formula>LEN(TRIM(I241))=0</formula>
    </cfRule>
  </conditionalFormatting>
  <conditionalFormatting sqref="I241">
    <cfRule type="notContainsBlanks" dxfId="1406" priority="5762">
      <formula>LEN(TRIM(I241))&gt;0</formula>
    </cfRule>
  </conditionalFormatting>
  <conditionalFormatting sqref="I241">
    <cfRule type="containsBlanks" dxfId="1405" priority="5763">
      <formula>LEN(TRIM(I241))=0</formula>
    </cfRule>
  </conditionalFormatting>
  <conditionalFormatting sqref="I241">
    <cfRule type="notContainsBlanks" dxfId="1404" priority="5764">
      <formula>LEN(TRIM(I241))&gt;0</formula>
    </cfRule>
  </conditionalFormatting>
  <conditionalFormatting sqref="I241">
    <cfRule type="containsBlanks" dxfId="1403" priority="5765">
      <formula>LEN(TRIM(I241))=0</formula>
    </cfRule>
  </conditionalFormatting>
  <conditionalFormatting sqref="I238:I241">
    <cfRule type="notContainsBlanks" dxfId="1402" priority="5766">
      <formula>LEN(TRIM(I238))&gt;0</formula>
    </cfRule>
  </conditionalFormatting>
  <conditionalFormatting sqref="I238:I241">
    <cfRule type="containsBlanks" dxfId="1401" priority="5767">
      <formula>LEN(TRIM(I238))=0</formula>
    </cfRule>
  </conditionalFormatting>
  <conditionalFormatting sqref="I239:I241">
    <cfRule type="notContainsBlanks" dxfId="1400" priority="5768">
      <formula>LEN(TRIM(I239))&gt;0</formula>
    </cfRule>
  </conditionalFormatting>
  <conditionalFormatting sqref="I239:I241">
    <cfRule type="containsBlanks" dxfId="1399" priority="5769">
      <formula>LEN(TRIM(I239))=0</formula>
    </cfRule>
  </conditionalFormatting>
  <conditionalFormatting sqref="I238:I241">
    <cfRule type="notContainsBlanks" dxfId="1398" priority="5770">
      <formula>LEN(TRIM(I238))&gt;0</formula>
    </cfRule>
  </conditionalFormatting>
  <conditionalFormatting sqref="I238:I241">
    <cfRule type="containsBlanks" dxfId="1397" priority="5771">
      <formula>LEN(TRIM(I238))=0</formula>
    </cfRule>
  </conditionalFormatting>
  <conditionalFormatting sqref="I239:I241">
    <cfRule type="notContainsBlanks" dxfId="1396" priority="5772">
      <formula>LEN(TRIM(I239))&gt;0</formula>
    </cfRule>
  </conditionalFormatting>
  <conditionalFormatting sqref="I239:I241">
    <cfRule type="containsBlanks" dxfId="1395" priority="5773">
      <formula>LEN(TRIM(I239))=0</formula>
    </cfRule>
  </conditionalFormatting>
  <conditionalFormatting sqref="I238 I240:I241">
    <cfRule type="notContainsBlanks" dxfId="1394" priority="5774">
      <formula>LEN(TRIM(I238))&gt;0</formula>
    </cfRule>
  </conditionalFormatting>
  <conditionalFormatting sqref="I238 I240:I241">
    <cfRule type="containsBlanks" dxfId="1393" priority="5775">
      <formula>LEN(TRIM(I238))=0</formula>
    </cfRule>
  </conditionalFormatting>
  <conditionalFormatting sqref="I239">
    <cfRule type="notContainsBlanks" dxfId="1392" priority="5776">
      <formula>LEN(TRIM(I239))&gt;0</formula>
    </cfRule>
  </conditionalFormatting>
  <conditionalFormatting sqref="I239">
    <cfRule type="containsBlanks" dxfId="1391" priority="5777">
      <formula>LEN(TRIM(I239))=0</formula>
    </cfRule>
  </conditionalFormatting>
  <conditionalFormatting sqref="I240">
    <cfRule type="notContainsBlanks" dxfId="1390" priority="5778">
      <formula>LEN(TRIM(I240))&gt;0</formula>
    </cfRule>
  </conditionalFormatting>
  <conditionalFormatting sqref="I240">
    <cfRule type="containsBlanks" dxfId="1389" priority="5779">
      <formula>LEN(TRIM(I240))=0</formula>
    </cfRule>
  </conditionalFormatting>
  <conditionalFormatting sqref="I240">
    <cfRule type="notContainsBlanks" dxfId="1388" priority="5780">
      <formula>LEN(TRIM(I240))&gt;0</formula>
    </cfRule>
  </conditionalFormatting>
  <conditionalFormatting sqref="I240">
    <cfRule type="containsBlanks" dxfId="1387" priority="5781">
      <formula>LEN(TRIM(I240))=0</formula>
    </cfRule>
  </conditionalFormatting>
  <conditionalFormatting sqref="I240">
    <cfRule type="notContainsBlanks" dxfId="1386" priority="5782">
      <formula>LEN(TRIM(I240))&gt;0</formula>
    </cfRule>
  </conditionalFormatting>
  <conditionalFormatting sqref="I240">
    <cfRule type="containsBlanks" dxfId="1385" priority="5783">
      <formula>LEN(TRIM(I240))=0</formula>
    </cfRule>
  </conditionalFormatting>
  <conditionalFormatting sqref="I228:I229">
    <cfRule type="notContainsBlanks" dxfId="1384" priority="5784">
      <formula>LEN(TRIM(I228))&gt;0</formula>
    </cfRule>
  </conditionalFormatting>
  <conditionalFormatting sqref="I228:I229">
    <cfRule type="containsBlanks" dxfId="1383" priority="5785">
      <formula>LEN(TRIM(I228))=0</formula>
    </cfRule>
  </conditionalFormatting>
  <conditionalFormatting sqref="I230">
    <cfRule type="notContainsBlanks" dxfId="1382" priority="5786">
      <formula>LEN(TRIM(I230))&gt;0</formula>
    </cfRule>
  </conditionalFormatting>
  <conditionalFormatting sqref="I230">
    <cfRule type="containsBlanks" dxfId="1381" priority="5787">
      <formula>LEN(TRIM(I230))=0</formula>
    </cfRule>
  </conditionalFormatting>
  <conditionalFormatting sqref="M242:M248">
    <cfRule type="notContainsBlanks" dxfId="1380" priority="5788">
      <formula>LEN(TRIM(M242))&gt;0</formula>
    </cfRule>
  </conditionalFormatting>
  <conditionalFormatting sqref="M242:M248">
    <cfRule type="containsBlanks" dxfId="1379" priority="5789">
      <formula>LEN(TRIM(M242))=0</formula>
    </cfRule>
  </conditionalFormatting>
  <conditionalFormatting sqref="M242:M248">
    <cfRule type="notContainsBlanks" dxfId="1378" priority="5790">
      <formula>LEN(TRIM(M242))&gt;0</formula>
    </cfRule>
  </conditionalFormatting>
  <conditionalFormatting sqref="M242:M248">
    <cfRule type="containsBlanks" dxfId="1377" priority="5791">
      <formula>LEN(TRIM(M242))=0</formula>
    </cfRule>
  </conditionalFormatting>
  <conditionalFormatting sqref="M242:M248">
    <cfRule type="notContainsBlanks" dxfId="1376" priority="5792">
      <formula>LEN(TRIM(M242))&gt;0</formula>
    </cfRule>
  </conditionalFormatting>
  <conditionalFormatting sqref="M242:M248">
    <cfRule type="notContainsBlanks" dxfId="1375" priority="5793">
      <formula>LEN(TRIM(M242))&gt;0</formula>
    </cfRule>
  </conditionalFormatting>
  <conditionalFormatting sqref="M242:M248">
    <cfRule type="containsBlanks" dxfId="1374" priority="5794">
      <formula>LEN(TRIM(M242))=0</formula>
    </cfRule>
  </conditionalFormatting>
  <conditionalFormatting sqref="J39:J40">
    <cfRule type="notContainsBlanks" dxfId="1373" priority="5795">
      <formula>LEN(TRIM(J39))&gt;0</formula>
    </cfRule>
  </conditionalFormatting>
  <conditionalFormatting sqref="J39:J40">
    <cfRule type="containsBlanks" dxfId="1372" priority="5796">
      <formula>LEN(TRIM(J39))=0</formula>
    </cfRule>
  </conditionalFormatting>
  <conditionalFormatting sqref="J50">
    <cfRule type="notContainsBlanks" dxfId="1371" priority="5797">
      <formula>LEN(TRIM(J50))&gt;0</formula>
    </cfRule>
  </conditionalFormatting>
  <conditionalFormatting sqref="J50">
    <cfRule type="containsBlanks" dxfId="1370" priority="5798">
      <formula>LEN(TRIM(J50))=0</formula>
    </cfRule>
  </conditionalFormatting>
  <conditionalFormatting sqref="J50">
    <cfRule type="notContainsBlanks" dxfId="1369" priority="5799">
      <formula>LEN(TRIM(J50))&gt;0</formula>
    </cfRule>
  </conditionalFormatting>
  <conditionalFormatting sqref="J50">
    <cfRule type="containsBlanks" dxfId="1368" priority="5800">
      <formula>LEN(TRIM(J50))=0</formula>
    </cfRule>
  </conditionalFormatting>
  <conditionalFormatting sqref="J39:J40">
    <cfRule type="notContainsBlanks" dxfId="1367" priority="5801">
      <formula>LEN(TRIM(J39))&gt;0</formula>
    </cfRule>
  </conditionalFormatting>
  <conditionalFormatting sqref="J39:J40">
    <cfRule type="containsBlanks" dxfId="1366" priority="5802">
      <formula>LEN(TRIM(J39))=0</formula>
    </cfRule>
  </conditionalFormatting>
  <conditionalFormatting sqref="J40">
    <cfRule type="notContainsBlanks" dxfId="1365" priority="5803">
      <formula>LEN(TRIM(J40))&gt;0</formula>
    </cfRule>
  </conditionalFormatting>
  <conditionalFormatting sqref="J40">
    <cfRule type="containsBlanks" dxfId="1364" priority="5804">
      <formula>LEN(TRIM(J40))=0</formula>
    </cfRule>
  </conditionalFormatting>
  <conditionalFormatting sqref="J40">
    <cfRule type="notContainsBlanks" dxfId="1363" priority="5805">
      <formula>LEN(TRIM(J40))&gt;0</formula>
    </cfRule>
  </conditionalFormatting>
  <conditionalFormatting sqref="J40">
    <cfRule type="containsBlanks" dxfId="1362" priority="5806">
      <formula>LEN(TRIM(J40))=0</formula>
    </cfRule>
  </conditionalFormatting>
  <conditionalFormatting sqref="J41:J49">
    <cfRule type="notContainsBlanks" dxfId="1361" priority="5807">
      <formula>LEN(TRIM(J41))&gt;0</formula>
    </cfRule>
  </conditionalFormatting>
  <conditionalFormatting sqref="J41:J49">
    <cfRule type="containsBlanks" dxfId="1360" priority="5808">
      <formula>LEN(TRIM(J41))=0</formula>
    </cfRule>
  </conditionalFormatting>
  <conditionalFormatting sqref="J43 J46">
    <cfRule type="notContainsBlanks" dxfId="1359" priority="5809">
      <formula>LEN(TRIM(J43))&gt;0</formula>
    </cfRule>
  </conditionalFormatting>
  <conditionalFormatting sqref="J43 J46">
    <cfRule type="containsBlanks" dxfId="1358" priority="5810">
      <formula>LEN(TRIM(J43))=0</formula>
    </cfRule>
  </conditionalFormatting>
  <conditionalFormatting sqref="J41:J49">
    <cfRule type="notContainsBlanks" dxfId="1357" priority="5811">
      <formula>LEN(TRIM(J41))&gt;0</formula>
    </cfRule>
  </conditionalFormatting>
  <conditionalFormatting sqref="J41:J49">
    <cfRule type="containsBlanks" dxfId="1356" priority="5812">
      <formula>LEN(TRIM(J41))=0</formula>
    </cfRule>
  </conditionalFormatting>
  <conditionalFormatting sqref="J41:J49">
    <cfRule type="notContainsBlanks" dxfId="1355" priority="5813">
      <formula>LEN(TRIM(J41))&gt;0</formula>
    </cfRule>
  </conditionalFormatting>
  <conditionalFormatting sqref="J41:J49">
    <cfRule type="containsBlanks" dxfId="1354" priority="5814">
      <formula>LEN(TRIM(J41))=0</formula>
    </cfRule>
  </conditionalFormatting>
  <conditionalFormatting sqref="J41:J49">
    <cfRule type="notContainsBlanks" dxfId="1353" priority="5815">
      <formula>LEN(TRIM(J41))&gt;0</formula>
    </cfRule>
  </conditionalFormatting>
  <conditionalFormatting sqref="J41:J49">
    <cfRule type="containsBlanks" dxfId="1352" priority="5816">
      <formula>LEN(TRIM(J41))=0</formula>
    </cfRule>
  </conditionalFormatting>
  <conditionalFormatting sqref="J42 J45 J48">
    <cfRule type="notContainsBlanks" dxfId="1351" priority="5817">
      <formula>LEN(TRIM(J42))&gt;0</formula>
    </cfRule>
  </conditionalFormatting>
  <conditionalFormatting sqref="J42 J45 J48">
    <cfRule type="containsBlanks" dxfId="1350" priority="5818">
      <formula>LEN(TRIM(J42))=0</formula>
    </cfRule>
  </conditionalFormatting>
  <conditionalFormatting sqref="J42 J45 J48">
    <cfRule type="notContainsBlanks" dxfId="1349" priority="5819">
      <formula>LEN(TRIM(J42))&gt;0</formula>
    </cfRule>
  </conditionalFormatting>
  <conditionalFormatting sqref="J42 J45 J48">
    <cfRule type="containsBlanks" dxfId="1348" priority="5820">
      <formula>LEN(TRIM(J42))=0</formula>
    </cfRule>
  </conditionalFormatting>
  <conditionalFormatting sqref="J41 J49 J43:J44 J46:J47">
    <cfRule type="notContainsBlanks" dxfId="1347" priority="5821">
      <formula>LEN(TRIM(J41))&gt;0</formula>
    </cfRule>
  </conditionalFormatting>
  <conditionalFormatting sqref="J41 J49 J43:J44 J46:J47">
    <cfRule type="containsBlanks" dxfId="1346" priority="5822">
      <formula>LEN(TRIM(J41))=0</formula>
    </cfRule>
  </conditionalFormatting>
  <conditionalFormatting sqref="J41 J49 J43:J44 J46:J47">
    <cfRule type="notContainsBlanks" dxfId="1345" priority="5823">
      <formula>LEN(TRIM(J41))&gt;0</formula>
    </cfRule>
  </conditionalFormatting>
  <conditionalFormatting sqref="J41 J49 J43:J44 J46:J47">
    <cfRule type="containsBlanks" dxfId="1344" priority="5824">
      <formula>LEN(TRIM(J41))=0</formula>
    </cfRule>
  </conditionalFormatting>
  <conditionalFormatting sqref="J42 J45 J48">
    <cfRule type="notContainsBlanks" dxfId="1343" priority="5825">
      <formula>LEN(TRIM(J42))&gt;0</formula>
    </cfRule>
  </conditionalFormatting>
  <conditionalFormatting sqref="J42 J45 J48">
    <cfRule type="containsBlanks" dxfId="1342" priority="5826">
      <formula>LEN(TRIM(J42))=0</formula>
    </cfRule>
  </conditionalFormatting>
  <conditionalFormatting sqref="J42 J45 J48">
    <cfRule type="notContainsBlanks" dxfId="1341" priority="5827">
      <formula>LEN(TRIM(J42))&gt;0</formula>
    </cfRule>
  </conditionalFormatting>
  <conditionalFormatting sqref="J42 J45 J48">
    <cfRule type="containsBlanks" dxfId="1340" priority="5828">
      <formula>LEN(TRIM(J42))=0</formula>
    </cfRule>
  </conditionalFormatting>
  <conditionalFormatting sqref="K39:K40">
    <cfRule type="notContainsBlanks" dxfId="1339" priority="5829">
      <formula>LEN(TRIM(K39))&gt;0</formula>
    </cfRule>
  </conditionalFormatting>
  <conditionalFormatting sqref="K39:K40">
    <cfRule type="containsBlanks" dxfId="1338" priority="5830">
      <formula>LEN(TRIM(K39))=0</formula>
    </cfRule>
  </conditionalFormatting>
  <conditionalFormatting sqref="K50">
    <cfRule type="notContainsBlanks" dxfId="1337" priority="5831">
      <formula>LEN(TRIM(K50))&gt;0</formula>
    </cfRule>
  </conditionalFormatting>
  <conditionalFormatting sqref="K50">
    <cfRule type="containsBlanks" dxfId="1336" priority="5832">
      <formula>LEN(TRIM(K50))=0</formula>
    </cfRule>
  </conditionalFormatting>
  <conditionalFormatting sqref="K50">
    <cfRule type="notContainsBlanks" dxfId="1335" priority="5833">
      <formula>LEN(TRIM(K50))&gt;0</formula>
    </cfRule>
  </conditionalFormatting>
  <conditionalFormatting sqref="K50">
    <cfRule type="containsBlanks" dxfId="1334" priority="5834">
      <formula>LEN(TRIM(K50))=0</formula>
    </cfRule>
  </conditionalFormatting>
  <conditionalFormatting sqref="K39:K40">
    <cfRule type="notContainsBlanks" dxfId="1333" priority="5835">
      <formula>LEN(TRIM(K39))&gt;0</formula>
    </cfRule>
  </conditionalFormatting>
  <conditionalFormatting sqref="K39:K40">
    <cfRule type="containsBlanks" dxfId="1332" priority="5836">
      <formula>LEN(TRIM(K39))=0</formula>
    </cfRule>
  </conditionalFormatting>
  <conditionalFormatting sqref="K40">
    <cfRule type="notContainsBlanks" dxfId="1331" priority="5837">
      <formula>LEN(TRIM(K40))&gt;0</formula>
    </cfRule>
  </conditionalFormatting>
  <conditionalFormatting sqref="K40">
    <cfRule type="containsBlanks" dxfId="1330" priority="5838">
      <formula>LEN(TRIM(K40))=0</formula>
    </cfRule>
  </conditionalFormatting>
  <conditionalFormatting sqref="K40">
    <cfRule type="notContainsBlanks" dxfId="1329" priority="5839">
      <formula>LEN(TRIM(K40))&gt;0</formula>
    </cfRule>
  </conditionalFormatting>
  <conditionalFormatting sqref="K40">
    <cfRule type="containsBlanks" dxfId="1328" priority="5840">
      <formula>LEN(TRIM(K40))=0</formula>
    </cfRule>
  </conditionalFormatting>
  <conditionalFormatting sqref="K41:K49">
    <cfRule type="notContainsBlanks" dxfId="1327" priority="5841">
      <formula>LEN(TRIM(K41))&gt;0</formula>
    </cfRule>
  </conditionalFormatting>
  <conditionalFormatting sqref="K41:K49">
    <cfRule type="containsBlanks" dxfId="1326" priority="5842">
      <formula>LEN(TRIM(K41))=0</formula>
    </cfRule>
  </conditionalFormatting>
  <conditionalFormatting sqref="K43 K46">
    <cfRule type="notContainsBlanks" dxfId="1325" priority="5843">
      <formula>LEN(TRIM(K43))&gt;0</formula>
    </cfRule>
  </conditionalFormatting>
  <conditionalFormatting sqref="K43 K46">
    <cfRule type="containsBlanks" dxfId="1324" priority="5844">
      <formula>LEN(TRIM(K43))=0</formula>
    </cfRule>
  </conditionalFormatting>
  <conditionalFormatting sqref="K41:K49">
    <cfRule type="notContainsBlanks" dxfId="1323" priority="5845">
      <formula>LEN(TRIM(K41))&gt;0</formula>
    </cfRule>
  </conditionalFormatting>
  <conditionalFormatting sqref="K41:K49">
    <cfRule type="containsBlanks" dxfId="1322" priority="5846">
      <formula>LEN(TRIM(K41))=0</formula>
    </cfRule>
  </conditionalFormatting>
  <conditionalFormatting sqref="K41:K49">
    <cfRule type="notContainsBlanks" dxfId="1321" priority="5847">
      <formula>LEN(TRIM(K41))&gt;0</formula>
    </cfRule>
  </conditionalFormatting>
  <conditionalFormatting sqref="K41:K49">
    <cfRule type="containsBlanks" dxfId="1320" priority="5848">
      <formula>LEN(TRIM(K41))=0</formula>
    </cfRule>
  </conditionalFormatting>
  <conditionalFormatting sqref="K41:K49">
    <cfRule type="notContainsBlanks" dxfId="1319" priority="5849">
      <formula>LEN(TRIM(K41))&gt;0</formula>
    </cfRule>
  </conditionalFormatting>
  <conditionalFormatting sqref="K41:K49">
    <cfRule type="containsBlanks" dxfId="1318" priority="5850">
      <formula>LEN(TRIM(K41))=0</formula>
    </cfRule>
  </conditionalFormatting>
  <conditionalFormatting sqref="K42 K45 K48">
    <cfRule type="notContainsBlanks" dxfId="1317" priority="5851">
      <formula>LEN(TRIM(K42))&gt;0</formula>
    </cfRule>
  </conditionalFormatting>
  <conditionalFormatting sqref="K42 K45 K48">
    <cfRule type="containsBlanks" dxfId="1316" priority="5852">
      <formula>LEN(TRIM(K42))=0</formula>
    </cfRule>
  </conditionalFormatting>
  <conditionalFormatting sqref="K42 K45 K48">
    <cfRule type="notContainsBlanks" dxfId="1315" priority="5853">
      <formula>LEN(TRIM(K42))&gt;0</formula>
    </cfRule>
  </conditionalFormatting>
  <conditionalFormatting sqref="K42 K45 K48">
    <cfRule type="containsBlanks" dxfId="1314" priority="5854">
      <formula>LEN(TRIM(K42))=0</formula>
    </cfRule>
  </conditionalFormatting>
  <conditionalFormatting sqref="K41 K49 K43:K44 K46:K47">
    <cfRule type="notContainsBlanks" dxfId="1313" priority="5855">
      <formula>LEN(TRIM(K41))&gt;0</formula>
    </cfRule>
  </conditionalFormatting>
  <conditionalFormatting sqref="K41 K49 K43:K44 K46:K47">
    <cfRule type="containsBlanks" dxfId="1312" priority="5856">
      <formula>LEN(TRIM(K41))=0</formula>
    </cfRule>
  </conditionalFormatting>
  <conditionalFormatting sqref="K41 K49 K43:K44 K46:K47">
    <cfRule type="notContainsBlanks" dxfId="1311" priority="5857">
      <formula>LEN(TRIM(K41))&gt;0</formula>
    </cfRule>
  </conditionalFormatting>
  <conditionalFormatting sqref="K41 K49 K43:K44 K46:K47">
    <cfRule type="containsBlanks" dxfId="1310" priority="5858">
      <formula>LEN(TRIM(K41))=0</formula>
    </cfRule>
  </conditionalFormatting>
  <conditionalFormatting sqref="K42 K45 K48">
    <cfRule type="notContainsBlanks" dxfId="1309" priority="5859">
      <formula>LEN(TRIM(K42))&gt;0</formula>
    </cfRule>
  </conditionalFormatting>
  <conditionalFormatting sqref="K42 K45 K48">
    <cfRule type="containsBlanks" dxfId="1308" priority="5860">
      <formula>LEN(TRIM(K42))=0</formula>
    </cfRule>
  </conditionalFormatting>
  <conditionalFormatting sqref="K42 K45 K48">
    <cfRule type="notContainsBlanks" dxfId="1307" priority="5861">
      <formula>LEN(TRIM(K42))&gt;0</formula>
    </cfRule>
  </conditionalFormatting>
  <conditionalFormatting sqref="K42 K45 K48">
    <cfRule type="containsBlanks" dxfId="1306" priority="5862">
      <formula>LEN(TRIM(K42))=0</formula>
    </cfRule>
  </conditionalFormatting>
  <conditionalFormatting sqref="L39:L40">
    <cfRule type="notContainsBlanks" dxfId="1305" priority="5863">
      <formula>LEN(TRIM(L39))&gt;0</formula>
    </cfRule>
  </conditionalFormatting>
  <conditionalFormatting sqref="L39:L40">
    <cfRule type="containsBlanks" dxfId="1304" priority="5864">
      <formula>LEN(TRIM(L39))=0</formula>
    </cfRule>
  </conditionalFormatting>
  <conditionalFormatting sqref="L50">
    <cfRule type="notContainsBlanks" dxfId="1303" priority="5865">
      <formula>LEN(TRIM(L50))&gt;0</formula>
    </cfRule>
  </conditionalFormatting>
  <conditionalFormatting sqref="L50">
    <cfRule type="containsBlanks" dxfId="1302" priority="5866">
      <formula>LEN(TRIM(L50))=0</formula>
    </cfRule>
  </conditionalFormatting>
  <conditionalFormatting sqref="L50">
    <cfRule type="notContainsBlanks" dxfId="1301" priority="5867">
      <formula>LEN(TRIM(L50))&gt;0</formula>
    </cfRule>
  </conditionalFormatting>
  <conditionalFormatting sqref="L50">
    <cfRule type="containsBlanks" dxfId="1300" priority="5868">
      <formula>LEN(TRIM(L50))=0</formula>
    </cfRule>
  </conditionalFormatting>
  <conditionalFormatting sqref="L39:L40">
    <cfRule type="notContainsBlanks" dxfId="1299" priority="5869">
      <formula>LEN(TRIM(L39))&gt;0</formula>
    </cfRule>
  </conditionalFormatting>
  <conditionalFormatting sqref="L39:L40">
    <cfRule type="containsBlanks" dxfId="1298" priority="5870">
      <formula>LEN(TRIM(L39))=0</formula>
    </cfRule>
  </conditionalFormatting>
  <conditionalFormatting sqref="L40">
    <cfRule type="notContainsBlanks" dxfId="1297" priority="5871">
      <formula>LEN(TRIM(L40))&gt;0</formula>
    </cfRule>
  </conditionalFormatting>
  <conditionalFormatting sqref="L40">
    <cfRule type="containsBlanks" dxfId="1296" priority="5872">
      <formula>LEN(TRIM(L40))=0</formula>
    </cfRule>
  </conditionalFormatting>
  <conditionalFormatting sqref="L40">
    <cfRule type="notContainsBlanks" dxfId="1295" priority="5873">
      <formula>LEN(TRIM(L40))&gt;0</formula>
    </cfRule>
  </conditionalFormatting>
  <conditionalFormatting sqref="L40">
    <cfRule type="containsBlanks" dxfId="1294" priority="5874">
      <formula>LEN(TRIM(L40))=0</formula>
    </cfRule>
  </conditionalFormatting>
  <conditionalFormatting sqref="L41:L49">
    <cfRule type="notContainsBlanks" dxfId="1293" priority="5875">
      <formula>LEN(TRIM(L41))&gt;0</formula>
    </cfRule>
  </conditionalFormatting>
  <conditionalFormatting sqref="L41:L49">
    <cfRule type="containsBlanks" dxfId="1292" priority="5876">
      <formula>LEN(TRIM(L41))=0</formula>
    </cfRule>
  </conditionalFormatting>
  <conditionalFormatting sqref="L43 L46">
    <cfRule type="notContainsBlanks" dxfId="1291" priority="5877">
      <formula>LEN(TRIM(L43))&gt;0</formula>
    </cfRule>
  </conditionalFormatting>
  <conditionalFormatting sqref="L43 L46">
    <cfRule type="containsBlanks" dxfId="1290" priority="5878">
      <formula>LEN(TRIM(L43))=0</formula>
    </cfRule>
  </conditionalFormatting>
  <conditionalFormatting sqref="L41:L49">
    <cfRule type="notContainsBlanks" dxfId="1289" priority="5879">
      <formula>LEN(TRIM(L41))&gt;0</formula>
    </cfRule>
  </conditionalFormatting>
  <conditionalFormatting sqref="L41:L49">
    <cfRule type="containsBlanks" dxfId="1288" priority="5880">
      <formula>LEN(TRIM(L41))=0</formula>
    </cfRule>
  </conditionalFormatting>
  <conditionalFormatting sqref="L41:L49">
    <cfRule type="notContainsBlanks" dxfId="1287" priority="5881">
      <formula>LEN(TRIM(L41))&gt;0</formula>
    </cfRule>
  </conditionalFormatting>
  <conditionalFormatting sqref="L41:L49">
    <cfRule type="containsBlanks" dxfId="1286" priority="5882">
      <formula>LEN(TRIM(L41))=0</formula>
    </cfRule>
  </conditionalFormatting>
  <conditionalFormatting sqref="L41:L49">
    <cfRule type="notContainsBlanks" dxfId="1285" priority="5883">
      <formula>LEN(TRIM(L41))&gt;0</formula>
    </cfRule>
  </conditionalFormatting>
  <conditionalFormatting sqref="L41:L49">
    <cfRule type="containsBlanks" dxfId="1284" priority="5884">
      <formula>LEN(TRIM(L41))=0</formula>
    </cfRule>
  </conditionalFormatting>
  <conditionalFormatting sqref="L42 L45 L48">
    <cfRule type="notContainsBlanks" dxfId="1283" priority="5885">
      <formula>LEN(TRIM(L42))&gt;0</formula>
    </cfRule>
  </conditionalFormatting>
  <conditionalFormatting sqref="L42 L45 L48">
    <cfRule type="containsBlanks" dxfId="1282" priority="5886">
      <formula>LEN(TRIM(L42))=0</formula>
    </cfRule>
  </conditionalFormatting>
  <conditionalFormatting sqref="L42 L45 L48">
    <cfRule type="notContainsBlanks" dxfId="1281" priority="5887">
      <formula>LEN(TRIM(L42))&gt;0</formula>
    </cfRule>
  </conditionalFormatting>
  <conditionalFormatting sqref="L42 L45 L48">
    <cfRule type="containsBlanks" dxfId="1280" priority="5888">
      <formula>LEN(TRIM(L42))=0</formula>
    </cfRule>
  </conditionalFormatting>
  <conditionalFormatting sqref="L41 L49 L43:L44 L46:L47">
    <cfRule type="notContainsBlanks" dxfId="1279" priority="5889">
      <formula>LEN(TRIM(L41))&gt;0</formula>
    </cfRule>
  </conditionalFormatting>
  <conditionalFormatting sqref="L41 L49 L43:L44 L46:L47">
    <cfRule type="containsBlanks" dxfId="1278" priority="5890">
      <formula>LEN(TRIM(L41))=0</formula>
    </cfRule>
  </conditionalFormatting>
  <conditionalFormatting sqref="L41 L49 L43:L44 L46:L47">
    <cfRule type="notContainsBlanks" dxfId="1277" priority="5891">
      <formula>LEN(TRIM(L41))&gt;0</formula>
    </cfRule>
  </conditionalFormatting>
  <conditionalFormatting sqref="L41 L49 L43:L44 L46:L47">
    <cfRule type="containsBlanks" dxfId="1276" priority="5892">
      <formula>LEN(TRIM(L41))=0</formula>
    </cfRule>
  </conditionalFormatting>
  <conditionalFormatting sqref="L42 L45 L48">
    <cfRule type="notContainsBlanks" dxfId="1275" priority="5893">
      <formula>LEN(TRIM(L42))&gt;0</formula>
    </cfRule>
  </conditionalFormatting>
  <conditionalFormatting sqref="L42 L45 L48">
    <cfRule type="containsBlanks" dxfId="1274" priority="5894">
      <formula>LEN(TRIM(L42))=0</formula>
    </cfRule>
  </conditionalFormatting>
  <conditionalFormatting sqref="L42 L45 L48">
    <cfRule type="notContainsBlanks" dxfId="1273" priority="5895">
      <formula>LEN(TRIM(L42))&gt;0</formula>
    </cfRule>
  </conditionalFormatting>
  <conditionalFormatting sqref="L42 L45 L48">
    <cfRule type="containsBlanks" dxfId="1272" priority="5896">
      <formula>LEN(TRIM(L42))=0</formula>
    </cfRule>
  </conditionalFormatting>
  <conditionalFormatting sqref="M39:M40">
    <cfRule type="notContainsBlanks" dxfId="1271" priority="5897">
      <formula>LEN(TRIM(M39))&gt;0</formula>
    </cfRule>
  </conditionalFormatting>
  <conditionalFormatting sqref="M39:M40">
    <cfRule type="containsBlanks" dxfId="1270" priority="5898">
      <formula>LEN(TRIM(M39))=0</formula>
    </cfRule>
  </conditionalFormatting>
  <conditionalFormatting sqref="M50">
    <cfRule type="notContainsBlanks" dxfId="1269" priority="5899">
      <formula>LEN(TRIM(M50))&gt;0</formula>
    </cfRule>
  </conditionalFormatting>
  <conditionalFormatting sqref="M50">
    <cfRule type="containsBlanks" dxfId="1268" priority="5900">
      <formula>LEN(TRIM(M50))=0</formula>
    </cfRule>
  </conditionalFormatting>
  <conditionalFormatting sqref="M50">
    <cfRule type="notContainsBlanks" dxfId="1267" priority="5901">
      <formula>LEN(TRIM(M50))&gt;0</formula>
    </cfRule>
  </conditionalFormatting>
  <conditionalFormatting sqref="M50">
    <cfRule type="containsBlanks" dxfId="1266" priority="5902">
      <formula>LEN(TRIM(M50))=0</formula>
    </cfRule>
  </conditionalFormatting>
  <conditionalFormatting sqref="M39:M40">
    <cfRule type="notContainsBlanks" dxfId="1265" priority="5903">
      <formula>LEN(TRIM(M39))&gt;0</formula>
    </cfRule>
  </conditionalFormatting>
  <conditionalFormatting sqref="M39:M40">
    <cfRule type="containsBlanks" dxfId="1264" priority="5904">
      <formula>LEN(TRIM(M39))=0</formula>
    </cfRule>
  </conditionalFormatting>
  <conditionalFormatting sqref="M40">
    <cfRule type="notContainsBlanks" dxfId="1263" priority="5905">
      <formula>LEN(TRIM(M40))&gt;0</formula>
    </cfRule>
  </conditionalFormatting>
  <conditionalFormatting sqref="M40">
    <cfRule type="containsBlanks" dxfId="1262" priority="5906">
      <formula>LEN(TRIM(M40))=0</formula>
    </cfRule>
  </conditionalFormatting>
  <conditionalFormatting sqref="M40">
    <cfRule type="notContainsBlanks" dxfId="1261" priority="5907">
      <formula>LEN(TRIM(M40))&gt;0</formula>
    </cfRule>
  </conditionalFormatting>
  <conditionalFormatting sqref="M40">
    <cfRule type="containsBlanks" dxfId="1260" priority="5908">
      <formula>LEN(TRIM(M40))=0</formula>
    </cfRule>
  </conditionalFormatting>
  <conditionalFormatting sqref="M41:M49">
    <cfRule type="notContainsBlanks" dxfId="1259" priority="5909">
      <formula>LEN(TRIM(M41))&gt;0</formula>
    </cfRule>
  </conditionalFormatting>
  <conditionalFormatting sqref="M41:M49">
    <cfRule type="containsBlanks" dxfId="1258" priority="5910">
      <formula>LEN(TRIM(M41))=0</formula>
    </cfRule>
  </conditionalFormatting>
  <conditionalFormatting sqref="M43 M46">
    <cfRule type="notContainsBlanks" dxfId="1257" priority="5911">
      <formula>LEN(TRIM(M43))&gt;0</formula>
    </cfRule>
  </conditionalFormatting>
  <conditionalFormatting sqref="M43 M46">
    <cfRule type="containsBlanks" dxfId="1256" priority="5912">
      <formula>LEN(TRIM(M43))=0</formula>
    </cfRule>
  </conditionalFormatting>
  <conditionalFormatting sqref="M41:M49">
    <cfRule type="notContainsBlanks" dxfId="1255" priority="5913">
      <formula>LEN(TRIM(M41))&gt;0</formula>
    </cfRule>
  </conditionalFormatting>
  <conditionalFormatting sqref="M41:M49">
    <cfRule type="containsBlanks" dxfId="1254" priority="5914">
      <formula>LEN(TRIM(M41))=0</formula>
    </cfRule>
  </conditionalFormatting>
  <conditionalFormatting sqref="M41:M49">
    <cfRule type="notContainsBlanks" dxfId="1253" priority="5915">
      <formula>LEN(TRIM(M41))&gt;0</formula>
    </cfRule>
  </conditionalFormatting>
  <conditionalFormatting sqref="M41:M49">
    <cfRule type="containsBlanks" dxfId="1252" priority="5916">
      <formula>LEN(TRIM(M41))=0</formula>
    </cfRule>
  </conditionalFormatting>
  <conditionalFormatting sqref="M41:M49">
    <cfRule type="notContainsBlanks" dxfId="1251" priority="5917">
      <formula>LEN(TRIM(M41))&gt;0</formula>
    </cfRule>
  </conditionalFormatting>
  <conditionalFormatting sqref="M41:M49">
    <cfRule type="containsBlanks" dxfId="1250" priority="5918">
      <formula>LEN(TRIM(M41))=0</formula>
    </cfRule>
  </conditionalFormatting>
  <conditionalFormatting sqref="M42 M45 M48">
    <cfRule type="notContainsBlanks" dxfId="1249" priority="5919">
      <formula>LEN(TRIM(M42))&gt;0</formula>
    </cfRule>
  </conditionalFormatting>
  <conditionalFormatting sqref="M42 M45 M48">
    <cfRule type="containsBlanks" dxfId="1248" priority="5920">
      <formula>LEN(TRIM(M42))=0</formula>
    </cfRule>
  </conditionalFormatting>
  <conditionalFormatting sqref="M42 M45 M48">
    <cfRule type="notContainsBlanks" dxfId="1247" priority="5921">
      <formula>LEN(TRIM(M42))&gt;0</formula>
    </cfRule>
  </conditionalFormatting>
  <conditionalFormatting sqref="M42 M45 M48">
    <cfRule type="containsBlanks" dxfId="1246" priority="5922">
      <formula>LEN(TRIM(M42))=0</formula>
    </cfRule>
  </conditionalFormatting>
  <conditionalFormatting sqref="M41 M49 M43:M44 M46:M47">
    <cfRule type="notContainsBlanks" dxfId="1245" priority="5923">
      <formula>LEN(TRIM(M41))&gt;0</formula>
    </cfRule>
  </conditionalFormatting>
  <conditionalFormatting sqref="M41 M49 M43:M44 M46:M47">
    <cfRule type="containsBlanks" dxfId="1244" priority="5924">
      <formula>LEN(TRIM(M41))=0</formula>
    </cfRule>
  </conditionalFormatting>
  <conditionalFormatting sqref="M41 M49 M43:M44 M46:M47">
    <cfRule type="notContainsBlanks" dxfId="1243" priority="5925">
      <formula>LEN(TRIM(M41))&gt;0</formula>
    </cfRule>
  </conditionalFormatting>
  <conditionalFormatting sqref="M41 M49 M43:M44 M46:M47">
    <cfRule type="containsBlanks" dxfId="1242" priority="5926">
      <formula>LEN(TRIM(M41))=0</formula>
    </cfRule>
  </conditionalFormatting>
  <conditionalFormatting sqref="M42 M45 M48">
    <cfRule type="notContainsBlanks" dxfId="1241" priority="5927">
      <formula>LEN(TRIM(M42))&gt;0</formula>
    </cfRule>
  </conditionalFormatting>
  <conditionalFormatting sqref="M42 M45 M48">
    <cfRule type="containsBlanks" dxfId="1240" priority="5928">
      <formula>LEN(TRIM(M42))=0</formula>
    </cfRule>
  </conditionalFormatting>
  <conditionalFormatting sqref="M42 M45 M48">
    <cfRule type="notContainsBlanks" dxfId="1239" priority="5929">
      <formula>LEN(TRIM(M42))&gt;0</formula>
    </cfRule>
  </conditionalFormatting>
  <conditionalFormatting sqref="M42 M45 M48">
    <cfRule type="containsBlanks" dxfId="1238" priority="5930">
      <formula>LEN(TRIM(M42))=0</formula>
    </cfRule>
  </conditionalFormatting>
  <conditionalFormatting sqref="I27:I34">
    <cfRule type="notContainsBlanks" dxfId="1237" priority="5931">
      <formula>LEN(TRIM(I27))&gt;0</formula>
    </cfRule>
  </conditionalFormatting>
  <conditionalFormatting sqref="I27:I34">
    <cfRule type="containsBlanks" dxfId="1236" priority="5932">
      <formula>LEN(TRIM(I27))=0</formula>
    </cfRule>
  </conditionalFormatting>
  <conditionalFormatting sqref="I27">
    <cfRule type="notContainsBlanks" dxfId="1235" priority="5933">
      <formula>LEN(TRIM(I27))&gt;0</formula>
    </cfRule>
  </conditionalFormatting>
  <conditionalFormatting sqref="I27">
    <cfRule type="containsBlanks" dxfId="1234" priority="5934">
      <formula>LEN(TRIM(I27))=0</formula>
    </cfRule>
  </conditionalFormatting>
  <conditionalFormatting sqref="I33">
    <cfRule type="notContainsBlanks" dxfId="1233" priority="5935">
      <formula>LEN(TRIM(I33))&gt;0</formula>
    </cfRule>
  </conditionalFormatting>
  <conditionalFormatting sqref="I33">
    <cfRule type="containsBlanks" dxfId="1232" priority="5936">
      <formula>LEN(TRIM(I33))=0</formula>
    </cfRule>
  </conditionalFormatting>
  <conditionalFormatting sqref="I34">
    <cfRule type="notContainsBlanks" dxfId="1231" priority="5937">
      <formula>LEN(TRIM(I34))&gt;0</formula>
    </cfRule>
  </conditionalFormatting>
  <conditionalFormatting sqref="I34">
    <cfRule type="containsBlanks" dxfId="1230" priority="5938">
      <formula>LEN(TRIM(I34))=0</formula>
    </cfRule>
  </conditionalFormatting>
  <conditionalFormatting sqref="I27">
    <cfRule type="notContainsBlanks" dxfId="1229" priority="5939">
      <formula>LEN(TRIM(I27))&gt;0</formula>
    </cfRule>
  </conditionalFormatting>
  <conditionalFormatting sqref="I27">
    <cfRule type="containsBlanks" dxfId="1228" priority="5940">
      <formula>LEN(TRIM(I27))=0</formula>
    </cfRule>
  </conditionalFormatting>
  <conditionalFormatting sqref="I30">
    <cfRule type="notContainsBlanks" dxfId="1227" priority="5941">
      <formula>LEN(TRIM(I30))&gt;0</formula>
    </cfRule>
  </conditionalFormatting>
  <conditionalFormatting sqref="I30">
    <cfRule type="containsBlanks" dxfId="1226" priority="5942">
      <formula>LEN(TRIM(I30))=0</formula>
    </cfRule>
  </conditionalFormatting>
  <conditionalFormatting sqref="I34">
    <cfRule type="notContainsBlanks" dxfId="1225" priority="5943">
      <formula>LEN(TRIM(I34))&gt;0</formula>
    </cfRule>
  </conditionalFormatting>
  <conditionalFormatting sqref="I34">
    <cfRule type="containsBlanks" dxfId="1224" priority="5944">
      <formula>LEN(TRIM(I34))=0</formula>
    </cfRule>
  </conditionalFormatting>
  <conditionalFormatting sqref="I28:I29">
    <cfRule type="notContainsBlanks" dxfId="1223" priority="5945">
      <formula>LEN(TRIM(I28))&gt;0</formula>
    </cfRule>
  </conditionalFormatting>
  <conditionalFormatting sqref="I28:I29">
    <cfRule type="containsBlanks" dxfId="1222" priority="5946">
      <formula>LEN(TRIM(I28))=0</formula>
    </cfRule>
  </conditionalFormatting>
  <conditionalFormatting sqref="I31">
    <cfRule type="notContainsBlanks" dxfId="1221" priority="5947">
      <formula>LEN(TRIM(I31))&gt;0</formula>
    </cfRule>
  </conditionalFormatting>
  <conditionalFormatting sqref="I31">
    <cfRule type="containsBlanks" dxfId="1220" priority="5948">
      <formula>LEN(TRIM(I31))=0</formula>
    </cfRule>
  </conditionalFormatting>
  <conditionalFormatting sqref="I32">
    <cfRule type="notContainsBlanks" dxfId="1219" priority="5949">
      <formula>LEN(TRIM(I32))&gt;0</formula>
    </cfRule>
  </conditionalFormatting>
  <conditionalFormatting sqref="I32">
    <cfRule type="containsBlanks" dxfId="1218" priority="5950">
      <formula>LEN(TRIM(I32))=0</formula>
    </cfRule>
  </conditionalFormatting>
  <conditionalFormatting sqref="I33">
    <cfRule type="notContainsBlanks" dxfId="1217" priority="5951">
      <formula>LEN(TRIM(I33))&gt;0</formula>
    </cfRule>
  </conditionalFormatting>
  <conditionalFormatting sqref="I33">
    <cfRule type="containsBlanks" dxfId="1216" priority="5952">
      <formula>LEN(TRIM(I33))=0</formula>
    </cfRule>
  </conditionalFormatting>
  <conditionalFormatting sqref="I27">
    <cfRule type="notContainsBlanks" dxfId="1215" priority="5953">
      <formula>LEN(TRIM(I27))&gt;0</formula>
    </cfRule>
  </conditionalFormatting>
  <conditionalFormatting sqref="I27">
    <cfRule type="containsBlanks" dxfId="1214" priority="5954">
      <formula>LEN(TRIM(I27))=0</formula>
    </cfRule>
  </conditionalFormatting>
  <conditionalFormatting sqref="I27">
    <cfRule type="notContainsBlanks" dxfId="1213" priority="5955">
      <formula>LEN(TRIM(I27))&gt;0</formula>
    </cfRule>
  </conditionalFormatting>
  <conditionalFormatting sqref="I27">
    <cfRule type="containsBlanks" dxfId="1212" priority="5956">
      <formula>LEN(TRIM(I27))=0</formula>
    </cfRule>
  </conditionalFormatting>
  <conditionalFormatting sqref="I35:I38">
    <cfRule type="notContainsBlanks" dxfId="1211" priority="5957">
      <formula>LEN(TRIM(I35))&gt;0</formula>
    </cfRule>
  </conditionalFormatting>
  <conditionalFormatting sqref="I35:I38">
    <cfRule type="containsBlanks" dxfId="1210" priority="5958">
      <formula>LEN(TRIM(I35))=0</formula>
    </cfRule>
  </conditionalFormatting>
  <conditionalFormatting sqref="I35:I38">
    <cfRule type="notContainsBlanks" dxfId="1209" priority="5959">
      <formula>LEN(TRIM(I35))&gt;0</formula>
    </cfRule>
  </conditionalFormatting>
  <conditionalFormatting sqref="I35:I38">
    <cfRule type="containsBlanks" dxfId="1208" priority="5960">
      <formula>LEN(TRIM(I35))=0</formula>
    </cfRule>
  </conditionalFormatting>
  <conditionalFormatting sqref="I36">
    <cfRule type="notContainsBlanks" dxfId="1207" priority="5961">
      <formula>LEN(TRIM(I36))&gt;0</formula>
    </cfRule>
  </conditionalFormatting>
  <conditionalFormatting sqref="I36">
    <cfRule type="containsBlanks" dxfId="1206" priority="5962">
      <formula>LEN(TRIM(I36))=0</formula>
    </cfRule>
  </conditionalFormatting>
  <conditionalFormatting sqref="I37">
    <cfRule type="notContainsBlanks" dxfId="1205" priority="5963">
      <formula>LEN(TRIM(I37))&gt;0</formula>
    </cfRule>
  </conditionalFormatting>
  <conditionalFormatting sqref="I37">
    <cfRule type="containsBlanks" dxfId="1204" priority="5964">
      <formula>LEN(TRIM(I37))=0</formula>
    </cfRule>
  </conditionalFormatting>
  <conditionalFormatting sqref="I37">
    <cfRule type="notContainsBlanks" dxfId="1203" priority="5965">
      <formula>LEN(TRIM(I37))&gt;0</formula>
    </cfRule>
  </conditionalFormatting>
  <conditionalFormatting sqref="I37">
    <cfRule type="containsBlanks" dxfId="1202" priority="5966">
      <formula>LEN(TRIM(I37))=0</formula>
    </cfRule>
  </conditionalFormatting>
  <conditionalFormatting sqref="I37">
    <cfRule type="notContainsBlanks" dxfId="1201" priority="5967">
      <formula>LEN(TRIM(I37))&gt;0</formula>
    </cfRule>
  </conditionalFormatting>
  <conditionalFormatting sqref="I37">
    <cfRule type="containsBlanks" dxfId="1200" priority="5968">
      <formula>LEN(TRIM(I37))=0</formula>
    </cfRule>
  </conditionalFormatting>
  <conditionalFormatting sqref="I38">
    <cfRule type="notContainsBlanks" dxfId="1199" priority="5969">
      <formula>LEN(TRIM(I38))&gt;0</formula>
    </cfRule>
  </conditionalFormatting>
  <conditionalFormatting sqref="I38">
    <cfRule type="containsBlanks" dxfId="1198" priority="5970">
      <formula>LEN(TRIM(I38))=0</formula>
    </cfRule>
  </conditionalFormatting>
  <conditionalFormatting sqref="I36">
    <cfRule type="notContainsBlanks" dxfId="1197" priority="5971">
      <formula>LEN(TRIM(I36))&gt;0</formula>
    </cfRule>
  </conditionalFormatting>
  <conditionalFormatting sqref="I36">
    <cfRule type="containsBlanks" dxfId="1196" priority="5972">
      <formula>LEN(TRIM(I36))=0</formula>
    </cfRule>
  </conditionalFormatting>
  <conditionalFormatting sqref="I36">
    <cfRule type="notContainsBlanks" dxfId="1195" priority="5973">
      <formula>LEN(TRIM(I36))&gt;0</formula>
    </cfRule>
  </conditionalFormatting>
  <conditionalFormatting sqref="I36">
    <cfRule type="containsBlanks" dxfId="1194" priority="5974">
      <formula>LEN(TRIM(I36))=0</formula>
    </cfRule>
  </conditionalFormatting>
  <conditionalFormatting sqref="I38">
    <cfRule type="notContainsBlanks" dxfId="1193" priority="5975">
      <formula>LEN(TRIM(I38))&gt;0</formula>
    </cfRule>
  </conditionalFormatting>
  <conditionalFormatting sqref="I38">
    <cfRule type="containsBlanks" dxfId="1192" priority="5976">
      <formula>LEN(TRIM(I38))=0</formula>
    </cfRule>
  </conditionalFormatting>
  <conditionalFormatting sqref="I38">
    <cfRule type="notContainsBlanks" dxfId="1191" priority="5977">
      <formula>LEN(TRIM(I38))&gt;0</formula>
    </cfRule>
  </conditionalFormatting>
  <conditionalFormatting sqref="I38">
    <cfRule type="containsBlanks" dxfId="1190" priority="5978">
      <formula>LEN(TRIM(I38))=0</formula>
    </cfRule>
  </conditionalFormatting>
  <conditionalFormatting sqref="I28:I38">
    <cfRule type="notContainsBlanks" dxfId="1189" priority="5979">
      <formula>LEN(TRIM(I28))&gt;0</formula>
    </cfRule>
  </conditionalFormatting>
  <conditionalFormatting sqref="I28:I38">
    <cfRule type="containsBlanks" dxfId="1188" priority="5980">
      <formula>LEN(TRIM(I28))=0</formula>
    </cfRule>
  </conditionalFormatting>
  <conditionalFormatting sqref="I28:I29">
    <cfRule type="notContainsBlanks" dxfId="1187" priority="5981">
      <formula>LEN(TRIM(I28))&gt;0</formula>
    </cfRule>
  </conditionalFormatting>
  <conditionalFormatting sqref="I28:I29">
    <cfRule type="containsBlanks" dxfId="1186" priority="5982">
      <formula>LEN(TRIM(I28))=0</formula>
    </cfRule>
  </conditionalFormatting>
  <conditionalFormatting sqref="I33">
    <cfRule type="notContainsBlanks" dxfId="1185" priority="5983">
      <formula>LEN(TRIM(I33))&gt;0</formula>
    </cfRule>
  </conditionalFormatting>
  <conditionalFormatting sqref="I33">
    <cfRule type="containsBlanks" dxfId="1184" priority="5984">
      <formula>LEN(TRIM(I33))=0</formula>
    </cfRule>
  </conditionalFormatting>
  <conditionalFormatting sqref="I30:I32">
    <cfRule type="notContainsBlanks" dxfId="1183" priority="5985">
      <formula>LEN(TRIM(I30))&gt;0</formula>
    </cfRule>
  </conditionalFormatting>
  <conditionalFormatting sqref="I30:I32">
    <cfRule type="containsBlanks" dxfId="1182" priority="5986">
      <formula>LEN(TRIM(I30))=0</formula>
    </cfRule>
  </conditionalFormatting>
  <conditionalFormatting sqref="I34">
    <cfRule type="notContainsBlanks" dxfId="1181" priority="5987">
      <formula>LEN(TRIM(I34))&gt;0</formula>
    </cfRule>
  </conditionalFormatting>
  <conditionalFormatting sqref="I34">
    <cfRule type="containsBlanks" dxfId="1180" priority="5988">
      <formula>LEN(TRIM(I34))=0</formula>
    </cfRule>
  </conditionalFormatting>
  <conditionalFormatting sqref="I30:I32">
    <cfRule type="notContainsBlanks" dxfId="1179" priority="5989">
      <formula>LEN(TRIM(I30))&gt;0</formula>
    </cfRule>
  </conditionalFormatting>
  <conditionalFormatting sqref="I30:I32">
    <cfRule type="containsBlanks" dxfId="1178" priority="5990">
      <formula>LEN(TRIM(I30))=0</formula>
    </cfRule>
  </conditionalFormatting>
  <conditionalFormatting sqref="I35">
    <cfRule type="notContainsBlanks" dxfId="1177" priority="5991">
      <formula>LEN(TRIM(I35))&gt;0</formula>
    </cfRule>
  </conditionalFormatting>
  <conditionalFormatting sqref="I35">
    <cfRule type="containsBlanks" dxfId="1176" priority="5992">
      <formula>LEN(TRIM(I35))=0</formula>
    </cfRule>
  </conditionalFormatting>
  <conditionalFormatting sqref="I28:I29">
    <cfRule type="notContainsBlanks" dxfId="1175" priority="5993">
      <formula>LEN(TRIM(I28))&gt;0</formula>
    </cfRule>
  </conditionalFormatting>
  <conditionalFormatting sqref="I28:I29">
    <cfRule type="containsBlanks" dxfId="1174" priority="5994">
      <formula>LEN(TRIM(I28))=0</formula>
    </cfRule>
  </conditionalFormatting>
  <conditionalFormatting sqref="I33">
    <cfRule type="notContainsBlanks" dxfId="1173" priority="5995">
      <formula>LEN(TRIM(I33))&gt;0</formula>
    </cfRule>
  </conditionalFormatting>
  <conditionalFormatting sqref="I33">
    <cfRule type="containsBlanks" dxfId="1172" priority="5996">
      <formula>LEN(TRIM(I33))=0</formula>
    </cfRule>
  </conditionalFormatting>
  <conditionalFormatting sqref="I34">
    <cfRule type="notContainsBlanks" dxfId="1171" priority="5997">
      <formula>LEN(TRIM(I34))&gt;0</formula>
    </cfRule>
  </conditionalFormatting>
  <conditionalFormatting sqref="I34">
    <cfRule type="containsBlanks" dxfId="1170" priority="5998">
      <formula>LEN(TRIM(I34))=0</formula>
    </cfRule>
  </conditionalFormatting>
  <conditionalFormatting sqref="I35">
    <cfRule type="notContainsBlanks" dxfId="1169" priority="5999">
      <formula>LEN(TRIM(I35))&gt;0</formula>
    </cfRule>
  </conditionalFormatting>
  <conditionalFormatting sqref="I35">
    <cfRule type="containsBlanks" dxfId="1168" priority="6000">
      <formula>LEN(TRIM(I35))=0</formula>
    </cfRule>
  </conditionalFormatting>
  <conditionalFormatting sqref="I245">
    <cfRule type="notContainsBlanks" dxfId="1167" priority="6001">
      <formula>LEN(TRIM(I245))&gt;0</formula>
    </cfRule>
  </conditionalFormatting>
  <conditionalFormatting sqref="I245">
    <cfRule type="containsBlanks" dxfId="1166" priority="6002">
      <formula>LEN(TRIM(I245))=0</formula>
    </cfRule>
  </conditionalFormatting>
  <conditionalFormatting sqref="I245">
    <cfRule type="notContainsBlanks" dxfId="1165" priority="6003">
      <formula>LEN(TRIM(I245))&gt;0</formula>
    </cfRule>
  </conditionalFormatting>
  <conditionalFormatting sqref="I245">
    <cfRule type="containsBlanks" dxfId="1164" priority="6004">
      <formula>LEN(TRIM(I245))=0</formula>
    </cfRule>
  </conditionalFormatting>
  <conditionalFormatting sqref="I245">
    <cfRule type="notContainsBlanks" dxfId="1163" priority="6005">
      <formula>LEN(TRIM(I245))&gt;0</formula>
    </cfRule>
  </conditionalFormatting>
  <conditionalFormatting sqref="I245">
    <cfRule type="containsBlanks" dxfId="1162" priority="6006">
      <formula>LEN(TRIM(I245))=0</formula>
    </cfRule>
  </conditionalFormatting>
  <conditionalFormatting sqref="R129:R139">
    <cfRule type="notContainsBlanks" dxfId="1161" priority="6007">
      <formula>LEN(TRIM(R129))&gt;0</formula>
    </cfRule>
  </conditionalFormatting>
  <conditionalFormatting sqref="R129:R139">
    <cfRule type="containsBlanks" dxfId="1160" priority="6008">
      <formula>LEN(TRIM(R129))=0</formula>
    </cfRule>
  </conditionalFormatting>
  <conditionalFormatting sqref="R129">
    <cfRule type="notContainsBlanks" dxfId="1159" priority="6009">
      <formula>LEN(TRIM(R129))&gt;0</formula>
    </cfRule>
  </conditionalFormatting>
  <conditionalFormatting sqref="R129">
    <cfRule type="containsBlanks" dxfId="1158" priority="6010">
      <formula>LEN(TRIM(R129))=0</formula>
    </cfRule>
  </conditionalFormatting>
  <conditionalFormatting sqref="R132">
    <cfRule type="notContainsBlanks" dxfId="1157" priority="6011">
      <formula>LEN(TRIM(R132))&gt;0</formula>
    </cfRule>
  </conditionalFormatting>
  <conditionalFormatting sqref="R132">
    <cfRule type="containsBlanks" dxfId="1156" priority="6012">
      <formula>LEN(TRIM(R132))=0</formula>
    </cfRule>
  </conditionalFormatting>
  <conditionalFormatting sqref="R133">
    <cfRule type="notContainsBlanks" dxfId="1155" priority="6013">
      <formula>LEN(TRIM(R133))&gt;0</formula>
    </cfRule>
  </conditionalFormatting>
  <conditionalFormatting sqref="R133">
    <cfRule type="containsBlanks" dxfId="1154" priority="6014">
      <formula>LEN(TRIM(R133))=0</formula>
    </cfRule>
  </conditionalFormatting>
  <conditionalFormatting sqref="R134">
    <cfRule type="notContainsBlanks" dxfId="1153" priority="6015">
      <formula>LEN(TRIM(R134))&gt;0</formula>
    </cfRule>
  </conditionalFormatting>
  <conditionalFormatting sqref="R134">
    <cfRule type="containsBlanks" dxfId="1152" priority="6016">
      <formula>LEN(TRIM(R134))=0</formula>
    </cfRule>
  </conditionalFormatting>
  <conditionalFormatting sqref="R135">
    <cfRule type="notContainsBlanks" dxfId="1151" priority="6017">
      <formula>LEN(TRIM(R135))&gt;0</formula>
    </cfRule>
  </conditionalFormatting>
  <conditionalFormatting sqref="R135">
    <cfRule type="containsBlanks" dxfId="1150" priority="6018">
      <formula>LEN(TRIM(R135))=0</formula>
    </cfRule>
  </conditionalFormatting>
  <conditionalFormatting sqref="R136:R139">
    <cfRule type="notContainsBlanks" dxfId="1149" priority="6019">
      <formula>LEN(TRIM(R136))&gt;0</formula>
    </cfRule>
  </conditionalFormatting>
  <conditionalFormatting sqref="R136:R139">
    <cfRule type="containsBlanks" dxfId="1148" priority="6020">
      <formula>LEN(TRIM(R136))=0</formula>
    </cfRule>
  </conditionalFormatting>
  <conditionalFormatting sqref="R137">
    <cfRule type="notContainsBlanks" dxfId="1147" priority="6021">
      <formula>LEN(TRIM(R137))&gt;0</formula>
    </cfRule>
  </conditionalFormatting>
  <conditionalFormatting sqref="R137">
    <cfRule type="containsBlanks" dxfId="1146" priority="6022">
      <formula>LEN(TRIM(R137))=0</formula>
    </cfRule>
  </conditionalFormatting>
  <conditionalFormatting sqref="R138:R139">
    <cfRule type="notContainsBlanks" dxfId="1145" priority="6023">
      <formula>LEN(TRIM(R138))&gt;0</formula>
    </cfRule>
  </conditionalFormatting>
  <conditionalFormatting sqref="R138:R139">
    <cfRule type="containsBlanks" dxfId="1144" priority="6024">
      <formula>LEN(TRIM(R138))=0</formula>
    </cfRule>
  </conditionalFormatting>
  <conditionalFormatting sqref="R139">
    <cfRule type="notContainsBlanks" dxfId="1143" priority="6025">
      <formula>LEN(TRIM(R139))&gt;0</formula>
    </cfRule>
  </conditionalFormatting>
  <conditionalFormatting sqref="R139">
    <cfRule type="containsBlanks" dxfId="1142" priority="6026">
      <formula>LEN(TRIM(R139))=0</formula>
    </cfRule>
  </conditionalFormatting>
  <conditionalFormatting sqref="Q129:Q139">
    <cfRule type="notContainsBlanks" dxfId="1141" priority="6027">
      <formula>LEN(TRIM(Q129))&gt;0</formula>
    </cfRule>
  </conditionalFormatting>
  <conditionalFormatting sqref="Q129:Q139">
    <cfRule type="containsBlanks" dxfId="1140" priority="6028">
      <formula>LEN(TRIM(Q129))=0</formula>
    </cfRule>
  </conditionalFormatting>
  <conditionalFormatting sqref="Q129">
    <cfRule type="notContainsBlanks" dxfId="1139" priority="6029">
      <formula>LEN(TRIM(Q129))&gt;0</formula>
    </cfRule>
  </conditionalFormatting>
  <conditionalFormatting sqref="Q129">
    <cfRule type="containsBlanks" dxfId="1138" priority="6030">
      <formula>LEN(TRIM(Q129))=0</formula>
    </cfRule>
  </conditionalFormatting>
  <conditionalFormatting sqref="Q132">
    <cfRule type="notContainsBlanks" dxfId="1137" priority="6031">
      <formula>LEN(TRIM(Q132))&gt;0</formula>
    </cfRule>
  </conditionalFormatting>
  <conditionalFormatting sqref="Q132">
    <cfRule type="containsBlanks" dxfId="1136" priority="6032">
      <formula>LEN(TRIM(Q132))=0</formula>
    </cfRule>
  </conditionalFormatting>
  <conditionalFormatting sqref="Q133">
    <cfRule type="notContainsBlanks" dxfId="1135" priority="6033">
      <formula>LEN(TRIM(Q133))&gt;0</formula>
    </cfRule>
  </conditionalFormatting>
  <conditionalFormatting sqref="Q133">
    <cfRule type="containsBlanks" dxfId="1134" priority="6034">
      <formula>LEN(TRIM(Q133))=0</formula>
    </cfRule>
  </conditionalFormatting>
  <conditionalFormatting sqref="Q134">
    <cfRule type="notContainsBlanks" dxfId="1133" priority="6035">
      <formula>LEN(TRIM(Q134))&gt;0</formula>
    </cfRule>
  </conditionalFormatting>
  <conditionalFormatting sqref="Q134">
    <cfRule type="containsBlanks" dxfId="1132" priority="6036">
      <formula>LEN(TRIM(Q134))=0</formula>
    </cfRule>
  </conditionalFormatting>
  <conditionalFormatting sqref="Q135">
    <cfRule type="notContainsBlanks" dxfId="1131" priority="6037">
      <formula>LEN(TRIM(Q135))&gt;0</formula>
    </cfRule>
  </conditionalFormatting>
  <conditionalFormatting sqref="Q135">
    <cfRule type="containsBlanks" dxfId="1130" priority="6038">
      <formula>LEN(TRIM(Q135))=0</formula>
    </cfRule>
  </conditionalFormatting>
  <conditionalFormatting sqref="Q136:Q139">
    <cfRule type="notContainsBlanks" dxfId="1129" priority="6039">
      <formula>LEN(TRIM(Q136))&gt;0</formula>
    </cfRule>
  </conditionalFormatting>
  <conditionalFormatting sqref="Q136:Q139">
    <cfRule type="containsBlanks" dxfId="1128" priority="6040">
      <formula>LEN(TRIM(Q136))=0</formula>
    </cfRule>
  </conditionalFormatting>
  <conditionalFormatting sqref="Q137">
    <cfRule type="notContainsBlanks" dxfId="1127" priority="6041">
      <formula>LEN(TRIM(Q137))&gt;0</formula>
    </cfRule>
  </conditionalFormatting>
  <conditionalFormatting sqref="Q137">
    <cfRule type="containsBlanks" dxfId="1126" priority="6042">
      <formula>LEN(TRIM(Q137))=0</formula>
    </cfRule>
  </conditionalFormatting>
  <conditionalFormatting sqref="Q138:Q139">
    <cfRule type="notContainsBlanks" dxfId="1125" priority="6043">
      <formula>LEN(TRIM(Q138))&gt;0</formula>
    </cfRule>
  </conditionalFormatting>
  <conditionalFormatting sqref="Q138:Q139">
    <cfRule type="containsBlanks" dxfId="1124" priority="6044">
      <formula>LEN(TRIM(Q138))=0</formula>
    </cfRule>
  </conditionalFormatting>
  <conditionalFormatting sqref="Q139">
    <cfRule type="notContainsBlanks" dxfId="1123" priority="6045">
      <formula>LEN(TRIM(Q139))&gt;0</formula>
    </cfRule>
  </conditionalFormatting>
  <conditionalFormatting sqref="Q139">
    <cfRule type="containsBlanks" dxfId="1122" priority="6046">
      <formula>LEN(TRIM(Q139))=0</formula>
    </cfRule>
  </conditionalFormatting>
  <conditionalFormatting sqref="P129:P139">
    <cfRule type="notContainsBlanks" dxfId="1121" priority="6047">
      <formula>LEN(TRIM(P129))&gt;0</formula>
    </cfRule>
  </conditionalFormatting>
  <conditionalFormatting sqref="P129:P139">
    <cfRule type="containsBlanks" dxfId="1120" priority="6048">
      <formula>LEN(TRIM(P129))=0</formula>
    </cfRule>
  </conditionalFormatting>
  <conditionalFormatting sqref="P129">
    <cfRule type="notContainsBlanks" dxfId="1119" priority="6049">
      <formula>LEN(TRIM(P129))&gt;0</formula>
    </cfRule>
  </conditionalFormatting>
  <conditionalFormatting sqref="P129">
    <cfRule type="containsBlanks" dxfId="1118" priority="6050">
      <formula>LEN(TRIM(P129))=0</formula>
    </cfRule>
  </conditionalFormatting>
  <conditionalFormatting sqref="P132">
    <cfRule type="notContainsBlanks" dxfId="1117" priority="6051">
      <formula>LEN(TRIM(P132))&gt;0</formula>
    </cfRule>
  </conditionalFormatting>
  <conditionalFormatting sqref="P132">
    <cfRule type="containsBlanks" dxfId="1116" priority="6052">
      <formula>LEN(TRIM(P132))=0</formula>
    </cfRule>
  </conditionalFormatting>
  <conditionalFormatting sqref="P133">
    <cfRule type="notContainsBlanks" dxfId="1115" priority="6053">
      <formula>LEN(TRIM(P133))&gt;0</formula>
    </cfRule>
  </conditionalFormatting>
  <conditionalFormatting sqref="P133">
    <cfRule type="containsBlanks" dxfId="1114" priority="6054">
      <formula>LEN(TRIM(P133))=0</formula>
    </cfRule>
  </conditionalFormatting>
  <conditionalFormatting sqref="P134">
    <cfRule type="notContainsBlanks" dxfId="1113" priority="6055">
      <formula>LEN(TRIM(P134))&gt;0</formula>
    </cfRule>
  </conditionalFormatting>
  <conditionalFormatting sqref="P134">
    <cfRule type="containsBlanks" dxfId="1112" priority="6056">
      <formula>LEN(TRIM(P134))=0</formula>
    </cfRule>
  </conditionalFormatting>
  <conditionalFormatting sqref="P135">
    <cfRule type="notContainsBlanks" dxfId="1111" priority="6057">
      <formula>LEN(TRIM(P135))&gt;0</formula>
    </cfRule>
  </conditionalFormatting>
  <conditionalFormatting sqref="P135">
    <cfRule type="containsBlanks" dxfId="1110" priority="6058">
      <formula>LEN(TRIM(P135))=0</formula>
    </cfRule>
  </conditionalFormatting>
  <conditionalFormatting sqref="P136:P139">
    <cfRule type="notContainsBlanks" dxfId="1109" priority="6059">
      <formula>LEN(TRIM(P136))&gt;0</formula>
    </cfRule>
  </conditionalFormatting>
  <conditionalFormatting sqref="P136:P139">
    <cfRule type="containsBlanks" dxfId="1108" priority="6060">
      <formula>LEN(TRIM(P136))=0</formula>
    </cfRule>
  </conditionalFormatting>
  <conditionalFormatting sqref="P137">
    <cfRule type="notContainsBlanks" dxfId="1107" priority="6061">
      <formula>LEN(TRIM(P137))&gt;0</formula>
    </cfRule>
  </conditionalFormatting>
  <conditionalFormatting sqref="P137">
    <cfRule type="containsBlanks" dxfId="1106" priority="6062">
      <formula>LEN(TRIM(P137))=0</formula>
    </cfRule>
  </conditionalFormatting>
  <conditionalFormatting sqref="P138:P139">
    <cfRule type="notContainsBlanks" dxfId="1105" priority="6063">
      <formula>LEN(TRIM(P138))&gt;0</formula>
    </cfRule>
  </conditionalFormatting>
  <conditionalFormatting sqref="P138:P139">
    <cfRule type="containsBlanks" dxfId="1104" priority="6064">
      <formula>LEN(TRIM(P138))=0</formula>
    </cfRule>
  </conditionalFormatting>
  <conditionalFormatting sqref="P139">
    <cfRule type="notContainsBlanks" dxfId="1103" priority="6065">
      <formula>LEN(TRIM(P139))&gt;0</formula>
    </cfRule>
  </conditionalFormatting>
  <conditionalFormatting sqref="P139">
    <cfRule type="containsBlanks" dxfId="1102" priority="6066">
      <formula>LEN(TRIM(P139))=0</formula>
    </cfRule>
  </conditionalFormatting>
  <conditionalFormatting sqref="I244">
    <cfRule type="notContainsBlanks" dxfId="1101" priority="6067">
      <formula>LEN(TRIM(I244))&gt;0</formula>
    </cfRule>
  </conditionalFormatting>
  <conditionalFormatting sqref="I244">
    <cfRule type="containsBlanks" dxfId="1100" priority="6068">
      <formula>LEN(TRIM(I244))=0</formula>
    </cfRule>
  </conditionalFormatting>
  <conditionalFormatting sqref="I244">
    <cfRule type="notContainsBlanks" dxfId="1099" priority="6069">
      <formula>LEN(TRIM(I244))&gt;0</formula>
    </cfRule>
  </conditionalFormatting>
  <conditionalFormatting sqref="I244">
    <cfRule type="containsBlanks" dxfId="1098" priority="6070">
      <formula>LEN(TRIM(I244))=0</formula>
    </cfRule>
  </conditionalFormatting>
  <conditionalFormatting sqref="H153">
    <cfRule type="notContainsBlanks" dxfId="1097" priority="6071">
      <formula>LEN(TRIM(H153))&gt;0</formula>
    </cfRule>
  </conditionalFormatting>
  <conditionalFormatting sqref="H153">
    <cfRule type="containsBlanks" dxfId="1096" priority="6072">
      <formula>LEN(TRIM(H153))=0</formula>
    </cfRule>
  </conditionalFormatting>
  <conditionalFormatting sqref="H164">
    <cfRule type="notContainsBlanks" dxfId="1095" priority="6073">
      <formula>LEN(TRIM(H164))&gt;0</formula>
    </cfRule>
  </conditionalFormatting>
  <conditionalFormatting sqref="H164">
    <cfRule type="containsBlanks" dxfId="1094" priority="6074">
      <formula>LEN(TRIM(H164))=0</formula>
    </cfRule>
  </conditionalFormatting>
  <conditionalFormatting sqref="H164">
    <cfRule type="notContainsBlanks" dxfId="1093" priority="6075">
      <formula>LEN(TRIM(H164))&gt;0</formula>
    </cfRule>
  </conditionalFormatting>
  <conditionalFormatting sqref="H164">
    <cfRule type="containsBlanks" dxfId="1092" priority="6076">
      <formula>LEN(TRIM(H164))=0</formula>
    </cfRule>
  </conditionalFormatting>
  <conditionalFormatting sqref="H173">
    <cfRule type="notContainsBlanks" dxfId="1091" priority="6077">
      <formula>LEN(TRIM(H173))&gt;0</formula>
    </cfRule>
  </conditionalFormatting>
  <conditionalFormatting sqref="H173">
    <cfRule type="containsBlanks" dxfId="1090" priority="6078">
      <formula>LEN(TRIM(H173))=0</formula>
    </cfRule>
  </conditionalFormatting>
  <conditionalFormatting sqref="H175">
    <cfRule type="notContainsBlanks" dxfId="1089" priority="6079">
      <formula>LEN(TRIM(H175))&gt;0</formula>
    </cfRule>
  </conditionalFormatting>
  <conditionalFormatting sqref="H175">
    <cfRule type="containsBlanks" dxfId="1088" priority="6080">
      <formula>LEN(TRIM(H175))=0</formula>
    </cfRule>
  </conditionalFormatting>
  <conditionalFormatting sqref="H175">
    <cfRule type="notContainsBlanks" dxfId="1087" priority="6081">
      <formula>LEN(TRIM(H175))&gt;0</formula>
    </cfRule>
  </conditionalFormatting>
  <conditionalFormatting sqref="H175">
    <cfRule type="containsBlanks" dxfId="1086" priority="6082">
      <formula>LEN(TRIM(H175))=0</formula>
    </cfRule>
  </conditionalFormatting>
  <conditionalFormatting sqref="H175">
    <cfRule type="notContainsBlanks" dxfId="1085" priority="6083">
      <formula>LEN(TRIM(H175))&gt;0</formula>
    </cfRule>
  </conditionalFormatting>
  <conditionalFormatting sqref="H175">
    <cfRule type="containsBlanks" dxfId="1084" priority="6084">
      <formula>LEN(TRIM(H175))=0</formula>
    </cfRule>
  </conditionalFormatting>
  <conditionalFormatting sqref="T314">
    <cfRule type="notContainsBlanks" dxfId="1083" priority="6085">
      <formula>LEN(TRIM(T314))&gt;0</formula>
    </cfRule>
  </conditionalFormatting>
  <conditionalFormatting sqref="T314">
    <cfRule type="containsBlanks" dxfId="1082" priority="6086">
      <formula>LEN(TRIM(T314))=0</formula>
    </cfRule>
  </conditionalFormatting>
  <conditionalFormatting sqref="T314">
    <cfRule type="notContainsBlanks" dxfId="1081" priority="6087">
      <formula>LEN(TRIM(T314))&gt;0</formula>
    </cfRule>
  </conditionalFormatting>
  <conditionalFormatting sqref="T314">
    <cfRule type="containsBlanks" dxfId="1080" priority="6088">
      <formula>LEN(TRIM(T314))=0</formula>
    </cfRule>
  </conditionalFormatting>
  <conditionalFormatting sqref="T314">
    <cfRule type="notContainsBlanks" dxfId="1079" priority="6089">
      <formula>LEN(TRIM(T314))&gt;0</formula>
    </cfRule>
  </conditionalFormatting>
  <conditionalFormatting sqref="T314">
    <cfRule type="containsBlanks" dxfId="1078" priority="6090">
      <formula>LEN(TRIM(T314))=0</formula>
    </cfRule>
  </conditionalFormatting>
  <conditionalFormatting sqref="T314">
    <cfRule type="notContainsBlanks" dxfId="1077" priority="6091">
      <formula>LEN(TRIM(T314))&gt;0</formula>
    </cfRule>
  </conditionalFormatting>
  <conditionalFormatting sqref="T314">
    <cfRule type="containsBlanks" dxfId="1076" priority="6092">
      <formula>LEN(TRIM(T314))=0</formula>
    </cfRule>
  </conditionalFormatting>
  <conditionalFormatting sqref="T314">
    <cfRule type="notContainsBlanks" dxfId="1075" priority="6093">
      <formula>LEN(TRIM(T314))&gt;0</formula>
    </cfRule>
  </conditionalFormatting>
  <conditionalFormatting sqref="T314">
    <cfRule type="containsBlanks" dxfId="1074" priority="6094">
      <formula>LEN(TRIM(T314))=0</formula>
    </cfRule>
  </conditionalFormatting>
  <conditionalFormatting sqref="T314">
    <cfRule type="notContainsBlanks" dxfId="1073" priority="6095">
      <formula>LEN(TRIM(T314))&gt;0</formula>
    </cfRule>
  </conditionalFormatting>
  <conditionalFormatting sqref="T314">
    <cfRule type="containsBlanks" dxfId="1072" priority="6096">
      <formula>LEN(TRIM(T314))=0</formula>
    </cfRule>
  </conditionalFormatting>
  <conditionalFormatting sqref="I307:I308 I298:I305 I310:I311">
    <cfRule type="notContainsBlanks" dxfId="1071" priority="6097">
      <formula>LEN(TRIM(I307))&gt;0</formula>
    </cfRule>
  </conditionalFormatting>
  <conditionalFormatting sqref="I307:I308 I298:I305 I310:I311">
    <cfRule type="containsBlanks" dxfId="1070" priority="6098">
      <formula>LEN(TRIM(I307))=0</formula>
    </cfRule>
  </conditionalFormatting>
  <conditionalFormatting sqref="I302:I305">
    <cfRule type="notContainsBlanks" dxfId="1069" priority="6099">
      <formula>LEN(TRIM(I302))&gt;0</formula>
    </cfRule>
  </conditionalFormatting>
  <conditionalFormatting sqref="I302:I305">
    <cfRule type="containsBlanks" dxfId="1068" priority="6100">
      <formula>LEN(TRIM(I302))=0</formula>
    </cfRule>
  </conditionalFormatting>
  <conditionalFormatting sqref="I302:I303">
    <cfRule type="notContainsBlanks" dxfId="1067" priority="6101">
      <formula>LEN(TRIM(I302))&gt;0</formula>
    </cfRule>
  </conditionalFormatting>
  <conditionalFormatting sqref="I302:I303">
    <cfRule type="containsBlanks" dxfId="1066" priority="6102">
      <formula>LEN(TRIM(I302))=0</formula>
    </cfRule>
  </conditionalFormatting>
  <conditionalFormatting sqref="I302:I303">
    <cfRule type="notContainsBlanks" dxfId="1065" priority="6103">
      <formula>LEN(TRIM(I302))&gt;0</formula>
    </cfRule>
  </conditionalFormatting>
  <conditionalFormatting sqref="I302:I303">
    <cfRule type="containsBlanks" dxfId="1064" priority="6104">
      <formula>LEN(TRIM(I302))=0</formula>
    </cfRule>
  </conditionalFormatting>
  <conditionalFormatting sqref="I302:I303">
    <cfRule type="notContainsBlanks" dxfId="1063" priority="6105">
      <formula>LEN(TRIM(I302))&gt;0</formula>
    </cfRule>
  </conditionalFormatting>
  <conditionalFormatting sqref="I302:I303">
    <cfRule type="containsBlanks" dxfId="1062" priority="6106">
      <formula>LEN(TRIM(I302))=0</formula>
    </cfRule>
  </conditionalFormatting>
  <conditionalFormatting sqref="I302:I303">
    <cfRule type="notContainsBlanks" dxfId="1061" priority="6107">
      <formula>LEN(TRIM(I302))&gt;0</formula>
    </cfRule>
  </conditionalFormatting>
  <conditionalFormatting sqref="I302:I303">
    <cfRule type="containsBlanks" dxfId="1060" priority="6108">
      <formula>LEN(TRIM(I302))=0</formula>
    </cfRule>
  </conditionalFormatting>
  <conditionalFormatting sqref="I305 I307">
    <cfRule type="notContainsBlanks" dxfId="1059" priority="6109">
      <formula>LEN(TRIM(I305))&gt;0</formula>
    </cfRule>
  </conditionalFormatting>
  <conditionalFormatting sqref="I305 I307">
    <cfRule type="containsBlanks" dxfId="1058" priority="6110">
      <formula>LEN(TRIM(I305))=0</formula>
    </cfRule>
  </conditionalFormatting>
  <conditionalFormatting sqref="I305 I307">
    <cfRule type="notContainsBlanks" dxfId="1057" priority="6111">
      <formula>LEN(TRIM(I305))&gt;0</formula>
    </cfRule>
  </conditionalFormatting>
  <conditionalFormatting sqref="I305 I307">
    <cfRule type="containsBlanks" dxfId="1056" priority="6112">
      <formula>LEN(TRIM(I305))=0</formula>
    </cfRule>
  </conditionalFormatting>
  <conditionalFormatting sqref="I305 I307">
    <cfRule type="notContainsBlanks" dxfId="1055" priority="6113">
      <formula>LEN(TRIM(I305))&gt;0</formula>
    </cfRule>
  </conditionalFormatting>
  <conditionalFormatting sqref="I305 I307">
    <cfRule type="containsBlanks" dxfId="1054" priority="6114">
      <formula>LEN(TRIM(I305))=0</formula>
    </cfRule>
  </conditionalFormatting>
  <conditionalFormatting sqref="I299:I300">
    <cfRule type="notContainsBlanks" dxfId="1053" priority="6115">
      <formula>LEN(TRIM(I299))&gt;0</formula>
    </cfRule>
  </conditionalFormatting>
  <conditionalFormatting sqref="I299:I300">
    <cfRule type="containsBlanks" dxfId="1052" priority="6116">
      <formula>LEN(TRIM(I299))=0</formula>
    </cfRule>
  </conditionalFormatting>
  <conditionalFormatting sqref="I307">
    <cfRule type="notContainsBlanks" dxfId="1051" priority="6117">
      <formula>LEN(TRIM(I307))&gt;0</formula>
    </cfRule>
  </conditionalFormatting>
  <conditionalFormatting sqref="I307">
    <cfRule type="containsBlanks" dxfId="1050" priority="6118">
      <formula>LEN(TRIM(I307))=0</formula>
    </cfRule>
  </conditionalFormatting>
  <conditionalFormatting sqref="I301">
    <cfRule type="notContainsBlanks" dxfId="1049" priority="6119">
      <formula>LEN(TRIM(I301))&gt;0</formula>
    </cfRule>
  </conditionalFormatting>
  <conditionalFormatting sqref="I301">
    <cfRule type="containsBlanks" dxfId="1048" priority="6120">
      <formula>LEN(TRIM(I301))=0</formula>
    </cfRule>
  </conditionalFormatting>
  <conditionalFormatting sqref="I307">
    <cfRule type="notContainsBlanks" dxfId="1047" priority="6121">
      <formula>LEN(TRIM(I307))&gt;0</formula>
    </cfRule>
  </conditionalFormatting>
  <conditionalFormatting sqref="I307">
    <cfRule type="containsBlanks" dxfId="1046" priority="6122">
      <formula>LEN(TRIM(I307))=0</formula>
    </cfRule>
  </conditionalFormatting>
  <conditionalFormatting sqref="I310">
    <cfRule type="notContainsBlanks" dxfId="1045" priority="6123">
      <formula>LEN(TRIM(I310))&gt;0</formula>
    </cfRule>
  </conditionalFormatting>
  <conditionalFormatting sqref="I310">
    <cfRule type="containsBlanks" dxfId="1044" priority="6124">
      <formula>LEN(TRIM(I310))=0</formula>
    </cfRule>
  </conditionalFormatting>
  <conditionalFormatting sqref="I310">
    <cfRule type="notContainsBlanks" dxfId="1043" priority="6125">
      <formula>LEN(TRIM(I310))&gt;0</formula>
    </cfRule>
  </conditionalFormatting>
  <conditionalFormatting sqref="I310">
    <cfRule type="containsBlanks" dxfId="1042" priority="6126">
      <formula>LEN(TRIM(I310))=0</formula>
    </cfRule>
  </conditionalFormatting>
  <conditionalFormatting sqref="I310">
    <cfRule type="notContainsBlanks" dxfId="1041" priority="6127">
      <formula>LEN(TRIM(I310))&gt;0</formula>
    </cfRule>
  </conditionalFormatting>
  <conditionalFormatting sqref="I310">
    <cfRule type="containsBlanks" dxfId="1040" priority="6128">
      <formula>LEN(TRIM(I310))=0</formula>
    </cfRule>
  </conditionalFormatting>
  <conditionalFormatting sqref="I311">
    <cfRule type="notContainsBlanks" dxfId="1039" priority="6129">
      <formula>LEN(TRIM(I311))&gt;0</formula>
    </cfRule>
  </conditionalFormatting>
  <conditionalFormatting sqref="I311">
    <cfRule type="containsBlanks" dxfId="1038" priority="6130">
      <formula>LEN(TRIM(I311))=0</formula>
    </cfRule>
  </conditionalFormatting>
  <conditionalFormatting sqref="I311">
    <cfRule type="notContainsBlanks" dxfId="1037" priority="6131">
      <formula>LEN(TRIM(I311))&gt;0</formula>
    </cfRule>
  </conditionalFormatting>
  <conditionalFormatting sqref="I311">
    <cfRule type="containsBlanks" dxfId="1036" priority="6132">
      <formula>LEN(TRIM(I311))=0</formula>
    </cfRule>
  </conditionalFormatting>
  <conditionalFormatting sqref="I311">
    <cfRule type="notContainsBlanks" dxfId="1035" priority="6133">
      <formula>LEN(TRIM(I311))&gt;0</formula>
    </cfRule>
  </conditionalFormatting>
  <conditionalFormatting sqref="I311">
    <cfRule type="containsBlanks" dxfId="1034" priority="6134">
      <formula>LEN(TRIM(I311))=0</formula>
    </cfRule>
  </conditionalFormatting>
  <conditionalFormatting sqref="I308 I310:I311">
    <cfRule type="notContainsBlanks" dxfId="1033" priority="6135">
      <formula>LEN(TRIM(I308))&gt;0</formula>
    </cfRule>
  </conditionalFormatting>
  <conditionalFormatting sqref="I308 I310:I311">
    <cfRule type="containsBlanks" dxfId="1032" priority="6136">
      <formula>LEN(TRIM(I308))=0</formula>
    </cfRule>
  </conditionalFormatting>
  <conditionalFormatting sqref="I310:I311">
    <cfRule type="notContainsBlanks" dxfId="1031" priority="6137">
      <formula>LEN(TRIM(I310))&gt;0</formula>
    </cfRule>
  </conditionalFormatting>
  <conditionalFormatting sqref="I310:I311">
    <cfRule type="containsBlanks" dxfId="1030" priority="6138">
      <formula>LEN(TRIM(I310))=0</formula>
    </cfRule>
  </conditionalFormatting>
  <conditionalFormatting sqref="I300">
    <cfRule type="notContainsBlanks" dxfId="1029" priority="6139">
      <formula>LEN(TRIM(I300))&gt;0</formula>
    </cfRule>
  </conditionalFormatting>
  <conditionalFormatting sqref="I300">
    <cfRule type="containsBlanks" dxfId="1028" priority="6140">
      <formula>LEN(TRIM(I300))=0</formula>
    </cfRule>
  </conditionalFormatting>
  <conditionalFormatting sqref="I300">
    <cfRule type="notContainsBlanks" dxfId="1027" priority="6141">
      <formula>LEN(TRIM(I300))&gt;0</formula>
    </cfRule>
  </conditionalFormatting>
  <conditionalFormatting sqref="I300">
    <cfRule type="containsBlanks" dxfId="1026" priority="6142">
      <formula>LEN(TRIM(I300))=0</formula>
    </cfRule>
  </conditionalFormatting>
  <conditionalFormatting sqref="I307">
    <cfRule type="notContainsBlanks" dxfId="1025" priority="6143">
      <formula>LEN(TRIM(I307))&gt;0</formula>
    </cfRule>
  </conditionalFormatting>
  <conditionalFormatting sqref="I307">
    <cfRule type="containsBlanks" dxfId="1024" priority="6144">
      <formula>LEN(TRIM(I307))=0</formula>
    </cfRule>
  </conditionalFormatting>
  <conditionalFormatting sqref="I308">
    <cfRule type="notContainsBlanks" dxfId="1023" priority="6145">
      <formula>LEN(TRIM(I308))&gt;0</formula>
    </cfRule>
  </conditionalFormatting>
  <conditionalFormatting sqref="I308">
    <cfRule type="containsBlanks" dxfId="1022" priority="6146">
      <formula>LEN(TRIM(I308))=0</formula>
    </cfRule>
  </conditionalFormatting>
  <conditionalFormatting sqref="I300">
    <cfRule type="notContainsBlanks" dxfId="1021" priority="6147">
      <formula>LEN(TRIM(I300))&gt;0</formula>
    </cfRule>
  </conditionalFormatting>
  <conditionalFormatting sqref="I300">
    <cfRule type="containsBlanks" dxfId="1020" priority="6148">
      <formula>LEN(TRIM(I300))=0</formula>
    </cfRule>
  </conditionalFormatting>
  <conditionalFormatting sqref="I300">
    <cfRule type="notContainsBlanks" dxfId="1019" priority="6149">
      <formula>LEN(TRIM(I300))&gt;0</formula>
    </cfRule>
  </conditionalFormatting>
  <conditionalFormatting sqref="I300">
    <cfRule type="containsBlanks" dxfId="1018" priority="6150">
      <formula>LEN(TRIM(I300))=0</formula>
    </cfRule>
  </conditionalFormatting>
  <conditionalFormatting sqref="I300">
    <cfRule type="notContainsBlanks" dxfId="1017" priority="6151">
      <formula>LEN(TRIM(I300))&gt;0</formula>
    </cfRule>
  </conditionalFormatting>
  <conditionalFormatting sqref="I300">
    <cfRule type="containsBlanks" dxfId="1016" priority="6152">
      <formula>LEN(TRIM(I300))=0</formula>
    </cfRule>
  </conditionalFormatting>
  <conditionalFormatting sqref="I299">
    <cfRule type="notContainsBlanks" dxfId="1015" priority="6153">
      <formula>LEN(TRIM(I299))&gt;0</formula>
    </cfRule>
  </conditionalFormatting>
  <conditionalFormatting sqref="I299">
    <cfRule type="containsBlanks" dxfId="1014" priority="6154">
      <formula>LEN(TRIM(I299))=0</formula>
    </cfRule>
  </conditionalFormatting>
  <conditionalFormatting sqref="I299">
    <cfRule type="notContainsBlanks" dxfId="1013" priority="6155">
      <formula>LEN(TRIM(I299))&gt;0</formula>
    </cfRule>
  </conditionalFormatting>
  <conditionalFormatting sqref="I299">
    <cfRule type="containsBlanks" dxfId="1012" priority="6156">
      <formula>LEN(TRIM(I299))=0</formula>
    </cfRule>
  </conditionalFormatting>
  <conditionalFormatting sqref="I299">
    <cfRule type="notContainsBlanks" dxfId="1011" priority="6157">
      <formula>LEN(TRIM(I299))&gt;0</formula>
    </cfRule>
  </conditionalFormatting>
  <conditionalFormatting sqref="I299">
    <cfRule type="containsBlanks" dxfId="1010" priority="6158">
      <formula>LEN(TRIM(I299))=0</formula>
    </cfRule>
  </conditionalFormatting>
  <conditionalFormatting sqref="I306">
    <cfRule type="notContainsBlanks" dxfId="1009" priority="6159">
      <formula>LEN(TRIM(I306))&gt;0</formula>
    </cfRule>
  </conditionalFormatting>
  <conditionalFormatting sqref="I306">
    <cfRule type="containsBlanks" dxfId="1008" priority="6160">
      <formula>LEN(TRIM(I306))=0</formula>
    </cfRule>
  </conditionalFormatting>
  <conditionalFormatting sqref="I306">
    <cfRule type="notContainsBlanks" dxfId="1007" priority="6161">
      <formula>LEN(TRIM(I306))&gt;0</formula>
    </cfRule>
  </conditionalFormatting>
  <conditionalFormatting sqref="I306">
    <cfRule type="containsBlanks" dxfId="1006" priority="6162">
      <formula>LEN(TRIM(I306))=0</formula>
    </cfRule>
  </conditionalFormatting>
  <conditionalFormatting sqref="I309">
    <cfRule type="notContainsBlanks" dxfId="1005" priority="6163">
      <formula>LEN(TRIM(I309))&gt;0</formula>
    </cfRule>
  </conditionalFormatting>
  <conditionalFormatting sqref="I309">
    <cfRule type="containsBlanks" dxfId="1004" priority="6164">
      <formula>LEN(TRIM(I309))=0</formula>
    </cfRule>
  </conditionalFormatting>
  <conditionalFormatting sqref="I309">
    <cfRule type="notContainsBlanks" dxfId="1003" priority="6165">
      <formula>LEN(TRIM(I309))&gt;0</formula>
    </cfRule>
  </conditionalFormatting>
  <conditionalFormatting sqref="I309">
    <cfRule type="containsBlanks" dxfId="1002" priority="6166">
      <formula>LEN(TRIM(I309))=0</formula>
    </cfRule>
  </conditionalFormatting>
  <conditionalFormatting sqref="J297">
    <cfRule type="notContainsBlanks" dxfId="1001" priority="6167">
      <formula>LEN(TRIM(J297))&gt;0</formula>
    </cfRule>
  </conditionalFormatting>
  <conditionalFormatting sqref="J297">
    <cfRule type="containsBlanks" dxfId="1000" priority="6168">
      <formula>LEN(TRIM(J297))=0</formula>
    </cfRule>
  </conditionalFormatting>
  <conditionalFormatting sqref="J297">
    <cfRule type="notContainsBlanks" dxfId="999" priority="6169">
      <formula>LEN(TRIM(J297))&gt;0</formula>
    </cfRule>
  </conditionalFormatting>
  <conditionalFormatting sqref="J297">
    <cfRule type="containsBlanks" dxfId="998" priority="6170">
      <formula>LEN(TRIM(J297))=0</formula>
    </cfRule>
  </conditionalFormatting>
  <conditionalFormatting sqref="J297">
    <cfRule type="notContainsBlanks" dxfId="997" priority="6171">
      <formula>LEN(TRIM(J297))&gt;0</formula>
    </cfRule>
  </conditionalFormatting>
  <conditionalFormatting sqref="J297">
    <cfRule type="containsBlanks" dxfId="996" priority="6172">
      <formula>LEN(TRIM(J297))=0</formula>
    </cfRule>
  </conditionalFormatting>
  <conditionalFormatting sqref="J297">
    <cfRule type="notContainsBlanks" dxfId="995" priority="6173">
      <formula>LEN(TRIM(J297))&gt;0</formula>
    </cfRule>
  </conditionalFormatting>
  <conditionalFormatting sqref="J297">
    <cfRule type="containsBlanks" dxfId="994" priority="6174">
      <formula>LEN(TRIM(J297))=0</formula>
    </cfRule>
  </conditionalFormatting>
  <conditionalFormatting sqref="J311">
    <cfRule type="notContainsBlanks" dxfId="993" priority="6175">
      <formula>LEN(TRIM(J311))&gt;0</formula>
    </cfRule>
  </conditionalFormatting>
  <conditionalFormatting sqref="J311">
    <cfRule type="containsBlanks" dxfId="992" priority="6176">
      <formula>LEN(TRIM(J311))=0</formula>
    </cfRule>
  </conditionalFormatting>
  <conditionalFormatting sqref="J311">
    <cfRule type="notContainsBlanks" dxfId="991" priority="6177">
      <formula>LEN(TRIM(J311))&gt;0</formula>
    </cfRule>
  </conditionalFormatting>
  <conditionalFormatting sqref="J311">
    <cfRule type="containsBlanks" dxfId="990" priority="6178">
      <formula>LEN(TRIM(J311))=0</formula>
    </cfRule>
  </conditionalFormatting>
  <conditionalFormatting sqref="J311">
    <cfRule type="notContainsBlanks" dxfId="989" priority="6179">
      <formula>LEN(TRIM(J311))&gt;0</formula>
    </cfRule>
  </conditionalFormatting>
  <conditionalFormatting sqref="J311">
    <cfRule type="containsBlanks" dxfId="988" priority="6180">
      <formula>LEN(TRIM(J311))=0</formula>
    </cfRule>
  </conditionalFormatting>
  <conditionalFormatting sqref="J311">
    <cfRule type="notContainsBlanks" dxfId="987" priority="6181">
      <formula>LEN(TRIM(J311))&gt;0</formula>
    </cfRule>
  </conditionalFormatting>
  <conditionalFormatting sqref="J311">
    <cfRule type="containsBlanks" dxfId="986" priority="6182">
      <formula>LEN(TRIM(J311))=0</formula>
    </cfRule>
  </conditionalFormatting>
  <conditionalFormatting sqref="K27:K34">
    <cfRule type="notContainsBlanks" dxfId="985" priority="6183">
      <formula>LEN(TRIM(K27))&gt;0</formula>
    </cfRule>
  </conditionalFormatting>
  <conditionalFormatting sqref="K27:K34">
    <cfRule type="containsBlanks" dxfId="984" priority="6184">
      <formula>LEN(TRIM(K27))=0</formula>
    </cfRule>
  </conditionalFormatting>
  <conditionalFormatting sqref="K35:K38">
    <cfRule type="notContainsBlanks" dxfId="983" priority="6185">
      <formula>LEN(TRIM(K35))&gt;0</formula>
    </cfRule>
  </conditionalFormatting>
  <conditionalFormatting sqref="K35:K38">
    <cfRule type="containsBlanks" dxfId="982" priority="6186">
      <formula>LEN(TRIM(K35))=0</formula>
    </cfRule>
  </conditionalFormatting>
  <conditionalFormatting sqref="W393">
    <cfRule type="notContainsBlanks" dxfId="981" priority="6187">
      <formula>LEN(TRIM(W393))&gt;0</formula>
    </cfRule>
  </conditionalFormatting>
  <conditionalFormatting sqref="W393">
    <cfRule type="containsBlanks" dxfId="980" priority="6188">
      <formula>LEN(TRIM(W393))=0</formula>
    </cfRule>
  </conditionalFormatting>
  <conditionalFormatting sqref="X400">
    <cfRule type="notContainsBlanks" dxfId="979" priority="6189">
      <formula>LEN(TRIM(X400))&gt;0</formula>
    </cfRule>
  </conditionalFormatting>
  <conditionalFormatting sqref="X400">
    <cfRule type="containsBlanks" dxfId="978" priority="6190">
      <formula>LEN(TRIM(X400))=0</formula>
    </cfRule>
  </conditionalFormatting>
  <conditionalFormatting sqref="X400">
    <cfRule type="notContainsBlanks" dxfId="977" priority="6191">
      <formula>LEN(TRIM(X400))&gt;0</formula>
    </cfRule>
  </conditionalFormatting>
  <conditionalFormatting sqref="X400">
    <cfRule type="containsBlanks" dxfId="976" priority="6192">
      <formula>LEN(TRIM(X400))=0</formula>
    </cfRule>
  </conditionalFormatting>
  <conditionalFormatting sqref="X400">
    <cfRule type="notContainsBlanks" dxfId="975" priority="6193">
      <formula>LEN(TRIM(X400))&gt;0</formula>
    </cfRule>
  </conditionalFormatting>
  <conditionalFormatting sqref="X400">
    <cfRule type="containsBlanks" dxfId="974" priority="6194">
      <formula>LEN(TRIM(X400))=0</formula>
    </cfRule>
  </conditionalFormatting>
  <conditionalFormatting sqref="X400">
    <cfRule type="notContainsBlanks" dxfId="973" priority="6195">
      <formula>LEN(TRIM(X400))&gt;0</formula>
    </cfRule>
  </conditionalFormatting>
  <conditionalFormatting sqref="X400">
    <cfRule type="containsBlanks" dxfId="972" priority="6196">
      <formula>LEN(TRIM(X400))=0</formula>
    </cfRule>
  </conditionalFormatting>
  <conditionalFormatting sqref="R298">
    <cfRule type="notContainsBlanks" dxfId="971" priority="6197">
      <formula>LEN(TRIM(R298))&gt;0</formula>
    </cfRule>
  </conditionalFormatting>
  <conditionalFormatting sqref="R298">
    <cfRule type="containsBlanks" dxfId="970" priority="6198">
      <formula>LEN(TRIM(R298))=0</formula>
    </cfRule>
  </conditionalFormatting>
  <conditionalFormatting sqref="R298">
    <cfRule type="notContainsBlanks" dxfId="969" priority="6199">
      <formula>LEN(TRIM(R298))&gt;0</formula>
    </cfRule>
  </conditionalFormatting>
  <conditionalFormatting sqref="R298">
    <cfRule type="containsBlanks" dxfId="968" priority="6200">
      <formula>LEN(TRIM(R298))=0</formula>
    </cfRule>
  </conditionalFormatting>
  <conditionalFormatting sqref="R298:R299">
    <cfRule type="notContainsBlanks" dxfId="967" priority="6201">
      <formula>LEN(TRIM(R298))&gt;0</formula>
    </cfRule>
  </conditionalFormatting>
  <conditionalFormatting sqref="R298:R299">
    <cfRule type="containsBlanks" dxfId="966" priority="6202">
      <formula>LEN(TRIM(R298))=0</formula>
    </cfRule>
  </conditionalFormatting>
  <conditionalFormatting sqref="R298:R299">
    <cfRule type="notContainsBlanks" dxfId="965" priority="6203">
      <formula>LEN(TRIM(R298))&gt;0</formula>
    </cfRule>
  </conditionalFormatting>
  <conditionalFormatting sqref="R298:R299">
    <cfRule type="containsBlanks" dxfId="964" priority="6204">
      <formula>LEN(TRIM(R298))=0</formula>
    </cfRule>
  </conditionalFormatting>
  <conditionalFormatting sqref="R304:R305">
    <cfRule type="notContainsBlanks" dxfId="963" priority="6205">
      <formula>LEN(TRIM(R304))&gt;0</formula>
    </cfRule>
  </conditionalFormatting>
  <conditionalFormatting sqref="R304:R305">
    <cfRule type="containsBlanks" dxfId="962" priority="6206">
      <formula>LEN(TRIM(R304))=0</formula>
    </cfRule>
  </conditionalFormatting>
  <conditionalFormatting sqref="R304:R305">
    <cfRule type="notContainsBlanks" dxfId="961" priority="6207">
      <formula>LEN(TRIM(R304))&gt;0</formula>
    </cfRule>
  </conditionalFormatting>
  <conditionalFormatting sqref="R304:R305">
    <cfRule type="containsBlanks" dxfId="960" priority="6208">
      <formula>LEN(TRIM(R304))=0</formula>
    </cfRule>
  </conditionalFormatting>
  <conditionalFormatting sqref="R304:R305">
    <cfRule type="notContainsBlanks" dxfId="959" priority="6209">
      <formula>LEN(TRIM(R304))&gt;0</formula>
    </cfRule>
  </conditionalFormatting>
  <conditionalFormatting sqref="R304:R305">
    <cfRule type="containsBlanks" dxfId="958" priority="6210">
      <formula>LEN(TRIM(R304))=0</formula>
    </cfRule>
  </conditionalFormatting>
  <conditionalFormatting sqref="R304:R305">
    <cfRule type="notContainsBlanks" dxfId="957" priority="6211">
      <formula>LEN(TRIM(R304))&gt;0</formula>
    </cfRule>
  </conditionalFormatting>
  <conditionalFormatting sqref="R304:R305">
    <cfRule type="containsBlanks" dxfId="956" priority="6212">
      <formula>LEN(TRIM(R304))=0</formula>
    </cfRule>
  </conditionalFormatting>
  <conditionalFormatting sqref="R306">
    <cfRule type="notContainsBlanks" dxfId="955" priority="6213">
      <formula>LEN(TRIM(R306))&gt;0</formula>
    </cfRule>
  </conditionalFormatting>
  <conditionalFormatting sqref="R306">
    <cfRule type="containsBlanks" dxfId="954" priority="6214">
      <formula>LEN(TRIM(R306))=0</formula>
    </cfRule>
  </conditionalFormatting>
  <conditionalFormatting sqref="R306">
    <cfRule type="notContainsBlanks" dxfId="953" priority="6215">
      <formula>LEN(TRIM(R306))&gt;0</formula>
    </cfRule>
  </conditionalFormatting>
  <conditionalFormatting sqref="R306">
    <cfRule type="containsBlanks" dxfId="952" priority="6216">
      <formula>LEN(TRIM(R306))=0</formula>
    </cfRule>
  </conditionalFormatting>
  <conditionalFormatting sqref="R306">
    <cfRule type="notContainsBlanks" dxfId="951" priority="6217">
      <formula>LEN(TRIM(R306))&gt;0</formula>
    </cfRule>
  </conditionalFormatting>
  <conditionalFormatting sqref="R306">
    <cfRule type="containsBlanks" dxfId="950" priority="6218">
      <formula>LEN(TRIM(R306))=0</formula>
    </cfRule>
  </conditionalFormatting>
  <conditionalFormatting sqref="R306">
    <cfRule type="notContainsBlanks" dxfId="949" priority="6219">
      <formula>LEN(TRIM(R306))&gt;0</formula>
    </cfRule>
  </conditionalFormatting>
  <conditionalFormatting sqref="R306">
    <cfRule type="containsBlanks" dxfId="948" priority="6220">
      <formula>LEN(TRIM(R306))=0</formula>
    </cfRule>
  </conditionalFormatting>
  <conditionalFormatting sqref="R307">
    <cfRule type="notContainsBlanks" dxfId="947" priority="6221">
      <formula>LEN(TRIM(R307))&gt;0</formula>
    </cfRule>
  </conditionalFormatting>
  <conditionalFormatting sqref="R307">
    <cfRule type="containsBlanks" dxfId="946" priority="6222">
      <formula>LEN(TRIM(R307))=0</formula>
    </cfRule>
  </conditionalFormatting>
  <conditionalFormatting sqref="R307">
    <cfRule type="notContainsBlanks" dxfId="945" priority="6223">
      <formula>LEN(TRIM(R307))&gt;0</formula>
    </cfRule>
  </conditionalFormatting>
  <conditionalFormatting sqref="R307">
    <cfRule type="containsBlanks" dxfId="944" priority="6224">
      <formula>LEN(TRIM(R307))=0</formula>
    </cfRule>
  </conditionalFormatting>
  <conditionalFormatting sqref="R307">
    <cfRule type="notContainsBlanks" dxfId="943" priority="6225">
      <formula>LEN(TRIM(R307))&gt;0</formula>
    </cfRule>
  </conditionalFormatting>
  <conditionalFormatting sqref="R307">
    <cfRule type="containsBlanks" dxfId="942" priority="6226">
      <formula>LEN(TRIM(R307))=0</formula>
    </cfRule>
  </conditionalFormatting>
  <conditionalFormatting sqref="R307">
    <cfRule type="notContainsBlanks" dxfId="941" priority="6227">
      <formula>LEN(TRIM(R307))&gt;0</formula>
    </cfRule>
  </conditionalFormatting>
  <conditionalFormatting sqref="R307">
    <cfRule type="containsBlanks" dxfId="940" priority="6228">
      <formula>LEN(TRIM(R307))=0</formula>
    </cfRule>
  </conditionalFormatting>
  <conditionalFormatting sqref="R302">
    <cfRule type="notContainsBlanks" dxfId="939" priority="6229">
      <formula>LEN(TRIM(R302))&gt;0</formula>
    </cfRule>
  </conditionalFormatting>
  <conditionalFormatting sqref="R302">
    <cfRule type="containsBlanks" dxfId="938" priority="6230">
      <formula>LEN(TRIM(R302))=0</formula>
    </cfRule>
  </conditionalFormatting>
  <conditionalFormatting sqref="R302">
    <cfRule type="notContainsBlanks" dxfId="937" priority="6231">
      <formula>LEN(TRIM(R302))&gt;0</formula>
    </cfRule>
  </conditionalFormatting>
  <conditionalFormatting sqref="R302">
    <cfRule type="containsBlanks" dxfId="936" priority="6232">
      <formula>LEN(TRIM(R302))=0</formula>
    </cfRule>
  </conditionalFormatting>
  <conditionalFormatting sqref="R302">
    <cfRule type="notContainsBlanks" dxfId="935" priority="6233">
      <formula>LEN(TRIM(R302))&gt;0</formula>
    </cfRule>
  </conditionalFormatting>
  <conditionalFormatting sqref="R302">
    <cfRule type="containsBlanks" dxfId="934" priority="6234">
      <formula>LEN(TRIM(R302))=0</formula>
    </cfRule>
  </conditionalFormatting>
  <conditionalFormatting sqref="R302">
    <cfRule type="notContainsBlanks" dxfId="933" priority="6235">
      <formula>LEN(TRIM(R302))&gt;0</formula>
    </cfRule>
  </conditionalFormatting>
  <conditionalFormatting sqref="R302">
    <cfRule type="containsBlanks" dxfId="932" priority="6236">
      <formula>LEN(TRIM(R302))=0</formula>
    </cfRule>
  </conditionalFormatting>
  <conditionalFormatting sqref="R302">
    <cfRule type="notContainsBlanks" dxfId="931" priority="6237">
      <formula>LEN(TRIM(R302))&gt;0</formula>
    </cfRule>
  </conditionalFormatting>
  <conditionalFormatting sqref="R302">
    <cfRule type="containsBlanks" dxfId="930" priority="6238">
      <formula>LEN(TRIM(R302))=0</formula>
    </cfRule>
  </conditionalFormatting>
  <conditionalFormatting sqref="R303">
    <cfRule type="notContainsBlanks" dxfId="929" priority="6239">
      <formula>LEN(TRIM(R303))&gt;0</formula>
    </cfRule>
  </conditionalFormatting>
  <conditionalFormatting sqref="R303">
    <cfRule type="containsBlanks" dxfId="928" priority="6240">
      <formula>LEN(TRIM(R303))=0</formula>
    </cfRule>
  </conditionalFormatting>
  <conditionalFormatting sqref="R303">
    <cfRule type="notContainsBlanks" dxfId="927" priority="6241">
      <formula>LEN(TRIM(R303))&gt;0</formula>
    </cfRule>
  </conditionalFormatting>
  <conditionalFormatting sqref="R303">
    <cfRule type="containsBlanks" dxfId="926" priority="6242">
      <formula>LEN(TRIM(R303))=0</formula>
    </cfRule>
  </conditionalFormatting>
  <conditionalFormatting sqref="R303">
    <cfRule type="notContainsBlanks" dxfId="925" priority="6243">
      <formula>LEN(TRIM(R303))&gt;0</formula>
    </cfRule>
  </conditionalFormatting>
  <conditionalFormatting sqref="R303">
    <cfRule type="containsBlanks" dxfId="924" priority="6244">
      <formula>LEN(TRIM(R303))=0</formula>
    </cfRule>
  </conditionalFormatting>
  <conditionalFormatting sqref="R303">
    <cfRule type="notContainsBlanks" dxfId="923" priority="6245">
      <formula>LEN(TRIM(R303))&gt;0</formula>
    </cfRule>
  </conditionalFormatting>
  <conditionalFormatting sqref="R303">
    <cfRule type="containsBlanks" dxfId="922" priority="6246">
      <formula>LEN(TRIM(R303))=0</formula>
    </cfRule>
  </conditionalFormatting>
  <conditionalFormatting sqref="R303">
    <cfRule type="notContainsBlanks" dxfId="921" priority="6247">
      <formula>LEN(TRIM(R303))&gt;0</formula>
    </cfRule>
  </conditionalFormatting>
  <conditionalFormatting sqref="R303">
    <cfRule type="containsBlanks" dxfId="920" priority="6248">
      <formula>LEN(TRIM(R303))=0</formula>
    </cfRule>
  </conditionalFormatting>
  <conditionalFormatting sqref="R301">
    <cfRule type="notContainsBlanks" dxfId="919" priority="6249">
      <formula>LEN(TRIM(R301))&gt;0</formula>
    </cfRule>
  </conditionalFormatting>
  <conditionalFormatting sqref="R301">
    <cfRule type="containsBlanks" dxfId="918" priority="6250">
      <formula>LEN(TRIM(R301))=0</formula>
    </cfRule>
  </conditionalFormatting>
  <conditionalFormatting sqref="R301">
    <cfRule type="notContainsBlanks" dxfId="917" priority="6251">
      <formula>LEN(TRIM(R301))&gt;0</formula>
    </cfRule>
  </conditionalFormatting>
  <conditionalFormatting sqref="R301">
    <cfRule type="containsBlanks" dxfId="916" priority="6252">
      <formula>LEN(TRIM(R301))=0</formula>
    </cfRule>
  </conditionalFormatting>
  <conditionalFormatting sqref="R301">
    <cfRule type="notContainsBlanks" dxfId="915" priority="6253">
      <formula>LEN(TRIM(R301))&gt;0</formula>
    </cfRule>
  </conditionalFormatting>
  <conditionalFormatting sqref="R301">
    <cfRule type="containsBlanks" dxfId="914" priority="6254">
      <formula>LEN(TRIM(R301))=0</formula>
    </cfRule>
  </conditionalFormatting>
  <conditionalFormatting sqref="R300">
    <cfRule type="notContainsBlanks" dxfId="913" priority="6255">
      <formula>LEN(TRIM(R300))&gt;0</formula>
    </cfRule>
  </conditionalFormatting>
  <conditionalFormatting sqref="R300">
    <cfRule type="containsBlanks" dxfId="912" priority="6256">
      <formula>LEN(TRIM(R300))=0</formula>
    </cfRule>
  </conditionalFormatting>
  <conditionalFormatting sqref="R300">
    <cfRule type="notContainsBlanks" dxfId="911" priority="6257">
      <formula>LEN(TRIM(R300))&gt;0</formula>
    </cfRule>
  </conditionalFormatting>
  <conditionalFormatting sqref="R300">
    <cfRule type="containsBlanks" dxfId="910" priority="6258">
      <formula>LEN(TRIM(R300))=0</formula>
    </cfRule>
  </conditionalFormatting>
  <conditionalFormatting sqref="R300">
    <cfRule type="notContainsBlanks" dxfId="909" priority="6259">
      <formula>LEN(TRIM(R300))&gt;0</formula>
    </cfRule>
  </conditionalFormatting>
  <conditionalFormatting sqref="R300">
    <cfRule type="containsBlanks" dxfId="908" priority="6260">
      <formula>LEN(TRIM(R300))=0</formula>
    </cfRule>
  </conditionalFormatting>
  <conditionalFormatting sqref="R300">
    <cfRule type="notContainsBlanks" dxfId="907" priority="6261">
      <formula>LEN(TRIM(R300))&gt;0</formula>
    </cfRule>
  </conditionalFormatting>
  <conditionalFormatting sqref="R300">
    <cfRule type="containsBlanks" dxfId="906" priority="6262">
      <formula>LEN(TRIM(R300))=0</formula>
    </cfRule>
  </conditionalFormatting>
  <conditionalFormatting sqref="R300">
    <cfRule type="notContainsBlanks" dxfId="905" priority="6263">
      <formula>LEN(TRIM(R300))&gt;0</formula>
    </cfRule>
  </conditionalFormatting>
  <conditionalFormatting sqref="R300">
    <cfRule type="containsBlanks" dxfId="904" priority="6264">
      <formula>LEN(TRIM(R300))=0</formula>
    </cfRule>
  </conditionalFormatting>
  <conditionalFormatting sqref="R300">
    <cfRule type="notContainsBlanks" dxfId="903" priority="6265">
      <formula>LEN(TRIM(R300))&gt;0</formula>
    </cfRule>
  </conditionalFormatting>
  <conditionalFormatting sqref="R300">
    <cfRule type="containsBlanks" dxfId="902" priority="6266">
      <formula>LEN(TRIM(R300))=0</formula>
    </cfRule>
  </conditionalFormatting>
  <conditionalFormatting sqref="R300">
    <cfRule type="notContainsBlanks" dxfId="901" priority="6267">
      <formula>LEN(TRIM(R300))&gt;0</formula>
    </cfRule>
  </conditionalFormatting>
  <conditionalFormatting sqref="R300">
    <cfRule type="containsBlanks" dxfId="900" priority="6268">
      <formula>LEN(TRIM(R300))=0</formula>
    </cfRule>
  </conditionalFormatting>
  <conditionalFormatting sqref="R300">
    <cfRule type="notContainsBlanks" dxfId="899" priority="6269">
      <formula>LEN(TRIM(R300))&gt;0</formula>
    </cfRule>
  </conditionalFormatting>
  <conditionalFormatting sqref="R300">
    <cfRule type="containsBlanks" dxfId="898" priority="6270">
      <formula>LEN(TRIM(R300))=0</formula>
    </cfRule>
  </conditionalFormatting>
  <conditionalFormatting sqref="R308">
    <cfRule type="notContainsBlanks" dxfId="897" priority="6271">
      <formula>LEN(TRIM(R308))&gt;0</formula>
    </cfRule>
  </conditionalFormatting>
  <conditionalFormatting sqref="R308">
    <cfRule type="containsBlanks" dxfId="896" priority="6272">
      <formula>LEN(TRIM(R308))=0</formula>
    </cfRule>
  </conditionalFormatting>
  <conditionalFormatting sqref="R308">
    <cfRule type="notContainsBlanks" dxfId="895" priority="6273">
      <formula>LEN(TRIM(R308))&gt;0</formula>
    </cfRule>
  </conditionalFormatting>
  <conditionalFormatting sqref="R308">
    <cfRule type="containsBlanks" dxfId="894" priority="6274">
      <formula>LEN(TRIM(R308))=0</formula>
    </cfRule>
  </conditionalFormatting>
  <conditionalFormatting sqref="R308">
    <cfRule type="notContainsBlanks" dxfId="893" priority="6275">
      <formula>LEN(TRIM(R308))&gt;0</formula>
    </cfRule>
  </conditionalFormatting>
  <conditionalFormatting sqref="R308">
    <cfRule type="containsBlanks" dxfId="892" priority="6276">
      <formula>LEN(TRIM(R308))=0</formula>
    </cfRule>
  </conditionalFormatting>
  <conditionalFormatting sqref="R308">
    <cfRule type="notContainsBlanks" dxfId="891" priority="6277">
      <formula>LEN(TRIM(R308))&gt;0</formula>
    </cfRule>
  </conditionalFormatting>
  <conditionalFormatting sqref="R308">
    <cfRule type="containsBlanks" dxfId="890" priority="6278">
      <formula>LEN(TRIM(R308))=0</formula>
    </cfRule>
  </conditionalFormatting>
  <conditionalFormatting sqref="V173:V175 V177:V180 V182:V183">
    <cfRule type="notContainsBlanks" dxfId="889" priority="6279">
      <formula>LEN(TRIM(V173))&gt;0</formula>
    </cfRule>
  </conditionalFormatting>
  <conditionalFormatting sqref="V173:V175 V177:V180 V182:V183">
    <cfRule type="containsBlanks" dxfId="888" priority="6280">
      <formula>LEN(TRIM(V173))=0</formula>
    </cfRule>
  </conditionalFormatting>
  <conditionalFormatting sqref="V177:V180">
    <cfRule type="notContainsBlanks" dxfId="887" priority="6281">
      <formula>LEN(TRIM(V177))&gt;0</formula>
    </cfRule>
  </conditionalFormatting>
  <conditionalFormatting sqref="V177:V180">
    <cfRule type="containsBlanks" dxfId="886" priority="6282">
      <formula>LEN(TRIM(V177))=0</formula>
    </cfRule>
  </conditionalFormatting>
  <conditionalFormatting sqref="V173:V175 V177:V180 V182:V183">
    <cfRule type="notContainsBlanks" dxfId="885" priority="6283">
      <formula>LEN(TRIM(V173))&gt;0</formula>
    </cfRule>
  </conditionalFormatting>
  <conditionalFormatting sqref="V173:V175 V177:V180 V182:V183">
    <cfRule type="containsBlanks" dxfId="884" priority="6284">
      <formula>LEN(TRIM(V173))=0</formula>
    </cfRule>
  </conditionalFormatting>
  <conditionalFormatting sqref="V173:V175 V177:V180 V182:V183">
    <cfRule type="notContainsBlanks" dxfId="883" priority="6285">
      <formula>LEN(TRIM(V173))&gt;0</formula>
    </cfRule>
  </conditionalFormatting>
  <conditionalFormatting sqref="V173:V175 V177:V180 V182:V183">
    <cfRule type="containsBlanks" dxfId="882" priority="6286">
      <formula>LEN(TRIM(V173))=0</formula>
    </cfRule>
  </conditionalFormatting>
  <conditionalFormatting sqref="V177">
    <cfRule type="notContainsBlanks" dxfId="881" priority="6287">
      <formula>LEN(TRIM(V177))&gt;0</formula>
    </cfRule>
  </conditionalFormatting>
  <conditionalFormatting sqref="V177">
    <cfRule type="containsBlanks" dxfId="880" priority="6288">
      <formula>LEN(TRIM(V177))=0</formula>
    </cfRule>
  </conditionalFormatting>
  <conditionalFormatting sqref="V182">
    <cfRule type="notContainsBlanks" dxfId="879" priority="6289">
      <formula>LEN(TRIM(V182))&gt;0</formula>
    </cfRule>
  </conditionalFormatting>
  <conditionalFormatting sqref="V182">
    <cfRule type="containsBlanks" dxfId="878" priority="6290">
      <formula>LEN(TRIM(V182))=0</formula>
    </cfRule>
  </conditionalFormatting>
  <conditionalFormatting sqref="V182">
    <cfRule type="notContainsBlanks" dxfId="877" priority="6291">
      <formula>LEN(TRIM(V182))&gt;0</formula>
    </cfRule>
  </conditionalFormatting>
  <conditionalFormatting sqref="V182">
    <cfRule type="containsBlanks" dxfId="876" priority="6292">
      <formula>LEN(TRIM(V182))=0</formula>
    </cfRule>
  </conditionalFormatting>
  <conditionalFormatting sqref="V175">
    <cfRule type="notContainsBlanks" dxfId="875" priority="6293">
      <formula>LEN(TRIM(V175))&gt;0</formula>
    </cfRule>
  </conditionalFormatting>
  <conditionalFormatting sqref="V175">
    <cfRule type="containsBlanks" dxfId="874" priority="6294">
      <formula>LEN(TRIM(V175))=0</formula>
    </cfRule>
  </conditionalFormatting>
  <conditionalFormatting sqref="V183">
    <cfRule type="notContainsBlanks" dxfId="873" priority="6295">
      <formula>LEN(TRIM(V183))&gt;0</formula>
    </cfRule>
  </conditionalFormatting>
  <conditionalFormatting sqref="V183">
    <cfRule type="containsBlanks" dxfId="872" priority="6296">
      <formula>LEN(TRIM(V183))=0</formula>
    </cfRule>
  </conditionalFormatting>
  <conditionalFormatting sqref="V175">
    <cfRule type="notContainsBlanks" dxfId="871" priority="6297">
      <formula>LEN(TRIM(V175))&gt;0</formula>
    </cfRule>
  </conditionalFormatting>
  <conditionalFormatting sqref="V175">
    <cfRule type="containsBlanks" dxfId="870" priority="6298">
      <formula>LEN(TRIM(V175))=0</formula>
    </cfRule>
  </conditionalFormatting>
  <conditionalFormatting sqref="V175">
    <cfRule type="notContainsBlanks" dxfId="869" priority="6299">
      <formula>LEN(TRIM(V175))&gt;0</formula>
    </cfRule>
  </conditionalFormatting>
  <conditionalFormatting sqref="V175">
    <cfRule type="containsBlanks" dxfId="868" priority="6300">
      <formula>LEN(TRIM(V175))=0</formula>
    </cfRule>
  </conditionalFormatting>
  <conditionalFormatting sqref="V175">
    <cfRule type="notContainsBlanks" dxfId="867" priority="6301">
      <formula>LEN(TRIM(V175))&gt;0</formula>
    </cfRule>
  </conditionalFormatting>
  <conditionalFormatting sqref="V175">
    <cfRule type="containsBlanks" dxfId="866" priority="6302">
      <formula>LEN(TRIM(V175))=0</formula>
    </cfRule>
  </conditionalFormatting>
  <conditionalFormatting sqref="V175">
    <cfRule type="notContainsBlanks" dxfId="865" priority="6303">
      <formula>LEN(TRIM(V175))&gt;0</formula>
    </cfRule>
  </conditionalFormatting>
  <conditionalFormatting sqref="V175">
    <cfRule type="containsBlanks" dxfId="864" priority="6304">
      <formula>LEN(TRIM(V175))=0</formula>
    </cfRule>
  </conditionalFormatting>
  <conditionalFormatting sqref="V180">
    <cfRule type="notContainsBlanks" dxfId="863" priority="6305">
      <formula>LEN(TRIM(V180))&gt;0</formula>
    </cfRule>
  </conditionalFormatting>
  <conditionalFormatting sqref="V180">
    <cfRule type="containsBlanks" dxfId="862" priority="6306">
      <formula>LEN(TRIM(V180))=0</formula>
    </cfRule>
  </conditionalFormatting>
  <conditionalFormatting sqref="V180">
    <cfRule type="notContainsBlanks" dxfId="861" priority="6307">
      <formula>LEN(TRIM(V180))&gt;0</formula>
    </cfRule>
  </conditionalFormatting>
  <conditionalFormatting sqref="V180">
    <cfRule type="containsBlanks" dxfId="860" priority="6308">
      <formula>LEN(TRIM(V180))=0</formula>
    </cfRule>
  </conditionalFormatting>
  <conditionalFormatting sqref="V180">
    <cfRule type="notContainsBlanks" dxfId="859" priority="6309">
      <formula>LEN(TRIM(V180))&gt;0</formula>
    </cfRule>
  </conditionalFormatting>
  <conditionalFormatting sqref="V180">
    <cfRule type="containsBlanks" dxfId="858" priority="6310">
      <formula>LEN(TRIM(V180))=0</formula>
    </cfRule>
  </conditionalFormatting>
  <conditionalFormatting sqref="V180">
    <cfRule type="notContainsBlanks" dxfId="857" priority="6311">
      <formula>LEN(TRIM(V180))&gt;0</formula>
    </cfRule>
  </conditionalFormatting>
  <conditionalFormatting sqref="V180">
    <cfRule type="containsBlanks" dxfId="856" priority="6312">
      <formula>LEN(TRIM(V180))=0</formula>
    </cfRule>
  </conditionalFormatting>
  <conditionalFormatting sqref="V180">
    <cfRule type="notContainsBlanks" dxfId="855" priority="6313">
      <formula>LEN(TRIM(V180))&gt;0</formula>
    </cfRule>
  </conditionalFormatting>
  <conditionalFormatting sqref="V180">
    <cfRule type="containsBlanks" dxfId="854" priority="6314">
      <formula>LEN(TRIM(V180))=0</formula>
    </cfRule>
  </conditionalFormatting>
  <conditionalFormatting sqref="V180">
    <cfRule type="notContainsBlanks" dxfId="853" priority="6315">
      <formula>LEN(TRIM(V180))&gt;0</formula>
    </cfRule>
  </conditionalFormatting>
  <conditionalFormatting sqref="V180">
    <cfRule type="containsBlanks" dxfId="852" priority="6316">
      <formula>LEN(TRIM(V180))=0</formula>
    </cfRule>
  </conditionalFormatting>
  <conditionalFormatting sqref="V180">
    <cfRule type="notContainsBlanks" dxfId="851" priority="6317">
      <formula>LEN(TRIM(V180))&gt;0</formula>
    </cfRule>
  </conditionalFormatting>
  <conditionalFormatting sqref="V180">
    <cfRule type="containsBlanks" dxfId="850" priority="6318">
      <formula>LEN(TRIM(V180))=0</formula>
    </cfRule>
  </conditionalFormatting>
  <conditionalFormatting sqref="V180">
    <cfRule type="notContainsBlanks" dxfId="849" priority="6319">
      <formula>LEN(TRIM(V180))&gt;0</formula>
    </cfRule>
  </conditionalFormatting>
  <conditionalFormatting sqref="V180">
    <cfRule type="containsBlanks" dxfId="848" priority="6320">
      <formula>LEN(TRIM(V180))=0</formula>
    </cfRule>
  </conditionalFormatting>
  <conditionalFormatting sqref="V181">
    <cfRule type="notContainsBlanks" dxfId="847" priority="6321">
      <formula>LEN(TRIM(V181))&gt;0</formula>
    </cfRule>
  </conditionalFormatting>
  <conditionalFormatting sqref="V181">
    <cfRule type="containsBlanks" dxfId="846" priority="6322">
      <formula>LEN(TRIM(V181))=0</formula>
    </cfRule>
  </conditionalFormatting>
  <conditionalFormatting sqref="V181">
    <cfRule type="notContainsBlanks" dxfId="845" priority="6323">
      <formula>LEN(TRIM(V181))&gt;0</formula>
    </cfRule>
  </conditionalFormatting>
  <conditionalFormatting sqref="V181">
    <cfRule type="containsBlanks" dxfId="844" priority="6324">
      <formula>LEN(TRIM(V181))=0</formula>
    </cfRule>
  </conditionalFormatting>
  <conditionalFormatting sqref="V181">
    <cfRule type="notContainsBlanks" dxfId="843" priority="6325">
      <formula>LEN(TRIM(V181))&gt;0</formula>
    </cfRule>
  </conditionalFormatting>
  <conditionalFormatting sqref="V181">
    <cfRule type="containsBlanks" dxfId="842" priority="6326">
      <formula>LEN(TRIM(V181))=0</formula>
    </cfRule>
  </conditionalFormatting>
  <conditionalFormatting sqref="V181">
    <cfRule type="notContainsBlanks" dxfId="841" priority="6327">
      <formula>LEN(TRIM(V181))&gt;0</formula>
    </cfRule>
  </conditionalFormatting>
  <conditionalFormatting sqref="V181">
    <cfRule type="containsBlanks" dxfId="840" priority="6328">
      <formula>LEN(TRIM(V181))=0</formula>
    </cfRule>
  </conditionalFormatting>
  <conditionalFormatting sqref="V181">
    <cfRule type="notContainsBlanks" dxfId="839" priority="6329">
      <formula>LEN(TRIM(V181))&gt;0</formula>
    </cfRule>
  </conditionalFormatting>
  <conditionalFormatting sqref="V181">
    <cfRule type="containsBlanks" dxfId="838" priority="6330">
      <formula>LEN(TRIM(V181))=0</formula>
    </cfRule>
  </conditionalFormatting>
  <conditionalFormatting sqref="V181">
    <cfRule type="notContainsBlanks" dxfId="837" priority="6331">
      <formula>LEN(TRIM(V181))&gt;0</formula>
    </cfRule>
  </conditionalFormatting>
  <conditionalFormatting sqref="V181">
    <cfRule type="containsBlanks" dxfId="836" priority="6332">
      <formula>LEN(TRIM(V181))=0</formula>
    </cfRule>
  </conditionalFormatting>
  <conditionalFormatting sqref="V181">
    <cfRule type="notContainsBlanks" dxfId="835" priority="6333">
      <formula>LEN(TRIM(V181))&gt;0</formula>
    </cfRule>
  </conditionalFormatting>
  <conditionalFormatting sqref="V181">
    <cfRule type="containsBlanks" dxfId="834" priority="6334">
      <formula>LEN(TRIM(V181))=0</formula>
    </cfRule>
  </conditionalFormatting>
  <conditionalFormatting sqref="V181">
    <cfRule type="notContainsBlanks" dxfId="833" priority="6335">
      <formula>LEN(TRIM(V181))&gt;0</formula>
    </cfRule>
  </conditionalFormatting>
  <conditionalFormatting sqref="V181">
    <cfRule type="containsBlanks" dxfId="832" priority="6336">
      <formula>LEN(TRIM(V181))=0</formula>
    </cfRule>
  </conditionalFormatting>
  <conditionalFormatting sqref="V181">
    <cfRule type="notContainsBlanks" dxfId="831" priority="6337">
      <formula>LEN(TRIM(V181))&gt;0</formula>
    </cfRule>
  </conditionalFormatting>
  <conditionalFormatting sqref="V181">
    <cfRule type="containsBlanks" dxfId="830" priority="6338">
      <formula>LEN(TRIM(V181))=0</formula>
    </cfRule>
  </conditionalFormatting>
  <conditionalFormatting sqref="V181">
    <cfRule type="notContainsBlanks" dxfId="829" priority="6339">
      <formula>LEN(TRIM(V181))&gt;0</formula>
    </cfRule>
  </conditionalFormatting>
  <conditionalFormatting sqref="V181">
    <cfRule type="containsBlanks" dxfId="828" priority="6340">
      <formula>LEN(TRIM(V181))=0</formula>
    </cfRule>
  </conditionalFormatting>
  <conditionalFormatting sqref="V181">
    <cfRule type="notContainsBlanks" dxfId="827" priority="6341">
      <formula>LEN(TRIM(V181))&gt;0</formula>
    </cfRule>
  </conditionalFormatting>
  <conditionalFormatting sqref="V181">
    <cfRule type="containsBlanks" dxfId="826" priority="6342">
      <formula>LEN(TRIM(V181))=0</formula>
    </cfRule>
  </conditionalFormatting>
  <conditionalFormatting sqref="V181">
    <cfRule type="notContainsBlanks" dxfId="825" priority="6343">
      <formula>LEN(TRIM(V181))&gt;0</formula>
    </cfRule>
  </conditionalFormatting>
  <conditionalFormatting sqref="V181">
    <cfRule type="containsBlanks" dxfId="824" priority="6344">
      <formula>LEN(TRIM(V181))=0</formula>
    </cfRule>
  </conditionalFormatting>
  <conditionalFormatting sqref="V178">
    <cfRule type="notContainsBlanks" dxfId="823" priority="6345">
      <formula>LEN(TRIM(V178))&gt;0</formula>
    </cfRule>
  </conditionalFormatting>
  <conditionalFormatting sqref="V178">
    <cfRule type="containsBlanks" dxfId="822" priority="6346">
      <formula>LEN(TRIM(V178))=0</formula>
    </cfRule>
  </conditionalFormatting>
  <conditionalFormatting sqref="V182">
    <cfRule type="notContainsBlanks" dxfId="821" priority="6347">
      <formula>LEN(TRIM(V182))&gt;0</formula>
    </cfRule>
  </conditionalFormatting>
  <conditionalFormatting sqref="V182">
    <cfRule type="containsBlanks" dxfId="820" priority="6348">
      <formula>LEN(TRIM(V182))=0</formula>
    </cfRule>
  </conditionalFormatting>
  <conditionalFormatting sqref="V182">
    <cfRule type="notContainsBlanks" dxfId="819" priority="6349">
      <formula>LEN(TRIM(V182))&gt;0</formula>
    </cfRule>
  </conditionalFormatting>
  <conditionalFormatting sqref="V182">
    <cfRule type="containsBlanks" dxfId="818" priority="6350">
      <formula>LEN(TRIM(V182))=0</formula>
    </cfRule>
  </conditionalFormatting>
  <conditionalFormatting sqref="V182">
    <cfRule type="notContainsBlanks" dxfId="817" priority="6351">
      <formula>LEN(TRIM(V182))&gt;0</formula>
    </cfRule>
  </conditionalFormatting>
  <conditionalFormatting sqref="V182">
    <cfRule type="containsBlanks" dxfId="816" priority="6352">
      <formula>LEN(TRIM(V182))=0</formula>
    </cfRule>
  </conditionalFormatting>
  <conditionalFormatting sqref="V182">
    <cfRule type="notContainsBlanks" dxfId="815" priority="6353">
      <formula>LEN(TRIM(V182))&gt;0</formula>
    </cfRule>
  </conditionalFormatting>
  <conditionalFormatting sqref="V182">
    <cfRule type="containsBlanks" dxfId="814" priority="6354">
      <formula>LEN(TRIM(V182))=0</formula>
    </cfRule>
  </conditionalFormatting>
  <conditionalFormatting sqref="V182">
    <cfRule type="notContainsBlanks" dxfId="813" priority="6355">
      <formula>LEN(TRIM(V182))&gt;0</formula>
    </cfRule>
  </conditionalFormatting>
  <conditionalFormatting sqref="V182">
    <cfRule type="containsBlanks" dxfId="812" priority="6356">
      <formula>LEN(TRIM(V182))=0</formula>
    </cfRule>
  </conditionalFormatting>
  <conditionalFormatting sqref="V182">
    <cfRule type="notContainsBlanks" dxfId="811" priority="6357">
      <formula>LEN(TRIM(V182))&gt;0</formula>
    </cfRule>
  </conditionalFormatting>
  <conditionalFormatting sqref="V182">
    <cfRule type="containsBlanks" dxfId="810" priority="6358">
      <formula>LEN(TRIM(V182))=0</formula>
    </cfRule>
  </conditionalFormatting>
  <conditionalFormatting sqref="V182">
    <cfRule type="notContainsBlanks" dxfId="809" priority="6359">
      <formula>LEN(TRIM(V182))&gt;0</formula>
    </cfRule>
  </conditionalFormatting>
  <conditionalFormatting sqref="V182">
    <cfRule type="containsBlanks" dxfId="808" priority="6360">
      <formula>LEN(TRIM(V182))=0</formula>
    </cfRule>
  </conditionalFormatting>
  <conditionalFormatting sqref="V182">
    <cfRule type="notContainsBlanks" dxfId="807" priority="6361">
      <formula>LEN(TRIM(V182))&gt;0</formula>
    </cfRule>
  </conditionalFormatting>
  <conditionalFormatting sqref="V182">
    <cfRule type="containsBlanks" dxfId="806" priority="6362">
      <formula>LEN(TRIM(V182))=0</formula>
    </cfRule>
  </conditionalFormatting>
  <conditionalFormatting sqref="V182">
    <cfRule type="notContainsBlanks" dxfId="805" priority="6363">
      <formula>LEN(TRIM(V182))&gt;0</formula>
    </cfRule>
  </conditionalFormatting>
  <conditionalFormatting sqref="V182">
    <cfRule type="containsBlanks" dxfId="804" priority="6364">
      <formula>LEN(TRIM(V182))=0</formula>
    </cfRule>
  </conditionalFormatting>
  <conditionalFormatting sqref="F3:F10 F51:F59 F307:F339 F256:F293 F298:F305 F242:F251 F15:F22 F27:F38 F354:F436 F64:F235">
    <cfRule type="notContainsBlanks" dxfId="803" priority="6365">
      <formula>LEN(TRIM(F3))&gt;0</formula>
    </cfRule>
  </conditionalFormatting>
  <conditionalFormatting sqref="F3:F10 F51:F59 F307:F339 F256:F293 F298:F305 F242:F251 F15:F22 F27:F38 F354:F436 F64:F235">
    <cfRule type="containsBlanks" dxfId="802" priority="6366">
      <formula>LEN(TRIM(F3))=0</formula>
    </cfRule>
  </conditionalFormatting>
  <conditionalFormatting sqref="F232:F235 F288:F291 F302:F305 F316:F319 F330:F333 F358:F361 F246:F249 F260:F284">
    <cfRule type="notContainsBlanks" dxfId="801" priority="6367">
      <formula>LEN(TRIM(F232))&gt;0</formula>
    </cfRule>
  </conditionalFormatting>
  <conditionalFormatting sqref="F232:F235 F288:F291 F302:F305 F316:F319 F330:F333 F358:F361 F246:F249 F260:F284">
    <cfRule type="containsBlanks" dxfId="800" priority="6368">
      <formula>LEN(TRIM(F232))=0</formula>
    </cfRule>
  </conditionalFormatting>
  <conditionalFormatting sqref="F140 F129:F137 F118 F151 F162 F59">
    <cfRule type="notContainsBlanks" dxfId="799" priority="6369">
      <formula>LEN(TRIM(F140))&gt;0</formula>
    </cfRule>
  </conditionalFormatting>
  <conditionalFormatting sqref="F140 F129:F137 F118 F151 F162 F59">
    <cfRule type="containsBlanks" dxfId="798" priority="6370">
      <formula>LEN(TRIM(F140))=0</formula>
    </cfRule>
  </conditionalFormatting>
  <conditionalFormatting sqref="F260:F284 F246:F249 F252:F258">
    <cfRule type="notContainsBlanks" dxfId="797" priority="6371">
      <formula>LEN(TRIM(F260))&gt;0</formula>
    </cfRule>
  </conditionalFormatting>
  <conditionalFormatting sqref="F260:F284 F246:F249 F252:F258">
    <cfRule type="containsBlanks" dxfId="796" priority="6372">
      <formula>LEN(TRIM(F260))=0</formula>
    </cfRule>
  </conditionalFormatting>
  <conditionalFormatting sqref="F302:F303">
    <cfRule type="notContainsBlanks" dxfId="795" priority="6373">
      <formula>LEN(TRIM(F302))&gt;0</formula>
    </cfRule>
  </conditionalFormatting>
  <conditionalFormatting sqref="F302:F303">
    <cfRule type="containsBlanks" dxfId="794" priority="6374">
      <formula>LEN(TRIM(F302))=0</formula>
    </cfRule>
  </conditionalFormatting>
  <conditionalFormatting sqref="F302:F303 F260:F284">
    <cfRule type="notContainsBlanks" dxfId="793" priority="6375">
      <formula>LEN(TRIM(F302))&gt;0</formula>
    </cfRule>
  </conditionalFormatting>
  <conditionalFormatting sqref="F302:F303 F260:F284">
    <cfRule type="containsBlanks" dxfId="792" priority="6376">
      <formula>LEN(TRIM(F302))=0</formula>
    </cfRule>
  </conditionalFormatting>
  <conditionalFormatting sqref="F302:F303 F260:F284">
    <cfRule type="notContainsBlanks" dxfId="791" priority="6377">
      <formula>LEN(TRIM(F302))&gt;0</formula>
    </cfRule>
  </conditionalFormatting>
  <conditionalFormatting sqref="F302:F303 F260:F284">
    <cfRule type="containsBlanks" dxfId="790" priority="6378">
      <formula>LEN(TRIM(F302))=0</formula>
    </cfRule>
  </conditionalFormatting>
  <conditionalFormatting sqref="F302:F303">
    <cfRule type="notContainsBlanks" dxfId="789" priority="6379">
      <formula>LEN(TRIM(F302))&gt;0</formula>
    </cfRule>
  </conditionalFormatting>
  <conditionalFormatting sqref="F302:F303">
    <cfRule type="containsBlanks" dxfId="788" priority="6380">
      <formula>LEN(TRIM(F302))=0</formula>
    </cfRule>
  </conditionalFormatting>
  <conditionalFormatting sqref="F331">
    <cfRule type="notContainsBlanks" dxfId="787" priority="6381">
      <formula>LEN(TRIM(F331))&gt;0</formula>
    </cfRule>
  </conditionalFormatting>
  <conditionalFormatting sqref="F331">
    <cfRule type="containsBlanks" dxfId="786" priority="6382">
      <formula>LEN(TRIM(F331))=0</formula>
    </cfRule>
  </conditionalFormatting>
  <conditionalFormatting sqref="F359">
    <cfRule type="notContainsBlanks" dxfId="785" priority="6383">
      <formula>LEN(TRIM(F359))&gt;0</formula>
    </cfRule>
  </conditionalFormatting>
  <conditionalFormatting sqref="F359">
    <cfRule type="containsBlanks" dxfId="784" priority="6384">
      <formula>LEN(TRIM(F359))=0</formula>
    </cfRule>
  </conditionalFormatting>
  <conditionalFormatting sqref="F390:F395">
    <cfRule type="notContainsBlanks" dxfId="783" priority="6385">
      <formula>LEN(TRIM(F390))&gt;0</formula>
    </cfRule>
  </conditionalFormatting>
  <conditionalFormatting sqref="F390:F395">
    <cfRule type="containsBlanks" dxfId="782" priority="6386">
      <formula>LEN(TRIM(F390))=0</formula>
    </cfRule>
  </conditionalFormatting>
  <conditionalFormatting sqref="F305 F307">
    <cfRule type="notContainsBlanks" dxfId="781" priority="6387">
      <formula>LEN(TRIM(F305))&gt;0</formula>
    </cfRule>
  </conditionalFormatting>
  <conditionalFormatting sqref="F305 F307">
    <cfRule type="containsBlanks" dxfId="780" priority="6388">
      <formula>LEN(TRIM(F305))=0</formula>
    </cfRule>
  </conditionalFormatting>
  <conditionalFormatting sqref="F305">
    <cfRule type="notContainsBlanks" dxfId="779" priority="6389">
      <formula>LEN(TRIM(F305))&gt;0</formula>
    </cfRule>
  </conditionalFormatting>
  <conditionalFormatting sqref="F305">
    <cfRule type="containsBlanks" dxfId="778" priority="6390">
      <formula>LEN(TRIM(F305))=0</formula>
    </cfRule>
  </conditionalFormatting>
  <conditionalFormatting sqref="F305">
    <cfRule type="notContainsBlanks" dxfId="777" priority="6391">
      <formula>LEN(TRIM(F305))&gt;0</formula>
    </cfRule>
  </conditionalFormatting>
  <conditionalFormatting sqref="F305">
    <cfRule type="containsBlanks" dxfId="776" priority="6392">
      <formula>LEN(TRIM(F305))=0</formula>
    </cfRule>
  </conditionalFormatting>
  <conditionalFormatting sqref="F252:F255">
    <cfRule type="notContainsBlanks" dxfId="775" priority="6393">
      <formula>LEN(TRIM(F252))&gt;0</formula>
    </cfRule>
  </conditionalFormatting>
  <conditionalFormatting sqref="F252:F255">
    <cfRule type="containsBlanks" dxfId="774" priority="6394">
      <formula>LEN(TRIM(F252))=0</formula>
    </cfRule>
  </conditionalFormatting>
  <conditionalFormatting sqref="F299:F300">
    <cfRule type="notContainsBlanks" dxfId="773" priority="6395">
      <formula>LEN(TRIM(F299))&gt;0</formula>
    </cfRule>
  </conditionalFormatting>
  <conditionalFormatting sqref="F299:F300">
    <cfRule type="containsBlanks" dxfId="772" priority="6396">
      <formula>LEN(TRIM(F299))=0</formula>
    </cfRule>
  </conditionalFormatting>
  <conditionalFormatting sqref="F389">
    <cfRule type="notContainsBlanks" dxfId="771" priority="6397">
      <formula>LEN(TRIM(F389))&gt;0</formula>
    </cfRule>
  </conditionalFormatting>
  <conditionalFormatting sqref="F389">
    <cfRule type="containsBlanks" dxfId="770" priority="6398">
      <formula>LEN(TRIM(F389))=0</formula>
    </cfRule>
  </conditionalFormatting>
  <conditionalFormatting sqref="F236:F237 F278:F279 F292:F293 F306:F307 F320:F321 F334:F335 F362:F363 F264:F265 F250:F251">
    <cfRule type="notContainsBlanks" dxfId="769" priority="6399">
      <formula>LEN(TRIM(F236))&gt;0</formula>
    </cfRule>
  </conditionalFormatting>
  <conditionalFormatting sqref="F236:F237 F278:F279 F292:F293 F306:F307 F320:F321 F334:F335 F362:F363 F264:F265 F250:F251">
    <cfRule type="containsBlanks" dxfId="768" priority="6400">
      <formula>LEN(TRIM(F236))=0</formula>
    </cfRule>
  </conditionalFormatting>
  <conditionalFormatting sqref="F301">
    <cfRule type="notContainsBlanks" dxfId="767" priority="6401">
      <formula>LEN(TRIM(F301))&gt;0</formula>
    </cfRule>
  </conditionalFormatting>
  <conditionalFormatting sqref="F301">
    <cfRule type="containsBlanks" dxfId="766" priority="6402">
      <formula>LEN(TRIM(F301))=0</formula>
    </cfRule>
  </conditionalFormatting>
  <conditionalFormatting sqref="F273">
    <cfRule type="notContainsBlanks" dxfId="765" priority="6403">
      <formula>LEN(TRIM(F273))&gt;0</formula>
    </cfRule>
  </conditionalFormatting>
  <conditionalFormatting sqref="F273">
    <cfRule type="containsBlanks" dxfId="764" priority="6404">
      <formula>LEN(TRIM(F273))=0</formula>
    </cfRule>
  </conditionalFormatting>
  <conditionalFormatting sqref="F273">
    <cfRule type="notContainsBlanks" dxfId="763" priority="6405">
      <formula>LEN(TRIM(F273))&gt;0</formula>
    </cfRule>
  </conditionalFormatting>
  <conditionalFormatting sqref="F273">
    <cfRule type="containsBlanks" dxfId="762" priority="6406">
      <formula>LEN(TRIM(F273))=0</formula>
    </cfRule>
  </conditionalFormatting>
  <conditionalFormatting sqref="F273">
    <cfRule type="notContainsBlanks" dxfId="761" priority="6407">
      <formula>LEN(TRIM(F273))&gt;0</formula>
    </cfRule>
  </conditionalFormatting>
  <conditionalFormatting sqref="F273">
    <cfRule type="containsBlanks" dxfId="760" priority="6408">
      <formula>LEN(TRIM(F273))=0</formula>
    </cfRule>
  </conditionalFormatting>
  <conditionalFormatting sqref="F259">
    <cfRule type="notContainsBlanks" dxfId="759" priority="6409">
      <formula>LEN(TRIM(F259))&gt;0</formula>
    </cfRule>
  </conditionalFormatting>
  <conditionalFormatting sqref="F259">
    <cfRule type="containsBlanks" dxfId="758" priority="6410">
      <formula>LEN(TRIM(F259))=0</formula>
    </cfRule>
  </conditionalFormatting>
  <conditionalFormatting sqref="F259">
    <cfRule type="notContainsBlanks" dxfId="757" priority="6411">
      <formula>LEN(TRIM(F259))&gt;0</formula>
    </cfRule>
  </conditionalFormatting>
  <conditionalFormatting sqref="F259">
    <cfRule type="containsBlanks" dxfId="756" priority="6412">
      <formula>LEN(TRIM(F259))=0</formula>
    </cfRule>
  </conditionalFormatting>
  <conditionalFormatting sqref="F259">
    <cfRule type="notContainsBlanks" dxfId="755" priority="6413">
      <formula>LEN(TRIM(F259))&gt;0</formula>
    </cfRule>
  </conditionalFormatting>
  <conditionalFormatting sqref="F259">
    <cfRule type="containsBlanks" dxfId="754" priority="6414">
      <formula>LEN(TRIM(F259))=0</formula>
    </cfRule>
  </conditionalFormatting>
  <conditionalFormatting sqref="F236:F237 F278:F279 F292:F293 F306:F307 F320:F321 F334:F335 F362:F363 F264:F265 F250:F251">
    <cfRule type="notContainsBlanks" dxfId="753" priority="6415">
      <formula>LEN(TRIM(F236))&gt;0</formula>
    </cfRule>
  </conditionalFormatting>
  <conditionalFormatting sqref="F236:F237 F278:F279 F292:F293 F306:F307 F320:F321 F334:F335 F362:F363 F264:F265 F250:F251">
    <cfRule type="containsBlanks" dxfId="752" priority="6416">
      <formula>LEN(TRIM(F236))=0</formula>
    </cfRule>
  </conditionalFormatting>
  <conditionalFormatting sqref="F248:F249">
    <cfRule type="notContainsBlanks" dxfId="751" priority="6417">
      <formula>LEN(TRIM(F248))&gt;0</formula>
    </cfRule>
  </conditionalFormatting>
  <conditionalFormatting sqref="F248:F249">
    <cfRule type="containsBlanks" dxfId="750" priority="6418">
      <formula>LEN(TRIM(F248))=0</formula>
    </cfRule>
  </conditionalFormatting>
  <conditionalFormatting sqref="F248:F249">
    <cfRule type="notContainsBlanks" dxfId="749" priority="6419">
      <formula>LEN(TRIM(F248))&gt;0</formula>
    </cfRule>
  </conditionalFormatting>
  <conditionalFormatting sqref="F248:F249">
    <cfRule type="containsBlanks" dxfId="748" priority="6420">
      <formula>LEN(TRIM(F248))=0</formula>
    </cfRule>
  </conditionalFormatting>
  <conditionalFormatting sqref="F246">
    <cfRule type="notContainsBlanks" dxfId="747" priority="6421">
      <formula>LEN(TRIM(F246))&gt;0</formula>
    </cfRule>
  </conditionalFormatting>
  <conditionalFormatting sqref="F246">
    <cfRule type="containsBlanks" dxfId="746" priority="6422">
      <formula>LEN(TRIM(F246))=0</formula>
    </cfRule>
  </conditionalFormatting>
  <conditionalFormatting sqref="F246">
    <cfRule type="notContainsBlanks" dxfId="745" priority="6423">
      <formula>LEN(TRIM(F246))&gt;0</formula>
    </cfRule>
  </conditionalFormatting>
  <conditionalFormatting sqref="F246">
    <cfRule type="containsBlanks" dxfId="744" priority="6424">
      <formula>LEN(TRIM(F246))=0</formula>
    </cfRule>
  </conditionalFormatting>
  <conditionalFormatting sqref="F246">
    <cfRule type="notContainsBlanks" dxfId="743" priority="6425">
      <formula>LEN(TRIM(F246))&gt;0</formula>
    </cfRule>
  </conditionalFormatting>
  <conditionalFormatting sqref="F246">
    <cfRule type="containsBlanks" dxfId="742" priority="6426">
      <formula>LEN(TRIM(F246))=0</formula>
    </cfRule>
  </conditionalFormatting>
  <conditionalFormatting sqref="F246">
    <cfRule type="notContainsBlanks" dxfId="741" priority="6427">
      <formula>LEN(TRIM(F246))&gt;0</formula>
    </cfRule>
  </conditionalFormatting>
  <conditionalFormatting sqref="F246">
    <cfRule type="containsBlanks" dxfId="740" priority="6428">
      <formula>LEN(TRIM(F246))=0</formula>
    </cfRule>
  </conditionalFormatting>
  <conditionalFormatting sqref="F247">
    <cfRule type="notContainsBlanks" dxfId="739" priority="6429">
      <formula>LEN(TRIM(F247))&gt;0</formula>
    </cfRule>
  </conditionalFormatting>
  <conditionalFormatting sqref="F247">
    <cfRule type="containsBlanks" dxfId="738" priority="6430">
      <formula>LEN(TRIM(F247))=0</formula>
    </cfRule>
  </conditionalFormatting>
  <conditionalFormatting sqref="F247">
    <cfRule type="notContainsBlanks" dxfId="737" priority="6431">
      <formula>LEN(TRIM(F247))&gt;0</formula>
    </cfRule>
  </conditionalFormatting>
  <conditionalFormatting sqref="F247">
    <cfRule type="containsBlanks" dxfId="736" priority="6432">
      <formula>LEN(TRIM(F247))=0</formula>
    </cfRule>
  </conditionalFormatting>
  <conditionalFormatting sqref="F253">
    <cfRule type="notContainsBlanks" dxfId="735" priority="6433">
      <formula>LEN(TRIM(F253))&gt;0</formula>
    </cfRule>
  </conditionalFormatting>
  <conditionalFormatting sqref="F253">
    <cfRule type="containsBlanks" dxfId="734" priority="6434">
      <formula>LEN(TRIM(F253))=0</formula>
    </cfRule>
  </conditionalFormatting>
  <conditionalFormatting sqref="F245">
    <cfRule type="notContainsBlanks" dxfId="733" priority="6435">
      <formula>LEN(TRIM(F245))&gt;0</formula>
    </cfRule>
  </conditionalFormatting>
  <conditionalFormatting sqref="F245">
    <cfRule type="containsBlanks" dxfId="732" priority="6436">
      <formula>LEN(TRIM(F245))=0</formula>
    </cfRule>
  </conditionalFormatting>
  <conditionalFormatting sqref="F245">
    <cfRule type="notContainsBlanks" dxfId="731" priority="6437">
      <formula>LEN(TRIM(F245))&gt;0</formula>
    </cfRule>
  </conditionalFormatting>
  <conditionalFormatting sqref="F245">
    <cfRule type="containsBlanks" dxfId="730" priority="6438">
      <formula>LEN(TRIM(F245))=0</formula>
    </cfRule>
  </conditionalFormatting>
  <conditionalFormatting sqref="F404">
    <cfRule type="notContainsBlanks" dxfId="729" priority="6439">
      <formula>LEN(TRIM(F404))&gt;0</formula>
    </cfRule>
  </conditionalFormatting>
  <conditionalFormatting sqref="F404">
    <cfRule type="containsBlanks" dxfId="728" priority="6440">
      <formula>LEN(TRIM(F404))=0</formula>
    </cfRule>
  </conditionalFormatting>
  <conditionalFormatting sqref="F306">
    <cfRule type="notContainsBlanks" dxfId="727" priority="6441">
      <formula>LEN(TRIM(F306))&gt;0</formula>
    </cfRule>
  </conditionalFormatting>
  <conditionalFormatting sqref="F306">
    <cfRule type="containsBlanks" dxfId="726" priority="6442">
      <formula>LEN(TRIM(F306))=0</formula>
    </cfRule>
  </conditionalFormatting>
  <conditionalFormatting sqref="F407">
    <cfRule type="notContainsBlanks" dxfId="725" priority="6443">
      <formula>LEN(TRIM(F407))&gt;0</formula>
    </cfRule>
  </conditionalFormatting>
  <conditionalFormatting sqref="F407">
    <cfRule type="containsBlanks" dxfId="724" priority="6444">
      <formula>LEN(TRIM(F407))=0</formula>
    </cfRule>
  </conditionalFormatting>
  <conditionalFormatting sqref="F255">
    <cfRule type="notContainsBlanks" dxfId="723" priority="6445">
      <formula>LEN(TRIM(F255))&gt;0</formula>
    </cfRule>
  </conditionalFormatting>
  <conditionalFormatting sqref="F255">
    <cfRule type="containsBlanks" dxfId="722" priority="6446">
      <formula>LEN(TRIM(F255))=0</formula>
    </cfRule>
  </conditionalFormatting>
  <conditionalFormatting sqref="F254">
    <cfRule type="notContainsBlanks" dxfId="721" priority="6447">
      <formula>LEN(TRIM(F254))&gt;0</formula>
    </cfRule>
  </conditionalFormatting>
  <conditionalFormatting sqref="F254">
    <cfRule type="containsBlanks" dxfId="720" priority="6448">
      <formula>LEN(TRIM(F254))=0</formula>
    </cfRule>
  </conditionalFormatting>
  <conditionalFormatting sqref="F253">
    <cfRule type="notContainsBlanks" dxfId="719" priority="6449">
      <formula>LEN(TRIM(F253))&gt;0</formula>
    </cfRule>
  </conditionalFormatting>
  <conditionalFormatting sqref="F253">
    <cfRule type="containsBlanks" dxfId="718" priority="6450">
      <formula>LEN(TRIM(F253))=0</formula>
    </cfRule>
  </conditionalFormatting>
  <conditionalFormatting sqref="F253">
    <cfRule type="notContainsBlanks" dxfId="717" priority="6451">
      <formula>LEN(TRIM(F253))&gt;0</formula>
    </cfRule>
  </conditionalFormatting>
  <conditionalFormatting sqref="F253">
    <cfRule type="containsBlanks" dxfId="716" priority="6452">
      <formula>LEN(TRIM(F253))=0</formula>
    </cfRule>
  </conditionalFormatting>
  <conditionalFormatting sqref="F253">
    <cfRule type="notContainsBlanks" dxfId="715" priority="6453">
      <formula>LEN(TRIM(F253))&gt;0</formula>
    </cfRule>
  </conditionalFormatting>
  <conditionalFormatting sqref="F253">
    <cfRule type="containsBlanks" dxfId="714" priority="6454">
      <formula>LEN(TRIM(F253))=0</formula>
    </cfRule>
  </conditionalFormatting>
  <conditionalFormatting sqref="F253">
    <cfRule type="notContainsBlanks" dxfId="713" priority="6455">
      <formula>LEN(TRIM(F253))&gt;0</formula>
    </cfRule>
  </conditionalFormatting>
  <conditionalFormatting sqref="F253">
    <cfRule type="containsBlanks" dxfId="712" priority="6456">
      <formula>LEN(TRIM(F253))=0</formula>
    </cfRule>
  </conditionalFormatting>
  <conditionalFormatting sqref="F253">
    <cfRule type="notContainsBlanks" dxfId="711" priority="6457">
      <formula>LEN(TRIM(F253))&gt;0</formula>
    </cfRule>
  </conditionalFormatting>
  <conditionalFormatting sqref="F253">
    <cfRule type="containsBlanks" dxfId="710" priority="6458">
      <formula>LEN(TRIM(F253))=0</formula>
    </cfRule>
  </conditionalFormatting>
  <conditionalFormatting sqref="F253">
    <cfRule type="notContainsBlanks" dxfId="709" priority="6459">
      <formula>LEN(TRIM(F253))&gt;0</formula>
    </cfRule>
  </conditionalFormatting>
  <conditionalFormatting sqref="F253">
    <cfRule type="containsBlanks" dxfId="708" priority="6460">
      <formula>LEN(TRIM(F253))=0</formula>
    </cfRule>
  </conditionalFormatting>
  <conditionalFormatting sqref="F253">
    <cfRule type="notContainsBlanks" dxfId="707" priority="6461">
      <formula>LEN(TRIM(F253))&gt;0</formula>
    </cfRule>
  </conditionalFormatting>
  <conditionalFormatting sqref="F253">
    <cfRule type="containsBlanks" dxfId="706" priority="6462">
      <formula>LEN(TRIM(F253))=0</formula>
    </cfRule>
  </conditionalFormatting>
  <conditionalFormatting sqref="F253">
    <cfRule type="notContainsBlanks" dxfId="705" priority="6463">
      <formula>LEN(TRIM(F253))&gt;0</formula>
    </cfRule>
  </conditionalFormatting>
  <conditionalFormatting sqref="F253">
    <cfRule type="containsBlanks" dxfId="704" priority="6464">
      <formula>LEN(TRIM(F253))=0</formula>
    </cfRule>
  </conditionalFormatting>
  <conditionalFormatting sqref="F253">
    <cfRule type="notContainsBlanks" dxfId="703" priority="6465">
      <formula>LEN(TRIM(F253))&gt;0</formula>
    </cfRule>
  </conditionalFormatting>
  <conditionalFormatting sqref="F253">
    <cfRule type="containsBlanks" dxfId="702" priority="6466">
      <formula>LEN(TRIM(F253))=0</formula>
    </cfRule>
  </conditionalFormatting>
  <conditionalFormatting sqref="F254">
    <cfRule type="notContainsBlanks" dxfId="701" priority="6467">
      <formula>LEN(TRIM(F254))&gt;0</formula>
    </cfRule>
  </conditionalFormatting>
  <conditionalFormatting sqref="F254">
    <cfRule type="containsBlanks" dxfId="700" priority="6468">
      <formula>LEN(TRIM(F254))=0</formula>
    </cfRule>
  </conditionalFormatting>
  <conditionalFormatting sqref="F254">
    <cfRule type="notContainsBlanks" dxfId="699" priority="6469">
      <formula>LEN(TRIM(F254))&gt;0</formula>
    </cfRule>
  </conditionalFormatting>
  <conditionalFormatting sqref="F254">
    <cfRule type="containsBlanks" dxfId="698" priority="6470">
      <formula>LEN(TRIM(F254))=0</formula>
    </cfRule>
  </conditionalFormatting>
  <conditionalFormatting sqref="F254">
    <cfRule type="notContainsBlanks" dxfId="697" priority="6471">
      <formula>LEN(TRIM(F254))&gt;0</formula>
    </cfRule>
  </conditionalFormatting>
  <conditionalFormatting sqref="F254">
    <cfRule type="containsBlanks" dxfId="696" priority="6472">
      <formula>LEN(TRIM(F254))=0</formula>
    </cfRule>
  </conditionalFormatting>
  <conditionalFormatting sqref="F254">
    <cfRule type="notContainsBlanks" dxfId="695" priority="6473">
      <formula>LEN(TRIM(F254))&gt;0</formula>
    </cfRule>
  </conditionalFormatting>
  <conditionalFormatting sqref="F254">
    <cfRule type="containsBlanks" dxfId="694" priority="6474">
      <formula>LEN(TRIM(F254))=0</formula>
    </cfRule>
  </conditionalFormatting>
  <conditionalFormatting sqref="F254">
    <cfRule type="notContainsBlanks" dxfId="693" priority="6475">
      <formula>LEN(TRIM(F254))&gt;0</formula>
    </cfRule>
  </conditionalFormatting>
  <conditionalFormatting sqref="F254">
    <cfRule type="containsBlanks" dxfId="692" priority="6476">
      <formula>LEN(TRIM(F254))=0</formula>
    </cfRule>
  </conditionalFormatting>
  <conditionalFormatting sqref="F254">
    <cfRule type="notContainsBlanks" dxfId="691" priority="6477">
      <formula>LEN(TRIM(F254))&gt;0</formula>
    </cfRule>
  </conditionalFormatting>
  <conditionalFormatting sqref="F254">
    <cfRule type="containsBlanks" dxfId="690" priority="6478">
      <formula>LEN(TRIM(F254))=0</formula>
    </cfRule>
  </conditionalFormatting>
  <conditionalFormatting sqref="F254">
    <cfRule type="notContainsBlanks" dxfId="689" priority="6479">
      <formula>LEN(TRIM(F254))&gt;0</formula>
    </cfRule>
  </conditionalFormatting>
  <conditionalFormatting sqref="F254">
    <cfRule type="containsBlanks" dxfId="688" priority="6480">
      <formula>LEN(TRIM(F254))=0</formula>
    </cfRule>
  </conditionalFormatting>
  <conditionalFormatting sqref="F254">
    <cfRule type="notContainsBlanks" dxfId="687" priority="6481">
      <formula>LEN(TRIM(F254))&gt;0</formula>
    </cfRule>
  </conditionalFormatting>
  <conditionalFormatting sqref="F254">
    <cfRule type="containsBlanks" dxfId="686" priority="6482">
      <formula>LEN(TRIM(F254))=0</formula>
    </cfRule>
  </conditionalFormatting>
  <conditionalFormatting sqref="F254">
    <cfRule type="notContainsBlanks" dxfId="685" priority="6483">
      <formula>LEN(TRIM(F254))&gt;0</formula>
    </cfRule>
  </conditionalFormatting>
  <conditionalFormatting sqref="F254">
    <cfRule type="containsBlanks" dxfId="684" priority="6484">
      <formula>LEN(TRIM(F254))=0</formula>
    </cfRule>
  </conditionalFormatting>
  <conditionalFormatting sqref="F255">
    <cfRule type="notContainsBlanks" dxfId="683" priority="6485">
      <formula>LEN(TRIM(F255))&gt;0</formula>
    </cfRule>
  </conditionalFormatting>
  <conditionalFormatting sqref="F255">
    <cfRule type="containsBlanks" dxfId="682" priority="6486">
      <formula>LEN(TRIM(F255))=0</formula>
    </cfRule>
  </conditionalFormatting>
  <conditionalFormatting sqref="F255">
    <cfRule type="notContainsBlanks" dxfId="681" priority="6487">
      <formula>LEN(TRIM(F255))&gt;0</formula>
    </cfRule>
  </conditionalFormatting>
  <conditionalFormatting sqref="F255">
    <cfRule type="containsBlanks" dxfId="680" priority="6488">
      <formula>LEN(TRIM(F255))=0</formula>
    </cfRule>
  </conditionalFormatting>
  <conditionalFormatting sqref="F255">
    <cfRule type="notContainsBlanks" dxfId="679" priority="6489">
      <formula>LEN(TRIM(F255))&gt;0</formula>
    </cfRule>
  </conditionalFormatting>
  <conditionalFormatting sqref="F255">
    <cfRule type="containsBlanks" dxfId="678" priority="6490">
      <formula>LEN(TRIM(F255))=0</formula>
    </cfRule>
  </conditionalFormatting>
  <conditionalFormatting sqref="F255">
    <cfRule type="notContainsBlanks" dxfId="677" priority="6491">
      <formula>LEN(TRIM(F255))&gt;0</formula>
    </cfRule>
  </conditionalFormatting>
  <conditionalFormatting sqref="F255">
    <cfRule type="containsBlanks" dxfId="676" priority="6492">
      <formula>LEN(TRIM(F255))=0</formula>
    </cfRule>
  </conditionalFormatting>
  <conditionalFormatting sqref="F255">
    <cfRule type="notContainsBlanks" dxfId="675" priority="6493">
      <formula>LEN(TRIM(F255))&gt;0</formula>
    </cfRule>
  </conditionalFormatting>
  <conditionalFormatting sqref="F255">
    <cfRule type="containsBlanks" dxfId="674" priority="6494">
      <formula>LEN(TRIM(F255))=0</formula>
    </cfRule>
  </conditionalFormatting>
  <conditionalFormatting sqref="F255">
    <cfRule type="notContainsBlanks" dxfId="673" priority="6495">
      <formula>LEN(TRIM(F255))&gt;0</formula>
    </cfRule>
  </conditionalFormatting>
  <conditionalFormatting sqref="F255">
    <cfRule type="containsBlanks" dxfId="672" priority="6496">
      <formula>LEN(TRIM(F255))=0</formula>
    </cfRule>
  </conditionalFormatting>
  <conditionalFormatting sqref="F255">
    <cfRule type="notContainsBlanks" dxfId="671" priority="6497">
      <formula>LEN(TRIM(F255))&gt;0</formula>
    </cfRule>
  </conditionalFormatting>
  <conditionalFormatting sqref="F255">
    <cfRule type="containsBlanks" dxfId="670" priority="6498">
      <formula>LEN(TRIM(F255))=0</formula>
    </cfRule>
  </conditionalFormatting>
  <conditionalFormatting sqref="F255">
    <cfRule type="notContainsBlanks" dxfId="669" priority="6499">
      <formula>LEN(TRIM(F255))&gt;0</formula>
    </cfRule>
  </conditionalFormatting>
  <conditionalFormatting sqref="F255">
    <cfRule type="containsBlanks" dxfId="668" priority="6500">
      <formula>LEN(TRIM(F255))=0</formula>
    </cfRule>
  </conditionalFormatting>
  <conditionalFormatting sqref="F255">
    <cfRule type="notContainsBlanks" dxfId="667" priority="6501">
      <formula>LEN(TRIM(F255))&gt;0</formula>
    </cfRule>
  </conditionalFormatting>
  <conditionalFormatting sqref="F255">
    <cfRule type="containsBlanks" dxfId="666" priority="6502">
      <formula>LEN(TRIM(F255))=0</formula>
    </cfRule>
  </conditionalFormatting>
  <conditionalFormatting sqref="F306">
    <cfRule type="notContainsBlanks" dxfId="665" priority="6503">
      <formula>LEN(TRIM(F306))&gt;0</formula>
    </cfRule>
  </conditionalFormatting>
  <conditionalFormatting sqref="F306">
    <cfRule type="containsBlanks" dxfId="664" priority="6504">
      <formula>LEN(TRIM(F306))=0</formula>
    </cfRule>
  </conditionalFormatting>
  <conditionalFormatting sqref="F306">
    <cfRule type="notContainsBlanks" dxfId="663" priority="6505">
      <formula>LEN(TRIM(F306))&gt;0</formula>
    </cfRule>
  </conditionalFormatting>
  <conditionalFormatting sqref="F306">
    <cfRule type="containsBlanks" dxfId="662" priority="6506">
      <formula>LEN(TRIM(F306))=0</formula>
    </cfRule>
  </conditionalFormatting>
  <conditionalFormatting sqref="F306">
    <cfRule type="notContainsBlanks" dxfId="661" priority="6507">
      <formula>LEN(TRIM(F306))&gt;0</formula>
    </cfRule>
  </conditionalFormatting>
  <conditionalFormatting sqref="F306">
    <cfRule type="containsBlanks" dxfId="660" priority="6508">
      <formula>LEN(TRIM(F306))=0</formula>
    </cfRule>
  </conditionalFormatting>
  <conditionalFormatting sqref="F306">
    <cfRule type="notContainsBlanks" dxfId="659" priority="6509">
      <formula>LEN(TRIM(F306))&gt;0</formula>
    </cfRule>
  </conditionalFormatting>
  <conditionalFormatting sqref="F306">
    <cfRule type="containsBlanks" dxfId="658" priority="6510">
      <formula>LEN(TRIM(F306))=0</formula>
    </cfRule>
  </conditionalFormatting>
  <conditionalFormatting sqref="F310">
    <cfRule type="notContainsBlanks" dxfId="657" priority="6511">
      <formula>LEN(TRIM(F310))&gt;0</formula>
    </cfRule>
  </conditionalFormatting>
  <conditionalFormatting sqref="F310">
    <cfRule type="containsBlanks" dxfId="656" priority="6512">
      <formula>LEN(TRIM(F310))=0</formula>
    </cfRule>
  </conditionalFormatting>
  <conditionalFormatting sqref="F310">
    <cfRule type="notContainsBlanks" dxfId="655" priority="6513">
      <formula>LEN(TRIM(F310))&gt;0</formula>
    </cfRule>
  </conditionalFormatting>
  <conditionalFormatting sqref="F310">
    <cfRule type="containsBlanks" dxfId="654" priority="6514">
      <formula>LEN(TRIM(F310))=0</formula>
    </cfRule>
  </conditionalFormatting>
  <conditionalFormatting sqref="F310">
    <cfRule type="notContainsBlanks" dxfId="653" priority="6515">
      <formula>LEN(TRIM(F310))&gt;0</formula>
    </cfRule>
  </conditionalFormatting>
  <conditionalFormatting sqref="F310">
    <cfRule type="containsBlanks" dxfId="652" priority="6516">
      <formula>LEN(TRIM(F310))=0</formula>
    </cfRule>
  </conditionalFormatting>
  <conditionalFormatting sqref="F311">
    <cfRule type="notContainsBlanks" dxfId="651" priority="6517">
      <formula>LEN(TRIM(F311))&gt;0</formula>
    </cfRule>
  </conditionalFormatting>
  <conditionalFormatting sqref="F311">
    <cfRule type="containsBlanks" dxfId="650" priority="6518">
      <formula>LEN(TRIM(F311))=0</formula>
    </cfRule>
  </conditionalFormatting>
  <conditionalFormatting sqref="F311">
    <cfRule type="notContainsBlanks" dxfId="649" priority="6519">
      <formula>LEN(TRIM(F311))&gt;0</formula>
    </cfRule>
  </conditionalFormatting>
  <conditionalFormatting sqref="F311">
    <cfRule type="containsBlanks" dxfId="648" priority="6520">
      <formula>LEN(TRIM(F311))=0</formula>
    </cfRule>
  </conditionalFormatting>
  <conditionalFormatting sqref="F311">
    <cfRule type="notContainsBlanks" dxfId="647" priority="6521">
      <formula>LEN(TRIM(F311))&gt;0</formula>
    </cfRule>
  </conditionalFormatting>
  <conditionalFormatting sqref="F311">
    <cfRule type="containsBlanks" dxfId="646" priority="6522">
      <formula>LEN(TRIM(F311))=0</formula>
    </cfRule>
  </conditionalFormatting>
  <conditionalFormatting sqref="F406">
    <cfRule type="notContainsBlanks" dxfId="645" priority="6523">
      <formula>LEN(TRIM(F406))&gt;0</formula>
    </cfRule>
  </conditionalFormatting>
  <conditionalFormatting sqref="F406">
    <cfRule type="containsBlanks" dxfId="644" priority="6524">
      <formula>LEN(TRIM(F406))=0</formula>
    </cfRule>
  </conditionalFormatting>
  <conditionalFormatting sqref="F408">
    <cfRule type="notContainsBlanks" dxfId="643" priority="6525">
      <formula>LEN(TRIM(F408))&gt;0</formula>
    </cfRule>
  </conditionalFormatting>
  <conditionalFormatting sqref="F408">
    <cfRule type="containsBlanks" dxfId="642" priority="6526">
      <formula>LEN(TRIM(F408))=0</formula>
    </cfRule>
  </conditionalFormatting>
  <conditionalFormatting sqref="F419:F424">
    <cfRule type="notContainsBlanks" dxfId="641" priority="6527">
      <formula>LEN(TRIM(F419))&gt;0</formula>
    </cfRule>
  </conditionalFormatting>
  <conditionalFormatting sqref="F419:F424">
    <cfRule type="containsBlanks" dxfId="640" priority="6528">
      <formula>LEN(TRIM(F419))=0</formula>
    </cfRule>
  </conditionalFormatting>
  <conditionalFormatting sqref="F308:F311 F322:F325 F336:F339 F364:F367 F266:F284 F252:F255 F238:F242">
    <cfRule type="notContainsBlanks" dxfId="639" priority="6529">
      <formula>LEN(TRIM(F308))&gt;0</formula>
    </cfRule>
  </conditionalFormatting>
  <conditionalFormatting sqref="F308:F311 F322:F325 F336:F339 F364:F367 F266:F284 F252:F255 F238:F242">
    <cfRule type="containsBlanks" dxfId="638" priority="6530">
      <formula>LEN(TRIM(F308))=0</formula>
    </cfRule>
  </conditionalFormatting>
  <conditionalFormatting sqref="F239:F241 F267:F269 F309:F311 F323:F325 F337:F339 F365:F367 F281:F283 F253:F255">
    <cfRule type="notContainsBlanks" dxfId="637" priority="6531">
      <formula>LEN(TRIM(F239))&gt;0</formula>
    </cfRule>
  </conditionalFormatting>
  <conditionalFormatting sqref="F239:F241 F267:F269 F309:F311 F323:F325 F337:F339 F365:F367 F281:F283 F253:F255">
    <cfRule type="containsBlanks" dxfId="636" priority="6532">
      <formula>LEN(TRIM(F239))=0</formula>
    </cfRule>
  </conditionalFormatting>
  <conditionalFormatting sqref="F11:F14 F23:F26 F35:F38 F59:F62">
    <cfRule type="notContainsBlanks" dxfId="635" priority="6533">
      <formula>LEN(TRIM(F11))&gt;0</formula>
    </cfRule>
  </conditionalFormatting>
  <conditionalFormatting sqref="F11:F14 F23:F26 F35:F38 F59:F62">
    <cfRule type="containsBlanks" dxfId="634" priority="6534">
      <formula>LEN(TRIM(F11))=0</formula>
    </cfRule>
  </conditionalFormatting>
  <conditionalFormatting sqref="F74 F77 F80 F83:F117 F60:F63">
    <cfRule type="notContainsBlanks" dxfId="633" priority="6535">
      <formula>LEN(TRIM(F74))&gt;0</formula>
    </cfRule>
  </conditionalFormatting>
  <conditionalFormatting sqref="F74 F77 F80 F83:F117 F60:F63">
    <cfRule type="containsBlanks" dxfId="632" priority="6536">
      <formula>LEN(TRIM(F74))=0</formula>
    </cfRule>
  </conditionalFormatting>
  <conditionalFormatting sqref="F16:F26">
    <cfRule type="notContainsBlanks" dxfId="631" priority="6537">
      <formula>LEN(TRIM(F16))&gt;0</formula>
    </cfRule>
  </conditionalFormatting>
  <conditionalFormatting sqref="F16:F26">
    <cfRule type="containsBlanks" dxfId="630" priority="6538">
      <formula>LEN(TRIM(F16))=0</formula>
    </cfRule>
  </conditionalFormatting>
  <conditionalFormatting sqref="F131">
    <cfRule type="notContainsBlanks" dxfId="629" priority="6539">
      <formula>LEN(TRIM(F131))&gt;0</formula>
    </cfRule>
  </conditionalFormatting>
  <conditionalFormatting sqref="F131">
    <cfRule type="containsBlanks" dxfId="628" priority="6540">
      <formula>LEN(TRIM(F131))=0</formula>
    </cfRule>
  </conditionalFormatting>
  <conditionalFormatting sqref="F142">
    <cfRule type="notContainsBlanks" dxfId="627" priority="6541">
      <formula>LEN(TRIM(F142))&gt;0</formula>
    </cfRule>
  </conditionalFormatting>
  <conditionalFormatting sqref="F142">
    <cfRule type="containsBlanks" dxfId="626" priority="6542">
      <formula>LEN(TRIM(F142))=0</formula>
    </cfRule>
  </conditionalFormatting>
  <conditionalFormatting sqref="F153">
    <cfRule type="notContainsBlanks" dxfId="625" priority="6543">
      <formula>LEN(TRIM(F153))&gt;0</formula>
    </cfRule>
  </conditionalFormatting>
  <conditionalFormatting sqref="F153">
    <cfRule type="containsBlanks" dxfId="624" priority="6544">
      <formula>LEN(TRIM(F153))=0</formula>
    </cfRule>
  </conditionalFormatting>
  <conditionalFormatting sqref="F164">
    <cfRule type="notContainsBlanks" dxfId="623" priority="6545">
      <formula>LEN(TRIM(F164))&gt;0</formula>
    </cfRule>
  </conditionalFormatting>
  <conditionalFormatting sqref="F164">
    <cfRule type="containsBlanks" dxfId="622" priority="6546">
      <formula>LEN(TRIM(F164))=0</formula>
    </cfRule>
  </conditionalFormatting>
  <conditionalFormatting sqref="F225:F227">
    <cfRule type="notContainsBlanks" dxfId="621" priority="6547">
      <formula>LEN(TRIM(F225))&gt;0</formula>
    </cfRule>
  </conditionalFormatting>
  <conditionalFormatting sqref="F225:F227">
    <cfRule type="containsBlanks" dxfId="620" priority="6548">
      <formula>LEN(TRIM(F225))=0</formula>
    </cfRule>
  </conditionalFormatting>
  <conditionalFormatting sqref="F186">
    <cfRule type="notContainsBlanks" dxfId="619" priority="6549">
      <formula>LEN(TRIM(F186))&gt;0</formula>
    </cfRule>
  </conditionalFormatting>
  <conditionalFormatting sqref="F186">
    <cfRule type="containsBlanks" dxfId="618" priority="6550">
      <formula>LEN(TRIM(F186))=0</formula>
    </cfRule>
  </conditionalFormatting>
  <conditionalFormatting sqref="F197">
    <cfRule type="notContainsBlanks" dxfId="617" priority="6551">
      <formula>LEN(TRIM(F197))&gt;0</formula>
    </cfRule>
  </conditionalFormatting>
  <conditionalFormatting sqref="F197">
    <cfRule type="containsBlanks" dxfId="616" priority="6552">
      <formula>LEN(TRIM(F197))=0</formula>
    </cfRule>
  </conditionalFormatting>
  <conditionalFormatting sqref="F208">
    <cfRule type="notContainsBlanks" dxfId="615" priority="6553">
      <formula>LEN(TRIM(F208))&gt;0</formula>
    </cfRule>
  </conditionalFormatting>
  <conditionalFormatting sqref="F208">
    <cfRule type="containsBlanks" dxfId="614" priority="6554">
      <formula>LEN(TRIM(F208))=0</formula>
    </cfRule>
  </conditionalFormatting>
  <conditionalFormatting sqref="F219">
    <cfRule type="notContainsBlanks" dxfId="613" priority="6555">
      <formula>LEN(TRIM(F219))&gt;0</formula>
    </cfRule>
  </conditionalFormatting>
  <conditionalFormatting sqref="F219">
    <cfRule type="containsBlanks" dxfId="612" priority="6556">
      <formula>LEN(TRIM(F219))=0</formula>
    </cfRule>
  </conditionalFormatting>
  <conditionalFormatting sqref="F244">
    <cfRule type="notContainsBlanks" dxfId="611" priority="6557">
      <formula>LEN(TRIM(F244))&gt;0</formula>
    </cfRule>
  </conditionalFormatting>
  <conditionalFormatting sqref="F244">
    <cfRule type="containsBlanks" dxfId="610" priority="6558">
      <formula>LEN(TRIM(F244))=0</formula>
    </cfRule>
  </conditionalFormatting>
  <conditionalFormatting sqref="F435:F437">
    <cfRule type="notContainsBlanks" dxfId="609" priority="6559">
      <formula>LEN(TRIM(F435))&gt;0</formula>
    </cfRule>
  </conditionalFormatting>
  <conditionalFormatting sqref="F435:F437">
    <cfRule type="containsBlanks" dxfId="608" priority="6560">
      <formula>LEN(TRIM(F435))=0</formula>
    </cfRule>
  </conditionalFormatting>
  <conditionalFormatting sqref="F74 F77 F80 F83:F117">
    <cfRule type="notContainsBlanks" dxfId="607" priority="6561">
      <formula>LEN(TRIM(F74))&gt;0</formula>
    </cfRule>
  </conditionalFormatting>
  <conditionalFormatting sqref="F74 F77 F80 F83:F117">
    <cfRule type="containsBlanks" dxfId="606" priority="6562">
      <formula>LEN(TRIM(F74))=0</formula>
    </cfRule>
  </conditionalFormatting>
  <conditionalFormatting sqref="F74 F77 F80 F83:F117">
    <cfRule type="notContainsBlanks" dxfId="605" priority="6563">
      <formula>LEN(TRIM(F74))&gt;0</formula>
    </cfRule>
  </conditionalFormatting>
  <conditionalFormatting sqref="F74 F77 F80 F83:F117">
    <cfRule type="containsBlanks" dxfId="604" priority="6564">
      <formula>LEN(TRIM(F74))=0</formula>
    </cfRule>
  </conditionalFormatting>
  <conditionalFormatting sqref="F258">
    <cfRule type="notContainsBlanks" dxfId="603" priority="6565">
      <formula>LEN(TRIM(F258))&gt;0</formula>
    </cfRule>
  </conditionalFormatting>
  <conditionalFormatting sqref="F258">
    <cfRule type="containsBlanks" dxfId="602" priority="6566">
      <formula>LEN(TRIM(F258))=0</formula>
    </cfRule>
  </conditionalFormatting>
  <conditionalFormatting sqref="F272">
    <cfRule type="notContainsBlanks" dxfId="601" priority="6567">
      <formula>LEN(TRIM(F272))&gt;0</formula>
    </cfRule>
  </conditionalFormatting>
  <conditionalFormatting sqref="F272">
    <cfRule type="containsBlanks" dxfId="600" priority="6568">
      <formula>LEN(TRIM(F272))=0</formula>
    </cfRule>
  </conditionalFormatting>
  <conditionalFormatting sqref="F286">
    <cfRule type="notContainsBlanks" dxfId="599" priority="6569">
      <formula>LEN(TRIM(F286))&gt;0</formula>
    </cfRule>
  </conditionalFormatting>
  <conditionalFormatting sqref="F286">
    <cfRule type="containsBlanks" dxfId="598" priority="6570">
      <formula>LEN(TRIM(F286))=0</formula>
    </cfRule>
  </conditionalFormatting>
  <conditionalFormatting sqref="F314">
    <cfRule type="notContainsBlanks" dxfId="597" priority="6571">
      <formula>LEN(TRIM(F314))&gt;0</formula>
    </cfRule>
  </conditionalFormatting>
  <conditionalFormatting sqref="F314">
    <cfRule type="containsBlanks" dxfId="596" priority="6572">
      <formula>LEN(TRIM(F314))=0</formula>
    </cfRule>
  </conditionalFormatting>
  <conditionalFormatting sqref="F328">
    <cfRule type="notContainsBlanks" dxfId="595" priority="6573">
      <formula>LEN(TRIM(F328))&gt;0</formula>
    </cfRule>
  </conditionalFormatting>
  <conditionalFormatting sqref="F328">
    <cfRule type="containsBlanks" dxfId="594" priority="6574">
      <formula>LEN(TRIM(F328))=0</formula>
    </cfRule>
  </conditionalFormatting>
  <conditionalFormatting sqref="F356">
    <cfRule type="notContainsBlanks" dxfId="593" priority="6575">
      <formula>LEN(TRIM(F356))&gt;0</formula>
    </cfRule>
  </conditionalFormatting>
  <conditionalFormatting sqref="F356">
    <cfRule type="containsBlanks" dxfId="592" priority="6576">
      <formula>LEN(TRIM(F356))=0</formula>
    </cfRule>
  </conditionalFormatting>
  <conditionalFormatting sqref="F219">
    <cfRule type="notContainsBlanks" dxfId="591" priority="6577">
      <formula>LEN(TRIM(F219))&gt;0</formula>
    </cfRule>
  </conditionalFormatting>
  <conditionalFormatting sqref="F219">
    <cfRule type="containsBlanks" dxfId="590" priority="6578">
      <formula>LEN(TRIM(F219))=0</formula>
    </cfRule>
  </conditionalFormatting>
  <conditionalFormatting sqref="F284:F286">
    <cfRule type="notContainsBlanks" dxfId="589" priority="6579">
      <formula>LEN(TRIM(F284))&gt;0</formula>
    </cfRule>
  </conditionalFormatting>
  <conditionalFormatting sqref="F284:F286">
    <cfRule type="containsBlanks" dxfId="588" priority="6580">
      <formula>LEN(TRIM(F284))=0</formula>
    </cfRule>
  </conditionalFormatting>
  <conditionalFormatting sqref="F287:F288">
    <cfRule type="notContainsBlanks" dxfId="587" priority="6581">
      <formula>LEN(TRIM(F287))&gt;0</formula>
    </cfRule>
  </conditionalFormatting>
  <conditionalFormatting sqref="F287:F288">
    <cfRule type="containsBlanks" dxfId="586" priority="6582">
      <formula>LEN(TRIM(F287))=0</formula>
    </cfRule>
  </conditionalFormatting>
  <conditionalFormatting sqref="F287:F288">
    <cfRule type="notContainsBlanks" dxfId="585" priority="6583">
      <formula>LEN(TRIM(F287))&gt;0</formula>
    </cfRule>
  </conditionalFormatting>
  <conditionalFormatting sqref="F287:F288">
    <cfRule type="containsBlanks" dxfId="584" priority="6584">
      <formula>LEN(TRIM(F287))=0</formula>
    </cfRule>
  </conditionalFormatting>
  <conditionalFormatting sqref="F289">
    <cfRule type="notContainsBlanks" dxfId="583" priority="6585">
      <formula>LEN(TRIM(F289))&gt;0</formula>
    </cfRule>
  </conditionalFormatting>
  <conditionalFormatting sqref="F289">
    <cfRule type="containsBlanks" dxfId="582" priority="6586">
      <formula>LEN(TRIM(F289))=0</formula>
    </cfRule>
  </conditionalFormatting>
  <conditionalFormatting sqref="F289">
    <cfRule type="notContainsBlanks" dxfId="581" priority="6587">
      <formula>LEN(TRIM(F289))&gt;0</formula>
    </cfRule>
  </conditionalFormatting>
  <conditionalFormatting sqref="F289">
    <cfRule type="containsBlanks" dxfId="580" priority="6588">
      <formula>LEN(TRIM(F289))=0</formula>
    </cfRule>
  </conditionalFormatting>
  <conditionalFormatting sqref="F294:F297">
    <cfRule type="notContainsBlanks" dxfId="579" priority="6589">
      <formula>LEN(TRIM(F294))&gt;0</formula>
    </cfRule>
  </conditionalFormatting>
  <conditionalFormatting sqref="F294:F297">
    <cfRule type="containsBlanks" dxfId="578" priority="6590">
      <formula>LEN(TRIM(F294))=0</formula>
    </cfRule>
  </conditionalFormatting>
  <conditionalFormatting sqref="F296:F297">
    <cfRule type="notContainsBlanks" dxfId="577" priority="6591">
      <formula>LEN(TRIM(F296))&gt;0</formula>
    </cfRule>
  </conditionalFormatting>
  <conditionalFormatting sqref="F296:F297">
    <cfRule type="containsBlanks" dxfId="576" priority="6592">
      <formula>LEN(TRIM(F296))=0</formula>
    </cfRule>
  </conditionalFormatting>
  <conditionalFormatting sqref="F294">
    <cfRule type="notContainsBlanks" dxfId="575" priority="6593">
      <formula>LEN(TRIM(F294))&gt;0</formula>
    </cfRule>
  </conditionalFormatting>
  <conditionalFormatting sqref="F294">
    <cfRule type="containsBlanks" dxfId="574" priority="6594">
      <formula>LEN(TRIM(F294))=0</formula>
    </cfRule>
  </conditionalFormatting>
  <conditionalFormatting sqref="F294">
    <cfRule type="notContainsBlanks" dxfId="573" priority="6595">
      <formula>LEN(TRIM(F294))&gt;0</formula>
    </cfRule>
  </conditionalFormatting>
  <conditionalFormatting sqref="F294">
    <cfRule type="containsBlanks" dxfId="572" priority="6596">
      <formula>LEN(TRIM(F294))=0</formula>
    </cfRule>
  </conditionalFormatting>
  <conditionalFormatting sqref="F295:F296">
    <cfRule type="notContainsBlanks" dxfId="571" priority="6597">
      <formula>LEN(TRIM(F295))&gt;0</formula>
    </cfRule>
  </conditionalFormatting>
  <conditionalFormatting sqref="F295:F296">
    <cfRule type="containsBlanks" dxfId="570" priority="6598">
      <formula>LEN(TRIM(F295))=0</formula>
    </cfRule>
  </conditionalFormatting>
  <conditionalFormatting sqref="F295:F296">
    <cfRule type="notContainsBlanks" dxfId="569" priority="6599">
      <formula>LEN(TRIM(F295))&gt;0</formula>
    </cfRule>
  </conditionalFormatting>
  <conditionalFormatting sqref="F295:F296">
    <cfRule type="containsBlanks" dxfId="568" priority="6600">
      <formula>LEN(TRIM(F295))=0</formula>
    </cfRule>
  </conditionalFormatting>
  <conditionalFormatting sqref="F297">
    <cfRule type="notContainsBlanks" dxfId="567" priority="6601">
      <formula>LEN(TRIM(F297))&gt;0</formula>
    </cfRule>
  </conditionalFormatting>
  <conditionalFormatting sqref="F297">
    <cfRule type="containsBlanks" dxfId="566" priority="6602">
      <formula>LEN(TRIM(F297))=0</formula>
    </cfRule>
  </conditionalFormatting>
  <conditionalFormatting sqref="F297">
    <cfRule type="notContainsBlanks" dxfId="565" priority="6603">
      <formula>LEN(TRIM(F297))&gt;0</formula>
    </cfRule>
  </conditionalFormatting>
  <conditionalFormatting sqref="F297">
    <cfRule type="containsBlanks" dxfId="564" priority="6604">
      <formula>LEN(TRIM(F297))=0</formula>
    </cfRule>
  </conditionalFormatting>
  <conditionalFormatting sqref="F340:F353">
    <cfRule type="notContainsBlanks" dxfId="563" priority="6605">
      <formula>LEN(TRIM(F340))&gt;0</formula>
    </cfRule>
  </conditionalFormatting>
  <conditionalFormatting sqref="F340:F353">
    <cfRule type="containsBlanks" dxfId="562" priority="6606">
      <formula>LEN(TRIM(F340))=0</formula>
    </cfRule>
  </conditionalFormatting>
  <conditionalFormatting sqref="F344:F347">
    <cfRule type="notContainsBlanks" dxfId="561" priority="6607">
      <formula>LEN(TRIM(F344))&gt;0</formula>
    </cfRule>
  </conditionalFormatting>
  <conditionalFormatting sqref="F344:F347">
    <cfRule type="containsBlanks" dxfId="560" priority="6608">
      <formula>LEN(TRIM(F344))=0</formula>
    </cfRule>
  </conditionalFormatting>
  <conditionalFormatting sqref="F345">
    <cfRule type="notContainsBlanks" dxfId="559" priority="6609">
      <formula>LEN(TRIM(F345))&gt;0</formula>
    </cfRule>
  </conditionalFormatting>
  <conditionalFormatting sqref="F345">
    <cfRule type="containsBlanks" dxfId="558" priority="6610">
      <formula>LEN(TRIM(F345))=0</formula>
    </cfRule>
  </conditionalFormatting>
  <conditionalFormatting sqref="F348:F349">
    <cfRule type="notContainsBlanks" dxfId="557" priority="6611">
      <formula>LEN(TRIM(F348))&gt;0</formula>
    </cfRule>
  </conditionalFormatting>
  <conditionalFormatting sqref="F348:F349">
    <cfRule type="containsBlanks" dxfId="556" priority="6612">
      <formula>LEN(TRIM(F348))=0</formula>
    </cfRule>
  </conditionalFormatting>
  <conditionalFormatting sqref="F348:F349">
    <cfRule type="notContainsBlanks" dxfId="555" priority="6613">
      <formula>LEN(TRIM(F348))&gt;0</formula>
    </cfRule>
  </conditionalFormatting>
  <conditionalFormatting sqref="F348:F349">
    <cfRule type="containsBlanks" dxfId="554" priority="6614">
      <formula>LEN(TRIM(F348))=0</formula>
    </cfRule>
  </conditionalFormatting>
  <conditionalFormatting sqref="F350:F353">
    <cfRule type="notContainsBlanks" dxfId="553" priority="6615">
      <formula>LEN(TRIM(F350))&gt;0</formula>
    </cfRule>
  </conditionalFormatting>
  <conditionalFormatting sqref="F350:F353">
    <cfRule type="containsBlanks" dxfId="552" priority="6616">
      <formula>LEN(TRIM(F350))=0</formula>
    </cfRule>
  </conditionalFormatting>
  <conditionalFormatting sqref="F351:F353">
    <cfRule type="notContainsBlanks" dxfId="551" priority="6617">
      <formula>LEN(TRIM(F351))&gt;0</formula>
    </cfRule>
  </conditionalFormatting>
  <conditionalFormatting sqref="F351:F353">
    <cfRule type="containsBlanks" dxfId="550" priority="6618">
      <formula>LEN(TRIM(F351))=0</formula>
    </cfRule>
  </conditionalFormatting>
  <conditionalFormatting sqref="F342">
    <cfRule type="notContainsBlanks" dxfId="549" priority="6619">
      <formula>LEN(TRIM(F342))&gt;0</formula>
    </cfRule>
  </conditionalFormatting>
  <conditionalFormatting sqref="F342">
    <cfRule type="containsBlanks" dxfId="548" priority="6620">
      <formula>LEN(TRIM(F342))=0</formula>
    </cfRule>
  </conditionalFormatting>
  <conditionalFormatting sqref="F353">
    <cfRule type="notContainsBlanks" dxfId="547" priority="6621">
      <formula>LEN(TRIM(F353))&gt;0</formula>
    </cfRule>
  </conditionalFormatting>
  <conditionalFormatting sqref="F353">
    <cfRule type="containsBlanks" dxfId="546" priority="6622">
      <formula>LEN(TRIM(F353))=0</formula>
    </cfRule>
  </conditionalFormatting>
  <conditionalFormatting sqref="F353">
    <cfRule type="notContainsBlanks" dxfId="545" priority="6623">
      <formula>LEN(TRIM(F353))&gt;0</formula>
    </cfRule>
  </conditionalFormatting>
  <conditionalFormatting sqref="F353">
    <cfRule type="containsBlanks" dxfId="544" priority="6624">
      <formula>LEN(TRIM(F353))=0</formula>
    </cfRule>
  </conditionalFormatting>
  <conditionalFormatting sqref="F353">
    <cfRule type="notContainsBlanks" dxfId="543" priority="6625">
      <formula>LEN(TRIM(F353))&gt;0</formula>
    </cfRule>
  </conditionalFormatting>
  <conditionalFormatting sqref="F353">
    <cfRule type="containsBlanks" dxfId="542" priority="6626">
      <formula>LEN(TRIM(F353))=0</formula>
    </cfRule>
  </conditionalFormatting>
  <conditionalFormatting sqref="F353">
    <cfRule type="notContainsBlanks" dxfId="541" priority="6627">
      <formula>LEN(TRIM(F353))&gt;0</formula>
    </cfRule>
  </conditionalFormatting>
  <conditionalFormatting sqref="F353">
    <cfRule type="containsBlanks" dxfId="540" priority="6628">
      <formula>LEN(TRIM(F353))=0</formula>
    </cfRule>
  </conditionalFormatting>
  <conditionalFormatting sqref="F353">
    <cfRule type="notContainsBlanks" dxfId="539" priority="6629">
      <formula>LEN(TRIM(F353))&gt;0</formula>
    </cfRule>
  </conditionalFormatting>
  <conditionalFormatting sqref="F353">
    <cfRule type="containsBlanks" dxfId="538" priority="6630">
      <formula>LEN(TRIM(F353))=0</formula>
    </cfRule>
  </conditionalFormatting>
  <conditionalFormatting sqref="F353">
    <cfRule type="notContainsBlanks" dxfId="537" priority="6631">
      <formula>LEN(TRIM(F353))&gt;0</formula>
    </cfRule>
  </conditionalFormatting>
  <conditionalFormatting sqref="F353">
    <cfRule type="containsBlanks" dxfId="536" priority="6632">
      <formula>LEN(TRIM(F353))=0</formula>
    </cfRule>
  </conditionalFormatting>
  <conditionalFormatting sqref="F353">
    <cfRule type="notContainsBlanks" dxfId="535" priority="6633">
      <formula>LEN(TRIM(F353))&gt;0</formula>
    </cfRule>
  </conditionalFormatting>
  <conditionalFormatting sqref="F353">
    <cfRule type="containsBlanks" dxfId="534" priority="6634">
      <formula>LEN(TRIM(F353))=0</formula>
    </cfRule>
  </conditionalFormatting>
  <conditionalFormatting sqref="F353">
    <cfRule type="notContainsBlanks" dxfId="533" priority="6635">
      <formula>LEN(TRIM(F353))&gt;0</formula>
    </cfRule>
  </conditionalFormatting>
  <conditionalFormatting sqref="F353">
    <cfRule type="containsBlanks" dxfId="532" priority="6636">
      <formula>LEN(TRIM(F353))=0</formula>
    </cfRule>
  </conditionalFormatting>
  <conditionalFormatting sqref="F353">
    <cfRule type="notContainsBlanks" dxfId="531" priority="6637">
      <formula>LEN(TRIM(F353))&gt;0</formula>
    </cfRule>
  </conditionalFormatting>
  <conditionalFormatting sqref="F353">
    <cfRule type="containsBlanks" dxfId="530" priority="6638">
      <formula>LEN(TRIM(F353))=0</formula>
    </cfRule>
  </conditionalFormatting>
  <conditionalFormatting sqref="F353">
    <cfRule type="notContainsBlanks" dxfId="529" priority="6639">
      <formula>LEN(TRIM(F353))&gt;0</formula>
    </cfRule>
  </conditionalFormatting>
  <conditionalFormatting sqref="F353">
    <cfRule type="containsBlanks" dxfId="528" priority="6640">
      <formula>LEN(TRIM(F353))=0</formula>
    </cfRule>
  </conditionalFormatting>
  <conditionalFormatting sqref="F353">
    <cfRule type="notContainsBlanks" dxfId="527" priority="6641">
      <formula>LEN(TRIM(F353))&gt;0</formula>
    </cfRule>
  </conditionalFormatting>
  <conditionalFormatting sqref="F353">
    <cfRule type="containsBlanks" dxfId="526" priority="6642">
      <formula>LEN(TRIM(F353))=0</formula>
    </cfRule>
  </conditionalFormatting>
  <conditionalFormatting sqref="F353">
    <cfRule type="notContainsBlanks" dxfId="525" priority="6643">
      <formula>LEN(TRIM(F353))&gt;0</formula>
    </cfRule>
  </conditionalFormatting>
  <conditionalFormatting sqref="F353">
    <cfRule type="containsBlanks" dxfId="524" priority="6644">
      <formula>LEN(TRIM(F353))=0</formula>
    </cfRule>
  </conditionalFormatting>
  <conditionalFormatting sqref="F353">
    <cfRule type="notContainsBlanks" dxfId="523" priority="6645">
      <formula>LEN(TRIM(F353))&gt;0</formula>
    </cfRule>
  </conditionalFormatting>
  <conditionalFormatting sqref="F353">
    <cfRule type="containsBlanks" dxfId="522" priority="6646">
      <formula>LEN(TRIM(F353))=0</formula>
    </cfRule>
  </conditionalFormatting>
  <conditionalFormatting sqref="F51:F55">
    <cfRule type="notContainsBlanks" dxfId="521" priority="6647">
      <formula>LEN(TRIM(F51))&gt;0</formula>
    </cfRule>
  </conditionalFormatting>
  <conditionalFormatting sqref="F51:F55">
    <cfRule type="containsBlanks" dxfId="520" priority="6648">
      <formula>LEN(TRIM(F51))=0</formula>
    </cfRule>
  </conditionalFormatting>
  <conditionalFormatting sqref="F53">
    <cfRule type="notContainsBlanks" dxfId="519" priority="6649">
      <formula>LEN(TRIM(F53))&gt;0</formula>
    </cfRule>
  </conditionalFormatting>
  <conditionalFormatting sqref="F53">
    <cfRule type="containsBlanks" dxfId="518" priority="6650">
      <formula>LEN(TRIM(F53))=0</formula>
    </cfRule>
  </conditionalFormatting>
  <conditionalFormatting sqref="F53">
    <cfRule type="notContainsBlanks" dxfId="517" priority="6651">
      <formula>LEN(TRIM(F53))&gt;0</formula>
    </cfRule>
  </conditionalFormatting>
  <conditionalFormatting sqref="F53">
    <cfRule type="containsBlanks" dxfId="516" priority="6652">
      <formula>LEN(TRIM(F53))=0</formula>
    </cfRule>
  </conditionalFormatting>
  <conditionalFormatting sqref="F52">
    <cfRule type="notContainsBlanks" dxfId="515" priority="6653">
      <formula>LEN(TRIM(F52))&gt;0</formula>
    </cfRule>
  </conditionalFormatting>
  <conditionalFormatting sqref="F52">
    <cfRule type="containsBlanks" dxfId="514" priority="6654">
      <formula>LEN(TRIM(F52))=0</formula>
    </cfRule>
  </conditionalFormatting>
  <conditionalFormatting sqref="F52">
    <cfRule type="notContainsBlanks" dxfId="513" priority="6655">
      <formula>LEN(TRIM(F52))&gt;0</formula>
    </cfRule>
  </conditionalFormatting>
  <conditionalFormatting sqref="F52">
    <cfRule type="containsBlanks" dxfId="512" priority="6656">
      <formula>LEN(TRIM(F52))=0</formula>
    </cfRule>
  </conditionalFormatting>
  <conditionalFormatting sqref="F54:F55">
    <cfRule type="notContainsBlanks" dxfId="511" priority="6657">
      <formula>LEN(TRIM(F54))&gt;0</formula>
    </cfRule>
  </conditionalFormatting>
  <conditionalFormatting sqref="F54:F55">
    <cfRule type="containsBlanks" dxfId="510" priority="6658">
      <formula>LEN(TRIM(F54))=0</formula>
    </cfRule>
  </conditionalFormatting>
  <conditionalFormatting sqref="F54:F55">
    <cfRule type="notContainsBlanks" dxfId="509" priority="6659">
      <formula>LEN(TRIM(F54))&gt;0</formula>
    </cfRule>
  </conditionalFormatting>
  <conditionalFormatting sqref="F54:F55">
    <cfRule type="containsBlanks" dxfId="508" priority="6660">
      <formula>LEN(TRIM(F54))=0</formula>
    </cfRule>
  </conditionalFormatting>
  <conditionalFormatting sqref="F53">
    <cfRule type="notContainsBlanks" dxfId="507" priority="6661">
      <formula>LEN(TRIM(F53))&gt;0</formula>
    </cfRule>
  </conditionalFormatting>
  <conditionalFormatting sqref="F53">
    <cfRule type="containsBlanks" dxfId="506" priority="6662">
      <formula>LEN(TRIM(F53))=0</formula>
    </cfRule>
  </conditionalFormatting>
  <conditionalFormatting sqref="F53">
    <cfRule type="notContainsBlanks" dxfId="505" priority="6663">
      <formula>LEN(TRIM(F53))&gt;0</formula>
    </cfRule>
  </conditionalFormatting>
  <conditionalFormatting sqref="F53">
    <cfRule type="containsBlanks" dxfId="504" priority="6664">
      <formula>LEN(TRIM(F53))=0</formula>
    </cfRule>
  </conditionalFormatting>
  <conditionalFormatting sqref="F131">
    <cfRule type="notContainsBlanks" dxfId="503" priority="6665">
      <formula>LEN(TRIM(F131))&gt;0</formula>
    </cfRule>
  </conditionalFormatting>
  <conditionalFormatting sqref="F131">
    <cfRule type="containsBlanks" dxfId="502" priority="6666">
      <formula>LEN(TRIM(F131))=0</formula>
    </cfRule>
  </conditionalFormatting>
  <conditionalFormatting sqref="F132">
    <cfRule type="notContainsBlanks" dxfId="501" priority="6667">
      <formula>LEN(TRIM(F132))&gt;0</formula>
    </cfRule>
  </conditionalFormatting>
  <conditionalFormatting sqref="F132">
    <cfRule type="containsBlanks" dxfId="500" priority="6668">
      <formula>LEN(TRIM(F132))=0</formula>
    </cfRule>
  </conditionalFormatting>
  <conditionalFormatting sqref="F133">
    <cfRule type="notContainsBlanks" dxfId="499" priority="6669">
      <formula>LEN(TRIM(F133))&gt;0</formula>
    </cfRule>
  </conditionalFormatting>
  <conditionalFormatting sqref="F133">
    <cfRule type="containsBlanks" dxfId="498" priority="6670">
      <formula>LEN(TRIM(F133))=0</formula>
    </cfRule>
  </conditionalFormatting>
  <conditionalFormatting sqref="F134">
    <cfRule type="notContainsBlanks" dxfId="497" priority="6671">
      <formula>LEN(TRIM(F134))&gt;0</formula>
    </cfRule>
  </conditionalFormatting>
  <conditionalFormatting sqref="F134">
    <cfRule type="containsBlanks" dxfId="496" priority="6672">
      <formula>LEN(TRIM(F134))=0</formula>
    </cfRule>
  </conditionalFormatting>
  <conditionalFormatting sqref="F129 F131:F137">
    <cfRule type="notContainsBlanks" dxfId="495" priority="6673">
      <formula>LEN(TRIM(F129))&gt;0</formula>
    </cfRule>
  </conditionalFormatting>
  <conditionalFormatting sqref="F129 F131:F137">
    <cfRule type="containsBlanks" dxfId="494" priority="6674">
      <formula>LEN(TRIM(F129))=0</formula>
    </cfRule>
  </conditionalFormatting>
  <conditionalFormatting sqref="F136">
    <cfRule type="notContainsBlanks" dxfId="493" priority="6675">
      <formula>LEN(TRIM(F136))&gt;0</formula>
    </cfRule>
  </conditionalFormatting>
  <conditionalFormatting sqref="F136">
    <cfRule type="containsBlanks" dxfId="492" priority="6676">
      <formula>LEN(TRIM(F136))=0</formula>
    </cfRule>
  </conditionalFormatting>
  <conditionalFormatting sqref="F129 F131:F137">
    <cfRule type="notContainsBlanks" dxfId="491" priority="6677">
      <formula>LEN(TRIM(F129))&gt;0</formula>
    </cfRule>
  </conditionalFormatting>
  <conditionalFormatting sqref="F129 F131:F137">
    <cfRule type="containsBlanks" dxfId="490" priority="6678">
      <formula>LEN(TRIM(F129))=0</formula>
    </cfRule>
  </conditionalFormatting>
  <conditionalFormatting sqref="F136">
    <cfRule type="notContainsBlanks" dxfId="489" priority="6679">
      <formula>LEN(TRIM(F136))&gt;0</formula>
    </cfRule>
  </conditionalFormatting>
  <conditionalFormatting sqref="F136">
    <cfRule type="containsBlanks" dxfId="488" priority="6680">
      <formula>LEN(TRIM(F136))=0</formula>
    </cfRule>
  </conditionalFormatting>
  <conditionalFormatting sqref="F135:F137">
    <cfRule type="notContainsBlanks" dxfId="487" priority="6681">
      <formula>LEN(TRIM(F135))&gt;0</formula>
    </cfRule>
  </conditionalFormatting>
  <conditionalFormatting sqref="F135:F137">
    <cfRule type="containsBlanks" dxfId="486" priority="6682">
      <formula>LEN(TRIM(F135))=0</formula>
    </cfRule>
  </conditionalFormatting>
  <conditionalFormatting sqref="F136">
    <cfRule type="notContainsBlanks" dxfId="485" priority="6683">
      <formula>LEN(TRIM(F136))&gt;0</formula>
    </cfRule>
  </conditionalFormatting>
  <conditionalFormatting sqref="F136">
    <cfRule type="containsBlanks" dxfId="484" priority="6684">
      <formula>LEN(TRIM(F136))=0</formula>
    </cfRule>
  </conditionalFormatting>
  <conditionalFormatting sqref="F136">
    <cfRule type="notContainsBlanks" dxfId="483" priority="6685">
      <formula>LEN(TRIM(F136))&gt;0</formula>
    </cfRule>
  </conditionalFormatting>
  <conditionalFormatting sqref="F136">
    <cfRule type="containsBlanks" dxfId="482" priority="6686">
      <formula>LEN(TRIM(F136))=0</formula>
    </cfRule>
  </conditionalFormatting>
  <conditionalFormatting sqref="F130:F137">
    <cfRule type="notContainsBlanks" dxfId="481" priority="6687">
      <formula>LEN(TRIM(F130))&gt;0</formula>
    </cfRule>
  </conditionalFormatting>
  <conditionalFormatting sqref="F130:F137">
    <cfRule type="containsBlanks" dxfId="480" priority="6688">
      <formula>LEN(TRIM(F130))=0</formula>
    </cfRule>
  </conditionalFormatting>
  <conditionalFormatting sqref="F130:F137">
    <cfRule type="notContainsBlanks" dxfId="479" priority="6689">
      <formula>LEN(TRIM(F130))&gt;0</formula>
    </cfRule>
  </conditionalFormatting>
  <conditionalFormatting sqref="F130:F137">
    <cfRule type="containsBlanks" dxfId="478" priority="6690">
      <formula>LEN(TRIM(F130))=0</formula>
    </cfRule>
  </conditionalFormatting>
  <conditionalFormatting sqref="F129">
    <cfRule type="notContainsBlanks" dxfId="477" priority="6691">
      <formula>LEN(TRIM(F129))&gt;0</formula>
    </cfRule>
  </conditionalFormatting>
  <conditionalFormatting sqref="F129">
    <cfRule type="containsBlanks" dxfId="476" priority="6692">
      <formula>LEN(TRIM(F129))=0</formula>
    </cfRule>
  </conditionalFormatting>
  <conditionalFormatting sqref="F129">
    <cfRule type="notContainsBlanks" dxfId="475" priority="6693">
      <formula>LEN(TRIM(F129))&gt;0</formula>
    </cfRule>
  </conditionalFormatting>
  <conditionalFormatting sqref="F129">
    <cfRule type="containsBlanks" dxfId="474" priority="6694">
      <formula>LEN(TRIM(F129))=0</formula>
    </cfRule>
  </conditionalFormatting>
  <conditionalFormatting sqref="F131:F132">
    <cfRule type="notContainsBlanks" dxfId="473" priority="6695">
      <formula>LEN(TRIM(F131))&gt;0</formula>
    </cfRule>
  </conditionalFormatting>
  <conditionalFormatting sqref="F131:F132">
    <cfRule type="containsBlanks" dxfId="472" priority="6696">
      <formula>LEN(TRIM(F131))=0</formula>
    </cfRule>
  </conditionalFormatting>
  <conditionalFormatting sqref="F131:F132">
    <cfRule type="notContainsBlanks" dxfId="471" priority="6697">
      <formula>LEN(TRIM(F131))&gt;0</formula>
    </cfRule>
  </conditionalFormatting>
  <conditionalFormatting sqref="F131:F132">
    <cfRule type="containsBlanks" dxfId="470" priority="6698">
      <formula>LEN(TRIM(F131))=0</formula>
    </cfRule>
  </conditionalFormatting>
  <conditionalFormatting sqref="F130:F137">
    <cfRule type="notContainsBlanks" dxfId="469" priority="6699">
      <formula>LEN(TRIM(F130))&gt;0</formula>
    </cfRule>
  </conditionalFormatting>
  <conditionalFormatting sqref="F130:F137">
    <cfRule type="containsBlanks" dxfId="468" priority="6700">
      <formula>LEN(TRIM(F130))=0</formula>
    </cfRule>
  </conditionalFormatting>
  <conditionalFormatting sqref="F130:F137">
    <cfRule type="notContainsBlanks" dxfId="467" priority="6701">
      <formula>LEN(TRIM(F130))&gt;0</formula>
    </cfRule>
  </conditionalFormatting>
  <conditionalFormatting sqref="F130:F137">
    <cfRule type="containsBlanks" dxfId="466" priority="6702">
      <formula>LEN(TRIM(F130))=0</formula>
    </cfRule>
  </conditionalFormatting>
  <conditionalFormatting sqref="F55">
    <cfRule type="notContainsBlanks" dxfId="465" priority="6703">
      <formula>LEN(TRIM(F55))&gt;0</formula>
    </cfRule>
  </conditionalFormatting>
  <conditionalFormatting sqref="F55">
    <cfRule type="containsBlanks" dxfId="464" priority="6704">
      <formula>LEN(TRIM(F55))=0</formula>
    </cfRule>
  </conditionalFormatting>
  <conditionalFormatting sqref="F55">
    <cfRule type="notContainsBlanks" dxfId="463" priority="6705">
      <formula>LEN(TRIM(F55))&gt;0</formula>
    </cfRule>
  </conditionalFormatting>
  <conditionalFormatting sqref="F55">
    <cfRule type="containsBlanks" dxfId="462" priority="6706">
      <formula>LEN(TRIM(F55))=0</formula>
    </cfRule>
  </conditionalFormatting>
  <conditionalFormatting sqref="F54">
    <cfRule type="notContainsBlanks" dxfId="461" priority="6707">
      <formula>LEN(TRIM(F54))&gt;0</formula>
    </cfRule>
  </conditionalFormatting>
  <conditionalFormatting sqref="F54">
    <cfRule type="containsBlanks" dxfId="460" priority="6708">
      <formula>LEN(TRIM(F54))=0</formula>
    </cfRule>
  </conditionalFormatting>
  <conditionalFormatting sqref="F54">
    <cfRule type="notContainsBlanks" dxfId="459" priority="6709">
      <formula>LEN(TRIM(F54))&gt;0</formula>
    </cfRule>
  </conditionalFormatting>
  <conditionalFormatting sqref="F54">
    <cfRule type="containsBlanks" dxfId="458" priority="6710">
      <formula>LEN(TRIM(F54))=0</formula>
    </cfRule>
  </conditionalFormatting>
  <conditionalFormatting sqref="F55">
    <cfRule type="notContainsBlanks" dxfId="457" priority="6711">
      <formula>LEN(TRIM(F55))&gt;0</formula>
    </cfRule>
  </conditionalFormatting>
  <conditionalFormatting sqref="F55">
    <cfRule type="containsBlanks" dxfId="456" priority="6712">
      <formula>LEN(TRIM(F55))=0</formula>
    </cfRule>
  </conditionalFormatting>
  <conditionalFormatting sqref="F55">
    <cfRule type="notContainsBlanks" dxfId="455" priority="6713">
      <formula>LEN(TRIM(F55))&gt;0</formula>
    </cfRule>
  </conditionalFormatting>
  <conditionalFormatting sqref="F55">
    <cfRule type="containsBlanks" dxfId="454" priority="6714">
      <formula>LEN(TRIM(F55))=0</formula>
    </cfRule>
  </conditionalFormatting>
  <conditionalFormatting sqref="F57:F59">
    <cfRule type="notContainsBlanks" dxfId="453" priority="6715">
      <formula>LEN(TRIM(F57))&gt;0</formula>
    </cfRule>
  </conditionalFormatting>
  <conditionalFormatting sqref="F57:F59">
    <cfRule type="containsBlanks" dxfId="452" priority="6716">
      <formula>LEN(TRIM(F57))=0</formula>
    </cfRule>
  </conditionalFormatting>
  <conditionalFormatting sqref="F57:F59">
    <cfRule type="notContainsBlanks" dxfId="451" priority="6717">
      <formula>LEN(TRIM(F57))&gt;0</formula>
    </cfRule>
  </conditionalFormatting>
  <conditionalFormatting sqref="F57:F59">
    <cfRule type="containsBlanks" dxfId="450" priority="6718">
      <formula>LEN(TRIM(F57))=0</formula>
    </cfRule>
  </conditionalFormatting>
  <conditionalFormatting sqref="F57:F59">
    <cfRule type="notContainsBlanks" dxfId="449" priority="6719">
      <formula>LEN(TRIM(F57))&gt;0</formula>
    </cfRule>
  </conditionalFormatting>
  <conditionalFormatting sqref="F57:F59">
    <cfRule type="containsBlanks" dxfId="448" priority="6720">
      <formula>LEN(TRIM(F57))=0</formula>
    </cfRule>
  </conditionalFormatting>
  <conditionalFormatting sqref="F58">
    <cfRule type="notContainsBlanks" dxfId="447" priority="6721">
      <formula>LEN(TRIM(F58))&gt;0</formula>
    </cfRule>
  </conditionalFormatting>
  <conditionalFormatting sqref="F58">
    <cfRule type="containsBlanks" dxfId="446" priority="6722">
      <formula>LEN(TRIM(F58))=0</formula>
    </cfRule>
  </conditionalFormatting>
  <conditionalFormatting sqref="F58">
    <cfRule type="notContainsBlanks" dxfId="445" priority="6723">
      <formula>LEN(TRIM(F58))&gt;0</formula>
    </cfRule>
  </conditionalFormatting>
  <conditionalFormatting sqref="F58">
    <cfRule type="containsBlanks" dxfId="444" priority="6724">
      <formula>LEN(TRIM(F58))=0</formula>
    </cfRule>
  </conditionalFormatting>
  <conditionalFormatting sqref="F57 F59">
    <cfRule type="notContainsBlanks" dxfId="443" priority="6725">
      <formula>LEN(TRIM(F57))&gt;0</formula>
    </cfRule>
  </conditionalFormatting>
  <conditionalFormatting sqref="F57 F59">
    <cfRule type="containsBlanks" dxfId="442" priority="6726">
      <formula>LEN(TRIM(F57))=0</formula>
    </cfRule>
  </conditionalFormatting>
  <conditionalFormatting sqref="F57">
    <cfRule type="notContainsBlanks" dxfId="441" priority="6727">
      <formula>LEN(TRIM(F57))&gt;0</formula>
    </cfRule>
  </conditionalFormatting>
  <conditionalFormatting sqref="F57">
    <cfRule type="containsBlanks" dxfId="440" priority="6728">
      <formula>LEN(TRIM(F57))=0</formula>
    </cfRule>
  </conditionalFormatting>
  <conditionalFormatting sqref="F58">
    <cfRule type="notContainsBlanks" dxfId="439" priority="6729">
      <formula>LEN(TRIM(F58))&gt;0</formula>
    </cfRule>
  </conditionalFormatting>
  <conditionalFormatting sqref="F58">
    <cfRule type="containsBlanks" dxfId="438" priority="6730">
      <formula>LEN(TRIM(F58))=0</formula>
    </cfRule>
  </conditionalFormatting>
  <conditionalFormatting sqref="F58">
    <cfRule type="notContainsBlanks" dxfId="437" priority="6731">
      <formula>LEN(TRIM(F58))&gt;0</formula>
    </cfRule>
  </conditionalFormatting>
  <conditionalFormatting sqref="F58">
    <cfRule type="containsBlanks" dxfId="436" priority="6732">
      <formula>LEN(TRIM(F58))=0</formula>
    </cfRule>
  </conditionalFormatting>
  <conditionalFormatting sqref="F300">
    <cfRule type="notContainsBlanks" dxfId="435" priority="6733">
      <formula>LEN(TRIM(F300))&gt;0</formula>
    </cfRule>
  </conditionalFormatting>
  <conditionalFormatting sqref="F300">
    <cfRule type="containsBlanks" dxfId="434" priority="6734">
      <formula>LEN(TRIM(F300))=0</formula>
    </cfRule>
  </conditionalFormatting>
  <conditionalFormatting sqref="F300">
    <cfRule type="notContainsBlanks" dxfId="433" priority="6735">
      <formula>LEN(TRIM(F300))&gt;0</formula>
    </cfRule>
  </conditionalFormatting>
  <conditionalFormatting sqref="F300">
    <cfRule type="containsBlanks" dxfId="432" priority="6736">
      <formula>LEN(TRIM(F300))=0</formula>
    </cfRule>
  </conditionalFormatting>
  <conditionalFormatting sqref="F307">
    <cfRule type="notContainsBlanks" dxfId="431" priority="6737">
      <formula>LEN(TRIM(F307))&gt;0</formula>
    </cfRule>
  </conditionalFormatting>
  <conditionalFormatting sqref="F307">
    <cfRule type="containsBlanks" dxfId="430" priority="6738">
      <formula>LEN(TRIM(F307))=0</formula>
    </cfRule>
  </conditionalFormatting>
  <conditionalFormatting sqref="F308">
    <cfRule type="notContainsBlanks" dxfId="429" priority="6739">
      <formula>LEN(TRIM(F308))&gt;0</formula>
    </cfRule>
  </conditionalFormatting>
  <conditionalFormatting sqref="F308">
    <cfRule type="containsBlanks" dxfId="428" priority="6740">
      <formula>LEN(TRIM(F308))=0</formula>
    </cfRule>
  </conditionalFormatting>
  <conditionalFormatting sqref="F300">
    <cfRule type="notContainsBlanks" dxfId="427" priority="6741">
      <formula>LEN(TRIM(F300))&gt;0</formula>
    </cfRule>
  </conditionalFormatting>
  <conditionalFormatting sqref="F300">
    <cfRule type="containsBlanks" dxfId="426" priority="6742">
      <formula>LEN(TRIM(F300))=0</formula>
    </cfRule>
  </conditionalFormatting>
  <conditionalFormatting sqref="F300">
    <cfRule type="notContainsBlanks" dxfId="425" priority="6743">
      <formula>LEN(TRIM(F300))&gt;0</formula>
    </cfRule>
  </conditionalFormatting>
  <conditionalFormatting sqref="F300">
    <cfRule type="containsBlanks" dxfId="424" priority="6744">
      <formula>LEN(TRIM(F300))=0</formula>
    </cfRule>
  </conditionalFormatting>
  <conditionalFormatting sqref="F300">
    <cfRule type="notContainsBlanks" dxfId="423" priority="6745">
      <formula>LEN(TRIM(F300))&gt;0</formula>
    </cfRule>
  </conditionalFormatting>
  <conditionalFormatting sqref="F300">
    <cfRule type="containsBlanks" dxfId="422" priority="6746">
      <formula>LEN(TRIM(F300))=0</formula>
    </cfRule>
  </conditionalFormatting>
  <conditionalFormatting sqref="F299">
    <cfRule type="notContainsBlanks" dxfId="421" priority="6747">
      <formula>LEN(TRIM(F299))&gt;0</formula>
    </cfRule>
  </conditionalFormatting>
  <conditionalFormatting sqref="F299">
    <cfRule type="containsBlanks" dxfId="420" priority="6748">
      <formula>LEN(TRIM(F299))=0</formula>
    </cfRule>
  </conditionalFormatting>
  <conditionalFormatting sqref="F299">
    <cfRule type="notContainsBlanks" dxfId="419" priority="6749">
      <formula>LEN(TRIM(F299))&gt;0</formula>
    </cfRule>
  </conditionalFormatting>
  <conditionalFormatting sqref="F299">
    <cfRule type="containsBlanks" dxfId="418" priority="6750">
      <formula>LEN(TRIM(F299))=0</formula>
    </cfRule>
  </conditionalFormatting>
  <conditionalFormatting sqref="F299">
    <cfRule type="notContainsBlanks" dxfId="417" priority="6751">
      <formula>LEN(TRIM(F299))&gt;0</formula>
    </cfRule>
  </conditionalFormatting>
  <conditionalFormatting sqref="F299">
    <cfRule type="containsBlanks" dxfId="416" priority="6752">
      <formula>LEN(TRIM(F299))=0</formula>
    </cfRule>
  </conditionalFormatting>
  <conditionalFormatting sqref="F153">
    <cfRule type="notContainsBlanks" dxfId="415" priority="6753">
      <formula>LEN(TRIM(F153))&gt;0</formula>
    </cfRule>
  </conditionalFormatting>
  <conditionalFormatting sqref="F153">
    <cfRule type="containsBlanks" dxfId="414" priority="6754">
      <formula>LEN(TRIM(F153))=0</formula>
    </cfRule>
  </conditionalFormatting>
  <conditionalFormatting sqref="F164">
    <cfRule type="notContainsBlanks" dxfId="413" priority="6755">
      <formula>LEN(TRIM(F164))&gt;0</formula>
    </cfRule>
  </conditionalFormatting>
  <conditionalFormatting sqref="F164">
    <cfRule type="containsBlanks" dxfId="412" priority="6756">
      <formula>LEN(TRIM(F164))=0</formula>
    </cfRule>
  </conditionalFormatting>
  <conditionalFormatting sqref="F164">
    <cfRule type="notContainsBlanks" dxfId="411" priority="6757">
      <formula>LEN(TRIM(F164))&gt;0</formula>
    </cfRule>
  </conditionalFormatting>
  <conditionalFormatting sqref="F164">
    <cfRule type="containsBlanks" dxfId="410" priority="6758">
      <formula>LEN(TRIM(F164))=0</formula>
    </cfRule>
  </conditionalFormatting>
  <conditionalFormatting sqref="F173">
    <cfRule type="notContainsBlanks" dxfId="409" priority="6759">
      <formula>LEN(TRIM(F173))&gt;0</formula>
    </cfRule>
  </conditionalFormatting>
  <conditionalFormatting sqref="F173">
    <cfRule type="containsBlanks" dxfId="408" priority="6760">
      <formula>LEN(TRIM(F173))=0</formula>
    </cfRule>
  </conditionalFormatting>
  <conditionalFormatting sqref="F175">
    <cfRule type="notContainsBlanks" dxfId="407" priority="6761">
      <formula>LEN(TRIM(F175))&gt;0</formula>
    </cfRule>
  </conditionalFormatting>
  <conditionalFormatting sqref="F175">
    <cfRule type="containsBlanks" dxfId="406" priority="6762">
      <formula>LEN(TRIM(F175))=0</formula>
    </cfRule>
  </conditionalFormatting>
  <conditionalFormatting sqref="F175">
    <cfRule type="notContainsBlanks" dxfId="405" priority="6763">
      <formula>LEN(TRIM(F175))&gt;0</formula>
    </cfRule>
  </conditionalFormatting>
  <conditionalFormatting sqref="F175">
    <cfRule type="containsBlanks" dxfId="404" priority="6764">
      <formula>LEN(TRIM(F175))=0</formula>
    </cfRule>
  </conditionalFormatting>
  <conditionalFormatting sqref="F175">
    <cfRule type="notContainsBlanks" dxfId="403" priority="6765">
      <formula>LEN(TRIM(F175))&gt;0</formula>
    </cfRule>
  </conditionalFormatting>
  <conditionalFormatting sqref="F175">
    <cfRule type="containsBlanks" dxfId="402" priority="6766">
      <formula>LEN(TRIM(F175))=0</formula>
    </cfRule>
  </conditionalFormatting>
  <conditionalFormatting sqref="G3:G10 G51:G59 G307:G339 G256:G293 G298:G305 G242:G251 G15:G22 G27:G38 G354:G436 G64:G235">
    <cfRule type="notContainsBlanks" dxfId="401" priority="6767">
      <formula>LEN(TRIM(G3))&gt;0</formula>
    </cfRule>
  </conditionalFormatting>
  <conditionalFormatting sqref="G3:G10 G51:G59 G307:G339 G256:G293 G298:G305 G242:G251 G15:G22 G27:G38 G354:G436 G64:G235">
    <cfRule type="containsBlanks" dxfId="400" priority="6768">
      <formula>LEN(TRIM(G3))=0</formula>
    </cfRule>
  </conditionalFormatting>
  <conditionalFormatting sqref="G232:G235 G288:G291 G302:G305 G316:G319 G330:G333 G358:G361 G246:G249 G260:G284">
    <cfRule type="notContainsBlanks" dxfId="399" priority="6769">
      <formula>LEN(TRIM(G232))&gt;0</formula>
    </cfRule>
  </conditionalFormatting>
  <conditionalFormatting sqref="G232:G235 G288:G291 G302:G305 G316:G319 G330:G333 G358:G361 G246:G249 G260:G284">
    <cfRule type="containsBlanks" dxfId="398" priority="6770">
      <formula>LEN(TRIM(G232))=0</formula>
    </cfRule>
  </conditionalFormatting>
  <conditionalFormatting sqref="G140 G129:G137 G118 G151 G162 G59">
    <cfRule type="notContainsBlanks" dxfId="397" priority="6771">
      <formula>LEN(TRIM(G140))&gt;0</formula>
    </cfRule>
  </conditionalFormatting>
  <conditionalFormatting sqref="G140 G129:G137 G118 G151 G162 G59">
    <cfRule type="containsBlanks" dxfId="396" priority="6772">
      <formula>LEN(TRIM(G140))=0</formula>
    </cfRule>
  </conditionalFormatting>
  <conditionalFormatting sqref="G260:G284 G246:G249 G252:G258">
    <cfRule type="notContainsBlanks" dxfId="395" priority="6773">
      <formula>LEN(TRIM(G260))&gt;0</formula>
    </cfRule>
  </conditionalFormatting>
  <conditionalFormatting sqref="G260:G284 G246:G249 G252:G258">
    <cfRule type="containsBlanks" dxfId="394" priority="6774">
      <formula>LEN(TRIM(G260))=0</formula>
    </cfRule>
  </conditionalFormatting>
  <conditionalFormatting sqref="G302:G303">
    <cfRule type="notContainsBlanks" dxfId="393" priority="6775">
      <formula>LEN(TRIM(G302))&gt;0</formula>
    </cfRule>
  </conditionalFormatting>
  <conditionalFormatting sqref="G302:G303">
    <cfRule type="containsBlanks" dxfId="392" priority="6776">
      <formula>LEN(TRIM(G302))=0</formula>
    </cfRule>
  </conditionalFormatting>
  <conditionalFormatting sqref="G302:G303 G260:G284">
    <cfRule type="notContainsBlanks" dxfId="391" priority="6777">
      <formula>LEN(TRIM(G302))&gt;0</formula>
    </cfRule>
  </conditionalFormatting>
  <conditionalFormatting sqref="G302:G303 G260:G284">
    <cfRule type="containsBlanks" dxfId="390" priority="6778">
      <formula>LEN(TRIM(G302))=0</formula>
    </cfRule>
  </conditionalFormatting>
  <conditionalFormatting sqref="G302:G303 G260:G284">
    <cfRule type="notContainsBlanks" dxfId="389" priority="6779">
      <formula>LEN(TRIM(G302))&gt;0</formula>
    </cfRule>
  </conditionalFormatting>
  <conditionalFormatting sqref="G302:G303 G260:G284">
    <cfRule type="containsBlanks" dxfId="388" priority="6780">
      <formula>LEN(TRIM(G302))=0</formula>
    </cfRule>
  </conditionalFormatting>
  <conditionalFormatting sqref="G302:G303">
    <cfRule type="notContainsBlanks" dxfId="387" priority="6781">
      <formula>LEN(TRIM(G302))&gt;0</formula>
    </cfRule>
  </conditionalFormatting>
  <conditionalFormatting sqref="G302:G303">
    <cfRule type="containsBlanks" dxfId="386" priority="6782">
      <formula>LEN(TRIM(G302))=0</formula>
    </cfRule>
  </conditionalFormatting>
  <conditionalFormatting sqref="G331">
    <cfRule type="notContainsBlanks" dxfId="385" priority="6783">
      <formula>LEN(TRIM(G331))&gt;0</formula>
    </cfRule>
  </conditionalFormatting>
  <conditionalFormatting sqref="G331">
    <cfRule type="containsBlanks" dxfId="384" priority="6784">
      <formula>LEN(TRIM(G331))=0</formula>
    </cfRule>
  </conditionalFormatting>
  <conditionalFormatting sqref="G359">
    <cfRule type="notContainsBlanks" dxfId="383" priority="6785">
      <formula>LEN(TRIM(G359))&gt;0</formula>
    </cfRule>
  </conditionalFormatting>
  <conditionalFormatting sqref="G359">
    <cfRule type="containsBlanks" dxfId="382" priority="6786">
      <formula>LEN(TRIM(G359))=0</formula>
    </cfRule>
  </conditionalFormatting>
  <conditionalFormatting sqref="G390:G395">
    <cfRule type="notContainsBlanks" dxfId="381" priority="6787">
      <formula>LEN(TRIM(G390))&gt;0</formula>
    </cfRule>
  </conditionalFormatting>
  <conditionalFormatting sqref="G390:G395">
    <cfRule type="containsBlanks" dxfId="380" priority="6788">
      <formula>LEN(TRIM(G390))=0</formula>
    </cfRule>
  </conditionalFormatting>
  <conditionalFormatting sqref="G305 G307">
    <cfRule type="notContainsBlanks" dxfId="379" priority="6789">
      <formula>LEN(TRIM(G305))&gt;0</formula>
    </cfRule>
  </conditionalFormatting>
  <conditionalFormatting sqref="G305 G307">
    <cfRule type="containsBlanks" dxfId="378" priority="6790">
      <formula>LEN(TRIM(G305))=0</formula>
    </cfRule>
  </conditionalFormatting>
  <conditionalFormatting sqref="G305">
    <cfRule type="notContainsBlanks" dxfId="377" priority="6791">
      <formula>LEN(TRIM(G305))&gt;0</formula>
    </cfRule>
  </conditionalFormatting>
  <conditionalFormatting sqref="G305">
    <cfRule type="containsBlanks" dxfId="376" priority="6792">
      <formula>LEN(TRIM(G305))=0</formula>
    </cfRule>
  </conditionalFormatting>
  <conditionalFormatting sqref="G305">
    <cfRule type="notContainsBlanks" dxfId="375" priority="6793">
      <formula>LEN(TRIM(G305))&gt;0</formula>
    </cfRule>
  </conditionalFormatting>
  <conditionalFormatting sqref="G305">
    <cfRule type="containsBlanks" dxfId="374" priority="6794">
      <formula>LEN(TRIM(G305))=0</formula>
    </cfRule>
  </conditionalFormatting>
  <conditionalFormatting sqref="G252:G255">
    <cfRule type="notContainsBlanks" dxfId="373" priority="6795">
      <formula>LEN(TRIM(G252))&gt;0</formula>
    </cfRule>
  </conditionalFormatting>
  <conditionalFormatting sqref="G252:G255">
    <cfRule type="containsBlanks" dxfId="372" priority="6796">
      <formula>LEN(TRIM(G252))=0</formula>
    </cfRule>
  </conditionalFormatting>
  <conditionalFormatting sqref="G299:G300">
    <cfRule type="notContainsBlanks" dxfId="371" priority="6797">
      <formula>LEN(TRIM(G299))&gt;0</formula>
    </cfRule>
  </conditionalFormatting>
  <conditionalFormatting sqref="G299:G300">
    <cfRule type="containsBlanks" dxfId="370" priority="6798">
      <formula>LEN(TRIM(G299))=0</formula>
    </cfRule>
  </conditionalFormatting>
  <conditionalFormatting sqref="G389">
    <cfRule type="notContainsBlanks" dxfId="369" priority="6799">
      <formula>LEN(TRIM(G389))&gt;0</formula>
    </cfRule>
  </conditionalFormatting>
  <conditionalFormatting sqref="G389">
    <cfRule type="containsBlanks" dxfId="368" priority="6800">
      <formula>LEN(TRIM(G389))=0</formula>
    </cfRule>
  </conditionalFormatting>
  <conditionalFormatting sqref="G236:G237 G278:G279 G292:G293 G306:G307 G320:G321 G334:G335 G362:G363 G264:G265 G250:G251">
    <cfRule type="notContainsBlanks" dxfId="367" priority="6801">
      <formula>LEN(TRIM(G236))&gt;0</formula>
    </cfRule>
  </conditionalFormatting>
  <conditionalFormatting sqref="G236:G237 G278:G279 G292:G293 G306:G307 G320:G321 G334:G335 G362:G363 G264:G265 G250:G251">
    <cfRule type="containsBlanks" dxfId="366" priority="6802">
      <formula>LEN(TRIM(G236))=0</formula>
    </cfRule>
  </conditionalFormatting>
  <conditionalFormatting sqref="G301">
    <cfRule type="notContainsBlanks" dxfId="365" priority="6803">
      <formula>LEN(TRIM(G301))&gt;0</formula>
    </cfRule>
  </conditionalFormatting>
  <conditionalFormatting sqref="G301">
    <cfRule type="containsBlanks" dxfId="364" priority="6804">
      <formula>LEN(TRIM(G301))=0</formula>
    </cfRule>
  </conditionalFormatting>
  <conditionalFormatting sqref="G273">
    <cfRule type="notContainsBlanks" dxfId="363" priority="6805">
      <formula>LEN(TRIM(G273))&gt;0</formula>
    </cfRule>
  </conditionalFormatting>
  <conditionalFormatting sqref="G273">
    <cfRule type="containsBlanks" dxfId="362" priority="6806">
      <formula>LEN(TRIM(G273))=0</formula>
    </cfRule>
  </conditionalFormatting>
  <conditionalFormatting sqref="G273">
    <cfRule type="notContainsBlanks" dxfId="361" priority="6807">
      <formula>LEN(TRIM(G273))&gt;0</formula>
    </cfRule>
  </conditionalFormatting>
  <conditionalFormatting sqref="G273">
    <cfRule type="containsBlanks" dxfId="360" priority="6808">
      <formula>LEN(TRIM(G273))=0</formula>
    </cfRule>
  </conditionalFormatting>
  <conditionalFormatting sqref="G273">
    <cfRule type="notContainsBlanks" dxfId="359" priority="6809">
      <formula>LEN(TRIM(G273))&gt;0</formula>
    </cfRule>
  </conditionalFormatting>
  <conditionalFormatting sqref="G273">
    <cfRule type="containsBlanks" dxfId="358" priority="6810">
      <formula>LEN(TRIM(G273))=0</formula>
    </cfRule>
  </conditionalFormatting>
  <conditionalFormatting sqref="G259">
    <cfRule type="notContainsBlanks" dxfId="357" priority="6811">
      <formula>LEN(TRIM(G259))&gt;0</formula>
    </cfRule>
  </conditionalFormatting>
  <conditionalFormatting sqref="G259">
    <cfRule type="containsBlanks" dxfId="356" priority="6812">
      <formula>LEN(TRIM(G259))=0</formula>
    </cfRule>
  </conditionalFormatting>
  <conditionalFormatting sqref="G259">
    <cfRule type="notContainsBlanks" dxfId="355" priority="6813">
      <formula>LEN(TRIM(G259))&gt;0</formula>
    </cfRule>
  </conditionalFormatting>
  <conditionalFormatting sqref="G259">
    <cfRule type="containsBlanks" dxfId="354" priority="6814">
      <formula>LEN(TRIM(G259))=0</formula>
    </cfRule>
  </conditionalFormatting>
  <conditionalFormatting sqref="G259">
    <cfRule type="notContainsBlanks" dxfId="353" priority="6815">
      <formula>LEN(TRIM(G259))&gt;0</formula>
    </cfRule>
  </conditionalFormatting>
  <conditionalFormatting sqref="G259">
    <cfRule type="containsBlanks" dxfId="352" priority="6816">
      <formula>LEN(TRIM(G259))=0</formula>
    </cfRule>
  </conditionalFormatting>
  <conditionalFormatting sqref="G236:G237 G278:G279 G292:G293 G306:G307 G320:G321 G334:G335 G362:G363 G264:G265 G250:G251">
    <cfRule type="notContainsBlanks" dxfId="351" priority="6817">
      <formula>LEN(TRIM(G236))&gt;0</formula>
    </cfRule>
  </conditionalFormatting>
  <conditionalFormatting sqref="G236:G237 G278:G279 G292:G293 G306:G307 G320:G321 G334:G335 G362:G363 G264:G265 G250:G251">
    <cfRule type="containsBlanks" dxfId="350" priority="6818">
      <formula>LEN(TRIM(G236))=0</formula>
    </cfRule>
  </conditionalFormatting>
  <conditionalFormatting sqref="G248:G249">
    <cfRule type="notContainsBlanks" dxfId="349" priority="6819">
      <formula>LEN(TRIM(G248))&gt;0</formula>
    </cfRule>
  </conditionalFormatting>
  <conditionalFormatting sqref="G248:G249">
    <cfRule type="containsBlanks" dxfId="348" priority="6820">
      <formula>LEN(TRIM(G248))=0</formula>
    </cfRule>
  </conditionalFormatting>
  <conditionalFormatting sqref="G248:G249">
    <cfRule type="notContainsBlanks" dxfId="347" priority="6821">
      <formula>LEN(TRIM(G248))&gt;0</formula>
    </cfRule>
  </conditionalFormatting>
  <conditionalFormatting sqref="G248:G249">
    <cfRule type="containsBlanks" dxfId="346" priority="6822">
      <formula>LEN(TRIM(G248))=0</formula>
    </cfRule>
  </conditionalFormatting>
  <conditionalFormatting sqref="G246">
    <cfRule type="notContainsBlanks" dxfId="345" priority="6823">
      <formula>LEN(TRIM(G246))&gt;0</formula>
    </cfRule>
  </conditionalFormatting>
  <conditionalFormatting sqref="G246">
    <cfRule type="containsBlanks" dxfId="344" priority="6824">
      <formula>LEN(TRIM(G246))=0</formula>
    </cfRule>
  </conditionalFormatting>
  <conditionalFormatting sqref="G246">
    <cfRule type="notContainsBlanks" dxfId="343" priority="6825">
      <formula>LEN(TRIM(G246))&gt;0</formula>
    </cfRule>
  </conditionalFormatting>
  <conditionalFormatting sqref="G246">
    <cfRule type="containsBlanks" dxfId="342" priority="6826">
      <formula>LEN(TRIM(G246))=0</formula>
    </cfRule>
  </conditionalFormatting>
  <conditionalFormatting sqref="G246">
    <cfRule type="notContainsBlanks" dxfId="341" priority="6827">
      <formula>LEN(TRIM(G246))&gt;0</formula>
    </cfRule>
  </conditionalFormatting>
  <conditionalFormatting sqref="G246">
    <cfRule type="containsBlanks" dxfId="340" priority="6828">
      <formula>LEN(TRIM(G246))=0</formula>
    </cfRule>
  </conditionalFormatting>
  <conditionalFormatting sqref="G246">
    <cfRule type="notContainsBlanks" dxfId="339" priority="6829">
      <formula>LEN(TRIM(G246))&gt;0</formula>
    </cfRule>
  </conditionalFormatting>
  <conditionalFormatting sqref="G246">
    <cfRule type="containsBlanks" dxfId="338" priority="6830">
      <formula>LEN(TRIM(G246))=0</formula>
    </cfRule>
  </conditionalFormatting>
  <conditionalFormatting sqref="G247">
    <cfRule type="notContainsBlanks" dxfId="337" priority="6831">
      <formula>LEN(TRIM(G247))&gt;0</formula>
    </cfRule>
  </conditionalFormatting>
  <conditionalFormatting sqref="G247">
    <cfRule type="containsBlanks" dxfId="336" priority="6832">
      <formula>LEN(TRIM(G247))=0</formula>
    </cfRule>
  </conditionalFormatting>
  <conditionalFormatting sqref="G247">
    <cfRule type="notContainsBlanks" dxfId="335" priority="6833">
      <formula>LEN(TRIM(G247))&gt;0</formula>
    </cfRule>
  </conditionalFormatting>
  <conditionalFormatting sqref="G247">
    <cfRule type="containsBlanks" dxfId="334" priority="6834">
      <formula>LEN(TRIM(G247))=0</formula>
    </cfRule>
  </conditionalFormatting>
  <conditionalFormatting sqref="G253">
    <cfRule type="notContainsBlanks" dxfId="333" priority="6835">
      <formula>LEN(TRIM(G253))&gt;0</formula>
    </cfRule>
  </conditionalFormatting>
  <conditionalFormatting sqref="G253">
    <cfRule type="containsBlanks" dxfId="332" priority="6836">
      <formula>LEN(TRIM(G253))=0</formula>
    </cfRule>
  </conditionalFormatting>
  <conditionalFormatting sqref="G245">
    <cfRule type="notContainsBlanks" dxfId="331" priority="6837">
      <formula>LEN(TRIM(G245))&gt;0</formula>
    </cfRule>
  </conditionalFormatting>
  <conditionalFormatting sqref="G245">
    <cfRule type="containsBlanks" dxfId="330" priority="6838">
      <formula>LEN(TRIM(G245))=0</formula>
    </cfRule>
  </conditionalFormatting>
  <conditionalFormatting sqref="G245">
    <cfRule type="notContainsBlanks" dxfId="329" priority="6839">
      <formula>LEN(TRIM(G245))&gt;0</formula>
    </cfRule>
  </conditionalFormatting>
  <conditionalFormatting sqref="G245">
    <cfRule type="containsBlanks" dxfId="328" priority="6840">
      <formula>LEN(TRIM(G245))=0</formula>
    </cfRule>
  </conditionalFormatting>
  <conditionalFormatting sqref="G404">
    <cfRule type="notContainsBlanks" dxfId="327" priority="6841">
      <formula>LEN(TRIM(G404))&gt;0</formula>
    </cfRule>
  </conditionalFormatting>
  <conditionalFormatting sqref="G404">
    <cfRule type="containsBlanks" dxfId="326" priority="6842">
      <formula>LEN(TRIM(G404))=0</formula>
    </cfRule>
  </conditionalFormatting>
  <conditionalFormatting sqref="G306">
    <cfRule type="notContainsBlanks" dxfId="325" priority="6843">
      <formula>LEN(TRIM(G306))&gt;0</formula>
    </cfRule>
  </conditionalFormatting>
  <conditionalFormatting sqref="G306">
    <cfRule type="containsBlanks" dxfId="324" priority="6844">
      <formula>LEN(TRIM(G306))=0</formula>
    </cfRule>
  </conditionalFormatting>
  <conditionalFormatting sqref="G407">
    <cfRule type="notContainsBlanks" dxfId="323" priority="6845">
      <formula>LEN(TRIM(G407))&gt;0</formula>
    </cfRule>
  </conditionalFormatting>
  <conditionalFormatting sqref="G407">
    <cfRule type="containsBlanks" dxfId="322" priority="6846">
      <formula>LEN(TRIM(G407))=0</formula>
    </cfRule>
  </conditionalFormatting>
  <conditionalFormatting sqref="G255">
    <cfRule type="notContainsBlanks" dxfId="321" priority="6847">
      <formula>LEN(TRIM(G255))&gt;0</formula>
    </cfRule>
  </conditionalFormatting>
  <conditionalFormatting sqref="G255">
    <cfRule type="containsBlanks" dxfId="320" priority="6848">
      <formula>LEN(TRIM(G255))=0</formula>
    </cfRule>
  </conditionalFormatting>
  <conditionalFormatting sqref="G254">
    <cfRule type="notContainsBlanks" dxfId="319" priority="6849">
      <formula>LEN(TRIM(G254))&gt;0</formula>
    </cfRule>
  </conditionalFormatting>
  <conditionalFormatting sqref="G254">
    <cfRule type="containsBlanks" dxfId="318" priority="6850">
      <formula>LEN(TRIM(G254))=0</formula>
    </cfRule>
  </conditionalFormatting>
  <conditionalFormatting sqref="G253">
    <cfRule type="notContainsBlanks" dxfId="317" priority="6851">
      <formula>LEN(TRIM(G253))&gt;0</formula>
    </cfRule>
  </conditionalFormatting>
  <conditionalFormatting sqref="G253">
    <cfRule type="containsBlanks" dxfId="316" priority="6852">
      <formula>LEN(TRIM(G253))=0</formula>
    </cfRule>
  </conditionalFormatting>
  <conditionalFormatting sqref="G253">
    <cfRule type="notContainsBlanks" dxfId="315" priority="6853">
      <formula>LEN(TRIM(G253))&gt;0</formula>
    </cfRule>
  </conditionalFormatting>
  <conditionalFormatting sqref="G253">
    <cfRule type="containsBlanks" dxfId="314" priority="6854">
      <formula>LEN(TRIM(G253))=0</formula>
    </cfRule>
  </conditionalFormatting>
  <conditionalFormatting sqref="G253">
    <cfRule type="notContainsBlanks" dxfId="313" priority="6855">
      <formula>LEN(TRIM(G253))&gt;0</formula>
    </cfRule>
  </conditionalFormatting>
  <conditionalFormatting sqref="G253">
    <cfRule type="containsBlanks" dxfId="312" priority="6856">
      <formula>LEN(TRIM(G253))=0</formula>
    </cfRule>
  </conditionalFormatting>
  <conditionalFormatting sqref="G253">
    <cfRule type="notContainsBlanks" dxfId="311" priority="6857">
      <formula>LEN(TRIM(G253))&gt;0</formula>
    </cfRule>
  </conditionalFormatting>
  <conditionalFormatting sqref="G253">
    <cfRule type="containsBlanks" dxfId="310" priority="6858">
      <formula>LEN(TRIM(G253))=0</formula>
    </cfRule>
  </conditionalFormatting>
  <conditionalFormatting sqref="G253">
    <cfRule type="notContainsBlanks" dxfId="309" priority="6859">
      <formula>LEN(TRIM(G253))&gt;0</formula>
    </cfRule>
  </conditionalFormatting>
  <conditionalFormatting sqref="G253">
    <cfRule type="containsBlanks" dxfId="308" priority="6860">
      <formula>LEN(TRIM(G253))=0</formula>
    </cfRule>
  </conditionalFormatting>
  <conditionalFormatting sqref="G253">
    <cfRule type="notContainsBlanks" dxfId="307" priority="6861">
      <formula>LEN(TRIM(G253))&gt;0</formula>
    </cfRule>
  </conditionalFormatting>
  <conditionalFormatting sqref="G253">
    <cfRule type="containsBlanks" dxfId="306" priority="6862">
      <formula>LEN(TRIM(G253))=0</formula>
    </cfRule>
  </conditionalFormatting>
  <conditionalFormatting sqref="G253">
    <cfRule type="notContainsBlanks" dxfId="305" priority="6863">
      <formula>LEN(TRIM(G253))&gt;0</formula>
    </cfRule>
  </conditionalFormatting>
  <conditionalFormatting sqref="G253">
    <cfRule type="containsBlanks" dxfId="304" priority="6864">
      <formula>LEN(TRIM(G253))=0</formula>
    </cfRule>
  </conditionalFormatting>
  <conditionalFormatting sqref="G253">
    <cfRule type="notContainsBlanks" dxfId="303" priority="6865">
      <formula>LEN(TRIM(G253))&gt;0</formula>
    </cfRule>
  </conditionalFormatting>
  <conditionalFormatting sqref="G253">
    <cfRule type="containsBlanks" dxfId="302" priority="6866">
      <formula>LEN(TRIM(G253))=0</formula>
    </cfRule>
  </conditionalFormatting>
  <conditionalFormatting sqref="G253">
    <cfRule type="notContainsBlanks" dxfId="301" priority="6867">
      <formula>LEN(TRIM(G253))&gt;0</formula>
    </cfRule>
  </conditionalFormatting>
  <conditionalFormatting sqref="G253">
    <cfRule type="containsBlanks" dxfId="300" priority="6868">
      <formula>LEN(TRIM(G253))=0</formula>
    </cfRule>
  </conditionalFormatting>
  <conditionalFormatting sqref="G254">
    <cfRule type="notContainsBlanks" dxfId="299" priority="6869">
      <formula>LEN(TRIM(G254))&gt;0</formula>
    </cfRule>
  </conditionalFormatting>
  <conditionalFormatting sqref="G254">
    <cfRule type="containsBlanks" dxfId="298" priority="6870">
      <formula>LEN(TRIM(G254))=0</formula>
    </cfRule>
  </conditionalFormatting>
  <conditionalFormatting sqref="G254">
    <cfRule type="notContainsBlanks" dxfId="297" priority="6871">
      <formula>LEN(TRIM(G254))&gt;0</formula>
    </cfRule>
  </conditionalFormatting>
  <conditionalFormatting sqref="G254">
    <cfRule type="containsBlanks" dxfId="296" priority="6872">
      <formula>LEN(TRIM(G254))=0</formula>
    </cfRule>
  </conditionalFormatting>
  <conditionalFormatting sqref="G254">
    <cfRule type="notContainsBlanks" dxfId="295" priority="6873">
      <formula>LEN(TRIM(G254))&gt;0</formula>
    </cfRule>
  </conditionalFormatting>
  <conditionalFormatting sqref="G254">
    <cfRule type="containsBlanks" dxfId="294" priority="6874">
      <formula>LEN(TRIM(G254))=0</formula>
    </cfRule>
  </conditionalFormatting>
  <conditionalFormatting sqref="G254">
    <cfRule type="notContainsBlanks" dxfId="293" priority="6875">
      <formula>LEN(TRIM(G254))&gt;0</formula>
    </cfRule>
  </conditionalFormatting>
  <conditionalFormatting sqref="G254">
    <cfRule type="containsBlanks" dxfId="292" priority="6876">
      <formula>LEN(TRIM(G254))=0</formula>
    </cfRule>
  </conditionalFormatting>
  <conditionalFormatting sqref="G254">
    <cfRule type="notContainsBlanks" dxfId="291" priority="6877">
      <formula>LEN(TRIM(G254))&gt;0</formula>
    </cfRule>
  </conditionalFormatting>
  <conditionalFormatting sqref="G254">
    <cfRule type="containsBlanks" dxfId="290" priority="6878">
      <formula>LEN(TRIM(G254))=0</formula>
    </cfRule>
  </conditionalFormatting>
  <conditionalFormatting sqref="G254">
    <cfRule type="notContainsBlanks" dxfId="289" priority="6879">
      <formula>LEN(TRIM(G254))&gt;0</formula>
    </cfRule>
  </conditionalFormatting>
  <conditionalFormatting sqref="G254">
    <cfRule type="containsBlanks" dxfId="288" priority="6880">
      <formula>LEN(TRIM(G254))=0</formula>
    </cfRule>
  </conditionalFormatting>
  <conditionalFormatting sqref="G254">
    <cfRule type="notContainsBlanks" dxfId="287" priority="6881">
      <formula>LEN(TRIM(G254))&gt;0</formula>
    </cfRule>
  </conditionalFormatting>
  <conditionalFormatting sqref="G254">
    <cfRule type="containsBlanks" dxfId="286" priority="6882">
      <formula>LEN(TRIM(G254))=0</formula>
    </cfRule>
  </conditionalFormatting>
  <conditionalFormatting sqref="G254">
    <cfRule type="notContainsBlanks" dxfId="285" priority="6883">
      <formula>LEN(TRIM(G254))&gt;0</formula>
    </cfRule>
  </conditionalFormatting>
  <conditionalFormatting sqref="G254">
    <cfRule type="containsBlanks" dxfId="284" priority="6884">
      <formula>LEN(TRIM(G254))=0</formula>
    </cfRule>
  </conditionalFormatting>
  <conditionalFormatting sqref="G254">
    <cfRule type="notContainsBlanks" dxfId="283" priority="6885">
      <formula>LEN(TRIM(G254))&gt;0</formula>
    </cfRule>
  </conditionalFormatting>
  <conditionalFormatting sqref="G254">
    <cfRule type="containsBlanks" dxfId="282" priority="6886">
      <formula>LEN(TRIM(G254))=0</formula>
    </cfRule>
  </conditionalFormatting>
  <conditionalFormatting sqref="G255">
    <cfRule type="notContainsBlanks" dxfId="281" priority="6887">
      <formula>LEN(TRIM(G255))&gt;0</formula>
    </cfRule>
  </conditionalFormatting>
  <conditionalFormatting sqref="G255">
    <cfRule type="containsBlanks" dxfId="280" priority="6888">
      <formula>LEN(TRIM(G255))=0</formula>
    </cfRule>
  </conditionalFormatting>
  <conditionalFormatting sqref="G255">
    <cfRule type="notContainsBlanks" dxfId="279" priority="6889">
      <formula>LEN(TRIM(G255))&gt;0</formula>
    </cfRule>
  </conditionalFormatting>
  <conditionalFormatting sqref="G255">
    <cfRule type="containsBlanks" dxfId="278" priority="6890">
      <formula>LEN(TRIM(G255))=0</formula>
    </cfRule>
  </conditionalFormatting>
  <conditionalFormatting sqref="G255">
    <cfRule type="notContainsBlanks" dxfId="277" priority="6891">
      <formula>LEN(TRIM(G255))&gt;0</formula>
    </cfRule>
  </conditionalFormatting>
  <conditionalFormatting sqref="G255">
    <cfRule type="containsBlanks" dxfId="276" priority="6892">
      <formula>LEN(TRIM(G255))=0</formula>
    </cfRule>
  </conditionalFormatting>
  <conditionalFormatting sqref="G255">
    <cfRule type="notContainsBlanks" dxfId="275" priority="6893">
      <formula>LEN(TRIM(G255))&gt;0</formula>
    </cfRule>
  </conditionalFormatting>
  <conditionalFormatting sqref="G255">
    <cfRule type="containsBlanks" dxfId="274" priority="6894">
      <formula>LEN(TRIM(G255))=0</formula>
    </cfRule>
  </conditionalFormatting>
  <conditionalFormatting sqref="G255">
    <cfRule type="notContainsBlanks" dxfId="273" priority="6895">
      <formula>LEN(TRIM(G255))&gt;0</formula>
    </cfRule>
  </conditionalFormatting>
  <conditionalFormatting sqref="G255">
    <cfRule type="containsBlanks" dxfId="272" priority="6896">
      <formula>LEN(TRIM(G255))=0</formula>
    </cfRule>
  </conditionalFormatting>
  <conditionalFormatting sqref="G255">
    <cfRule type="notContainsBlanks" dxfId="271" priority="6897">
      <formula>LEN(TRIM(G255))&gt;0</formula>
    </cfRule>
  </conditionalFormatting>
  <conditionalFormatting sqref="G255">
    <cfRule type="containsBlanks" dxfId="270" priority="6898">
      <formula>LEN(TRIM(G255))=0</formula>
    </cfRule>
  </conditionalFormatting>
  <conditionalFormatting sqref="G255">
    <cfRule type="notContainsBlanks" dxfId="269" priority="6899">
      <formula>LEN(TRIM(G255))&gt;0</formula>
    </cfRule>
  </conditionalFormatting>
  <conditionalFormatting sqref="G255">
    <cfRule type="containsBlanks" dxfId="268" priority="6900">
      <formula>LEN(TRIM(G255))=0</formula>
    </cfRule>
  </conditionalFormatting>
  <conditionalFormatting sqref="G255">
    <cfRule type="notContainsBlanks" dxfId="267" priority="6901">
      <formula>LEN(TRIM(G255))&gt;0</formula>
    </cfRule>
  </conditionalFormatting>
  <conditionalFormatting sqref="G255">
    <cfRule type="containsBlanks" dxfId="266" priority="6902">
      <formula>LEN(TRIM(G255))=0</formula>
    </cfRule>
  </conditionalFormatting>
  <conditionalFormatting sqref="G255">
    <cfRule type="notContainsBlanks" dxfId="265" priority="6903">
      <formula>LEN(TRIM(G255))&gt;0</formula>
    </cfRule>
  </conditionalFormatting>
  <conditionalFormatting sqref="G255">
    <cfRule type="containsBlanks" dxfId="264" priority="6904">
      <formula>LEN(TRIM(G255))=0</formula>
    </cfRule>
  </conditionalFormatting>
  <conditionalFormatting sqref="G306">
    <cfRule type="notContainsBlanks" dxfId="263" priority="6905">
      <formula>LEN(TRIM(G306))&gt;0</formula>
    </cfRule>
  </conditionalFormatting>
  <conditionalFormatting sqref="G306">
    <cfRule type="containsBlanks" dxfId="262" priority="6906">
      <formula>LEN(TRIM(G306))=0</formula>
    </cfRule>
  </conditionalFormatting>
  <conditionalFormatting sqref="G306">
    <cfRule type="notContainsBlanks" dxfId="261" priority="6907">
      <formula>LEN(TRIM(G306))&gt;0</formula>
    </cfRule>
  </conditionalFormatting>
  <conditionalFormatting sqref="G306">
    <cfRule type="containsBlanks" dxfId="260" priority="6908">
      <formula>LEN(TRIM(G306))=0</formula>
    </cfRule>
  </conditionalFormatting>
  <conditionalFormatting sqref="G306">
    <cfRule type="notContainsBlanks" dxfId="259" priority="6909">
      <formula>LEN(TRIM(G306))&gt;0</formula>
    </cfRule>
  </conditionalFormatting>
  <conditionalFormatting sqref="G306">
    <cfRule type="containsBlanks" dxfId="258" priority="6910">
      <formula>LEN(TRIM(G306))=0</formula>
    </cfRule>
  </conditionalFormatting>
  <conditionalFormatting sqref="G306">
    <cfRule type="notContainsBlanks" dxfId="257" priority="6911">
      <formula>LEN(TRIM(G306))&gt;0</formula>
    </cfRule>
  </conditionalFormatting>
  <conditionalFormatting sqref="G306">
    <cfRule type="containsBlanks" dxfId="256" priority="6912">
      <formula>LEN(TRIM(G306))=0</formula>
    </cfRule>
  </conditionalFormatting>
  <conditionalFormatting sqref="G310">
    <cfRule type="notContainsBlanks" dxfId="255" priority="6913">
      <formula>LEN(TRIM(G310))&gt;0</formula>
    </cfRule>
  </conditionalFormatting>
  <conditionalFormatting sqref="G310">
    <cfRule type="containsBlanks" dxfId="254" priority="6914">
      <formula>LEN(TRIM(G310))=0</formula>
    </cfRule>
  </conditionalFormatting>
  <conditionalFormatting sqref="G310">
    <cfRule type="notContainsBlanks" dxfId="253" priority="6915">
      <formula>LEN(TRIM(G310))&gt;0</formula>
    </cfRule>
  </conditionalFormatting>
  <conditionalFormatting sqref="G310">
    <cfRule type="containsBlanks" dxfId="252" priority="6916">
      <formula>LEN(TRIM(G310))=0</formula>
    </cfRule>
  </conditionalFormatting>
  <conditionalFormatting sqref="G310">
    <cfRule type="notContainsBlanks" dxfId="251" priority="6917">
      <formula>LEN(TRIM(G310))&gt;0</formula>
    </cfRule>
  </conditionalFormatting>
  <conditionalFormatting sqref="G310">
    <cfRule type="containsBlanks" dxfId="250" priority="6918">
      <formula>LEN(TRIM(G310))=0</formula>
    </cfRule>
  </conditionalFormatting>
  <conditionalFormatting sqref="G311">
    <cfRule type="notContainsBlanks" dxfId="249" priority="6919">
      <formula>LEN(TRIM(G311))&gt;0</formula>
    </cfRule>
  </conditionalFormatting>
  <conditionalFormatting sqref="G311">
    <cfRule type="containsBlanks" dxfId="248" priority="6920">
      <formula>LEN(TRIM(G311))=0</formula>
    </cfRule>
  </conditionalFormatting>
  <conditionalFormatting sqref="G311">
    <cfRule type="notContainsBlanks" dxfId="247" priority="6921">
      <formula>LEN(TRIM(G311))&gt;0</formula>
    </cfRule>
  </conditionalFormatting>
  <conditionalFormatting sqref="G311">
    <cfRule type="containsBlanks" dxfId="246" priority="6922">
      <formula>LEN(TRIM(G311))=0</formula>
    </cfRule>
  </conditionalFormatting>
  <conditionalFormatting sqref="G311">
    <cfRule type="notContainsBlanks" dxfId="245" priority="6923">
      <formula>LEN(TRIM(G311))&gt;0</formula>
    </cfRule>
  </conditionalFormatting>
  <conditionalFormatting sqref="G311">
    <cfRule type="containsBlanks" dxfId="244" priority="6924">
      <formula>LEN(TRIM(G311))=0</formula>
    </cfRule>
  </conditionalFormatting>
  <conditionalFormatting sqref="G406">
    <cfRule type="notContainsBlanks" dxfId="243" priority="6925">
      <formula>LEN(TRIM(G406))&gt;0</formula>
    </cfRule>
  </conditionalFormatting>
  <conditionalFormatting sqref="G406">
    <cfRule type="containsBlanks" dxfId="242" priority="6926">
      <formula>LEN(TRIM(G406))=0</formula>
    </cfRule>
  </conditionalFormatting>
  <conditionalFormatting sqref="G408">
    <cfRule type="notContainsBlanks" dxfId="241" priority="6927">
      <formula>LEN(TRIM(G408))&gt;0</formula>
    </cfRule>
  </conditionalFormatting>
  <conditionalFormatting sqref="G408">
    <cfRule type="containsBlanks" dxfId="240" priority="6928">
      <formula>LEN(TRIM(G408))=0</formula>
    </cfRule>
  </conditionalFormatting>
  <conditionalFormatting sqref="G419:G424">
    <cfRule type="notContainsBlanks" dxfId="239" priority="6929">
      <formula>LEN(TRIM(G419))&gt;0</formula>
    </cfRule>
  </conditionalFormatting>
  <conditionalFormatting sqref="G419:G424">
    <cfRule type="containsBlanks" dxfId="238" priority="6930">
      <formula>LEN(TRIM(G419))=0</formula>
    </cfRule>
  </conditionalFormatting>
  <conditionalFormatting sqref="G308:G311 G322:G325 G336:G339 G364:G367 G266:G284 G252:G255 G238:G242">
    <cfRule type="notContainsBlanks" dxfId="237" priority="6931">
      <formula>LEN(TRIM(G308))&gt;0</formula>
    </cfRule>
  </conditionalFormatting>
  <conditionalFormatting sqref="G308:G311 G322:G325 G336:G339 G364:G367 G266:G284 G252:G255 G238:G242">
    <cfRule type="containsBlanks" dxfId="236" priority="6932">
      <formula>LEN(TRIM(G308))=0</formula>
    </cfRule>
  </conditionalFormatting>
  <conditionalFormatting sqref="G239:G241 G267:G269 G309:G311 G323:G325 G337:G339 G365:G367 G281:G283 G253:G255">
    <cfRule type="notContainsBlanks" dxfId="235" priority="6933">
      <formula>LEN(TRIM(G239))&gt;0</formula>
    </cfRule>
  </conditionalFormatting>
  <conditionalFormatting sqref="G239:G241 G267:G269 G309:G311 G323:G325 G337:G339 G365:G367 G281:G283 G253:G255">
    <cfRule type="containsBlanks" dxfId="234" priority="6934">
      <formula>LEN(TRIM(G239))=0</formula>
    </cfRule>
  </conditionalFormatting>
  <conditionalFormatting sqref="G11:G14 G23:G26 G35:G38 G59:G62">
    <cfRule type="notContainsBlanks" dxfId="233" priority="6935">
      <formula>LEN(TRIM(G11))&gt;0</formula>
    </cfRule>
  </conditionalFormatting>
  <conditionalFormatting sqref="G11:G14 G23:G26 G35:G38 G59:G62">
    <cfRule type="containsBlanks" dxfId="232" priority="6936">
      <formula>LEN(TRIM(G11))=0</formula>
    </cfRule>
  </conditionalFormatting>
  <conditionalFormatting sqref="G74 G77 G80 G83:G117 G60:G63">
    <cfRule type="notContainsBlanks" dxfId="231" priority="6937">
      <formula>LEN(TRIM(G74))&gt;0</formula>
    </cfRule>
  </conditionalFormatting>
  <conditionalFormatting sqref="G74 G77 G80 G83:G117 G60:G63">
    <cfRule type="containsBlanks" dxfId="230" priority="6938">
      <formula>LEN(TRIM(G74))=0</formula>
    </cfRule>
  </conditionalFormatting>
  <conditionalFormatting sqref="G16:G26">
    <cfRule type="notContainsBlanks" dxfId="229" priority="6939">
      <formula>LEN(TRIM(G16))&gt;0</formula>
    </cfRule>
  </conditionalFormatting>
  <conditionalFormatting sqref="G16:G26">
    <cfRule type="containsBlanks" dxfId="228" priority="6940">
      <formula>LEN(TRIM(G16))=0</formula>
    </cfRule>
  </conditionalFormatting>
  <conditionalFormatting sqref="G131">
    <cfRule type="notContainsBlanks" dxfId="227" priority="6941">
      <formula>LEN(TRIM(G131))&gt;0</formula>
    </cfRule>
  </conditionalFormatting>
  <conditionalFormatting sqref="G131">
    <cfRule type="containsBlanks" dxfId="226" priority="6942">
      <formula>LEN(TRIM(G131))=0</formula>
    </cfRule>
  </conditionalFormatting>
  <conditionalFormatting sqref="G142">
    <cfRule type="notContainsBlanks" dxfId="225" priority="6943">
      <formula>LEN(TRIM(G142))&gt;0</formula>
    </cfRule>
  </conditionalFormatting>
  <conditionalFormatting sqref="G142">
    <cfRule type="containsBlanks" dxfId="224" priority="6944">
      <formula>LEN(TRIM(G142))=0</formula>
    </cfRule>
  </conditionalFormatting>
  <conditionalFormatting sqref="G153">
    <cfRule type="notContainsBlanks" dxfId="223" priority="6945">
      <formula>LEN(TRIM(G153))&gt;0</formula>
    </cfRule>
  </conditionalFormatting>
  <conditionalFormatting sqref="G153">
    <cfRule type="containsBlanks" dxfId="222" priority="6946">
      <formula>LEN(TRIM(G153))=0</formula>
    </cfRule>
  </conditionalFormatting>
  <conditionalFormatting sqref="G164">
    <cfRule type="notContainsBlanks" dxfId="221" priority="6947">
      <formula>LEN(TRIM(G164))&gt;0</formula>
    </cfRule>
  </conditionalFormatting>
  <conditionalFormatting sqref="G164">
    <cfRule type="containsBlanks" dxfId="220" priority="6948">
      <formula>LEN(TRIM(G164))=0</formula>
    </cfRule>
  </conditionalFormatting>
  <conditionalFormatting sqref="G225:G227">
    <cfRule type="notContainsBlanks" dxfId="219" priority="6949">
      <formula>LEN(TRIM(G225))&gt;0</formula>
    </cfRule>
  </conditionalFormatting>
  <conditionalFormatting sqref="G225:G227">
    <cfRule type="containsBlanks" dxfId="218" priority="6950">
      <formula>LEN(TRIM(G225))=0</formula>
    </cfRule>
  </conditionalFormatting>
  <conditionalFormatting sqref="G186">
    <cfRule type="notContainsBlanks" dxfId="217" priority="6951">
      <formula>LEN(TRIM(G186))&gt;0</formula>
    </cfRule>
  </conditionalFormatting>
  <conditionalFormatting sqref="G186">
    <cfRule type="containsBlanks" dxfId="216" priority="6952">
      <formula>LEN(TRIM(G186))=0</formula>
    </cfRule>
  </conditionalFormatting>
  <conditionalFormatting sqref="G197">
    <cfRule type="notContainsBlanks" dxfId="215" priority="6953">
      <formula>LEN(TRIM(G197))&gt;0</formula>
    </cfRule>
  </conditionalFormatting>
  <conditionalFormatting sqref="G197">
    <cfRule type="containsBlanks" dxfId="214" priority="6954">
      <formula>LEN(TRIM(G197))=0</formula>
    </cfRule>
  </conditionalFormatting>
  <conditionalFormatting sqref="G208">
    <cfRule type="notContainsBlanks" dxfId="213" priority="6955">
      <formula>LEN(TRIM(G208))&gt;0</formula>
    </cfRule>
  </conditionalFormatting>
  <conditionalFormatting sqref="G208">
    <cfRule type="containsBlanks" dxfId="212" priority="6956">
      <formula>LEN(TRIM(G208))=0</formula>
    </cfRule>
  </conditionalFormatting>
  <conditionalFormatting sqref="G219">
    <cfRule type="notContainsBlanks" dxfId="211" priority="6957">
      <formula>LEN(TRIM(G219))&gt;0</formula>
    </cfRule>
  </conditionalFormatting>
  <conditionalFormatting sqref="G219">
    <cfRule type="containsBlanks" dxfId="210" priority="6958">
      <formula>LEN(TRIM(G219))=0</formula>
    </cfRule>
  </conditionalFormatting>
  <conditionalFormatting sqref="G244">
    <cfRule type="notContainsBlanks" dxfId="209" priority="6959">
      <formula>LEN(TRIM(G244))&gt;0</formula>
    </cfRule>
  </conditionalFormatting>
  <conditionalFormatting sqref="G244">
    <cfRule type="containsBlanks" dxfId="208" priority="6960">
      <formula>LEN(TRIM(G244))=0</formula>
    </cfRule>
  </conditionalFormatting>
  <conditionalFormatting sqref="G435:G437">
    <cfRule type="notContainsBlanks" dxfId="207" priority="6961">
      <formula>LEN(TRIM(G435))&gt;0</formula>
    </cfRule>
  </conditionalFormatting>
  <conditionalFormatting sqref="G435:G437">
    <cfRule type="containsBlanks" dxfId="206" priority="6962">
      <formula>LEN(TRIM(G435))=0</formula>
    </cfRule>
  </conditionalFormatting>
  <conditionalFormatting sqref="G74 G77 G80 G83:G117">
    <cfRule type="notContainsBlanks" dxfId="205" priority="6963">
      <formula>LEN(TRIM(G74))&gt;0</formula>
    </cfRule>
  </conditionalFormatting>
  <conditionalFormatting sqref="G74 G77 G80 G83:G117">
    <cfRule type="containsBlanks" dxfId="204" priority="6964">
      <formula>LEN(TRIM(G74))=0</formula>
    </cfRule>
  </conditionalFormatting>
  <conditionalFormatting sqref="G74 G77 G80 G83:G117">
    <cfRule type="notContainsBlanks" dxfId="203" priority="6965">
      <formula>LEN(TRIM(G74))&gt;0</formula>
    </cfRule>
  </conditionalFormatting>
  <conditionalFormatting sqref="G74 G77 G80 G83:G117">
    <cfRule type="containsBlanks" dxfId="202" priority="6966">
      <formula>LEN(TRIM(G74))=0</formula>
    </cfRule>
  </conditionalFormatting>
  <conditionalFormatting sqref="G258">
    <cfRule type="notContainsBlanks" dxfId="201" priority="6967">
      <formula>LEN(TRIM(G258))&gt;0</formula>
    </cfRule>
  </conditionalFormatting>
  <conditionalFormatting sqref="G258">
    <cfRule type="containsBlanks" dxfId="200" priority="6968">
      <formula>LEN(TRIM(G258))=0</formula>
    </cfRule>
  </conditionalFormatting>
  <conditionalFormatting sqref="G272">
    <cfRule type="notContainsBlanks" dxfId="199" priority="6969">
      <formula>LEN(TRIM(G272))&gt;0</formula>
    </cfRule>
  </conditionalFormatting>
  <conditionalFormatting sqref="G272">
    <cfRule type="containsBlanks" dxfId="198" priority="6970">
      <formula>LEN(TRIM(G272))=0</formula>
    </cfRule>
  </conditionalFormatting>
  <conditionalFormatting sqref="G286">
    <cfRule type="notContainsBlanks" dxfId="197" priority="6971">
      <formula>LEN(TRIM(G286))&gt;0</formula>
    </cfRule>
  </conditionalFormatting>
  <conditionalFormatting sqref="G286">
    <cfRule type="containsBlanks" dxfId="196" priority="6972">
      <formula>LEN(TRIM(G286))=0</formula>
    </cfRule>
  </conditionalFormatting>
  <conditionalFormatting sqref="G314">
    <cfRule type="notContainsBlanks" dxfId="195" priority="6973">
      <formula>LEN(TRIM(G314))&gt;0</formula>
    </cfRule>
  </conditionalFormatting>
  <conditionalFormatting sqref="G314">
    <cfRule type="containsBlanks" dxfId="194" priority="6974">
      <formula>LEN(TRIM(G314))=0</formula>
    </cfRule>
  </conditionalFormatting>
  <conditionalFormatting sqref="G328">
    <cfRule type="notContainsBlanks" dxfId="193" priority="6975">
      <formula>LEN(TRIM(G328))&gt;0</formula>
    </cfRule>
  </conditionalFormatting>
  <conditionalFormatting sqref="G328">
    <cfRule type="containsBlanks" dxfId="192" priority="6976">
      <formula>LEN(TRIM(G328))=0</formula>
    </cfRule>
  </conditionalFormatting>
  <conditionalFormatting sqref="G356">
    <cfRule type="notContainsBlanks" dxfId="191" priority="6977">
      <formula>LEN(TRIM(G356))&gt;0</formula>
    </cfRule>
  </conditionalFormatting>
  <conditionalFormatting sqref="G356">
    <cfRule type="containsBlanks" dxfId="190" priority="6978">
      <formula>LEN(TRIM(G356))=0</formula>
    </cfRule>
  </conditionalFormatting>
  <conditionalFormatting sqref="G219">
    <cfRule type="notContainsBlanks" dxfId="189" priority="6979">
      <formula>LEN(TRIM(G219))&gt;0</formula>
    </cfRule>
  </conditionalFormatting>
  <conditionalFormatting sqref="G219">
    <cfRule type="containsBlanks" dxfId="188" priority="6980">
      <formula>LEN(TRIM(G219))=0</formula>
    </cfRule>
  </conditionalFormatting>
  <conditionalFormatting sqref="G284:G286">
    <cfRule type="notContainsBlanks" dxfId="187" priority="6981">
      <formula>LEN(TRIM(G284))&gt;0</formula>
    </cfRule>
  </conditionalFormatting>
  <conditionalFormatting sqref="G284:G286">
    <cfRule type="containsBlanks" dxfId="186" priority="6982">
      <formula>LEN(TRIM(G284))=0</formula>
    </cfRule>
  </conditionalFormatting>
  <conditionalFormatting sqref="G287:G288">
    <cfRule type="notContainsBlanks" dxfId="185" priority="6983">
      <formula>LEN(TRIM(G287))&gt;0</formula>
    </cfRule>
  </conditionalFormatting>
  <conditionalFormatting sqref="G287:G288">
    <cfRule type="containsBlanks" dxfId="184" priority="6984">
      <formula>LEN(TRIM(G287))=0</formula>
    </cfRule>
  </conditionalFormatting>
  <conditionalFormatting sqref="G287:G288">
    <cfRule type="notContainsBlanks" dxfId="183" priority="6985">
      <formula>LEN(TRIM(G287))&gt;0</formula>
    </cfRule>
  </conditionalFormatting>
  <conditionalFormatting sqref="G287:G288">
    <cfRule type="containsBlanks" dxfId="182" priority="6986">
      <formula>LEN(TRIM(G287))=0</formula>
    </cfRule>
  </conditionalFormatting>
  <conditionalFormatting sqref="G289">
    <cfRule type="notContainsBlanks" dxfId="181" priority="6987">
      <formula>LEN(TRIM(G289))&gt;0</formula>
    </cfRule>
  </conditionalFormatting>
  <conditionalFormatting sqref="G289">
    <cfRule type="containsBlanks" dxfId="180" priority="6988">
      <formula>LEN(TRIM(G289))=0</formula>
    </cfRule>
  </conditionalFormatting>
  <conditionalFormatting sqref="G289">
    <cfRule type="notContainsBlanks" dxfId="179" priority="6989">
      <formula>LEN(TRIM(G289))&gt;0</formula>
    </cfRule>
  </conditionalFormatting>
  <conditionalFormatting sqref="G289">
    <cfRule type="containsBlanks" dxfId="178" priority="6990">
      <formula>LEN(TRIM(G289))=0</formula>
    </cfRule>
  </conditionalFormatting>
  <conditionalFormatting sqref="G294:G297">
    <cfRule type="notContainsBlanks" dxfId="177" priority="6991">
      <formula>LEN(TRIM(G294))&gt;0</formula>
    </cfRule>
  </conditionalFormatting>
  <conditionalFormatting sqref="G294:G297">
    <cfRule type="containsBlanks" dxfId="176" priority="6992">
      <formula>LEN(TRIM(G294))=0</formula>
    </cfRule>
  </conditionalFormatting>
  <conditionalFormatting sqref="G296:G297">
    <cfRule type="notContainsBlanks" dxfId="175" priority="6993">
      <formula>LEN(TRIM(G296))&gt;0</formula>
    </cfRule>
  </conditionalFormatting>
  <conditionalFormatting sqref="G296:G297">
    <cfRule type="containsBlanks" dxfId="174" priority="6994">
      <formula>LEN(TRIM(G296))=0</formula>
    </cfRule>
  </conditionalFormatting>
  <conditionalFormatting sqref="G294">
    <cfRule type="notContainsBlanks" dxfId="173" priority="6995">
      <formula>LEN(TRIM(G294))&gt;0</formula>
    </cfRule>
  </conditionalFormatting>
  <conditionalFormatting sqref="G294">
    <cfRule type="containsBlanks" dxfId="172" priority="6996">
      <formula>LEN(TRIM(G294))=0</formula>
    </cfRule>
  </conditionalFormatting>
  <conditionalFormatting sqref="G294">
    <cfRule type="notContainsBlanks" dxfId="171" priority="6997">
      <formula>LEN(TRIM(G294))&gt;0</formula>
    </cfRule>
  </conditionalFormatting>
  <conditionalFormatting sqref="G294">
    <cfRule type="containsBlanks" dxfId="170" priority="6998">
      <formula>LEN(TRIM(G294))=0</formula>
    </cfRule>
  </conditionalFormatting>
  <conditionalFormatting sqref="G295:G296">
    <cfRule type="notContainsBlanks" dxfId="169" priority="6999">
      <formula>LEN(TRIM(G295))&gt;0</formula>
    </cfRule>
  </conditionalFormatting>
  <conditionalFormatting sqref="G295:G296">
    <cfRule type="containsBlanks" dxfId="168" priority="7000">
      <formula>LEN(TRIM(G295))=0</formula>
    </cfRule>
  </conditionalFormatting>
  <conditionalFormatting sqref="G295:G296">
    <cfRule type="notContainsBlanks" dxfId="167" priority="7001">
      <formula>LEN(TRIM(G295))&gt;0</formula>
    </cfRule>
  </conditionalFormatting>
  <conditionalFormatting sqref="G295:G296">
    <cfRule type="containsBlanks" dxfId="166" priority="7002">
      <formula>LEN(TRIM(G295))=0</formula>
    </cfRule>
  </conditionalFormatting>
  <conditionalFormatting sqref="G297">
    <cfRule type="notContainsBlanks" dxfId="165" priority="7003">
      <formula>LEN(TRIM(G297))&gt;0</formula>
    </cfRule>
  </conditionalFormatting>
  <conditionalFormatting sqref="G297">
    <cfRule type="containsBlanks" dxfId="164" priority="7004">
      <formula>LEN(TRIM(G297))=0</formula>
    </cfRule>
  </conditionalFormatting>
  <conditionalFormatting sqref="G297">
    <cfRule type="notContainsBlanks" dxfId="163" priority="7005">
      <formula>LEN(TRIM(G297))&gt;0</formula>
    </cfRule>
  </conditionalFormatting>
  <conditionalFormatting sqref="G297">
    <cfRule type="containsBlanks" dxfId="162" priority="7006">
      <formula>LEN(TRIM(G297))=0</formula>
    </cfRule>
  </conditionalFormatting>
  <conditionalFormatting sqref="G340:G353">
    <cfRule type="notContainsBlanks" dxfId="161" priority="7007">
      <formula>LEN(TRIM(G340))&gt;0</formula>
    </cfRule>
  </conditionalFormatting>
  <conditionalFormatting sqref="G340:G353">
    <cfRule type="containsBlanks" dxfId="160" priority="7008">
      <formula>LEN(TRIM(G340))=0</formula>
    </cfRule>
  </conditionalFormatting>
  <conditionalFormatting sqref="G344:G347">
    <cfRule type="notContainsBlanks" dxfId="159" priority="7009">
      <formula>LEN(TRIM(G344))&gt;0</formula>
    </cfRule>
  </conditionalFormatting>
  <conditionalFormatting sqref="G344:G347">
    <cfRule type="containsBlanks" dxfId="158" priority="7010">
      <formula>LEN(TRIM(G344))=0</formula>
    </cfRule>
  </conditionalFormatting>
  <conditionalFormatting sqref="G345">
    <cfRule type="notContainsBlanks" dxfId="157" priority="7011">
      <formula>LEN(TRIM(G345))&gt;0</formula>
    </cfRule>
  </conditionalFormatting>
  <conditionalFormatting sqref="G345">
    <cfRule type="containsBlanks" dxfId="156" priority="7012">
      <formula>LEN(TRIM(G345))=0</formula>
    </cfRule>
  </conditionalFormatting>
  <conditionalFormatting sqref="G348:G349">
    <cfRule type="notContainsBlanks" dxfId="155" priority="7013">
      <formula>LEN(TRIM(G348))&gt;0</formula>
    </cfRule>
  </conditionalFormatting>
  <conditionalFormatting sqref="G348:G349">
    <cfRule type="containsBlanks" dxfId="154" priority="7014">
      <formula>LEN(TRIM(G348))=0</formula>
    </cfRule>
  </conditionalFormatting>
  <conditionalFormatting sqref="G348:G349">
    <cfRule type="notContainsBlanks" dxfId="153" priority="7015">
      <formula>LEN(TRIM(G348))&gt;0</formula>
    </cfRule>
  </conditionalFormatting>
  <conditionalFormatting sqref="G348:G349">
    <cfRule type="containsBlanks" dxfId="152" priority="7016">
      <formula>LEN(TRIM(G348))=0</formula>
    </cfRule>
  </conditionalFormatting>
  <conditionalFormatting sqref="G350:G353">
    <cfRule type="notContainsBlanks" dxfId="151" priority="7017">
      <formula>LEN(TRIM(G350))&gt;0</formula>
    </cfRule>
  </conditionalFormatting>
  <conditionalFormatting sqref="G350:G353">
    <cfRule type="containsBlanks" dxfId="150" priority="7018">
      <formula>LEN(TRIM(G350))=0</formula>
    </cfRule>
  </conditionalFormatting>
  <conditionalFormatting sqref="G351:G353">
    <cfRule type="notContainsBlanks" dxfId="149" priority="7019">
      <formula>LEN(TRIM(G351))&gt;0</formula>
    </cfRule>
  </conditionalFormatting>
  <conditionalFormatting sqref="G351:G353">
    <cfRule type="containsBlanks" dxfId="148" priority="7020">
      <formula>LEN(TRIM(G351))=0</formula>
    </cfRule>
  </conditionalFormatting>
  <conditionalFormatting sqref="G342">
    <cfRule type="notContainsBlanks" dxfId="147" priority="7021">
      <formula>LEN(TRIM(G342))&gt;0</formula>
    </cfRule>
  </conditionalFormatting>
  <conditionalFormatting sqref="G342">
    <cfRule type="containsBlanks" dxfId="146" priority="7022">
      <formula>LEN(TRIM(G342))=0</formula>
    </cfRule>
  </conditionalFormatting>
  <conditionalFormatting sqref="G353">
    <cfRule type="notContainsBlanks" dxfId="145" priority="7023">
      <formula>LEN(TRIM(G353))&gt;0</formula>
    </cfRule>
  </conditionalFormatting>
  <conditionalFormatting sqref="G353">
    <cfRule type="containsBlanks" dxfId="144" priority="7024">
      <formula>LEN(TRIM(G353))=0</formula>
    </cfRule>
  </conditionalFormatting>
  <conditionalFormatting sqref="G353">
    <cfRule type="notContainsBlanks" dxfId="143" priority="7025">
      <formula>LEN(TRIM(G353))&gt;0</formula>
    </cfRule>
  </conditionalFormatting>
  <conditionalFormatting sqref="G353">
    <cfRule type="containsBlanks" dxfId="142" priority="7026">
      <formula>LEN(TRIM(G353))=0</formula>
    </cfRule>
  </conditionalFormatting>
  <conditionalFormatting sqref="G353">
    <cfRule type="notContainsBlanks" dxfId="141" priority="7027">
      <formula>LEN(TRIM(G353))&gt;0</formula>
    </cfRule>
  </conditionalFormatting>
  <conditionalFormatting sqref="G353">
    <cfRule type="containsBlanks" dxfId="140" priority="7028">
      <formula>LEN(TRIM(G353))=0</formula>
    </cfRule>
  </conditionalFormatting>
  <conditionalFormatting sqref="G353">
    <cfRule type="notContainsBlanks" dxfId="139" priority="7029">
      <formula>LEN(TRIM(G353))&gt;0</formula>
    </cfRule>
  </conditionalFormatting>
  <conditionalFormatting sqref="G353">
    <cfRule type="containsBlanks" dxfId="138" priority="7030">
      <formula>LEN(TRIM(G353))=0</formula>
    </cfRule>
  </conditionalFormatting>
  <conditionalFormatting sqref="G353">
    <cfRule type="notContainsBlanks" dxfId="137" priority="7031">
      <formula>LEN(TRIM(G353))&gt;0</formula>
    </cfRule>
  </conditionalFormatting>
  <conditionalFormatting sqref="G353">
    <cfRule type="containsBlanks" dxfId="136" priority="7032">
      <formula>LEN(TRIM(G353))=0</formula>
    </cfRule>
  </conditionalFormatting>
  <conditionalFormatting sqref="G353">
    <cfRule type="notContainsBlanks" dxfId="135" priority="7033">
      <formula>LEN(TRIM(G353))&gt;0</formula>
    </cfRule>
  </conditionalFormatting>
  <conditionalFormatting sqref="G353">
    <cfRule type="containsBlanks" dxfId="134" priority="7034">
      <formula>LEN(TRIM(G353))=0</formula>
    </cfRule>
  </conditionalFormatting>
  <conditionalFormatting sqref="G353">
    <cfRule type="notContainsBlanks" dxfId="133" priority="7035">
      <formula>LEN(TRIM(G353))&gt;0</formula>
    </cfRule>
  </conditionalFormatting>
  <conditionalFormatting sqref="G353">
    <cfRule type="containsBlanks" dxfId="132" priority="7036">
      <formula>LEN(TRIM(G353))=0</formula>
    </cfRule>
  </conditionalFormatting>
  <conditionalFormatting sqref="G353">
    <cfRule type="notContainsBlanks" dxfId="131" priority="7037">
      <formula>LEN(TRIM(G353))&gt;0</formula>
    </cfRule>
  </conditionalFormatting>
  <conditionalFormatting sqref="G353">
    <cfRule type="containsBlanks" dxfId="130" priority="7038">
      <formula>LEN(TRIM(G353))=0</formula>
    </cfRule>
  </conditionalFormatting>
  <conditionalFormatting sqref="G353">
    <cfRule type="notContainsBlanks" dxfId="129" priority="7039">
      <formula>LEN(TRIM(G353))&gt;0</formula>
    </cfRule>
  </conditionalFormatting>
  <conditionalFormatting sqref="G353">
    <cfRule type="containsBlanks" dxfId="128" priority="7040">
      <formula>LEN(TRIM(G353))=0</formula>
    </cfRule>
  </conditionalFormatting>
  <conditionalFormatting sqref="G353">
    <cfRule type="notContainsBlanks" dxfId="127" priority="7041">
      <formula>LEN(TRIM(G353))&gt;0</formula>
    </cfRule>
  </conditionalFormatting>
  <conditionalFormatting sqref="G353">
    <cfRule type="containsBlanks" dxfId="126" priority="7042">
      <formula>LEN(TRIM(G353))=0</formula>
    </cfRule>
  </conditionalFormatting>
  <conditionalFormatting sqref="G353">
    <cfRule type="notContainsBlanks" dxfId="125" priority="7043">
      <formula>LEN(TRIM(G353))&gt;0</formula>
    </cfRule>
  </conditionalFormatting>
  <conditionalFormatting sqref="G353">
    <cfRule type="containsBlanks" dxfId="124" priority="7044">
      <formula>LEN(TRIM(G353))=0</formula>
    </cfRule>
  </conditionalFormatting>
  <conditionalFormatting sqref="G353">
    <cfRule type="notContainsBlanks" dxfId="123" priority="7045">
      <formula>LEN(TRIM(G353))&gt;0</formula>
    </cfRule>
  </conditionalFormatting>
  <conditionalFormatting sqref="G353">
    <cfRule type="containsBlanks" dxfId="122" priority="7046">
      <formula>LEN(TRIM(G353))=0</formula>
    </cfRule>
  </conditionalFormatting>
  <conditionalFormatting sqref="G353">
    <cfRule type="notContainsBlanks" dxfId="121" priority="7047">
      <formula>LEN(TRIM(G353))&gt;0</formula>
    </cfRule>
  </conditionalFormatting>
  <conditionalFormatting sqref="G353">
    <cfRule type="containsBlanks" dxfId="120" priority="7048">
      <formula>LEN(TRIM(G353))=0</formula>
    </cfRule>
  </conditionalFormatting>
  <conditionalFormatting sqref="G51:G55">
    <cfRule type="notContainsBlanks" dxfId="119" priority="7049">
      <formula>LEN(TRIM(G51))&gt;0</formula>
    </cfRule>
  </conditionalFormatting>
  <conditionalFormatting sqref="G51:G55">
    <cfRule type="containsBlanks" dxfId="118" priority="7050">
      <formula>LEN(TRIM(G51))=0</formula>
    </cfRule>
  </conditionalFormatting>
  <conditionalFormatting sqref="G53">
    <cfRule type="notContainsBlanks" dxfId="117" priority="7051">
      <formula>LEN(TRIM(G53))&gt;0</formula>
    </cfRule>
  </conditionalFormatting>
  <conditionalFormatting sqref="G53">
    <cfRule type="containsBlanks" dxfId="116" priority="7052">
      <formula>LEN(TRIM(G53))=0</formula>
    </cfRule>
  </conditionalFormatting>
  <conditionalFormatting sqref="G53">
    <cfRule type="notContainsBlanks" dxfId="115" priority="7053">
      <formula>LEN(TRIM(G53))&gt;0</formula>
    </cfRule>
  </conditionalFormatting>
  <conditionalFormatting sqref="G53">
    <cfRule type="containsBlanks" dxfId="114" priority="7054">
      <formula>LEN(TRIM(G53))=0</formula>
    </cfRule>
  </conditionalFormatting>
  <conditionalFormatting sqref="G52">
    <cfRule type="notContainsBlanks" dxfId="113" priority="7055">
      <formula>LEN(TRIM(G52))&gt;0</formula>
    </cfRule>
  </conditionalFormatting>
  <conditionalFormatting sqref="G52">
    <cfRule type="containsBlanks" dxfId="112" priority="7056">
      <formula>LEN(TRIM(G52))=0</formula>
    </cfRule>
  </conditionalFormatting>
  <conditionalFormatting sqref="G52">
    <cfRule type="notContainsBlanks" dxfId="111" priority="7057">
      <formula>LEN(TRIM(G52))&gt;0</formula>
    </cfRule>
  </conditionalFormatting>
  <conditionalFormatting sqref="G52">
    <cfRule type="containsBlanks" dxfId="110" priority="7058">
      <formula>LEN(TRIM(G52))=0</formula>
    </cfRule>
  </conditionalFormatting>
  <conditionalFormatting sqref="G54:G55">
    <cfRule type="notContainsBlanks" dxfId="109" priority="7059">
      <formula>LEN(TRIM(G54))&gt;0</formula>
    </cfRule>
  </conditionalFormatting>
  <conditionalFormatting sqref="G54:G55">
    <cfRule type="containsBlanks" dxfId="108" priority="7060">
      <formula>LEN(TRIM(G54))=0</formula>
    </cfRule>
  </conditionalFormatting>
  <conditionalFormatting sqref="G54:G55">
    <cfRule type="notContainsBlanks" dxfId="107" priority="7061">
      <formula>LEN(TRIM(G54))&gt;0</formula>
    </cfRule>
  </conditionalFormatting>
  <conditionalFormatting sqref="G54:G55">
    <cfRule type="containsBlanks" dxfId="106" priority="7062">
      <formula>LEN(TRIM(G54))=0</formula>
    </cfRule>
  </conditionalFormatting>
  <conditionalFormatting sqref="G53">
    <cfRule type="notContainsBlanks" dxfId="105" priority="7063">
      <formula>LEN(TRIM(G53))&gt;0</formula>
    </cfRule>
  </conditionalFormatting>
  <conditionalFormatting sqref="G53">
    <cfRule type="containsBlanks" dxfId="104" priority="7064">
      <formula>LEN(TRIM(G53))=0</formula>
    </cfRule>
  </conditionalFormatting>
  <conditionalFormatting sqref="G53">
    <cfRule type="notContainsBlanks" dxfId="103" priority="7065">
      <formula>LEN(TRIM(G53))&gt;0</formula>
    </cfRule>
  </conditionalFormatting>
  <conditionalFormatting sqref="G53">
    <cfRule type="containsBlanks" dxfId="102" priority="7066">
      <formula>LEN(TRIM(G53))=0</formula>
    </cfRule>
  </conditionalFormatting>
  <conditionalFormatting sqref="G131">
    <cfRule type="notContainsBlanks" dxfId="101" priority="7067">
      <formula>LEN(TRIM(G131))&gt;0</formula>
    </cfRule>
  </conditionalFormatting>
  <conditionalFormatting sqref="G131">
    <cfRule type="containsBlanks" dxfId="100" priority="7068">
      <formula>LEN(TRIM(G131))=0</formula>
    </cfRule>
  </conditionalFormatting>
  <conditionalFormatting sqref="G132">
    <cfRule type="notContainsBlanks" dxfId="99" priority="7069">
      <formula>LEN(TRIM(G132))&gt;0</formula>
    </cfRule>
  </conditionalFormatting>
  <conditionalFormatting sqref="G132">
    <cfRule type="containsBlanks" dxfId="98" priority="7070">
      <formula>LEN(TRIM(G132))=0</formula>
    </cfRule>
  </conditionalFormatting>
  <conditionalFormatting sqref="G133">
    <cfRule type="notContainsBlanks" dxfId="97" priority="7071">
      <formula>LEN(TRIM(G133))&gt;0</formula>
    </cfRule>
  </conditionalFormatting>
  <conditionalFormatting sqref="G133">
    <cfRule type="containsBlanks" dxfId="96" priority="7072">
      <formula>LEN(TRIM(G133))=0</formula>
    </cfRule>
  </conditionalFormatting>
  <conditionalFormatting sqref="G134">
    <cfRule type="notContainsBlanks" dxfId="95" priority="7073">
      <formula>LEN(TRIM(G134))&gt;0</formula>
    </cfRule>
  </conditionalFormatting>
  <conditionalFormatting sqref="G134">
    <cfRule type="containsBlanks" dxfId="94" priority="7074">
      <formula>LEN(TRIM(G134))=0</formula>
    </cfRule>
  </conditionalFormatting>
  <conditionalFormatting sqref="G129 G131:G137">
    <cfRule type="notContainsBlanks" dxfId="93" priority="7075">
      <formula>LEN(TRIM(G129))&gt;0</formula>
    </cfRule>
  </conditionalFormatting>
  <conditionalFormatting sqref="G129 G131:G137">
    <cfRule type="containsBlanks" dxfId="92" priority="7076">
      <formula>LEN(TRIM(G129))=0</formula>
    </cfRule>
  </conditionalFormatting>
  <conditionalFormatting sqref="G136">
    <cfRule type="notContainsBlanks" dxfId="91" priority="7077">
      <formula>LEN(TRIM(G136))&gt;0</formula>
    </cfRule>
  </conditionalFormatting>
  <conditionalFormatting sqref="G136">
    <cfRule type="containsBlanks" dxfId="90" priority="7078">
      <formula>LEN(TRIM(G136))=0</formula>
    </cfRule>
  </conditionalFormatting>
  <conditionalFormatting sqref="G129 G131:G137">
    <cfRule type="notContainsBlanks" dxfId="89" priority="7079">
      <formula>LEN(TRIM(G129))&gt;0</formula>
    </cfRule>
  </conditionalFormatting>
  <conditionalFormatting sqref="G129 G131:G137">
    <cfRule type="containsBlanks" dxfId="88" priority="7080">
      <formula>LEN(TRIM(G129))=0</formula>
    </cfRule>
  </conditionalFormatting>
  <conditionalFormatting sqref="G136">
    <cfRule type="notContainsBlanks" dxfId="87" priority="7081">
      <formula>LEN(TRIM(G136))&gt;0</formula>
    </cfRule>
  </conditionalFormatting>
  <conditionalFormatting sqref="G136">
    <cfRule type="containsBlanks" dxfId="86" priority="7082">
      <formula>LEN(TRIM(G136))=0</formula>
    </cfRule>
  </conditionalFormatting>
  <conditionalFormatting sqref="G135:G137">
    <cfRule type="notContainsBlanks" dxfId="85" priority="7083">
      <formula>LEN(TRIM(G135))&gt;0</formula>
    </cfRule>
  </conditionalFormatting>
  <conditionalFormatting sqref="G135:G137">
    <cfRule type="containsBlanks" dxfId="84" priority="7084">
      <formula>LEN(TRIM(G135))=0</formula>
    </cfRule>
  </conditionalFormatting>
  <conditionalFormatting sqref="G136">
    <cfRule type="notContainsBlanks" dxfId="83" priority="7085">
      <formula>LEN(TRIM(G136))&gt;0</formula>
    </cfRule>
  </conditionalFormatting>
  <conditionalFormatting sqref="G136">
    <cfRule type="containsBlanks" dxfId="82" priority="7086">
      <formula>LEN(TRIM(G136))=0</formula>
    </cfRule>
  </conditionalFormatting>
  <conditionalFormatting sqref="G136">
    <cfRule type="notContainsBlanks" dxfId="81" priority="7087">
      <formula>LEN(TRIM(G136))&gt;0</formula>
    </cfRule>
  </conditionalFormatting>
  <conditionalFormatting sqref="G136">
    <cfRule type="containsBlanks" dxfId="80" priority="7088">
      <formula>LEN(TRIM(G136))=0</formula>
    </cfRule>
  </conditionalFormatting>
  <conditionalFormatting sqref="G130:G137">
    <cfRule type="notContainsBlanks" dxfId="79" priority="7089">
      <formula>LEN(TRIM(G130))&gt;0</formula>
    </cfRule>
  </conditionalFormatting>
  <conditionalFormatting sqref="G130:G137">
    <cfRule type="containsBlanks" dxfId="78" priority="7090">
      <formula>LEN(TRIM(G130))=0</formula>
    </cfRule>
  </conditionalFormatting>
  <conditionalFormatting sqref="G130:G137">
    <cfRule type="notContainsBlanks" dxfId="77" priority="7091">
      <formula>LEN(TRIM(G130))&gt;0</formula>
    </cfRule>
  </conditionalFormatting>
  <conditionalFormatting sqref="G130:G137">
    <cfRule type="containsBlanks" dxfId="76" priority="7092">
      <formula>LEN(TRIM(G130))=0</formula>
    </cfRule>
  </conditionalFormatting>
  <conditionalFormatting sqref="G129">
    <cfRule type="notContainsBlanks" dxfId="75" priority="7093">
      <formula>LEN(TRIM(G129))&gt;0</formula>
    </cfRule>
  </conditionalFormatting>
  <conditionalFormatting sqref="G129">
    <cfRule type="containsBlanks" dxfId="74" priority="7094">
      <formula>LEN(TRIM(G129))=0</formula>
    </cfRule>
  </conditionalFormatting>
  <conditionalFormatting sqref="G129">
    <cfRule type="notContainsBlanks" dxfId="73" priority="7095">
      <formula>LEN(TRIM(G129))&gt;0</formula>
    </cfRule>
  </conditionalFormatting>
  <conditionalFormatting sqref="G129">
    <cfRule type="containsBlanks" dxfId="72" priority="7096">
      <formula>LEN(TRIM(G129))=0</formula>
    </cfRule>
  </conditionalFormatting>
  <conditionalFormatting sqref="G131:G132">
    <cfRule type="notContainsBlanks" dxfId="71" priority="7097">
      <formula>LEN(TRIM(G131))&gt;0</formula>
    </cfRule>
  </conditionalFormatting>
  <conditionalFormatting sqref="G131:G132">
    <cfRule type="containsBlanks" dxfId="70" priority="7098">
      <formula>LEN(TRIM(G131))=0</formula>
    </cfRule>
  </conditionalFormatting>
  <conditionalFormatting sqref="G131:G132">
    <cfRule type="notContainsBlanks" dxfId="69" priority="7099">
      <formula>LEN(TRIM(G131))&gt;0</formula>
    </cfRule>
  </conditionalFormatting>
  <conditionalFormatting sqref="G131:G132">
    <cfRule type="containsBlanks" dxfId="68" priority="7100">
      <formula>LEN(TRIM(G131))=0</formula>
    </cfRule>
  </conditionalFormatting>
  <conditionalFormatting sqref="G130:G137">
    <cfRule type="notContainsBlanks" dxfId="67" priority="7101">
      <formula>LEN(TRIM(G130))&gt;0</formula>
    </cfRule>
  </conditionalFormatting>
  <conditionalFormatting sqref="G130:G137">
    <cfRule type="containsBlanks" dxfId="66" priority="7102">
      <formula>LEN(TRIM(G130))=0</formula>
    </cfRule>
  </conditionalFormatting>
  <conditionalFormatting sqref="G130:G137">
    <cfRule type="notContainsBlanks" dxfId="65" priority="7103">
      <formula>LEN(TRIM(G130))&gt;0</formula>
    </cfRule>
  </conditionalFormatting>
  <conditionalFormatting sqref="G130:G137">
    <cfRule type="containsBlanks" dxfId="64" priority="7104">
      <formula>LEN(TRIM(G130))=0</formula>
    </cfRule>
  </conditionalFormatting>
  <conditionalFormatting sqref="G55">
    <cfRule type="notContainsBlanks" dxfId="63" priority="7105">
      <formula>LEN(TRIM(G55))&gt;0</formula>
    </cfRule>
  </conditionalFormatting>
  <conditionalFormatting sqref="G55">
    <cfRule type="containsBlanks" dxfId="62" priority="7106">
      <formula>LEN(TRIM(G55))=0</formula>
    </cfRule>
  </conditionalFormatting>
  <conditionalFormatting sqref="G55">
    <cfRule type="notContainsBlanks" dxfId="61" priority="7107">
      <formula>LEN(TRIM(G55))&gt;0</formula>
    </cfRule>
  </conditionalFormatting>
  <conditionalFormatting sqref="G55">
    <cfRule type="containsBlanks" dxfId="60" priority="7108">
      <formula>LEN(TRIM(G55))=0</formula>
    </cfRule>
  </conditionalFormatting>
  <conditionalFormatting sqref="G54">
    <cfRule type="notContainsBlanks" dxfId="59" priority="7109">
      <formula>LEN(TRIM(G54))&gt;0</formula>
    </cfRule>
  </conditionalFormatting>
  <conditionalFormatting sqref="G54">
    <cfRule type="containsBlanks" dxfId="58" priority="7110">
      <formula>LEN(TRIM(G54))=0</formula>
    </cfRule>
  </conditionalFormatting>
  <conditionalFormatting sqref="G54">
    <cfRule type="notContainsBlanks" dxfId="57" priority="7111">
      <formula>LEN(TRIM(G54))&gt;0</formula>
    </cfRule>
  </conditionalFormatting>
  <conditionalFormatting sqref="G54">
    <cfRule type="containsBlanks" dxfId="56" priority="7112">
      <formula>LEN(TRIM(G54))=0</formula>
    </cfRule>
  </conditionalFormatting>
  <conditionalFormatting sqref="G55">
    <cfRule type="notContainsBlanks" dxfId="55" priority="7113">
      <formula>LEN(TRIM(G55))&gt;0</formula>
    </cfRule>
  </conditionalFormatting>
  <conditionalFormatting sqref="G55">
    <cfRule type="containsBlanks" dxfId="54" priority="7114">
      <formula>LEN(TRIM(G55))=0</formula>
    </cfRule>
  </conditionalFormatting>
  <conditionalFormatting sqref="G55">
    <cfRule type="notContainsBlanks" dxfId="53" priority="7115">
      <formula>LEN(TRIM(G55))&gt;0</formula>
    </cfRule>
  </conditionalFormatting>
  <conditionalFormatting sqref="G55">
    <cfRule type="containsBlanks" dxfId="52" priority="7116">
      <formula>LEN(TRIM(G55))=0</formula>
    </cfRule>
  </conditionalFormatting>
  <conditionalFormatting sqref="G57:G59">
    <cfRule type="notContainsBlanks" dxfId="51" priority="7117">
      <formula>LEN(TRIM(G57))&gt;0</formula>
    </cfRule>
  </conditionalFormatting>
  <conditionalFormatting sqref="G57:G59">
    <cfRule type="containsBlanks" dxfId="50" priority="7118">
      <formula>LEN(TRIM(G57))=0</formula>
    </cfRule>
  </conditionalFormatting>
  <conditionalFormatting sqref="G57:G59">
    <cfRule type="notContainsBlanks" dxfId="49" priority="7119">
      <formula>LEN(TRIM(G57))&gt;0</formula>
    </cfRule>
  </conditionalFormatting>
  <conditionalFormatting sqref="G57:G59">
    <cfRule type="containsBlanks" dxfId="48" priority="7120">
      <formula>LEN(TRIM(G57))=0</formula>
    </cfRule>
  </conditionalFormatting>
  <conditionalFormatting sqref="G57:G59">
    <cfRule type="notContainsBlanks" dxfId="47" priority="7121">
      <formula>LEN(TRIM(G57))&gt;0</formula>
    </cfRule>
  </conditionalFormatting>
  <conditionalFormatting sqref="G57:G59">
    <cfRule type="containsBlanks" dxfId="46" priority="7122">
      <formula>LEN(TRIM(G57))=0</formula>
    </cfRule>
  </conditionalFormatting>
  <conditionalFormatting sqref="G58">
    <cfRule type="notContainsBlanks" dxfId="45" priority="7123">
      <formula>LEN(TRIM(G58))&gt;0</formula>
    </cfRule>
  </conditionalFormatting>
  <conditionalFormatting sqref="G58">
    <cfRule type="containsBlanks" dxfId="44" priority="7124">
      <formula>LEN(TRIM(G58))=0</formula>
    </cfRule>
  </conditionalFormatting>
  <conditionalFormatting sqref="G58">
    <cfRule type="notContainsBlanks" dxfId="43" priority="7125">
      <formula>LEN(TRIM(G58))&gt;0</formula>
    </cfRule>
  </conditionalFormatting>
  <conditionalFormatting sqref="G58">
    <cfRule type="containsBlanks" dxfId="42" priority="7126">
      <formula>LEN(TRIM(G58))=0</formula>
    </cfRule>
  </conditionalFormatting>
  <conditionalFormatting sqref="G57 G59">
    <cfRule type="notContainsBlanks" dxfId="41" priority="7127">
      <formula>LEN(TRIM(G57))&gt;0</formula>
    </cfRule>
  </conditionalFormatting>
  <conditionalFormatting sqref="G57 G59">
    <cfRule type="containsBlanks" dxfId="40" priority="7128">
      <formula>LEN(TRIM(G57))=0</formula>
    </cfRule>
  </conditionalFormatting>
  <conditionalFormatting sqref="G57">
    <cfRule type="notContainsBlanks" dxfId="39" priority="7129">
      <formula>LEN(TRIM(G57))&gt;0</formula>
    </cfRule>
  </conditionalFormatting>
  <conditionalFormatting sqref="G57">
    <cfRule type="containsBlanks" dxfId="38" priority="7130">
      <formula>LEN(TRIM(G57))=0</formula>
    </cfRule>
  </conditionalFormatting>
  <conditionalFormatting sqref="G58">
    <cfRule type="notContainsBlanks" dxfId="37" priority="7131">
      <formula>LEN(TRIM(G58))&gt;0</formula>
    </cfRule>
  </conditionalFormatting>
  <conditionalFormatting sqref="G58">
    <cfRule type="containsBlanks" dxfId="36" priority="7132">
      <formula>LEN(TRIM(G58))=0</formula>
    </cfRule>
  </conditionalFormatting>
  <conditionalFormatting sqref="G58">
    <cfRule type="notContainsBlanks" dxfId="35" priority="7133">
      <formula>LEN(TRIM(G58))&gt;0</formula>
    </cfRule>
  </conditionalFormatting>
  <conditionalFormatting sqref="G58">
    <cfRule type="containsBlanks" dxfId="34" priority="7134">
      <formula>LEN(TRIM(G58))=0</formula>
    </cfRule>
  </conditionalFormatting>
  <conditionalFormatting sqref="G300">
    <cfRule type="notContainsBlanks" dxfId="33" priority="7135">
      <formula>LEN(TRIM(G300))&gt;0</formula>
    </cfRule>
  </conditionalFormatting>
  <conditionalFormatting sqref="G300">
    <cfRule type="containsBlanks" dxfId="32" priority="7136">
      <formula>LEN(TRIM(G300))=0</formula>
    </cfRule>
  </conditionalFormatting>
  <conditionalFormatting sqref="G300">
    <cfRule type="notContainsBlanks" dxfId="31" priority="7137">
      <formula>LEN(TRIM(G300))&gt;0</formula>
    </cfRule>
  </conditionalFormatting>
  <conditionalFormatting sqref="G300">
    <cfRule type="containsBlanks" dxfId="30" priority="7138">
      <formula>LEN(TRIM(G300))=0</formula>
    </cfRule>
  </conditionalFormatting>
  <conditionalFormatting sqref="G307">
    <cfRule type="notContainsBlanks" dxfId="29" priority="7139">
      <formula>LEN(TRIM(G307))&gt;0</formula>
    </cfRule>
  </conditionalFormatting>
  <conditionalFormatting sqref="G307">
    <cfRule type="containsBlanks" dxfId="28" priority="7140">
      <formula>LEN(TRIM(G307))=0</formula>
    </cfRule>
  </conditionalFormatting>
  <conditionalFormatting sqref="G308">
    <cfRule type="notContainsBlanks" dxfId="27" priority="7141">
      <formula>LEN(TRIM(G308))&gt;0</formula>
    </cfRule>
  </conditionalFormatting>
  <conditionalFormatting sqref="G308">
    <cfRule type="containsBlanks" dxfId="26" priority="7142">
      <formula>LEN(TRIM(G308))=0</formula>
    </cfRule>
  </conditionalFormatting>
  <conditionalFormatting sqref="G300">
    <cfRule type="notContainsBlanks" dxfId="25" priority="7143">
      <formula>LEN(TRIM(G300))&gt;0</formula>
    </cfRule>
  </conditionalFormatting>
  <conditionalFormatting sqref="G300">
    <cfRule type="containsBlanks" dxfId="24" priority="7144">
      <formula>LEN(TRIM(G300))=0</formula>
    </cfRule>
  </conditionalFormatting>
  <conditionalFormatting sqref="G300">
    <cfRule type="notContainsBlanks" dxfId="23" priority="7145">
      <formula>LEN(TRIM(G300))&gt;0</formula>
    </cfRule>
  </conditionalFormatting>
  <conditionalFormatting sqref="G300">
    <cfRule type="containsBlanks" dxfId="22" priority="7146">
      <formula>LEN(TRIM(G300))=0</formula>
    </cfRule>
  </conditionalFormatting>
  <conditionalFormatting sqref="G300">
    <cfRule type="notContainsBlanks" dxfId="21" priority="7147">
      <formula>LEN(TRIM(G300))&gt;0</formula>
    </cfRule>
  </conditionalFormatting>
  <conditionalFormatting sqref="G300">
    <cfRule type="containsBlanks" dxfId="20" priority="7148">
      <formula>LEN(TRIM(G300))=0</formula>
    </cfRule>
  </conditionalFormatting>
  <conditionalFormatting sqref="G299">
    <cfRule type="notContainsBlanks" dxfId="19" priority="7149">
      <formula>LEN(TRIM(G299))&gt;0</formula>
    </cfRule>
  </conditionalFormatting>
  <conditionalFormatting sqref="G299">
    <cfRule type="containsBlanks" dxfId="18" priority="7150">
      <formula>LEN(TRIM(G299))=0</formula>
    </cfRule>
  </conditionalFormatting>
  <conditionalFormatting sqref="G299">
    <cfRule type="notContainsBlanks" dxfId="17" priority="7151">
      <formula>LEN(TRIM(G299))&gt;0</formula>
    </cfRule>
  </conditionalFormatting>
  <conditionalFormatting sqref="G299">
    <cfRule type="containsBlanks" dxfId="16" priority="7152">
      <formula>LEN(TRIM(G299))=0</formula>
    </cfRule>
  </conditionalFormatting>
  <conditionalFormatting sqref="G299">
    <cfRule type="notContainsBlanks" dxfId="15" priority="7153">
      <formula>LEN(TRIM(G299))&gt;0</formula>
    </cfRule>
  </conditionalFormatting>
  <conditionalFormatting sqref="G299">
    <cfRule type="containsBlanks" dxfId="14" priority="7154">
      <formula>LEN(TRIM(G299))=0</formula>
    </cfRule>
  </conditionalFormatting>
  <conditionalFormatting sqref="G153">
    <cfRule type="notContainsBlanks" dxfId="13" priority="7155">
      <formula>LEN(TRIM(G153))&gt;0</formula>
    </cfRule>
  </conditionalFormatting>
  <conditionalFormatting sqref="G153">
    <cfRule type="containsBlanks" dxfId="12" priority="7156">
      <formula>LEN(TRIM(G153))=0</formula>
    </cfRule>
  </conditionalFormatting>
  <conditionalFormatting sqref="G164">
    <cfRule type="notContainsBlanks" dxfId="11" priority="7157">
      <formula>LEN(TRIM(G164))&gt;0</formula>
    </cfRule>
  </conditionalFormatting>
  <conditionalFormatting sqref="G164">
    <cfRule type="containsBlanks" dxfId="10" priority="7158">
      <formula>LEN(TRIM(G164))=0</formula>
    </cfRule>
  </conditionalFormatting>
  <conditionalFormatting sqref="G164">
    <cfRule type="notContainsBlanks" dxfId="9" priority="7159">
      <formula>LEN(TRIM(G164))&gt;0</formula>
    </cfRule>
  </conditionalFormatting>
  <conditionalFormatting sqref="G164">
    <cfRule type="containsBlanks" dxfId="8" priority="7160">
      <formula>LEN(TRIM(G164))=0</formula>
    </cfRule>
  </conditionalFormatting>
  <conditionalFormatting sqref="G173">
    <cfRule type="notContainsBlanks" dxfId="7" priority="7161">
      <formula>LEN(TRIM(G173))&gt;0</formula>
    </cfRule>
  </conditionalFormatting>
  <conditionalFormatting sqref="G173">
    <cfRule type="containsBlanks" dxfId="6" priority="7162">
      <formula>LEN(TRIM(G173))=0</formula>
    </cfRule>
  </conditionalFormatting>
  <conditionalFormatting sqref="G175">
    <cfRule type="notContainsBlanks" dxfId="5" priority="7163">
      <formula>LEN(TRIM(G175))&gt;0</formula>
    </cfRule>
  </conditionalFormatting>
  <conditionalFormatting sqref="G175">
    <cfRule type="containsBlanks" dxfId="4" priority="7164">
      <formula>LEN(TRIM(G175))=0</formula>
    </cfRule>
  </conditionalFormatting>
  <conditionalFormatting sqref="G175">
    <cfRule type="notContainsBlanks" dxfId="3" priority="7165">
      <formula>LEN(TRIM(G175))&gt;0</formula>
    </cfRule>
  </conditionalFormatting>
  <conditionalFormatting sqref="G175">
    <cfRule type="containsBlanks" dxfId="2" priority="7166">
      <formula>LEN(TRIM(G175))=0</formula>
    </cfRule>
  </conditionalFormatting>
  <conditionalFormatting sqref="G175">
    <cfRule type="notContainsBlanks" dxfId="1" priority="7167">
      <formula>LEN(TRIM(G175))&gt;0</formula>
    </cfRule>
  </conditionalFormatting>
  <conditionalFormatting sqref="G175">
    <cfRule type="containsBlanks" dxfId="0" priority="7168">
      <formula>LEN(TRIM(G175))=0</formula>
    </cfRule>
  </conditionalFormatting>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workbookViewId="0"/>
  </sheetViews>
  <sheetFormatPr baseColWidth="10" defaultColWidth="11.28515625" defaultRowHeight="15" customHeight="1" outlineLevelRow="1" x14ac:dyDescent="0.2"/>
  <cols>
    <col min="1" max="1" width="10.5703125" customWidth="1"/>
    <col min="2" max="2" width="48.7109375" customWidth="1"/>
    <col min="3" max="6" width="12.7109375" customWidth="1"/>
    <col min="7" max="12" width="13.7109375" customWidth="1"/>
    <col min="13" max="27" width="10.5703125" customWidth="1"/>
  </cols>
  <sheetData>
    <row r="1" spans="1:27" ht="15.75" customHeight="1" x14ac:dyDescent="0.2"/>
    <row r="2" spans="1:27" ht="15.75" customHeight="1" x14ac:dyDescent="0.2">
      <c r="B2" s="79" t="s">
        <v>274</v>
      </c>
      <c r="C2" s="81" t="s">
        <v>275</v>
      </c>
    </row>
    <row r="3" spans="1:27" ht="15.75" customHeight="1" x14ac:dyDescent="0.2">
      <c r="B3" s="81" t="s">
        <v>276</v>
      </c>
      <c r="C3" s="82">
        <v>554000</v>
      </c>
    </row>
    <row r="4" spans="1:27" ht="15.75" customHeight="1" x14ac:dyDescent="0.2">
      <c r="B4" s="81" t="s">
        <v>277</v>
      </c>
      <c r="C4" s="83">
        <v>4</v>
      </c>
    </row>
    <row r="5" spans="1:27" ht="15.75" customHeight="1" x14ac:dyDescent="0.2">
      <c r="B5" s="81" t="s">
        <v>278</v>
      </c>
      <c r="C5" s="83">
        <v>10</v>
      </c>
    </row>
    <row r="6" spans="1:27" ht="15.75" customHeight="1" x14ac:dyDescent="0.2">
      <c r="B6" s="81" t="s">
        <v>279</v>
      </c>
      <c r="C6" s="83" t="s">
        <v>280</v>
      </c>
    </row>
    <row r="7" spans="1:27" ht="15.75" customHeight="1" x14ac:dyDescent="0.2">
      <c r="B7" s="84"/>
      <c r="C7" s="85"/>
      <c r="D7" s="85"/>
      <c r="E7" s="85"/>
      <c r="F7" s="85"/>
      <c r="G7" s="85"/>
      <c r="H7" s="85"/>
      <c r="I7" s="85"/>
      <c r="J7" s="85"/>
      <c r="K7" s="85"/>
      <c r="L7" s="85"/>
    </row>
    <row r="8" spans="1:27" ht="15.75" customHeight="1" x14ac:dyDescent="0.25">
      <c r="A8" s="86"/>
      <c r="B8" s="87" t="s">
        <v>281</v>
      </c>
      <c r="C8" s="88" t="s">
        <v>282</v>
      </c>
      <c r="D8" s="88" t="s">
        <v>283</v>
      </c>
      <c r="E8" s="88" t="s">
        <v>284</v>
      </c>
      <c r="F8" s="88" t="s">
        <v>285</v>
      </c>
      <c r="G8" s="88" t="s">
        <v>286</v>
      </c>
      <c r="H8" s="88" t="s">
        <v>287</v>
      </c>
      <c r="I8" s="89" t="s">
        <v>288</v>
      </c>
      <c r="J8" s="90" t="s">
        <v>289</v>
      </c>
      <c r="K8" s="91" t="s">
        <v>290</v>
      </c>
      <c r="L8" s="92" t="s">
        <v>291</v>
      </c>
      <c r="M8" s="86"/>
      <c r="N8" s="86"/>
      <c r="O8" s="86"/>
      <c r="P8" s="86"/>
      <c r="Q8" s="86"/>
      <c r="R8" s="86"/>
      <c r="S8" s="86"/>
      <c r="T8" s="86"/>
      <c r="U8" s="86"/>
      <c r="V8" s="86"/>
      <c r="W8" s="86"/>
      <c r="X8" s="86"/>
      <c r="Y8" s="86"/>
      <c r="Z8" s="86"/>
      <c r="AA8" s="86"/>
    </row>
    <row r="9" spans="1:27" ht="15.75" customHeight="1" x14ac:dyDescent="0.2">
      <c r="A9" s="86"/>
      <c r="B9" s="93" t="s">
        <v>292</v>
      </c>
      <c r="C9" s="94">
        <f t="shared" ref="C9:L9" si="0">C11+C12</f>
        <v>275567107.5</v>
      </c>
      <c r="D9" s="94">
        <f t="shared" si="0"/>
        <v>275567107.5</v>
      </c>
      <c r="E9" s="94">
        <f t="shared" si="0"/>
        <v>275567107.5</v>
      </c>
      <c r="F9" s="94">
        <f t="shared" si="0"/>
        <v>275567107.5</v>
      </c>
      <c r="G9" s="94">
        <f t="shared" si="0"/>
        <v>0</v>
      </c>
      <c r="H9" s="94">
        <f t="shared" si="0"/>
        <v>0</v>
      </c>
      <c r="I9" s="94">
        <f t="shared" si="0"/>
        <v>0</v>
      </c>
      <c r="J9" s="94">
        <f t="shared" si="0"/>
        <v>0</v>
      </c>
      <c r="K9" s="94">
        <f t="shared" si="0"/>
        <v>0</v>
      </c>
      <c r="L9" s="94">
        <f t="shared" si="0"/>
        <v>0</v>
      </c>
      <c r="M9" s="86"/>
      <c r="N9" s="86"/>
      <c r="O9" s="86"/>
      <c r="P9" s="86"/>
      <c r="Q9" s="86"/>
      <c r="R9" s="86"/>
      <c r="S9" s="86"/>
      <c r="T9" s="86"/>
      <c r="U9" s="86"/>
      <c r="V9" s="86"/>
      <c r="W9" s="86"/>
      <c r="X9" s="86"/>
      <c r="Y9" s="86"/>
      <c r="Z9" s="86"/>
      <c r="AA9" s="86"/>
    </row>
    <row r="10" spans="1:27" ht="15.75" customHeight="1" x14ac:dyDescent="0.2">
      <c r="A10" s="97"/>
      <c r="B10" s="98" t="s">
        <v>293</v>
      </c>
      <c r="C10" s="100">
        <f t="shared" ref="C10:F10" si="1">1/$C4</f>
        <v>0.25</v>
      </c>
      <c r="D10" s="100">
        <f t="shared" si="1"/>
        <v>0.25</v>
      </c>
      <c r="E10" s="100">
        <f t="shared" si="1"/>
        <v>0.25</v>
      </c>
      <c r="F10" s="100">
        <f t="shared" si="1"/>
        <v>0.25</v>
      </c>
      <c r="G10" s="100"/>
      <c r="H10" s="100"/>
      <c r="I10" s="102"/>
      <c r="J10" s="102"/>
      <c r="K10" s="102"/>
      <c r="L10" s="100"/>
      <c r="M10" s="97"/>
      <c r="N10" s="97"/>
      <c r="O10" s="97"/>
      <c r="P10" s="97"/>
      <c r="Q10" s="97"/>
      <c r="R10" s="97"/>
      <c r="S10" s="97"/>
      <c r="T10" s="97"/>
      <c r="U10" s="97"/>
      <c r="V10" s="97"/>
      <c r="W10" s="97"/>
      <c r="X10" s="97"/>
      <c r="Y10" s="97"/>
      <c r="Z10" s="97"/>
      <c r="AA10" s="97"/>
    </row>
    <row r="11" spans="1:27" ht="15.75" customHeight="1" outlineLevel="1" x14ac:dyDescent="0.2">
      <c r="A11" s="86"/>
      <c r="B11" s="103" t="s">
        <v>294</v>
      </c>
      <c r="C11" s="104">
        <f>Synthèse!$B9*C$10</f>
        <v>52799317.5</v>
      </c>
      <c r="D11" s="104">
        <f>Synthèse!$B9*D$10</f>
        <v>52799317.5</v>
      </c>
      <c r="E11" s="104">
        <f>Synthèse!$B9*E$10</f>
        <v>52799317.5</v>
      </c>
      <c r="F11" s="104">
        <f>Synthèse!$B9*F$10</f>
        <v>52799317.5</v>
      </c>
      <c r="G11" s="104">
        <f>Synthèse!$B9*G$10</f>
        <v>0</v>
      </c>
      <c r="H11" s="104">
        <f>Synthèse!$B9*H$10</f>
        <v>0</v>
      </c>
      <c r="I11" s="105">
        <f>Synthèse!$B9*I$10</f>
        <v>0</v>
      </c>
      <c r="J11" s="106">
        <f>Synthèse!$B9*J$10</f>
        <v>0</v>
      </c>
      <c r="K11" s="107">
        <f>Synthèse!$B9*K$10</f>
        <v>0</v>
      </c>
      <c r="L11" s="104">
        <f>Synthèse!$B9*L$10</f>
        <v>0</v>
      </c>
      <c r="M11" s="86"/>
      <c r="N11" s="86"/>
      <c r="O11" s="86"/>
      <c r="P11" s="86"/>
      <c r="Q11" s="86"/>
      <c r="R11" s="86"/>
      <c r="S11" s="86"/>
      <c r="T11" s="86"/>
      <c r="U11" s="86"/>
      <c r="V11" s="86"/>
      <c r="W11" s="86"/>
      <c r="X11" s="86"/>
      <c r="Y11" s="86"/>
      <c r="Z11" s="86"/>
      <c r="AA11" s="86"/>
    </row>
    <row r="12" spans="1:27" ht="15.75" customHeight="1" outlineLevel="1" x14ac:dyDescent="0.2">
      <c r="A12" s="86"/>
      <c r="B12" s="108" t="s">
        <v>295</v>
      </c>
      <c r="C12" s="109">
        <f>Synthèse!$B10*C$10</f>
        <v>222767790</v>
      </c>
      <c r="D12" s="109">
        <f>Synthèse!$B10*D$10</f>
        <v>222767790</v>
      </c>
      <c r="E12" s="109">
        <f>Synthèse!$B10*E$10</f>
        <v>222767790</v>
      </c>
      <c r="F12" s="109">
        <f>Synthèse!$B10*F$10</f>
        <v>222767790</v>
      </c>
      <c r="G12" s="109">
        <f>Synthèse!$B10*G$10</f>
        <v>0</v>
      </c>
      <c r="H12" s="109">
        <f>Synthèse!$B10*H$10</f>
        <v>0</v>
      </c>
      <c r="I12" s="111">
        <f>Synthèse!$B10*I$10</f>
        <v>0</v>
      </c>
      <c r="J12" s="112">
        <f>Synthèse!$B10*J$10</f>
        <v>0</v>
      </c>
      <c r="K12" s="113">
        <f>Synthèse!$B10*K$10</f>
        <v>0</v>
      </c>
      <c r="L12" s="109">
        <f>Synthèse!$B10*L$10</f>
        <v>0</v>
      </c>
      <c r="M12" s="86"/>
      <c r="N12" s="86"/>
      <c r="O12" s="86"/>
      <c r="P12" s="86"/>
      <c r="Q12" s="86"/>
      <c r="R12" s="86"/>
      <c r="S12" s="86"/>
      <c r="T12" s="86"/>
      <c r="U12" s="86"/>
      <c r="V12" s="86"/>
      <c r="W12" s="86"/>
      <c r="X12" s="86"/>
      <c r="Y12" s="86"/>
      <c r="Z12" s="86"/>
      <c r="AA12" s="86"/>
    </row>
    <row r="13" spans="1:27" ht="15.75" customHeight="1" x14ac:dyDescent="0.2">
      <c r="A13" s="86"/>
      <c r="B13" s="115" t="s">
        <v>319</v>
      </c>
      <c r="C13" s="116">
        <f>Synthèse!$B11*C$14</f>
        <v>35514978</v>
      </c>
      <c r="D13" s="116">
        <f>Synthèse!$B11*D$14</f>
        <v>106544934</v>
      </c>
      <c r="E13" s="116">
        <f>Synthèse!$B11*E$14</f>
        <v>177574890</v>
      </c>
      <c r="F13" s="116">
        <f>Synthèse!$B11*F$14</f>
        <v>248604846</v>
      </c>
      <c r="G13" s="116">
        <f>Synthèse!$B11*G$14</f>
        <v>284119824</v>
      </c>
      <c r="H13" s="116">
        <f>Synthèse!$B11*H$14</f>
        <v>284119824</v>
      </c>
      <c r="I13" s="116">
        <f>Synthèse!$B11*I$14</f>
        <v>284119824</v>
      </c>
      <c r="J13" s="116">
        <f>Synthèse!$B11*J$14</f>
        <v>284119824</v>
      </c>
      <c r="K13" s="116">
        <f>Synthèse!$B11*K$14</f>
        <v>284119824</v>
      </c>
      <c r="L13" s="120">
        <f>Synthèse!$B11*L$14</f>
        <v>284119824</v>
      </c>
      <c r="M13" s="86"/>
      <c r="N13" s="86"/>
      <c r="O13" s="86"/>
      <c r="P13" s="86"/>
      <c r="Q13" s="86"/>
      <c r="R13" s="86"/>
      <c r="S13" s="86"/>
      <c r="T13" s="86"/>
      <c r="U13" s="86"/>
      <c r="V13" s="86"/>
      <c r="W13" s="86"/>
      <c r="X13" s="86"/>
      <c r="Y13" s="86"/>
      <c r="Z13" s="86"/>
      <c r="AA13" s="86"/>
    </row>
    <row r="14" spans="1:27" ht="15.75" customHeight="1" x14ac:dyDescent="0.2">
      <c r="A14" s="97"/>
      <c r="B14" s="122" t="s">
        <v>326</v>
      </c>
      <c r="C14" s="124">
        <f>1/'Outputs 1'!$C4/2</f>
        <v>0.125</v>
      </c>
      <c r="D14" s="124">
        <f>1/'Outputs 1'!$C4+C14</f>
        <v>0.375</v>
      </c>
      <c r="E14" s="124">
        <f>1/'Outputs 1'!$C4+D14</f>
        <v>0.625</v>
      </c>
      <c r="F14" s="124">
        <f>1/'Outputs 1'!$C4+E14</f>
        <v>0.875</v>
      </c>
      <c r="G14" s="124">
        <v>1</v>
      </c>
      <c r="H14" s="124">
        <f t="shared" ref="H14:L14" si="2">G14</f>
        <v>1</v>
      </c>
      <c r="I14" s="124">
        <f t="shared" si="2"/>
        <v>1</v>
      </c>
      <c r="J14" s="124">
        <f t="shared" si="2"/>
        <v>1</v>
      </c>
      <c r="K14" s="124">
        <f t="shared" si="2"/>
        <v>1</v>
      </c>
      <c r="L14" s="125">
        <f t="shared" si="2"/>
        <v>1</v>
      </c>
      <c r="M14" s="97"/>
      <c r="N14" s="97"/>
      <c r="O14" s="97"/>
      <c r="P14" s="97"/>
      <c r="Q14" s="97"/>
      <c r="R14" s="97"/>
      <c r="S14" s="97"/>
      <c r="T14" s="97"/>
      <c r="U14" s="97"/>
      <c r="V14" s="97"/>
      <c r="W14" s="97"/>
      <c r="X14" s="97"/>
      <c r="Y14" s="97"/>
      <c r="Z14" s="97"/>
      <c r="AA14" s="97"/>
    </row>
    <row r="15" spans="1:27" ht="15.75" customHeight="1" x14ac:dyDescent="0.2">
      <c r="A15" s="86"/>
      <c r="B15" s="126" t="s">
        <v>331</v>
      </c>
      <c r="C15" s="127">
        <f t="shared" ref="C15:L15" si="3">SUM(C16:C20)</f>
        <v>6446067</v>
      </c>
      <c r="D15" s="127">
        <f t="shared" si="3"/>
        <v>19338201</v>
      </c>
      <c r="E15" s="127">
        <f t="shared" si="3"/>
        <v>32230335</v>
      </c>
      <c r="F15" s="127">
        <f t="shared" si="3"/>
        <v>45122469</v>
      </c>
      <c r="G15" s="127">
        <f t="shared" si="3"/>
        <v>51568536</v>
      </c>
      <c r="H15" s="127">
        <f t="shared" si="3"/>
        <v>51568536</v>
      </c>
      <c r="I15" s="129">
        <f t="shared" si="3"/>
        <v>51568536</v>
      </c>
      <c r="J15" s="130">
        <f t="shared" si="3"/>
        <v>51568536</v>
      </c>
      <c r="K15" s="131">
        <f t="shared" si="3"/>
        <v>51568536</v>
      </c>
      <c r="L15" s="127">
        <f t="shared" si="3"/>
        <v>51568536</v>
      </c>
      <c r="M15" s="86"/>
      <c r="N15" s="86"/>
      <c r="O15" s="86"/>
      <c r="P15" s="86"/>
      <c r="Q15" s="86"/>
      <c r="R15" s="86"/>
      <c r="S15" s="86"/>
      <c r="T15" s="86"/>
      <c r="U15" s="86"/>
      <c r="V15" s="86"/>
      <c r="W15" s="86"/>
      <c r="X15" s="86"/>
      <c r="Y15" s="86"/>
      <c r="Z15" s="86"/>
      <c r="AA15" s="86"/>
    </row>
    <row r="16" spans="1:27" ht="15.75" customHeight="1" outlineLevel="1" x14ac:dyDescent="0.2">
      <c r="A16" s="86"/>
      <c r="B16" s="103" t="s">
        <v>337</v>
      </c>
      <c r="C16" s="104">
        <f>Synthèse!$B13*C$14</f>
        <v>6648</v>
      </c>
      <c r="D16" s="104">
        <f>Synthèse!$B13*D$14</f>
        <v>19944</v>
      </c>
      <c r="E16" s="104">
        <f>Synthèse!$B13*E$14</f>
        <v>33240</v>
      </c>
      <c r="F16" s="104">
        <f>Synthèse!$B13*F$14</f>
        <v>46536</v>
      </c>
      <c r="G16" s="104">
        <f>Synthèse!$B13*G$14</f>
        <v>53184</v>
      </c>
      <c r="H16" s="104">
        <f>Synthèse!$B13*H$14</f>
        <v>53184</v>
      </c>
      <c r="I16" s="105">
        <f>Synthèse!$B13*I$14</f>
        <v>53184</v>
      </c>
      <c r="J16" s="106">
        <f>Synthèse!$B13*J$14</f>
        <v>53184</v>
      </c>
      <c r="K16" s="107">
        <f>Synthèse!$B13*K$14</f>
        <v>53184</v>
      </c>
      <c r="L16" s="104">
        <f>Synthèse!$B13*L$14</f>
        <v>53184</v>
      </c>
      <c r="M16" s="86"/>
      <c r="N16" s="86"/>
      <c r="O16" s="86"/>
      <c r="P16" s="86"/>
      <c r="Q16" s="86"/>
      <c r="R16" s="86"/>
      <c r="S16" s="86"/>
      <c r="T16" s="86"/>
      <c r="U16" s="86"/>
      <c r="V16" s="86"/>
      <c r="W16" s="86"/>
      <c r="X16" s="86"/>
      <c r="Y16" s="86"/>
      <c r="Z16" s="86"/>
      <c r="AA16" s="86"/>
    </row>
    <row r="17" spans="1:27" ht="15.75" customHeight="1" outlineLevel="1" x14ac:dyDescent="0.2">
      <c r="A17" s="86"/>
      <c r="B17" s="103" t="s">
        <v>350</v>
      </c>
      <c r="C17" s="104">
        <f>Synthèse!$B14*C$14</f>
        <v>436275</v>
      </c>
      <c r="D17" s="104">
        <f>Synthèse!$B14*D$14</f>
        <v>1308825</v>
      </c>
      <c r="E17" s="104">
        <f>Synthèse!$B14*E$14</f>
        <v>2181375</v>
      </c>
      <c r="F17" s="104">
        <f>Synthèse!$B14*F$14</f>
        <v>3053925</v>
      </c>
      <c r="G17" s="104">
        <f>Synthèse!$B14*G$14</f>
        <v>3490200</v>
      </c>
      <c r="H17" s="104">
        <f>Synthèse!$B14*H$14</f>
        <v>3490200</v>
      </c>
      <c r="I17" s="105">
        <f>Synthèse!$B14*I$14</f>
        <v>3490200</v>
      </c>
      <c r="J17" s="106">
        <f>Synthèse!$B14*J$14</f>
        <v>3490200</v>
      </c>
      <c r="K17" s="107">
        <f>Synthèse!$B14*K$14</f>
        <v>3490200</v>
      </c>
      <c r="L17" s="104">
        <f>Synthèse!$B14*L$14</f>
        <v>3490200</v>
      </c>
      <c r="M17" s="86"/>
      <c r="N17" s="86"/>
      <c r="O17" s="86"/>
      <c r="P17" s="86"/>
      <c r="Q17" s="86"/>
      <c r="R17" s="86"/>
      <c r="S17" s="86"/>
      <c r="T17" s="86"/>
      <c r="U17" s="86"/>
      <c r="V17" s="86"/>
      <c r="W17" s="86"/>
      <c r="X17" s="86"/>
      <c r="Y17" s="86"/>
      <c r="Z17" s="86"/>
      <c r="AA17" s="86"/>
    </row>
    <row r="18" spans="1:27" ht="15.75" customHeight="1" outlineLevel="1" x14ac:dyDescent="0.2">
      <c r="A18" s="86"/>
      <c r="B18" s="103" t="s">
        <v>356</v>
      </c>
      <c r="C18" s="104">
        <f>Synthèse!$B15*C$14</f>
        <v>378105</v>
      </c>
      <c r="D18" s="104">
        <f>Synthèse!$B15*D$14</f>
        <v>1134315</v>
      </c>
      <c r="E18" s="104">
        <f>Synthèse!$B15*E$14</f>
        <v>1890525</v>
      </c>
      <c r="F18" s="104">
        <f>Synthèse!$B15*F$14</f>
        <v>2646735</v>
      </c>
      <c r="G18" s="104">
        <f>Synthèse!$B15*G$14</f>
        <v>3024840</v>
      </c>
      <c r="H18" s="104">
        <f>Synthèse!$B15*H$14</f>
        <v>3024840</v>
      </c>
      <c r="I18" s="105">
        <f>Synthèse!$B15*I$14</f>
        <v>3024840</v>
      </c>
      <c r="J18" s="106">
        <f>Synthèse!$B15*J$14</f>
        <v>3024840</v>
      </c>
      <c r="K18" s="107">
        <f>Synthèse!$B15*K$14</f>
        <v>3024840</v>
      </c>
      <c r="L18" s="104">
        <f>Synthèse!$B15*L$14</f>
        <v>3024840</v>
      </c>
      <c r="M18" s="86"/>
      <c r="N18" s="86"/>
      <c r="O18" s="86"/>
      <c r="P18" s="86"/>
      <c r="Q18" s="86"/>
      <c r="R18" s="86"/>
      <c r="S18" s="86"/>
      <c r="T18" s="86"/>
      <c r="U18" s="86"/>
      <c r="V18" s="86"/>
      <c r="W18" s="86"/>
      <c r="X18" s="86"/>
      <c r="Y18" s="86"/>
      <c r="Z18" s="86"/>
      <c r="AA18" s="86"/>
    </row>
    <row r="19" spans="1:27" ht="15.75" customHeight="1" outlineLevel="1" x14ac:dyDescent="0.2">
      <c r="A19" s="86"/>
      <c r="B19" s="103" t="s">
        <v>367</v>
      </c>
      <c r="C19" s="104">
        <f>Synthèse!$B16*C$14</f>
        <v>5401500</v>
      </c>
      <c r="D19" s="104">
        <f>Synthèse!$B16*D$14</f>
        <v>16204500</v>
      </c>
      <c r="E19" s="104">
        <f>Synthèse!$B16*E$14</f>
        <v>27007500</v>
      </c>
      <c r="F19" s="104">
        <f>Synthèse!$B16*F$14</f>
        <v>37810500</v>
      </c>
      <c r="G19" s="104">
        <f>Synthèse!$B16*G$14</f>
        <v>43212000</v>
      </c>
      <c r="H19" s="104">
        <f>Synthèse!$B16*H$14</f>
        <v>43212000</v>
      </c>
      <c r="I19" s="105">
        <f>Synthèse!$B16*I$14</f>
        <v>43212000</v>
      </c>
      <c r="J19" s="106">
        <f>Synthèse!$B16*J$14</f>
        <v>43212000</v>
      </c>
      <c r="K19" s="107">
        <f>Synthèse!$B16*K$14</f>
        <v>43212000</v>
      </c>
      <c r="L19" s="104">
        <f>Synthèse!$B16*L$14</f>
        <v>43212000</v>
      </c>
      <c r="M19" s="86"/>
      <c r="N19" s="86"/>
      <c r="O19" s="86"/>
      <c r="P19" s="86"/>
      <c r="Q19" s="86"/>
      <c r="R19" s="86"/>
      <c r="S19" s="86"/>
      <c r="T19" s="86"/>
      <c r="U19" s="86"/>
      <c r="V19" s="86"/>
      <c r="W19" s="86"/>
      <c r="X19" s="86"/>
      <c r="Y19" s="86"/>
      <c r="Z19" s="86"/>
      <c r="AA19" s="86"/>
    </row>
    <row r="20" spans="1:27" ht="15.75" customHeight="1" outlineLevel="1" x14ac:dyDescent="0.2">
      <c r="A20" s="86"/>
      <c r="B20" s="133" t="s">
        <v>374</v>
      </c>
      <c r="C20" s="134">
        <f>Synthèse!$B17*C$14</f>
        <v>223539</v>
      </c>
      <c r="D20" s="134">
        <f>Synthèse!$B17*D$14</f>
        <v>670617</v>
      </c>
      <c r="E20" s="134">
        <f>Synthèse!$B17*E$14</f>
        <v>1117695</v>
      </c>
      <c r="F20" s="134">
        <f>Synthèse!$B17*F$14</f>
        <v>1564773</v>
      </c>
      <c r="G20" s="134">
        <f>Synthèse!$B17*G$14</f>
        <v>1788312</v>
      </c>
      <c r="H20" s="134">
        <f>Synthèse!$B17*H$14</f>
        <v>1788312</v>
      </c>
      <c r="I20" s="135">
        <f>Synthèse!$B17*I$14</f>
        <v>1788312</v>
      </c>
      <c r="J20" s="136">
        <f>Synthèse!$B17*J$14</f>
        <v>1788312</v>
      </c>
      <c r="K20" s="137">
        <f>Synthèse!$B17*K$14</f>
        <v>1788312</v>
      </c>
      <c r="L20" s="134">
        <f>Synthèse!$B17*L$14</f>
        <v>1788312</v>
      </c>
      <c r="M20" s="86"/>
      <c r="N20" s="86"/>
      <c r="O20" s="86"/>
      <c r="P20" s="86"/>
      <c r="Q20" s="86"/>
      <c r="R20" s="86"/>
      <c r="S20" s="86"/>
      <c r="T20" s="86"/>
      <c r="U20" s="86"/>
      <c r="V20" s="86"/>
      <c r="W20" s="86"/>
      <c r="X20" s="86"/>
      <c r="Y20" s="86"/>
      <c r="Z20" s="86"/>
      <c r="AA20" s="86"/>
    </row>
    <row r="21" spans="1:27" ht="15.75" customHeight="1" x14ac:dyDescent="0.2">
      <c r="A21" s="86"/>
      <c r="B21" s="93" t="s">
        <v>387</v>
      </c>
      <c r="C21" s="94">
        <f t="shared" ref="C21:L21" si="4">SUM(C22:C23)</f>
        <v>68751954</v>
      </c>
      <c r="D21" s="94">
        <f t="shared" si="4"/>
        <v>206255861.99999997</v>
      </c>
      <c r="E21" s="94">
        <f t="shared" si="4"/>
        <v>343759770</v>
      </c>
      <c r="F21" s="94">
        <f t="shared" si="4"/>
        <v>481263677.99999994</v>
      </c>
      <c r="G21" s="94">
        <f t="shared" si="4"/>
        <v>550015632</v>
      </c>
      <c r="H21" s="94">
        <f t="shared" si="4"/>
        <v>550015632</v>
      </c>
      <c r="I21" s="138">
        <f t="shared" si="4"/>
        <v>550015632</v>
      </c>
      <c r="J21" s="116">
        <f t="shared" si="4"/>
        <v>550015632</v>
      </c>
      <c r="K21" s="139">
        <f t="shared" si="4"/>
        <v>550015632</v>
      </c>
      <c r="L21" s="94">
        <f t="shared" si="4"/>
        <v>550015632</v>
      </c>
      <c r="M21" s="86"/>
      <c r="N21" s="86"/>
      <c r="O21" s="86"/>
      <c r="P21" s="86"/>
      <c r="Q21" s="86"/>
      <c r="R21" s="86"/>
      <c r="S21" s="86"/>
      <c r="T21" s="86"/>
      <c r="U21" s="86"/>
      <c r="V21" s="86"/>
      <c r="W21" s="86"/>
      <c r="X21" s="86"/>
      <c r="Y21" s="86"/>
      <c r="Z21" s="86"/>
      <c r="AA21" s="86"/>
    </row>
    <row r="22" spans="1:27" ht="15.75" customHeight="1" outlineLevel="1" x14ac:dyDescent="0.2">
      <c r="A22" s="86"/>
      <c r="B22" s="103" t="s">
        <v>392</v>
      </c>
      <c r="C22" s="104">
        <f>Synthèse!$B19*C$14</f>
        <v>50677703.999999993</v>
      </c>
      <c r="D22" s="104">
        <f>Synthèse!$B19*D$14</f>
        <v>152033111.99999997</v>
      </c>
      <c r="E22" s="104">
        <f>Synthèse!$B19*E$14</f>
        <v>253388519.99999997</v>
      </c>
      <c r="F22" s="104">
        <f>Synthèse!$B19*F$14</f>
        <v>354743927.99999994</v>
      </c>
      <c r="G22" s="104">
        <f>Synthèse!$B19*G$14</f>
        <v>405421631.99999994</v>
      </c>
      <c r="H22" s="104">
        <f>Synthèse!$B19*H$14</f>
        <v>405421631.99999994</v>
      </c>
      <c r="I22" s="105">
        <f>Synthèse!$B19*I$14</f>
        <v>405421631.99999994</v>
      </c>
      <c r="J22" s="106">
        <f>Synthèse!$B19*J$14</f>
        <v>405421631.99999994</v>
      </c>
      <c r="K22" s="107">
        <f>Synthèse!$B19*K$14</f>
        <v>405421631.99999994</v>
      </c>
      <c r="L22" s="104">
        <f>Synthèse!$B19*L$14</f>
        <v>405421631.99999994</v>
      </c>
      <c r="M22" s="86"/>
      <c r="N22" s="86"/>
      <c r="O22" s="86"/>
      <c r="P22" s="86"/>
      <c r="Q22" s="86"/>
      <c r="R22" s="86"/>
      <c r="S22" s="86"/>
      <c r="T22" s="86"/>
      <c r="U22" s="86"/>
      <c r="V22" s="86"/>
      <c r="W22" s="86"/>
      <c r="X22" s="86"/>
      <c r="Y22" s="86"/>
      <c r="Z22" s="86"/>
      <c r="AA22" s="86"/>
    </row>
    <row r="23" spans="1:27" ht="15.75" customHeight="1" outlineLevel="1" x14ac:dyDescent="0.2">
      <c r="A23" s="86"/>
      <c r="B23" s="133" t="s">
        <v>398</v>
      </c>
      <c r="C23" s="134">
        <f>Synthèse!$B20*C$14</f>
        <v>18074250</v>
      </c>
      <c r="D23" s="134">
        <f>Synthèse!$B20*D$14</f>
        <v>54222750</v>
      </c>
      <c r="E23" s="134">
        <f>Synthèse!$B20*E$14</f>
        <v>90371250</v>
      </c>
      <c r="F23" s="134">
        <f>Synthèse!$B20*F$14</f>
        <v>126519750</v>
      </c>
      <c r="G23" s="134">
        <f>Synthèse!$B20*G$14</f>
        <v>144594000</v>
      </c>
      <c r="H23" s="134">
        <f>Synthèse!$B20*H$14</f>
        <v>144594000</v>
      </c>
      <c r="I23" s="135">
        <f>Synthèse!$B20*I$14</f>
        <v>144594000</v>
      </c>
      <c r="J23" s="136">
        <f>Synthèse!$B20*J$14</f>
        <v>144594000</v>
      </c>
      <c r="K23" s="137">
        <f>Synthèse!$B20*K$14</f>
        <v>144594000</v>
      </c>
      <c r="L23" s="134">
        <f>Synthèse!$B20*L$14</f>
        <v>144594000</v>
      </c>
      <c r="M23" s="86"/>
      <c r="N23" s="86"/>
      <c r="O23" s="86"/>
      <c r="P23" s="86"/>
      <c r="Q23" s="86"/>
      <c r="R23" s="86"/>
      <c r="S23" s="86"/>
      <c r="T23" s="86"/>
      <c r="U23" s="86"/>
      <c r="V23" s="86"/>
      <c r="W23" s="86"/>
      <c r="X23" s="86"/>
      <c r="Y23" s="86"/>
      <c r="Z23" s="86"/>
      <c r="AA23" s="86"/>
    </row>
    <row r="24" spans="1:27" ht="15.75" customHeight="1" x14ac:dyDescent="0.2">
      <c r="A24" s="86"/>
      <c r="B24" s="142" t="s">
        <v>404</v>
      </c>
      <c r="C24" s="94">
        <f t="shared" ref="C24:L24" si="5">SUM(C25:C31)</f>
        <v>62469096.039135613</v>
      </c>
      <c r="D24" s="94">
        <f t="shared" si="5"/>
        <v>187407288.11740685</v>
      </c>
      <c r="E24" s="94">
        <f t="shared" si="5"/>
        <v>312345480.19567806</v>
      </c>
      <c r="F24" s="94">
        <f t="shared" si="5"/>
        <v>437283672.27394933</v>
      </c>
      <c r="G24" s="94">
        <f t="shared" si="5"/>
        <v>499752768.3130849</v>
      </c>
      <c r="H24" s="94">
        <f t="shared" si="5"/>
        <v>499752768.3130849</v>
      </c>
      <c r="I24" s="138">
        <f t="shared" si="5"/>
        <v>499752768.3130849</v>
      </c>
      <c r="J24" s="116">
        <f t="shared" si="5"/>
        <v>499752768.3130849</v>
      </c>
      <c r="K24" s="139">
        <f t="shared" si="5"/>
        <v>499752768.3130849</v>
      </c>
      <c r="L24" s="94">
        <f t="shared" si="5"/>
        <v>499752768.3130849</v>
      </c>
      <c r="M24" s="86"/>
      <c r="N24" s="86"/>
      <c r="O24" s="86"/>
      <c r="P24" s="86"/>
      <c r="Q24" s="86"/>
      <c r="R24" s="86"/>
      <c r="S24" s="86"/>
      <c r="T24" s="86"/>
      <c r="U24" s="86"/>
      <c r="V24" s="86"/>
      <c r="W24" s="86"/>
      <c r="X24" s="86"/>
      <c r="Y24" s="86"/>
      <c r="Z24" s="86"/>
      <c r="AA24" s="86"/>
    </row>
    <row r="25" spans="1:27" ht="15.75" customHeight="1" outlineLevel="1" x14ac:dyDescent="0.2">
      <c r="A25" s="86"/>
      <c r="B25" s="103" t="s">
        <v>406</v>
      </c>
      <c r="C25" s="104">
        <f>Synthèse!$B23*C$14</f>
        <v>327746.39999999991</v>
      </c>
      <c r="D25" s="104">
        <f>Synthèse!$B23*D$14</f>
        <v>983239.19999999972</v>
      </c>
      <c r="E25" s="104">
        <f>Synthèse!$B23*E$14</f>
        <v>1638731.9999999995</v>
      </c>
      <c r="F25" s="104">
        <f>Synthèse!$B23*F$14</f>
        <v>2294224.7999999993</v>
      </c>
      <c r="G25" s="104">
        <f>Synthèse!$B23*G$14</f>
        <v>2621971.1999999993</v>
      </c>
      <c r="H25" s="104">
        <f>Synthèse!$B23*H$14</f>
        <v>2621971.1999999993</v>
      </c>
      <c r="I25" s="105">
        <f>Synthèse!$B23*I$14</f>
        <v>2621971.1999999993</v>
      </c>
      <c r="J25" s="106">
        <f>Synthèse!$B23*J$14</f>
        <v>2621971.1999999993</v>
      </c>
      <c r="K25" s="107">
        <f>Synthèse!$B23*K$14</f>
        <v>2621971.1999999993</v>
      </c>
      <c r="L25" s="104">
        <f>Synthèse!$B23*L$14</f>
        <v>2621971.1999999993</v>
      </c>
      <c r="M25" s="86"/>
      <c r="N25" s="86"/>
      <c r="O25" s="86"/>
      <c r="P25" s="86"/>
      <c r="Q25" s="86"/>
      <c r="R25" s="86"/>
      <c r="S25" s="86"/>
      <c r="T25" s="86"/>
      <c r="U25" s="86"/>
      <c r="V25" s="86"/>
      <c r="W25" s="86"/>
      <c r="X25" s="86"/>
      <c r="Y25" s="86"/>
      <c r="Z25" s="86"/>
      <c r="AA25" s="86"/>
    </row>
    <row r="26" spans="1:27" ht="15.75" customHeight="1" outlineLevel="1" x14ac:dyDescent="0.2">
      <c r="A26" s="86"/>
      <c r="B26" s="103" t="s">
        <v>412</v>
      </c>
      <c r="C26" s="104">
        <f>Synthèse!$B24*C$14</f>
        <v>16620</v>
      </c>
      <c r="D26" s="104">
        <f>Synthèse!$B24*D$14</f>
        <v>49860</v>
      </c>
      <c r="E26" s="104">
        <f>Synthèse!$B24*E$14</f>
        <v>83100</v>
      </c>
      <c r="F26" s="104">
        <f>Synthèse!$B24*F$14</f>
        <v>116340</v>
      </c>
      <c r="G26" s="104">
        <f>Synthèse!$B24*G$14</f>
        <v>132960</v>
      </c>
      <c r="H26" s="104">
        <f>Synthèse!$B24*H$14</f>
        <v>132960</v>
      </c>
      <c r="I26" s="105">
        <f>Synthèse!$B24*I$14</f>
        <v>132960</v>
      </c>
      <c r="J26" s="106">
        <f>Synthèse!$B24*J$14</f>
        <v>132960</v>
      </c>
      <c r="K26" s="107">
        <f>Synthèse!$B24*K$14</f>
        <v>132960</v>
      </c>
      <c r="L26" s="104">
        <f>Synthèse!$B24*L$14</f>
        <v>132960</v>
      </c>
      <c r="M26" s="86"/>
      <c r="N26" s="86"/>
      <c r="O26" s="86"/>
      <c r="P26" s="86"/>
      <c r="Q26" s="86"/>
      <c r="R26" s="86"/>
      <c r="S26" s="86"/>
      <c r="T26" s="86"/>
      <c r="U26" s="86"/>
      <c r="V26" s="86"/>
      <c r="W26" s="86"/>
      <c r="X26" s="86"/>
      <c r="Y26" s="86"/>
      <c r="Z26" s="86"/>
      <c r="AA26" s="86"/>
    </row>
    <row r="27" spans="1:27" ht="15.75" customHeight="1" outlineLevel="1" x14ac:dyDescent="0.2">
      <c r="A27" s="86"/>
      <c r="B27" s="103" t="s">
        <v>413</v>
      </c>
      <c r="C27" s="104">
        <f>Synthèse!$B25*C$14</f>
        <v>25927200</v>
      </c>
      <c r="D27" s="104">
        <f>Synthèse!$B25*D$14</f>
        <v>77781600</v>
      </c>
      <c r="E27" s="104">
        <f>Synthèse!$B25*E$14</f>
        <v>129636000</v>
      </c>
      <c r="F27" s="104">
        <f>Synthèse!$B25*F$14</f>
        <v>181490400</v>
      </c>
      <c r="G27" s="104">
        <f>Synthèse!$B25*G$14</f>
        <v>207417600</v>
      </c>
      <c r="H27" s="104">
        <f>Synthèse!$B25*H$14</f>
        <v>207417600</v>
      </c>
      <c r="I27" s="105">
        <f>Synthèse!$B25*I$14</f>
        <v>207417600</v>
      </c>
      <c r="J27" s="106">
        <f>Synthèse!$B25*J$14</f>
        <v>207417600</v>
      </c>
      <c r="K27" s="107">
        <f>Synthèse!$B25*K$14</f>
        <v>207417600</v>
      </c>
      <c r="L27" s="104">
        <f>Synthèse!$B25*L$14</f>
        <v>207417600</v>
      </c>
      <c r="M27" s="86"/>
      <c r="N27" s="86"/>
      <c r="O27" s="86"/>
      <c r="P27" s="86"/>
      <c r="Q27" s="86"/>
      <c r="R27" s="86"/>
      <c r="S27" s="86"/>
      <c r="T27" s="86"/>
      <c r="U27" s="86"/>
      <c r="V27" s="86"/>
      <c r="W27" s="86"/>
      <c r="X27" s="86"/>
      <c r="Y27" s="86"/>
      <c r="Z27" s="86"/>
      <c r="AA27" s="86"/>
    </row>
    <row r="28" spans="1:27" ht="15.75" customHeight="1" outlineLevel="1" x14ac:dyDescent="0.2">
      <c r="A28" s="86"/>
      <c r="B28" s="103" t="s">
        <v>414</v>
      </c>
      <c r="C28" s="104">
        <f>Synthèse!$B26*C$14</f>
        <v>305043.4800000001</v>
      </c>
      <c r="D28" s="104">
        <f>Synthèse!$B26*D$14</f>
        <v>915130.44000000029</v>
      </c>
      <c r="E28" s="104">
        <f>Synthèse!$B26*E$14</f>
        <v>1525217.4000000004</v>
      </c>
      <c r="F28" s="104">
        <f>Synthèse!$B26*F$14</f>
        <v>2135304.3600000008</v>
      </c>
      <c r="G28" s="104">
        <f>Synthèse!$B26*G$14</f>
        <v>2440347.8400000008</v>
      </c>
      <c r="H28" s="104">
        <f>Synthèse!$B26*H$14</f>
        <v>2440347.8400000008</v>
      </c>
      <c r="I28" s="105">
        <f>Synthèse!$B26*I$14</f>
        <v>2440347.8400000008</v>
      </c>
      <c r="J28" s="106">
        <f>Synthèse!$B26*J$14</f>
        <v>2440347.8400000008</v>
      </c>
      <c r="K28" s="107">
        <f>Synthèse!$B26*K$14</f>
        <v>2440347.8400000008</v>
      </c>
      <c r="L28" s="104">
        <f>Synthèse!$B26*L$14</f>
        <v>2440347.8400000008</v>
      </c>
      <c r="M28" s="86"/>
      <c r="N28" s="86"/>
      <c r="O28" s="86"/>
      <c r="P28" s="86"/>
      <c r="Q28" s="86"/>
      <c r="R28" s="86"/>
      <c r="S28" s="86"/>
      <c r="T28" s="86"/>
      <c r="U28" s="86"/>
      <c r="V28" s="86"/>
      <c r="W28" s="86"/>
      <c r="X28" s="86"/>
      <c r="Y28" s="86"/>
      <c r="Z28" s="86"/>
      <c r="AA28" s="86"/>
    </row>
    <row r="29" spans="1:27" ht="15.75" customHeight="1" outlineLevel="1" x14ac:dyDescent="0.2">
      <c r="A29" s="86"/>
      <c r="B29" s="103" t="s">
        <v>422</v>
      </c>
      <c r="C29" s="104">
        <f>Synthèse!$B27*C$14</f>
        <v>7512539.4126239866</v>
      </c>
      <c r="D29" s="104">
        <f>Synthèse!$B27*D$14</f>
        <v>22537618.23787196</v>
      </c>
      <c r="E29" s="104">
        <f>Synthèse!$B27*E$14</f>
        <v>37562697.063119933</v>
      </c>
      <c r="F29" s="104">
        <f>Synthèse!$B27*F$14</f>
        <v>52587775.888367906</v>
      </c>
      <c r="G29" s="104">
        <f>Synthèse!$B27*G$14</f>
        <v>60100315.300991893</v>
      </c>
      <c r="H29" s="104">
        <f>Synthèse!$B27*H$14</f>
        <v>60100315.300991893</v>
      </c>
      <c r="I29" s="105">
        <f>Synthèse!$B27*I$14</f>
        <v>60100315.300991893</v>
      </c>
      <c r="J29" s="106">
        <f>Synthèse!$B27*J$14</f>
        <v>60100315.300991893</v>
      </c>
      <c r="K29" s="107">
        <f>Synthèse!$B27*K$14</f>
        <v>60100315.300991893</v>
      </c>
      <c r="L29" s="104">
        <f>Synthèse!$B27*L$14</f>
        <v>60100315.300991893</v>
      </c>
      <c r="M29" s="86"/>
      <c r="N29" s="86"/>
      <c r="O29" s="86"/>
      <c r="P29" s="86"/>
      <c r="Q29" s="86"/>
      <c r="R29" s="86"/>
      <c r="S29" s="86"/>
      <c r="T29" s="86"/>
      <c r="U29" s="86"/>
      <c r="V29" s="86"/>
      <c r="W29" s="86"/>
      <c r="X29" s="86"/>
      <c r="Y29" s="86"/>
      <c r="Z29" s="86"/>
      <c r="AA29" s="86"/>
    </row>
    <row r="30" spans="1:27" ht="15.75" customHeight="1" outlineLevel="1" x14ac:dyDescent="0.2">
      <c r="A30" s="86"/>
      <c r="B30" s="103" t="s">
        <v>426</v>
      </c>
      <c r="C30" s="104">
        <f>Synthèse!$B28*C$14</f>
        <v>458346.74651162792</v>
      </c>
      <c r="D30" s="104">
        <f>Synthèse!$B28*D$14</f>
        <v>1375040.2395348838</v>
      </c>
      <c r="E30" s="104">
        <f>Synthèse!$B28*E$14</f>
        <v>2291733.7325581396</v>
      </c>
      <c r="F30" s="104">
        <f>Synthèse!$B28*F$14</f>
        <v>3208427.2255813954</v>
      </c>
      <c r="G30" s="104">
        <f>Synthèse!$B28*G$14</f>
        <v>3666773.9720930234</v>
      </c>
      <c r="H30" s="104">
        <f>Synthèse!$B28*H$14</f>
        <v>3666773.9720930234</v>
      </c>
      <c r="I30" s="105">
        <f>Synthèse!$B28*I$14</f>
        <v>3666773.9720930234</v>
      </c>
      <c r="J30" s="106">
        <f>Synthèse!$B28*J$14</f>
        <v>3666773.9720930234</v>
      </c>
      <c r="K30" s="107">
        <f>Synthèse!$B28*K$14</f>
        <v>3666773.9720930234</v>
      </c>
      <c r="L30" s="104">
        <f>Synthèse!$B28*L$14</f>
        <v>3666773.9720930234</v>
      </c>
      <c r="M30" s="86"/>
      <c r="N30" s="86"/>
      <c r="O30" s="86"/>
      <c r="P30" s="86"/>
      <c r="Q30" s="86"/>
      <c r="R30" s="86"/>
      <c r="S30" s="86"/>
      <c r="T30" s="86"/>
      <c r="U30" s="86"/>
      <c r="V30" s="86"/>
      <c r="W30" s="86"/>
      <c r="X30" s="86"/>
      <c r="Y30" s="86"/>
      <c r="Z30" s="86"/>
      <c r="AA30" s="86"/>
    </row>
    <row r="31" spans="1:27" ht="15.75" customHeight="1" outlineLevel="1" x14ac:dyDescent="0.2">
      <c r="A31" s="86"/>
      <c r="B31" s="133" t="s">
        <v>432</v>
      </c>
      <c r="C31" s="134">
        <f>Synthèse!$B29*C$14</f>
        <v>27921600</v>
      </c>
      <c r="D31" s="134">
        <f>Synthèse!$B29*D$14</f>
        <v>83764800</v>
      </c>
      <c r="E31" s="134">
        <f>Synthèse!$B29*E$14</f>
        <v>139608000</v>
      </c>
      <c r="F31" s="134">
        <f>Synthèse!$B29*F$14</f>
        <v>195451200</v>
      </c>
      <c r="G31" s="134">
        <f>Synthèse!$B29*G$14</f>
        <v>223372800</v>
      </c>
      <c r="H31" s="134">
        <f>Synthèse!$B29*H$14</f>
        <v>223372800</v>
      </c>
      <c r="I31" s="135">
        <f>Synthèse!$B29*I$14</f>
        <v>223372800</v>
      </c>
      <c r="J31" s="136">
        <f>Synthèse!$B29*J$14</f>
        <v>223372800</v>
      </c>
      <c r="K31" s="137">
        <f>Synthèse!$B29*K$14</f>
        <v>223372800</v>
      </c>
      <c r="L31" s="134">
        <f>Synthèse!$B29*L$14</f>
        <v>223372800</v>
      </c>
      <c r="M31" s="86"/>
      <c r="N31" s="86"/>
      <c r="O31" s="86"/>
      <c r="P31" s="86"/>
      <c r="Q31" s="86"/>
      <c r="R31" s="86"/>
      <c r="S31" s="86"/>
      <c r="T31" s="86"/>
      <c r="U31" s="86"/>
      <c r="V31" s="86"/>
      <c r="W31" s="86"/>
      <c r="X31" s="86"/>
      <c r="Y31" s="86"/>
      <c r="Z31" s="86"/>
      <c r="AA31" s="86"/>
    </row>
    <row r="32" spans="1:27" ht="15.75" customHeight="1" x14ac:dyDescent="0.2">
      <c r="A32" s="86"/>
      <c r="B32" s="142" t="s">
        <v>435</v>
      </c>
      <c r="C32" s="94"/>
      <c r="D32" s="94"/>
      <c r="E32" s="94"/>
      <c r="F32" s="94"/>
      <c r="G32" s="94"/>
      <c r="H32" s="94"/>
      <c r="I32" s="138"/>
      <c r="J32" s="116"/>
      <c r="K32" s="139"/>
      <c r="L32" s="94"/>
      <c r="M32" s="86"/>
      <c r="N32" s="86"/>
      <c r="O32" s="86"/>
      <c r="P32" s="86"/>
      <c r="Q32" s="86"/>
      <c r="R32" s="86"/>
      <c r="S32" s="86"/>
      <c r="T32" s="86"/>
      <c r="U32" s="86"/>
      <c r="V32" s="86"/>
      <c r="W32" s="86"/>
      <c r="X32" s="86"/>
      <c r="Y32" s="86"/>
      <c r="Z32" s="86"/>
      <c r="AA32" s="86"/>
    </row>
    <row r="33" spans="1:27" ht="15.75" customHeight="1" x14ac:dyDescent="0.2">
      <c r="A33" s="13"/>
      <c r="B33" s="151" t="s">
        <v>438</v>
      </c>
      <c r="C33" s="152">
        <f t="shared" ref="C33:L33" si="6">C21+C15-C13-C9</f>
        <v>-235884064.5</v>
      </c>
      <c r="D33" s="152">
        <f t="shared" si="6"/>
        <v>-156517978.50000003</v>
      </c>
      <c r="E33" s="152">
        <f t="shared" si="6"/>
        <v>-77151892.5</v>
      </c>
      <c r="F33" s="152">
        <f t="shared" si="6"/>
        <v>2214193.4999999404</v>
      </c>
      <c r="G33" s="152">
        <f t="shared" si="6"/>
        <v>317464344</v>
      </c>
      <c r="H33" s="152">
        <f t="shared" si="6"/>
        <v>317464344</v>
      </c>
      <c r="I33" s="153">
        <f t="shared" si="6"/>
        <v>317464344</v>
      </c>
      <c r="J33" s="154">
        <f t="shared" si="6"/>
        <v>317464344</v>
      </c>
      <c r="K33" s="155">
        <f t="shared" si="6"/>
        <v>317464344</v>
      </c>
      <c r="L33" s="152">
        <f t="shared" si="6"/>
        <v>317464344</v>
      </c>
      <c r="M33" s="13"/>
      <c r="N33" s="13"/>
      <c r="O33" s="13"/>
      <c r="P33" s="13"/>
      <c r="Q33" s="13"/>
      <c r="R33" s="13"/>
      <c r="S33" s="13"/>
      <c r="T33" s="13"/>
      <c r="U33" s="13"/>
      <c r="V33" s="13"/>
      <c r="W33" s="13"/>
      <c r="X33" s="13"/>
      <c r="Y33" s="13"/>
      <c r="Z33" s="13"/>
      <c r="AA33" s="13"/>
    </row>
    <row r="34" spans="1:27" ht="15.75" customHeight="1" x14ac:dyDescent="0.2">
      <c r="A34" s="68"/>
      <c r="B34" s="156" t="s">
        <v>440</v>
      </c>
      <c r="C34" s="157">
        <f>C33</f>
        <v>-235884064.5</v>
      </c>
      <c r="D34" s="157">
        <f t="shared" ref="D34:L34" si="7">C34+D33</f>
        <v>-392402043</v>
      </c>
      <c r="E34" s="157">
        <f t="shared" si="7"/>
        <v>-469553935.5</v>
      </c>
      <c r="F34" s="157">
        <f t="shared" si="7"/>
        <v>-467339742.00000006</v>
      </c>
      <c r="G34" s="157">
        <f t="shared" si="7"/>
        <v>-149875398.00000006</v>
      </c>
      <c r="H34" s="157">
        <f t="shared" si="7"/>
        <v>167588945.99999994</v>
      </c>
      <c r="I34" s="159">
        <f t="shared" si="7"/>
        <v>485053289.99999994</v>
      </c>
      <c r="J34" s="161">
        <f t="shared" si="7"/>
        <v>802517634</v>
      </c>
      <c r="K34" s="163">
        <f t="shared" si="7"/>
        <v>1119981978</v>
      </c>
      <c r="L34" s="157">
        <f t="shared" si="7"/>
        <v>1437446322</v>
      </c>
      <c r="M34" s="68"/>
      <c r="N34" s="68"/>
      <c r="O34" s="68"/>
      <c r="P34" s="68"/>
      <c r="Q34" s="68"/>
      <c r="R34" s="68"/>
      <c r="S34" s="68"/>
      <c r="T34" s="68"/>
      <c r="U34" s="68"/>
      <c r="V34" s="68"/>
      <c r="W34" s="68"/>
      <c r="X34" s="68"/>
      <c r="Y34" s="68"/>
      <c r="Z34" s="68"/>
      <c r="AA34" s="68"/>
    </row>
    <row r="35" spans="1:27" ht="15.75" customHeight="1" x14ac:dyDescent="0.2">
      <c r="A35" s="86"/>
      <c r="B35" s="142" t="s">
        <v>442</v>
      </c>
      <c r="C35" s="94"/>
      <c r="D35" s="94"/>
      <c r="E35" s="94"/>
      <c r="F35" s="94"/>
      <c r="G35" s="94"/>
      <c r="H35" s="94"/>
      <c r="I35" s="138"/>
      <c r="J35" s="116"/>
      <c r="K35" s="139"/>
      <c r="L35" s="94"/>
      <c r="M35" s="86"/>
      <c r="N35" s="86"/>
      <c r="O35" s="86"/>
      <c r="P35" s="86"/>
      <c r="Q35" s="86"/>
      <c r="R35" s="86"/>
      <c r="S35" s="86"/>
      <c r="T35" s="86"/>
      <c r="U35" s="86"/>
      <c r="V35" s="86"/>
      <c r="W35" s="86"/>
      <c r="X35" s="86"/>
      <c r="Y35" s="86"/>
      <c r="Z35" s="86"/>
      <c r="AA35" s="86"/>
    </row>
    <row r="36" spans="1:27" ht="15.75" customHeight="1" x14ac:dyDescent="0.2">
      <c r="A36" s="13"/>
      <c r="B36" s="165" t="s">
        <v>443</v>
      </c>
      <c r="C36" s="166">
        <f t="shared" ref="C36:L36" si="8">C33+C24</f>
        <v>-173414968.46086439</v>
      </c>
      <c r="D36" s="166">
        <f t="shared" si="8"/>
        <v>30889309.617406815</v>
      </c>
      <c r="E36" s="166">
        <f t="shared" si="8"/>
        <v>235193587.69567806</v>
      </c>
      <c r="F36" s="166">
        <f t="shared" si="8"/>
        <v>439497865.77394927</v>
      </c>
      <c r="G36" s="166">
        <f t="shared" si="8"/>
        <v>817217112.31308484</v>
      </c>
      <c r="H36" s="166">
        <f t="shared" si="8"/>
        <v>817217112.31308484</v>
      </c>
      <c r="I36" s="167">
        <f t="shared" si="8"/>
        <v>817217112.31308484</v>
      </c>
      <c r="J36" s="168">
        <f t="shared" si="8"/>
        <v>817217112.31308484</v>
      </c>
      <c r="K36" s="169">
        <f t="shared" si="8"/>
        <v>817217112.31308484</v>
      </c>
      <c r="L36" s="166">
        <f t="shared" si="8"/>
        <v>817217112.31308484</v>
      </c>
      <c r="M36" s="13"/>
      <c r="N36" s="13"/>
      <c r="O36" s="13"/>
      <c r="P36" s="13"/>
      <c r="Q36" s="13"/>
      <c r="R36" s="13"/>
      <c r="S36" s="13"/>
      <c r="T36" s="13"/>
      <c r="U36" s="13"/>
      <c r="V36" s="13"/>
      <c r="W36" s="13"/>
      <c r="X36" s="13"/>
      <c r="Y36" s="13"/>
      <c r="Z36" s="13"/>
      <c r="AA36" s="13"/>
    </row>
    <row r="37" spans="1:27" ht="15.75" customHeight="1" x14ac:dyDescent="0.2">
      <c r="A37" s="68"/>
      <c r="B37" s="156" t="s">
        <v>445</v>
      </c>
      <c r="C37" s="157">
        <f>C36</f>
        <v>-173414968.46086439</v>
      </c>
      <c r="D37" s="157">
        <f t="shared" ref="D37:L37" si="9">C37+D36</f>
        <v>-142525658.84345758</v>
      </c>
      <c r="E37" s="157">
        <f t="shared" si="9"/>
        <v>92667928.852220476</v>
      </c>
      <c r="F37" s="157">
        <f t="shared" si="9"/>
        <v>532165794.62616974</v>
      </c>
      <c r="G37" s="157">
        <f t="shared" si="9"/>
        <v>1349382906.9392545</v>
      </c>
      <c r="H37" s="157">
        <f t="shared" si="9"/>
        <v>2166600019.2523394</v>
      </c>
      <c r="I37" s="159">
        <f t="shared" si="9"/>
        <v>2983817131.565424</v>
      </c>
      <c r="J37" s="161">
        <f t="shared" si="9"/>
        <v>3801034243.8785086</v>
      </c>
      <c r="K37" s="163">
        <f t="shared" si="9"/>
        <v>4618251356.1915932</v>
      </c>
      <c r="L37" s="157">
        <f t="shared" si="9"/>
        <v>5435468468.5046778</v>
      </c>
      <c r="M37" s="68"/>
      <c r="N37" s="68"/>
      <c r="O37" s="68"/>
      <c r="P37" s="68"/>
      <c r="Q37" s="68"/>
      <c r="R37" s="68"/>
      <c r="S37" s="68"/>
      <c r="T37" s="68"/>
      <c r="U37" s="68"/>
      <c r="V37" s="68"/>
      <c r="W37" s="68"/>
      <c r="X37" s="68"/>
      <c r="Y37" s="68"/>
      <c r="Z37" s="68"/>
      <c r="AA37" s="68"/>
    </row>
    <row r="38" spans="1:27" ht="15.75" customHeight="1" x14ac:dyDescent="0.2"/>
    <row r="39" spans="1:27" ht="15.75" customHeight="1" x14ac:dyDescent="0.2"/>
    <row r="40" spans="1:27" ht="15.75" customHeight="1" x14ac:dyDescent="0.2"/>
    <row r="41" spans="1:27" ht="15.75" customHeight="1" x14ac:dyDescent="0.2"/>
    <row r="42" spans="1:27" ht="15.75" customHeight="1" x14ac:dyDescent="0.2"/>
    <row r="43" spans="1:27" ht="15.75" customHeight="1" x14ac:dyDescent="0.2"/>
    <row r="44" spans="1:27" ht="15.75" customHeight="1" x14ac:dyDescent="0.2"/>
    <row r="45" spans="1:27" ht="15.75" customHeight="1" x14ac:dyDescent="0.2"/>
    <row r="46" spans="1:27" ht="15.75" customHeight="1" x14ac:dyDescent="0.2"/>
    <row r="47" spans="1:27" ht="15.75" customHeight="1" x14ac:dyDescent="0.2"/>
    <row r="48" spans="1:2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00"/>
  <sheetViews>
    <sheetView tabSelected="1" workbookViewId="0">
      <pane xSplit="2" ySplit="3" topLeftCell="T4" activePane="bottomRight" state="frozen"/>
      <selection pane="topRight" activeCell="C1" sqref="C1"/>
      <selection pane="bottomLeft" activeCell="A4" sqref="A4"/>
      <selection pane="bottomRight" activeCell="T3" sqref="T3"/>
    </sheetView>
  </sheetViews>
  <sheetFormatPr baseColWidth="10" defaultColWidth="11.28515625" defaultRowHeight="15" customHeight="1" x14ac:dyDescent="0.2"/>
  <cols>
    <col min="1" max="1" width="48.7109375" customWidth="1"/>
    <col min="2" max="6" width="13.7109375" customWidth="1"/>
    <col min="7" max="7" width="12.140625" customWidth="1"/>
    <col min="8" max="8" width="12.7109375" customWidth="1"/>
    <col min="9" max="10" width="12.140625" customWidth="1"/>
    <col min="11" max="11" width="11.140625" customWidth="1"/>
    <col min="12" max="12" width="12.7109375" customWidth="1"/>
    <col min="13" max="13" width="11.140625" customWidth="1"/>
    <col min="14" max="16" width="14.28515625" customWidth="1"/>
    <col min="17" max="19" width="12.140625" customWidth="1"/>
    <col min="20" max="23" width="14.7109375" customWidth="1"/>
    <col min="24" max="24" width="16.7109375" customWidth="1"/>
    <col min="25" max="38" width="14.7109375" customWidth="1"/>
  </cols>
  <sheetData>
    <row r="1" spans="1:38" ht="15.75" customHeight="1" x14ac:dyDescent="0.2">
      <c r="B1" s="13"/>
      <c r="C1" s="13"/>
      <c r="D1" s="13"/>
      <c r="E1" s="13"/>
      <c r="F1" s="13"/>
      <c r="G1" s="13"/>
      <c r="H1" s="13"/>
      <c r="I1" s="13"/>
      <c r="J1" s="170"/>
      <c r="K1" s="170"/>
      <c r="L1" s="170"/>
      <c r="M1" s="170"/>
      <c r="N1" s="170"/>
      <c r="O1" s="170"/>
      <c r="P1" s="170"/>
      <c r="Q1" s="170"/>
      <c r="R1" s="170"/>
    </row>
    <row r="2" spans="1:38" ht="36" customHeight="1" x14ac:dyDescent="0.2">
      <c r="A2" s="452" t="s">
        <v>447</v>
      </c>
      <c r="B2" s="454" t="s">
        <v>448</v>
      </c>
      <c r="C2" s="452" t="s">
        <v>449</v>
      </c>
      <c r="D2" s="452" t="s">
        <v>450</v>
      </c>
      <c r="E2" s="452" t="s">
        <v>451</v>
      </c>
      <c r="F2" s="456" t="str">
        <f>Q3</f>
        <v>1. Pole</v>
      </c>
      <c r="G2" s="454" t="str">
        <f>S2</f>
        <v xml:space="preserve">2. Lighting </v>
      </c>
      <c r="H2" s="454" t="str">
        <f>U2</f>
        <v xml:space="preserve">3. Energy </v>
      </c>
      <c r="I2" s="454" t="str">
        <f>X2</f>
        <v xml:space="preserve">4. Public Safety </v>
      </c>
      <c r="J2" s="458" t="str">
        <f>AA2</f>
        <v xml:space="preserve">5. Environmental Monitoring </v>
      </c>
      <c r="K2" s="458" t="str">
        <f t="shared" ref="K2:L2" si="0">AD2</f>
        <v xml:space="preserve">6. Signage </v>
      </c>
      <c r="L2" s="458" t="str">
        <f t="shared" si="0"/>
        <v xml:space="preserve">7. Movement Monitoring </v>
      </c>
      <c r="M2" s="458" t="str">
        <f>AG2</f>
        <v xml:space="preserve">8. Connectivity </v>
      </c>
      <c r="N2" s="458" t="str">
        <f>'Combined Lighting + Energy'!C2</f>
        <v xml:space="preserve">3. Energy  + 2. Lighting </v>
      </c>
      <c r="O2" s="458" t="str">
        <f>'Combined 6.PV+7.BATTERY'!C3</f>
        <v xml:space="preserve">6. Photo Voltaic (PV)  + 7. Energy Storage (and DC Supply) </v>
      </c>
      <c r="P2" s="458" t="str">
        <f>'Combined Lighting'!C3</f>
        <v xml:space="preserve">3. LED upgrade only  + 4. Control lighting management system (CMS) </v>
      </c>
      <c r="Q2" s="469" t="str">
        <f>'SIMUL DB'!F1</f>
        <v>1. Lampost</v>
      </c>
      <c r="R2" s="470"/>
      <c r="S2" s="459" t="str">
        <f>'Master DB'!H1</f>
        <v xml:space="preserve">2. Lighting </v>
      </c>
      <c r="T2" s="460"/>
      <c r="U2" s="459" t="str">
        <f>'Master DB'!J1</f>
        <v xml:space="preserve">3. Energy </v>
      </c>
      <c r="V2" s="470"/>
      <c r="W2" s="460"/>
      <c r="X2" s="459" t="str">
        <f>'Master DB'!M1</f>
        <v xml:space="preserve">4. Public Safety </v>
      </c>
      <c r="Y2" s="470"/>
      <c r="Z2" s="460"/>
      <c r="AA2" s="459" t="str">
        <f>'Master DB'!P1</f>
        <v xml:space="preserve">5. Environmental Monitoring </v>
      </c>
      <c r="AB2" s="470"/>
      <c r="AC2" s="460"/>
      <c r="AD2" s="171" t="str">
        <f>'Master DB'!S1</f>
        <v xml:space="preserve">6. Signage </v>
      </c>
      <c r="AE2" s="459" t="str">
        <f>'Master DB'!T1</f>
        <v xml:space="preserve">7. Movement Monitoring </v>
      </c>
      <c r="AF2" s="460"/>
      <c r="AG2" s="461" t="str">
        <f>'Master DB'!V1</f>
        <v xml:space="preserve">8. Connectivity </v>
      </c>
      <c r="AH2" s="462"/>
      <c r="AI2" s="463"/>
      <c r="AJ2" s="464" t="s">
        <v>452</v>
      </c>
      <c r="AK2" s="465" t="s">
        <v>453</v>
      </c>
      <c r="AL2" s="467" t="s">
        <v>454</v>
      </c>
    </row>
    <row r="3" spans="1:38" ht="48" x14ac:dyDescent="0.2">
      <c r="A3" s="453"/>
      <c r="B3" s="455"/>
      <c r="C3" s="453"/>
      <c r="D3" s="453"/>
      <c r="E3" s="453"/>
      <c r="F3" s="457"/>
      <c r="G3" s="455"/>
      <c r="H3" s="455"/>
      <c r="I3" s="455"/>
      <c r="J3" s="455"/>
      <c r="K3" s="455"/>
      <c r="L3" s="455"/>
      <c r="M3" s="455"/>
      <c r="N3" s="455"/>
      <c r="O3" s="455"/>
      <c r="P3" s="455"/>
      <c r="Q3" s="172" t="str">
        <f>'SIMUL DB'!F2</f>
        <v>1. Pole</v>
      </c>
      <c r="R3" s="173" t="str">
        <f>'SIMUL DB'!G2</f>
        <v>2. Smart Lampost</v>
      </c>
      <c r="S3" s="174" t="str">
        <f>'Master DB'!H2</f>
        <v xml:space="preserve">3. LED upgrade only </v>
      </c>
      <c r="T3" s="175" t="str">
        <f>'Master DB'!I2</f>
        <v xml:space="preserve">4. Control lighting management system (CMS) </v>
      </c>
      <c r="U3" s="174" t="str">
        <f>'Master DB'!J2</f>
        <v xml:space="preserve">5. Electric Vehicle Charging Point </v>
      </c>
      <c r="V3" s="175" t="str">
        <f>'Master DB'!K2</f>
        <v xml:space="preserve">6. Photo Voltaic (PV) </v>
      </c>
      <c r="W3" s="175" t="str">
        <f>'Master DB'!L2</f>
        <v xml:space="preserve">7. Energy Storage (and DC Supply) </v>
      </c>
      <c r="X3" s="174" t="str">
        <f>'Master DB'!M2</f>
        <v xml:space="preserve">8. CCTV </v>
      </c>
      <c r="Y3" s="175" t="str">
        <f>'Master DB'!N2</f>
        <v>9. Push To Talk (PTT)</v>
      </c>
      <c r="Z3" s="175" t="str">
        <f>'Master DB'!O2</f>
        <v>10. Public speakers Alert</v>
      </c>
      <c r="AA3" s="174" t="str">
        <f>'Master DB'!P2</f>
        <v xml:space="preserve">11. Air Quality Sensor </v>
      </c>
      <c r="AB3" s="175" t="str">
        <f>'Master DB'!Q2</f>
        <v xml:space="preserve">12. Noise Sensor </v>
      </c>
      <c r="AC3" s="175" t="str">
        <f>'Master DB'!R2</f>
        <v xml:space="preserve">13. Water Level Sensor </v>
      </c>
      <c r="AD3" s="174" t="str">
        <f>'Master DB'!S2</f>
        <v>14. Public Information &amp; Advertising</v>
      </c>
      <c r="AE3" s="174" t="str">
        <f>'Master DB'!T2</f>
        <v xml:space="preserve">15. Traffic Monitoring (People and Vehicles) </v>
      </c>
      <c r="AF3" s="175" t="str">
        <f>'Master DB'!U2</f>
        <v xml:space="preserve">16. Parking Management </v>
      </c>
      <c r="AG3" s="176" t="str">
        <f>'Master DB'!V2</f>
        <v xml:space="preserve">17. Wifi </v>
      </c>
      <c r="AH3" s="176" t="str">
        <f>'Master DB'!W2</f>
        <v xml:space="preserve">18. Wireless Communication </v>
      </c>
      <c r="AI3" s="177" t="str">
        <f>'Master DB'!X2</f>
        <v>19. 5G</v>
      </c>
      <c r="AJ3" s="455"/>
      <c r="AK3" s="466"/>
      <c r="AL3" s="468"/>
    </row>
    <row r="4" spans="1:38" ht="15.75" customHeight="1" x14ac:dyDescent="0.2">
      <c r="A4" s="178" t="s">
        <v>455</v>
      </c>
      <c r="B4" s="179"/>
      <c r="C4" s="179"/>
      <c r="D4" s="179"/>
      <c r="E4" s="179"/>
      <c r="F4" s="179"/>
      <c r="G4" s="179"/>
      <c r="H4" s="179"/>
      <c r="I4" s="179"/>
      <c r="J4" s="179"/>
      <c r="K4" s="179"/>
      <c r="L4" s="179"/>
      <c r="M4" s="179"/>
      <c r="N4" s="179"/>
      <c r="O4" s="179"/>
      <c r="P4" s="179"/>
      <c r="Q4" s="179"/>
      <c r="R4" s="180"/>
      <c r="S4" s="181"/>
      <c r="T4" s="180"/>
      <c r="U4" s="181"/>
      <c r="V4" s="180"/>
      <c r="W4" s="180"/>
      <c r="X4" s="181"/>
      <c r="Y4" s="180"/>
      <c r="Z4" s="180"/>
      <c r="AA4" s="181"/>
      <c r="AB4" s="180"/>
      <c r="AC4" s="180"/>
      <c r="AD4" s="181"/>
      <c r="AE4" s="181"/>
      <c r="AF4" s="180"/>
      <c r="AG4" s="181"/>
      <c r="AH4" s="181"/>
      <c r="AI4" s="182"/>
      <c r="AJ4" s="181"/>
      <c r="AK4" s="181"/>
      <c r="AL4" s="183"/>
    </row>
    <row r="5" spans="1:38" ht="15.75" customHeight="1" x14ac:dyDescent="0.2">
      <c r="A5" s="184" t="s">
        <v>456</v>
      </c>
      <c r="B5" s="185">
        <f t="shared" ref="B5:B7" si="1">(F5+I5+J5+K5+L5+M5+N5+U5)/8</f>
        <v>554000</v>
      </c>
      <c r="C5" s="185"/>
      <c r="D5" s="185"/>
      <c r="E5" s="185"/>
      <c r="F5" s="185">
        <f t="shared" ref="F5:F30" si="2">Q5</f>
        <v>554000</v>
      </c>
      <c r="G5" s="185">
        <f t="shared" ref="G5:G30" si="3">P5</f>
        <v>554000</v>
      </c>
      <c r="H5" s="185">
        <f t="shared" ref="H5:H7" si="4">(O5+U5)/2</f>
        <v>554000</v>
      </c>
      <c r="I5" s="185">
        <f t="shared" ref="I5:I7" si="5">(X5+Y5+Z5)/3</f>
        <v>554000</v>
      </c>
      <c r="J5" s="185">
        <f t="shared" ref="J5:J7" si="6">(AA5+AB5+AC5)/3</f>
        <v>554000</v>
      </c>
      <c r="K5" s="185">
        <f t="shared" ref="K5:K30" si="7">AD5</f>
        <v>554000</v>
      </c>
      <c r="L5" s="185">
        <f t="shared" ref="L5:L7" si="8">(AE5+AF5)/2</f>
        <v>554000</v>
      </c>
      <c r="M5" s="185">
        <f t="shared" ref="M5:M7" si="9">(AG5+AH5+AI5)/3</f>
        <v>554000</v>
      </c>
      <c r="N5" s="185">
        <f>'Combined Lighting + Energy'!C10</f>
        <v>554000</v>
      </c>
      <c r="O5" s="185">
        <f>'Combined 6.PV+7.BATTERY'!C10</f>
        <v>554000</v>
      </c>
      <c r="P5" s="185">
        <f>'Combined Lighting'!C10</f>
        <v>554000</v>
      </c>
      <c r="Q5" s="185">
        <f>'1. Poles'!C10</f>
        <v>554000</v>
      </c>
      <c r="R5" s="186">
        <f>'2. Smart Lamppost'!C10</f>
        <v>554000</v>
      </c>
      <c r="S5" s="187">
        <f>'3. LED upgrade only '!C10</f>
        <v>554000</v>
      </c>
      <c r="T5" s="186">
        <f>'4. Control lighting management '!C10</f>
        <v>554000</v>
      </c>
      <c r="U5" s="187">
        <f>'5. Electric Vehicle Charging Po'!C10</f>
        <v>554000</v>
      </c>
      <c r="V5" s="186">
        <f>'6. Photo Voltaic (PV)  (2)'!C10</f>
        <v>554000</v>
      </c>
      <c r="W5" s="186">
        <f>'7. Energy Storage (and DC Suppl'!C10</f>
        <v>554000</v>
      </c>
      <c r="X5" s="187">
        <f>'8. CCTV '!C10</f>
        <v>554000</v>
      </c>
      <c r="Y5" s="186">
        <f>'9. Push To Talk '!C10</f>
        <v>554000</v>
      </c>
      <c r="Z5" s="186">
        <f>'10. Public speakers Alert'!C10</f>
        <v>554000</v>
      </c>
      <c r="AA5" s="187">
        <f>'11. Air Quality Sensor '!C10</f>
        <v>554000</v>
      </c>
      <c r="AB5" s="186">
        <f>'12. Noise Sensor '!C10</f>
        <v>554000</v>
      </c>
      <c r="AC5" s="186">
        <f>'13. Water Level Sensor '!C10</f>
        <v>554000</v>
      </c>
      <c r="AD5" s="187">
        <f>'14. Public Information &amp; Advert'!C10</f>
        <v>554000</v>
      </c>
      <c r="AE5" s="187">
        <f>'15. Traffic Monitoring (People '!C10</f>
        <v>554000</v>
      </c>
      <c r="AF5" s="186">
        <f>'16. Parking Management '!C10</f>
        <v>554000</v>
      </c>
      <c r="AG5" s="187">
        <f>'17. Wifi '!C10</f>
        <v>554000</v>
      </c>
      <c r="AH5" s="187">
        <f>'18. Wireless Communication '!C10</f>
        <v>554000</v>
      </c>
      <c r="AI5" s="188">
        <f>'19. 5G'!C10</f>
        <v>554000</v>
      </c>
      <c r="AJ5" s="187"/>
      <c r="AK5" s="187"/>
      <c r="AL5" s="189"/>
    </row>
    <row r="6" spans="1:38" ht="15.75" customHeight="1" x14ac:dyDescent="0.2">
      <c r="A6" s="184" t="s">
        <v>457</v>
      </c>
      <c r="B6" s="185">
        <f t="shared" si="1"/>
        <v>470900</v>
      </c>
      <c r="C6" s="185"/>
      <c r="D6" s="185"/>
      <c r="E6" s="185"/>
      <c r="F6" s="185">
        <f t="shared" si="2"/>
        <v>387800</v>
      </c>
      <c r="G6" s="185">
        <f t="shared" si="3"/>
        <v>554000</v>
      </c>
      <c r="H6" s="185">
        <f t="shared" si="4"/>
        <v>304700</v>
      </c>
      <c r="I6" s="185">
        <f t="shared" si="5"/>
        <v>554000</v>
      </c>
      <c r="J6" s="185">
        <f t="shared" si="6"/>
        <v>554000</v>
      </c>
      <c r="K6" s="185">
        <f t="shared" si="7"/>
        <v>554000</v>
      </c>
      <c r="L6" s="185">
        <f t="shared" si="8"/>
        <v>554000</v>
      </c>
      <c r="M6" s="185">
        <f t="shared" si="9"/>
        <v>554000</v>
      </c>
      <c r="N6" s="185">
        <f>'Combined Lighting + Energy'!C11</f>
        <v>554000</v>
      </c>
      <c r="O6" s="185">
        <f>'Combined 6.PV+7.BATTERY'!C11</f>
        <v>554000</v>
      </c>
      <c r="P6" s="185">
        <f>'Combined Lighting'!C11</f>
        <v>554000</v>
      </c>
      <c r="Q6" s="185">
        <f>'1. Poles'!C11</f>
        <v>387800</v>
      </c>
      <c r="R6" s="186">
        <f>'2. Smart Lamppost'!C11</f>
        <v>387800</v>
      </c>
      <c r="S6" s="187">
        <f>'3. LED upgrade only '!C11</f>
        <v>554000</v>
      </c>
      <c r="T6" s="186">
        <f>'4. Control lighting management '!C11</f>
        <v>554000</v>
      </c>
      <c r="U6" s="187">
        <f>'5. Electric Vehicle Charging Po'!C11</f>
        <v>55400</v>
      </c>
      <c r="V6" s="186">
        <f>'6. Photo Voltaic (PV)  (2)'!C11</f>
        <v>554000</v>
      </c>
      <c r="W6" s="186">
        <f>'7. Energy Storage (and DC Suppl'!C11</f>
        <v>554000</v>
      </c>
      <c r="X6" s="187">
        <f>'8. CCTV '!C11</f>
        <v>554000</v>
      </c>
      <c r="Y6" s="186">
        <f>'9. Push To Talk '!C11</f>
        <v>554000</v>
      </c>
      <c r="Z6" s="186">
        <f>'10. Public speakers Alert'!C11</f>
        <v>554000</v>
      </c>
      <c r="AA6" s="187">
        <f>'11. Air Quality Sensor '!C11</f>
        <v>554000</v>
      </c>
      <c r="AB6" s="186">
        <f>'12. Noise Sensor '!C11</f>
        <v>554000</v>
      </c>
      <c r="AC6" s="186">
        <f>'13. Water Level Sensor '!C11</f>
        <v>554000</v>
      </c>
      <c r="AD6" s="187">
        <f>'14. Public Information &amp; Advert'!C11</f>
        <v>554000</v>
      </c>
      <c r="AE6" s="187">
        <f>'15. Traffic Monitoring (People '!C11</f>
        <v>554000</v>
      </c>
      <c r="AF6" s="186">
        <f>'16. Parking Management '!C11</f>
        <v>554000</v>
      </c>
      <c r="AG6" s="187">
        <f>'17. Wifi '!C11</f>
        <v>554000</v>
      </c>
      <c r="AH6" s="187">
        <f>'18. Wireless Communication '!C11</f>
        <v>554000</v>
      </c>
      <c r="AI6" s="188">
        <f>'19. 5G'!C11</f>
        <v>554000</v>
      </c>
      <c r="AJ6" s="187"/>
      <c r="AK6" s="187"/>
      <c r="AL6" s="189"/>
    </row>
    <row r="7" spans="1:38" ht="15.75" customHeight="1" x14ac:dyDescent="0.2">
      <c r="A7" s="184" t="s">
        <v>484</v>
      </c>
      <c r="B7" s="185">
        <f t="shared" si="1"/>
        <v>113916.25000000001</v>
      </c>
      <c r="C7" s="185"/>
      <c r="D7" s="185"/>
      <c r="E7" s="185"/>
      <c r="F7" s="185">
        <f t="shared" si="2"/>
        <v>387800</v>
      </c>
      <c r="G7" s="185">
        <f t="shared" si="3"/>
        <v>554000</v>
      </c>
      <c r="H7" s="185">
        <f t="shared" si="4"/>
        <v>29085</v>
      </c>
      <c r="I7" s="185">
        <f t="shared" si="5"/>
        <v>27700</v>
      </c>
      <c r="J7" s="185">
        <f t="shared" si="6"/>
        <v>46166.666666666664</v>
      </c>
      <c r="K7" s="185">
        <f t="shared" si="7"/>
        <v>27700</v>
      </c>
      <c r="L7" s="185">
        <f t="shared" si="8"/>
        <v>83100</v>
      </c>
      <c r="M7" s="185">
        <f t="shared" si="9"/>
        <v>31393.333333333332</v>
      </c>
      <c r="N7" s="185">
        <f>'Combined Lighting + Energy'!C12</f>
        <v>304700</v>
      </c>
      <c r="O7" s="185">
        <f>'Combined 6.PV+7.BATTERY'!C12</f>
        <v>55400</v>
      </c>
      <c r="P7" s="185">
        <f>'Combined Lighting'!C12</f>
        <v>554000</v>
      </c>
      <c r="Q7" s="185">
        <f>'1. Poles'!C12</f>
        <v>387800</v>
      </c>
      <c r="R7" s="186">
        <f>'2. Smart Lamppost'!C12</f>
        <v>387800</v>
      </c>
      <c r="S7" s="187">
        <f>'3. LED upgrade only '!C12</f>
        <v>554000</v>
      </c>
      <c r="T7" s="186">
        <f>'4. Control lighting management '!C12</f>
        <v>554000</v>
      </c>
      <c r="U7" s="187">
        <f>'5. Electric Vehicle Charging Po'!C12</f>
        <v>2770</v>
      </c>
      <c r="V7" s="186">
        <f>'6. Photo Voltaic (PV)  (2)'!C12</f>
        <v>55400</v>
      </c>
      <c r="W7" s="186">
        <f>'7. Energy Storage (and DC Suppl'!C12</f>
        <v>55400</v>
      </c>
      <c r="X7" s="187">
        <f>'8. CCTV '!C12</f>
        <v>27700</v>
      </c>
      <c r="Y7" s="186">
        <f>'9. Push To Talk '!C12</f>
        <v>27700</v>
      </c>
      <c r="Z7" s="186">
        <f>'10. Public speakers Alert'!C12</f>
        <v>27700</v>
      </c>
      <c r="AA7" s="187">
        <f>'11. Air Quality Sensor '!C12</f>
        <v>55400</v>
      </c>
      <c r="AB7" s="186">
        <f>'12. Noise Sensor '!C12</f>
        <v>55400</v>
      </c>
      <c r="AC7" s="186">
        <f>'13. Water Level Sensor '!C12</f>
        <v>27700</v>
      </c>
      <c r="AD7" s="187">
        <f>'14. Public Information &amp; Advert'!C12</f>
        <v>27700</v>
      </c>
      <c r="AE7" s="187">
        <f>'15. Traffic Monitoring (People '!C12</f>
        <v>110800</v>
      </c>
      <c r="AF7" s="186">
        <f>'16. Parking Management '!C12</f>
        <v>55400</v>
      </c>
      <c r="AG7" s="187">
        <f>'17. Wifi '!C12</f>
        <v>27700</v>
      </c>
      <c r="AH7" s="187">
        <f>'18. Wireless Communication '!C12</f>
        <v>55400</v>
      </c>
      <c r="AI7" s="188">
        <f>'19. 5G'!C12</f>
        <v>11080</v>
      </c>
      <c r="AJ7" s="187"/>
      <c r="AK7" s="187"/>
      <c r="AL7" s="189"/>
    </row>
    <row r="8" spans="1:38" ht="15.75" customHeight="1" x14ac:dyDescent="0.2">
      <c r="A8" s="193" t="s">
        <v>292</v>
      </c>
      <c r="B8" s="195">
        <f t="shared" ref="B8:B30" si="10">F8+I8+J8+K8+L8+M8+N8+U8</f>
        <v>1102268430</v>
      </c>
      <c r="C8" s="195">
        <f>S8+T8+U8+V8+W8+AD8+AG8</f>
        <v>342398690</v>
      </c>
      <c r="D8" s="195">
        <f>X8+AB8+AC8+AE8</f>
        <v>68466740</v>
      </c>
      <c r="E8" s="195">
        <f>SUM(Q8:AI8)-R8-D8-C8</f>
        <v>691403000</v>
      </c>
      <c r="F8" s="195">
        <f t="shared" si="2"/>
        <v>519652000</v>
      </c>
      <c r="G8" s="195">
        <f t="shared" si="3"/>
        <v>213535520</v>
      </c>
      <c r="H8" s="195">
        <f t="shared" ref="H8:H30" si="11">O8+U8</f>
        <v>105733670</v>
      </c>
      <c r="I8" s="195">
        <f t="shared" ref="I8:I30" si="12">X8+Y8+Z8</f>
        <v>76175100</v>
      </c>
      <c r="J8" s="195">
        <f t="shared" ref="J8:J30" si="13">AA8+AB8+AC8</f>
        <v>51832000</v>
      </c>
      <c r="K8" s="195">
        <f t="shared" si="7"/>
        <v>14404000</v>
      </c>
      <c r="L8" s="195">
        <f t="shared" ref="L8:L30" si="14">AE8+AF8</f>
        <v>82793240</v>
      </c>
      <c r="M8" s="195">
        <f t="shared" ref="M8:M30" si="15">AG8+AH8+AI8</f>
        <v>38142900</v>
      </c>
      <c r="N8" s="195">
        <f t="shared" ref="N8:AI8" si="16">N9+N10</f>
        <v>317133520</v>
      </c>
      <c r="O8" s="195">
        <f t="shared" si="16"/>
        <v>103598000</v>
      </c>
      <c r="P8" s="195">
        <f t="shared" si="16"/>
        <v>213535520</v>
      </c>
      <c r="Q8" s="195">
        <f t="shared" si="16"/>
        <v>519652000</v>
      </c>
      <c r="R8" s="196">
        <f t="shared" si="16"/>
        <v>824462800</v>
      </c>
      <c r="S8" s="195">
        <f t="shared" si="16"/>
        <v>142932000</v>
      </c>
      <c r="T8" s="196">
        <f t="shared" si="16"/>
        <v>70603520</v>
      </c>
      <c r="U8" s="195">
        <f t="shared" si="16"/>
        <v>2135670</v>
      </c>
      <c r="V8" s="196">
        <f t="shared" si="16"/>
        <v>70358000</v>
      </c>
      <c r="W8" s="196">
        <f t="shared" si="16"/>
        <v>33240000</v>
      </c>
      <c r="X8" s="195">
        <f t="shared" si="16"/>
        <v>14404100</v>
      </c>
      <c r="Y8" s="196">
        <f t="shared" si="16"/>
        <v>55400000</v>
      </c>
      <c r="Z8" s="196">
        <f t="shared" si="16"/>
        <v>6371000</v>
      </c>
      <c r="AA8" s="195">
        <f t="shared" si="16"/>
        <v>28265000</v>
      </c>
      <c r="AB8" s="196">
        <f t="shared" si="16"/>
        <v>8875000</v>
      </c>
      <c r="AC8" s="196">
        <f t="shared" si="16"/>
        <v>14692000</v>
      </c>
      <c r="AD8" s="195">
        <f t="shared" si="16"/>
        <v>14404000</v>
      </c>
      <c r="AE8" s="195">
        <f t="shared" si="16"/>
        <v>30495640</v>
      </c>
      <c r="AF8" s="196">
        <f t="shared" si="16"/>
        <v>52297600</v>
      </c>
      <c r="AG8" s="195">
        <f t="shared" si="16"/>
        <v>8725500</v>
      </c>
      <c r="AH8" s="195">
        <f t="shared" si="16"/>
        <v>24653000</v>
      </c>
      <c r="AI8" s="197">
        <f t="shared" si="16"/>
        <v>4764400</v>
      </c>
      <c r="AJ8" s="195">
        <f t="shared" ref="AJ8:AJ30" si="17">SUM(Q8:AI8)</f>
        <v>1926731230</v>
      </c>
      <c r="AK8" s="195">
        <f t="shared" ref="AK8:AK30" si="18">AJ8-R8</f>
        <v>1102268430</v>
      </c>
      <c r="AL8" s="198">
        <f t="shared" ref="AL8:AL30" si="19">AK8-B8</f>
        <v>0</v>
      </c>
    </row>
    <row r="9" spans="1:38" ht="15.75" customHeight="1" x14ac:dyDescent="0.2">
      <c r="A9" s="199" t="s">
        <v>294</v>
      </c>
      <c r="B9" s="200">
        <f t="shared" si="10"/>
        <v>211197270</v>
      </c>
      <c r="C9" s="200"/>
      <c r="D9" s="200"/>
      <c r="E9" s="200"/>
      <c r="F9" s="200">
        <f t="shared" si="2"/>
        <v>54292000</v>
      </c>
      <c r="G9" s="200">
        <f t="shared" si="3"/>
        <v>55565120</v>
      </c>
      <c r="H9" s="200">
        <f t="shared" si="11"/>
        <v>37381150</v>
      </c>
      <c r="I9" s="200">
        <f t="shared" si="12"/>
        <v>17174100</v>
      </c>
      <c r="J9" s="200">
        <f t="shared" si="13"/>
        <v>12218000</v>
      </c>
      <c r="K9" s="200">
        <f t="shared" si="7"/>
        <v>9695000</v>
      </c>
      <c r="L9" s="200">
        <f t="shared" si="14"/>
        <v>21631000</v>
      </c>
      <c r="M9" s="200">
        <f t="shared" si="15"/>
        <v>3240900</v>
      </c>
      <c r="N9" s="200">
        <f>'Combined Lighting + Energy'!C14</f>
        <v>91575120</v>
      </c>
      <c r="O9" s="200">
        <f>'Combined 6.PV+7.BATTERY'!C14</f>
        <v>36010000</v>
      </c>
      <c r="P9" s="200">
        <f>'Combined Lighting'!C14</f>
        <v>55565120</v>
      </c>
      <c r="Q9" s="200">
        <f>'1. Poles'!C14</f>
        <v>54292000</v>
      </c>
      <c r="R9" s="201">
        <f>'2. Smart Lamppost'!C14</f>
        <v>814380000</v>
      </c>
      <c r="S9" s="200">
        <f>'3. LED upgrade only '!C14</f>
        <v>33240000</v>
      </c>
      <c r="T9" s="201">
        <f>'4. Control lighting management '!C14</f>
        <v>22325120</v>
      </c>
      <c r="U9" s="200">
        <f>'5. Electric Vehicle Charging Po'!C14</f>
        <v>1371150</v>
      </c>
      <c r="V9" s="201">
        <f>'6. Photo Voltaic (PV)  (2)'!C14</f>
        <v>19944000</v>
      </c>
      <c r="W9" s="201">
        <f>'7. Energy Storage (and DC Suppl'!C14</f>
        <v>16066000</v>
      </c>
      <c r="X9" s="200">
        <f>'8. CCTV '!C14</f>
        <v>6648100</v>
      </c>
      <c r="Y9" s="201">
        <f>'9. Push To Talk '!C14</f>
        <v>8310000</v>
      </c>
      <c r="Z9" s="201">
        <f>'10. Public speakers Alert'!C14</f>
        <v>2216000</v>
      </c>
      <c r="AA9" s="200">
        <f>'11. Air Quality Sensor '!C14</f>
        <v>11090000</v>
      </c>
      <c r="AB9" s="201">
        <f>'12. Noise Sensor '!C14</f>
        <v>287000</v>
      </c>
      <c r="AC9" s="201">
        <f>'13. Water Level Sensor '!C14</f>
        <v>841000</v>
      </c>
      <c r="AD9" s="200">
        <f>'14. Public Information &amp; Advert'!C14</f>
        <v>9695000</v>
      </c>
      <c r="AE9" s="200">
        <f>'15. Traffic Monitoring (People '!C14</f>
        <v>1687000</v>
      </c>
      <c r="AF9" s="201">
        <f>'16. Parking Management '!C14</f>
        <v>19944000</v>
      </c>
      <c r="AG9" s="200">
        <f>'17. Wifi '!C14</f>
        <v>415500</v>
      </c>
      <c r="AH9" s="200">
        <f>'18. Wireless Communication '!C14</f>
        <v>2493000</v>
      </c>
      <c r="AI9" s="202">
        <f>'19. 5G'!C14</f>
        <v>332400</v>
      </c>
      <c r="AJ9" s="200">
        <f t="shared" si="17"/>
        <v>1025577270</v>
      </c>
      <c r="AK9" s="200">
        <f t="shared" si="18"/>
        <v>211197270</v>
      </c>
      <c r="AL9" s="203">
        <f t="shared" si="19"/>
        <v>0</v>
      </c>
    </row>
    <row r="10" spans="1:38" ht="15.75" customHeight="1" x14ac:dyDescent="0.2">
      <c r="A10" s="204" t="s">
        <v>295</v>
      </c>
      <c r="B10" s="205">
        <f t="shared" si="10"/>
        <v>891071160</v>
      </c>
      <c r="C10" s="205"/>
      <c r="D10" s="205"/>
      <c r="E10" s="205"/>
      <c r="F10" s="205">
        <f t="shared" si="2"/>
        <v>465360000</v>
      </c>
      <c r="G10" s="205">
        <f t="shared" si="3"/>
        <v>157970400</v>
      </c>
      <c r="H10" s="205">
        <f t="shared" si="11"/>
        <v>68352520</v>
      </c>
      <c r="I10" s="205">
        <f t="shared" si="12"/>
        <v>59001000</v>
      </c>
      <c r="J10" s="205">
        <f t="shared" si="13"/>
        <v>39614000</v>
      </c>
      <c r="K10" s="205">
        <f t="shared" si="7"/>
        <v>4709000</v>
      </c>
      <c r="L10" s="205">
        <f t="shared" si="14"/>
        <v>61162240</v>
      </c>
      <c r="M10" s="205">
        <f t="shared" si="15"/>
        <v>34902000</v>
      </c>
      <c r="N10" s="205">
        <f>'Combined Lighting + Energy'!C15</f>
        <v>225558400</v>
      </c>
      <c r="O10" s="205">
        <f>'Combined 6.PV+7.BATTERY'!C15</f>
        <v>67588000</v>
      </c>
      <c r="P10" s="205">
        <f>'Combined Lighting'!C15</f>
        <v>157970400</v>
      </c>
      <c r="Q10" s="205">
        <f>'1. Poles'!C15</f>
        <v>465360000</v>
      </c>
      <c r="R10" s="206">
        <f>'2. Smart Lamppost'!C15</f>
        <v>10082800</v>
      </c>
      <c r="S10" s="205">
        <f>'3. LED upgrade only '!C15</f>
        <v>109692000</v>
      </c>
      <c r="T10" s="206">
        <f>'4. Control lighting management '!C15</f>
        <v>48278400</v>
      </c>
      <c r="U10" s="205">
        <f>'5. Electric Vehicle Charging Po'!C15</f>
        <v>764520</v>
      </c>
      <c r="V10" s="206">
        <f>'6. Photo Voltaic (PV)  (2)'!C15</f>
        <v>50414000</v>
      </c>
      <c r="W10" s="206">
        <f>'7. Energy Storage (and DC Suppl'!C15</f>
        <v>17174000</v>
      </c>
      <c r="X10" s="205">
        <f>'8. CCTV '!C15</f>
        <v>7756000</v>
      </c>
      <c r="Y10" s="206">
        <f>'9. Push To Talk '!C15</f>
        <v>47090000</v>
      </c>
      <c r="Z10" s="206">
        <f>'10. Public speakers Alert'!C15</f>
        <v>4155000</v>
      </c>
      <c r="AA10" s="205">
        <f>'11. Air Quality Sensor '!C15</f>
        <v>17175000</v>
      </c>
      <c r="AB10" s="206">
        <f>'12. Noise Sensor '!C15</f>
        <v>8588000</v>
      </c>
      <c r="AC10" s="206">
        <f>'13. Water Level Sensor '!C15</f>
        <v>13851000</v>
      </c>
      <c r="AD10" s="205">
        <f>'14. Public Information &amp; Advert'!C15</f>
        <v>4709000</v>
      </c>
      <c r="AE10" s="205">
        <f>'15. Traffic Monitoring (People '!C15</f>
        <v>28808640</v>
      </c>
      <c r="AF10" s="206">
        <f>'16. Parking Management '!C15</f>
        <v>32353600</v>
      </c>
      <c r="AG10" s="205">
        <f>'17. Wifi '!C15</f>
        <v>8310000</v>
      </c>
      <c r="AH10" s="205">
        <f>'18. Wireless Communication '!C15</f>
        <v>22160000</v>
      </c>
      <c r="AI10" s="207">
        <f>'19. 5G'!C15</f>
        <v>4432000</v>
      </c>
      <c r="AJ10" s="205">
        <f t="shared" si="17"/>
        <v>901153960</v>
      </c>
      <c r="AK10" s="205">
        <f t="shared" si="18"/>
        <v>891071160</v>
      </c>
      <c r="AL10" s="208">
        <f t="shared" si="19"/>
        <v>0</v>
      </c>
    </row>
    <row r="11" spans="1:38" ht="15.75" customHeight="1" x14ac:dyDescent="0.2">
      <c r="A11" s="209" t="s">
        <v>319</v>
      </c>
      <c r="B11" s="210">
        <f t="shared" si="10"/>
        <v>284119824</v>
      </c>
      <c r="C11" s="210"/>
      <c r="D11" s="210"/>
      <c r="E11" s="210"/>
      <c r="F11" s="210">
        <f t="shared" si="2"/>
        <v>23268000</v>
      </c>
      <c r="G11" s="210">
        <f t="shared" si="3"/>
        <v>80378064</v>
      </c>
      <c r="H11" s="210">
        <f t="shared" si="11"/>
        <v>14605656</v>
      </c>
      <c r="I11" s="210">
        <f t="shared" si="12"/>
        <v>14293200</v>
      </c>
      <c r="J11" s="210">
        <f t="shared" si="13"/>
        <v>4986504</v>
      </c>
      <c r="K11" s="210">
        <f t="shared" si="7"/>
        <v>1662000</v>
      </c>
      <c r="L11" s="210">
        <f t="shared" si="14"/>
        <v>139608000</v>
      </c>
      <c r="M11" s="210">
        <f t="shared" si="15"/>
        <v>5318400</v>
      </c>
      <c r="N11" s="210">
        <f>'Combined Lighting + Energy'!C16</f>
        <v>93009264</v>
      </c>
      <c r="O11" s="210">
        <f>'Combined 6.PV+7.BATTERY'!C16</f>
        <v>12631200</v>
      </c>
      <c r="P11" s="210">
        <f>'Combined Lighting'!C16</f>
        <v>80378064</v>
      </c>
      <c r="Q11" s="210">
        <f>'1. Poles'!C16</f>
        <v>23268000</v>
      </c>
      <c r="R11" s="211">
        <f>'2. Smart Lamppost'!C16</f>
        <v>34902000</v>
      </c>
      <c r="S11" s="210">
        <f>'3. LED upgrade only '!C16</f>
        <v>39888000</v>
      </c>
      <c r="T11" s="211">
        <f>'4. Control lighting management '!C16</f>
        <v>40490064</v>
      </c>
      <c r="U11" s="210">
        <f>'5. Electric Vehicle Charging Po'!C16</f>
        <v>1974456</v>
      </c>
      <c r="V11" s="211">
        <f>'6. Photo Voltaic (PV)  (2)'!C16</f>
        <v>8642400</v>
      </c>
      <c r="W11" s="211">
        <f>'7. Energy Storage (and DC Suppl'!C16</f>
        <v>3988800</v>
      </c>
      <c r="X11" s="210">
        <f>'8. CCTV '!C16</f>
        <v>12631200</v>
      </c>
      <c r="Y11" s="211">
        <f>'9. Push To Talk '!C16</f>
        <v>1329600</v>
      </c>
      <c r="Z11" s="211">
        <f>'10. Public speakers Alert'!C16</f>
        <v>332400</v>
      </c>
      <c r="AA11" s="210">
        <f>'11. Air Quality Sensor '!C16</f>
        <v>1994568</v>
      </c>
      <c r="AB11" s="211">
        <f>'12. Noise Sensor '!C16</f>
        <v>1994568</v>
      </c>
      <c r="AC11" s="211">
        <f>'13. Water Level Sensor '!C16</f>
        <v>997368</v>
      </c>
      <c r="AD11" s="210">
        <f>'14. Public Information &amp; Advert'!C16</f>
        <v>1662000</v>
      </c>
      <c r="AE11" s="210">
        <f>'15. Traffic Monitoring (People '!C16</f>
        <v>130300800</v>
      </c>
      <c r="AF11" s="211">
        <f>'16. Parking Management '!C16</f>
        <v>9307200</v>
      </c>
      <c r="AG11" s="210">
        <f>'17. Wifi '!C16</f>
        <v>1329600</v>
      </c>
      <c r="AH11" s="210">
        <f>'18. Wireless Communication '!C16</f>
        <v>3324000</v>
      </c>
      <c r="AI11" s="212">
        <f>'19. 5G'!C16</f>
        <v>664800</v>
      </c>
      <c r="AJ11" s="210">
        <f t="shared" si="17"/>
        <v>319021824</v>
      </c>
      <c r="AK11" s="210">
        <f t="shared" si="18"/>
        <v>284119824</v>
      </c>
      <c r="AL11" s="213">
        <f t="shared" si="19"/>
        <v>0</v>
      </c>
    </row>
    <row r="12" spans="1:38" ht="15.75" customHeight="1" x14ac:dyDescent="0.2">
      <c r="A12" s="193" t="s">
        <v>331</v>
      </c>
      <c r="B12" s="195">
        <f t="shared" si="10"/>
        <v>51568536</v>
      </c>
      <c r="C12" s="195"/>
      <c r="D12" s="195"/>
      <c r="E12" s="195"/>
      <c r="F12" s="195">
        <f t="shared" si="2"/>
        <v>0</v>
      </c>
      <c r="G12" s="195">
        <f t="shared" si="3"/>
        <v>0</v>
      </c>
      <c r="H12" s="195">
        <f t="shared" si="11"/>
        <v>6568224</v>
      </c>
      <c r="I12" s="195">
        <f t="shared" si="12"/>
        <v>0</v>
      </c>
      <c r="J12" s="195">
        <f t="shared" si="13"/>
        <v>0</v>
      </c>
      <c r="K12" s="195">
        <f t="shared" si="7"/>
        <v>43212000</v>
      </c>
      <c r="L12" s="195">
        <f t="shared" si="14"/>
        <v>0</v>
      </c>
      <c r="M12" s="195">
        <f t="shared" si="15"/>
        <v>1788312</v>
      </c>
      <c r="N12" s="195">
        <f t="shared" ref="N12:AI12" si="20">N13+N14+N15+N16+N17</f>
        <v>0</v>
      </c>
      <c r="O12" s="195">
        <f t="shared" si="20"/>
        <v>0</v>
      </c>
      <c r="P12" s="195">
        <f t="shared" si="20"/>
        <v>0</v>
      </c>
      <c r="Q12" s="195">
        <f t="shared" si="20"/>
        <v>0</v>
      </c>
      <c r="R12" s="196">
        <f t="shared" si="20"/>
        <v>0</v>
      </c>
      <c r="S12" s="195">
        <f t="shared" si="20"/>
        <v>0</v>
      </c>
      <c r="T12" s="196">
        <f t="shared" si="20"/>
        <v>0</v>
      </c>
      <c r="U12" s="195">
        <f t="shared" si="20"/>
        <v>6568224</v>
      </c>
      <c r="V12" s="196">
        <f t="shared" si="20"/>
        <v>0</v>
      </c>
      <c r="W12" s="196">
        <f t="shared" si="20"/>
        <v>0</v>
      </c>
      <c r="X12" s="195">
        <f t="shared" si="20"/>
        <v>0</v>
      </c>
      <c r="Y12" s="196">
        <f t="shared" si="20"/>
        <v>0</v>
      </c>
      <c r="Z12" s="196">
        <f t="shared" si="20"/>
        <v>0</v>
      </c>
      <c r="AA12" s="195">
        <f t="shared" si="20"/>
        <v>0</v>
      </c>
      <c r="AB12" s="196">
        <f t="shared" si="20"/>
        <v>0</v>
      </c>
      <c r="AC12" s="196">
        <f t="shared" si="20"/>
        <v>0</v>
      </c>
      <c r="AD12" s="195">
        <f t="shared" si="20"/>
        <v>43212000</v>
      </c>
      <c r="AE12" s="195">
        <f t="shared" si="20"/>
        <v>0</v>
      </c>
      <c r="AF12" s="196">
        <f t="shared" si="20"/>
        <v>0</v>
      </c>
      <c r="AG12" s="195">
        <f t="shared" si="20"/>
        <v>1788312</v>
      </c>
      <c r="AH12" s="195">
        <f t="shared" si="20"/>
        <v>0</v>
      </c>
      <c r="AI12" s="197">
        <f t="shared" si="20"/>
        <v>0</v>
      </c>
      <c r="AJ12" s="195">
        <f t="shared" si="17"/>
        <v>51568536</v>
      </c>
      <c r="AK12" s="195">
        <f t="shared" si="18"/>
        <v>51568536</v>
      </c>
      <c r="AL12" s="198">
        <f t="shared" si="19"/>
        <v>0</v>
      </c>
    </row>
    <row r="13" spans="1:38" ht="15.75" customHeight="1" x14ac:dyDescent="0.2">
      <c r="A13" s="199" t="s">
        <v>337</v>
      </c>
      <c r="B13" s="200">
        <f t="shared" si="10"/>
        <v>53184</v>
      </c>
      <c r="C13" s="200"/>
      <c r="D13" s="200"/>
      <c r="E13" s="200"/>
      <c r="F13" s="200">
        <f t="shared" si="2"/>
        <v>0</v>
      </c>
      <c r="G13" s="200">
        <f t="shared" si="3"/>
        <v>0</v>
      </c>
      <c r="H13" s="200">
        <f t="shared" si="11"/>
        <v>53184</v>
      </c>
      <c r="I13" s="200">
        <f t="shared" si="12"/>
        <v>0</v>
      </c>
      <c r="J13" s="200">
        <f t="shared" si="13"/>
        <v>0</v>
      </c>
      <c r="K13" s="200">
        <f t="shared" si="7"/>
        <v>0</v>
      </c>
      <c r="L13" s="200">
        <f t="shared" si="14"/>
        <v>0</v>
      </c>
      <c r="M13" s="200">
        <f t="shared" si="15"/>
        <v>0</v>
      </c>
      <c r="N13" s="200">
        <f>'Combined Lighting + Energy'!C18</f>
        <v>0</v>
      </c>
      <c r="O13" s="200">
        <f>'Combined 6.PV+7.BATTERY'!C18</f>
        <v>0</v>
      </c>
      <c r="P13" s="200">
        <f>'Combined Lighting'!C18</f>
        <v>0</v>
      </c>
      <c r="Q13" s="200"/>
      <c r="R13" s="201"/>
      <c r="S13" s="200"/>
      <c r="T13" s="201"/>
      <c r="U13" s="200">
        <f>'5. Electric Vehicle Charging Po'!C18</f>
        <v>53184</v>
      </c>
      <c r="V13" s="201"/>
      <c r="W13" s="201"/>
      <c r="X13" s="200"/>
      <c r="Y13" s="201"/>
      <c r="Z13" s="201"/>
      <c r="AA13" s="200"/>
      <c r="AB13" s="201"/>
      <c r="AC13" s="201"/>
      <c r="AD13" s="200"/>
      <c r="AE13" s="200"/>
      <c r="AF13" s="201"/>
      <c r="AG13" s="200"/>
      <c r="AH13" s="200"/>
      <c r="AI13" s="202"/>
      <c r="AJ13" s="200">
        <f t="shared" si="17"/>
        <v>53184</v>
      </c>
      <c r="AK13" s="200">
        <f t="shared" si="18"/>
        <v>53184</v>
      </c>
      <c r="AL13" s="203">
        <f t="shared" si="19"/>
        <v>0</v>
      </c>
    </row>
    <row r="14" spans="1:38" ht="15.75" customHeight="1" x14ac:dyDescent="0.2">
      <c r="A14" s="199" t="s">
        <v>350</v>
      </c>
      <c r="B14" s="200">
        <f t="shared" si="10"/>
        <v>3490200</v>
      </c>
      <c r="C14" s="200"/>
      <c r="D14" s="200"/>
      <c r="E14" s="200"/>
      <c r="F14" s="200">
        <f t="shared" si="2"/>
        <v>0</v>
      </c>
      <c r="G14" s="200">
        <f t="shared" si="3"/>
        <v>0</v>
      </c>
      <c r="H14" s="200">
        <f t="shared" si="11"/>
        <v>3490200</v>
      </c>
      <c r="I14" s="200">
        <f t="shared" si="12"/>
        <v>0</v>
      </c>
      <c r="J14" s="200">
        <f t="shared" si="13"/>
        <v>0</v>
      </c>
      <c r="K14" s="200">
        <f t="shared" si="7"/>
        <v>0</v>
      </c>
      <c r="L14" s="200">
        <f t="shared" si="14"/>
        <v>0</v>
      </c>
      <c r="M14" s="200">
        <f t="shared" si="15"/>
        <v>0</v>
      </c>
      <c r="N14" s="200">
        <f>'Combined Lighting + Energy'!C19</f>
        <v>0</v>
      </c>
      <c r="O14" s="200">
        <f>'Combined 6.PV+7.BATTERY'!C19</f>
        <v>0</v>
      </c>
      <c r="P14" s="200">
        <f>'Combined Lighting'!C19</f>
        <v>0</v>
      </c>
      <c r="Q14" s="200"/>
      <c r="R14" s="201"/>
      <c r="S14" s="200"/>
      <c r="T14" s="201"/>
      <c r="U14" s="200">
        <f>'5. Electric Vehicle Charging Po'!C19</f>
        <v>3490200</v>
      </c>
      <c r="V14" s="201"/>
      <c r="W14" s="201"/>
      <c r="X14" s="200"/>
      <c r="Y14" s="201"/>
      <c r="Z14" s="201"/>
      <c r="AA14" s="200"/>
      <c r="AB14" s="201"/>
      <c r="AC14" s="201"/>
      <c r="AD14" s="200"/>
      <c r="AE14" s="200"/>
      <c r="AF14" s="201"/>
      <c r="AG14" s="200"/>
      <c r="AH14" s="200"/>
      <c r="AI14" s="202"/>
      <c r="AJ14" s="200">
        <f t="shared" si="17"/>
        <v>3490200</v>
      </c>
      <c r="AK14" s="200">
        <f t="shared" si="18"/>
        <v>3490200</v>
      </c>
      <c r="AL14" s="203">
        <f t="shared" si="19"/>
        <v>0</v>
      </c>
    </row>
    <row r="15" spans="1:38" ht="15.75" customHeight="1" x14ac:dyDescent="0.2">
      <c r="A15" s="199" t="s">
        <v>356</v>
      </c>
      <c r="B15" s="200">
        <f t="shared" si="10"/>
        <v>3024840</v>
      </c>
      <c r="C15" s="200"/>
      <c r="D15" s="200"/>
      <c r="E15" s="200"/>
      <c r="F15" s="200">
        <f t="shared" si="2"/>
        <v>0</v>
      </c>
      <c r="G15" s="200">
        <f t="shared" si="3"/>
        <v>0</v>
      </c>
      <c r="H15" s="200">
        <f t="shared" si="11"/>
        <v>3024840</v>
      </c>
      <c r="I15" s="200">
        <f t="shared" si="12"/>
        <v>0</v>
      </c>
      <c r="J15" s="200">
        <f t="shared" si="13"/>
        <v>0</v>
      </c>
      <c r="K15" s="200">
        <f t="shared" si="7"/>
        <v>0</v>
      </c>
      <c r="L15" s="200">
        <f t="shared" si="14"/>
        <v>0</v>
      </c>
      <c r="M15" s="200">
        <f t="shared" si="15"/>
        <v>0</v>
      </c>
      <c r="N15" s="200">
        <f>'Combined Lighting + Energy'!C20</f>
        <v>0</v>
      </c>
      <c r="O15" s="200">
        <f>'Combined 6.PV+7.BATTERY'!C20</f>
        <v>0</v>
      </c>
      <c r="P15" s="200">
        <f>'Combined Lighting'!C20</f>
        <v>0</v>
      </c>
      <c r="Q15" s="200"/>
      <c r="R15" s="201"/>
      <c r="S15" s="200"/>
      <c r="T15" s="201"/>
      <c r="U15" s="200">
        <f>'5. Electric Vehicle Charging Po'!C20</f>
        <v>3024840</v>
      </c>
      <c r="V15" s="201"/>
      <c r="W15" s="201"/>
      <c r="X15" s="200"/>
      <c r="Y15" s="201"/>
      <c r="Z15" s="201"/>
      <c r="AA15" s="200"/>
      <c r="AB15" s="201"/>
      <c r="AC15" s="201"/>
      <c r="AD15" s="200"/>
      <c r="AE15" s="200"/>
      <c r="AF15" s="201"/>
      <c r="AG15" s="200"/>
      <c r="AH15" s="200"/>
      <c r="AI15" s="202"/>
      <c r="AJ15" s="200">
        <f t="shared" si="17"/>
        <v>3024840</v>
      </c>
      <c r="AK15" s="200">
        <f t="shared" si="18"/>
        <v>3024840</v>
      </c>
      <c r="AL15" s="203">
        <f t="shared" si="19"/>
        <v>0</v>
      </c>
    </row>
    <row r="16" spans="1:38" ht="15.75" customHeight="1" x14ac:dyDescent="0.2">
      <c r="A16" s="199" t="s">
        <v>367</v>
      </c>
      <c r="B16" s="200">
        <f t="shared" si="10"/>
        <v>43212000</v>
      </c>
      <c r="C16" s="200"/>
      <c r="D16" s="200"/>
      <c r="E16" s="200"/>
      <c r="F16" s="200">
        <f t="shared" si="2"/>
        <v>0</v>
      </c>
      <c r="G16" s="200">
        <f t="shared" si="3"/>
        <v>0</v>
      </c>
      <c r="H16" s="200">
        <f t="shared" si="11"/>
        <v>0</v>
      </c>
      <c r="I16" s="200">
        <f t="shared" si="12"/>
        <v>0</v>
      </c>
      <c r="J16" s="200">
        <f t="shared" si="13"/>
        <v>0</v>
      </c>
      <c r="K16" s="200">
        <f t="shared" si="7"/>
        <v>43212000</v>
      </c>
      <c r="L16" s="200">
        <f t="shared" si="14"/>
        <v>0</v>
      </c>
      <c r="M16" s="200">
        <f t="shared" si="15"/>
        <v>0</v>
      </c>
      <c r="N16" s="200">
        <f>'Combined Lighting + Energy'!C21</f>
        <v>0</v>
      </c>
      <c r="O16" s="200">
        <f>'Combined 6.PV+7.BATTERY'!C21</f>
        <v>0</v>
      </c>
      <c r="P16" s="200">
        <f>'Combined Lighting'!C21</f>
        <v>0</v>
      </c>
      <c r="Q16" s="200"/>
      <c r="R16" s="201"/>
      <c r="S16" s="200"/>
      <c r="T16" s="201"/>
      <c r="U16" s="200"/>
      <c r="V16" s="201"/>
      <c r="W16" s="201"/>
      <c r="X16" s="200"/>
      <c r="Y16" s="201"/>
      <c r="Z16" s="201"/>
      <c r="AA16" s="200"/>
      <c r="AB16" s="201"/>
      <c r="AC16" s="201"/>
      <c r="AD16" s="200">
        <f>'14. Public Information &amp; Advert'!C18</f>
        <v>43212000</v>
      </c>
      <c r="AE16" s="200"/>
      <c r="AF16" s="201"/>
      <c r="AG16" s="200"/>
      <c r="AH16" s="200"/>
      <c r="AI16" s="202"/>
      <c r="AJ16" s="200">
        <f t="shared" si="17"/>
        <v>43212000</v>
      </c>
      <c r="AK16" s="200">
        <f t="shared" si="18"/>
        <v>43212000</v>
      </c>
      <c r="AL16" s="203">
        <f t="shared" si="19"/>
        <v>0</v>
      </c>
    </row>
    <row r="17" spans="1:38" ht="15.75" customHeight="1" x14ac:dyDescent="0.2">
      <c r="A17" s="204" t="s">
        <v>374</v>
      </c>
      <c r="B17" s="205">
        <f t="shared" si="10"/>
        <v>1788312</v>
      </c>
      <c r="C17" s="205"/>
      <c r="D17" s="205"/>
      <c r="E17" s="205"/>
      <c r="F17" s="205">
        <f t="shared" si="2"/>
        <v>0</v>
      </c>
      <c r="G17" s="205">
        <f t="shared" si="3"/>
        <v>0</v>
      </c>
      <c r="H17" s="205">
        <f t="shared" si="11"/>
        <v>0</v>
      </c>
      <c r="I17" s="205">
        <f t="shared" si="12"/>
        <v>0</v>
      </c>
      <c r="J17" s="205">
        <f t="shared" si="13"/>
        <v>0</v>
      </c>
      <c r="K17" s="205">
        <f t="shared" si="7"/>
        <v>0</v>
      </c>
      <c r="L17" s="205">
        <f t="shared" si="14"/>
        <v>0</v>
      </c>
      <c r="M17" s="205">
        <f t="shared" si="15"/>
        <v>1788312</v>
      </c>
      <c r="N17" s="205">
        <f>'Combined Lighting + Energy'!C22</f>
        <v>0</v>
      </c>
      <c r="O17" s="205">
        <f>'Combined 6.PV+7.BATTERY'!C22</f>
        <v>0</v>
      </c>
      <c r="P17" s="205">
        <f>'Combined Lighting'!C22</f>
        <v>0</v>
      </c>
      <c r="Q17" s="205"/>
      <c r="R17" s="206"/>
      <c r="S17" s="205"/>
      <c r="T17" s="206"/>
      <c r="U17" s="205"/>
      <c r="V17" s="206"/>
      <c r="W17" s="206"/>
      <c r="X17" s="205"/>
      <c r="Y17" s="206"/>
      <c r="Z17" s="206"/>
      <c r="AA17" s="205"/>
      <c r="AB17" s="206"/>
      <c r="AC17" s="206"/>
      <c r="AD17" s="205"/>
      <c r="AE17" s="205"/>
      <c r="AF17" s="206"/>
      <c r="AG17" s="205">
        <f>'17. Wifi '!C18</f>
        <v>1788312</v>
      </c>
      <c r="AH17" s="205"/>
      <c r="AI17" s="207"/>
      <c r="AJ17" s="205">
        <f t="shared" si="17"/>
        <v>1788312</v>
      </c>
      <c r="AK17" s="205">
        <f t="shared" si="18"/>
        <v>1788312</v>
      </c>
      <c r="AL17" s="208">
        <f t="shared" si="19"/>
        <v>0</v>
      </c>
    </row>
    <row r="18" spans="1:38" ht="15.75" customHeight="1" x14ac:dyDescent="0.2">
      <c r="A18" s="193" t="s">
        <v>387</v>
      </c>
      <c r="B18" s="195">
        <f t="shared" si="10"/>
        <v>550015632</v>
      </c>
      <c r="C18" s="195"/>
      <c r="D18" s="195"/>
      <c r="E18" s="195"/>
      <c r="F18" s="195">
        <f t="shared" si="2"/>
        <v>0</v>
      </c>
      <c r="G18" s="195">
        <f t="shared" si="3"/>
        <v>419821200</v>
      </c>
      <c r="H18" s="195">
        <f t="shared" si="11"/>
        <v>306339840</v>
      </c>
      <c r="I18" s="195">
        <f t="shared" si="12"/>
        <v>0</v>
      </c>
      <c r="J18" s="195">
        <f t="shared" si="13"/>
        <v>0</v>
      </c>
      <c r="K18" s="195">
        <f t="shared" si="7"/>
        <v>0</v>
      </c>
      <c r="L18" s="195">
        <f t="shared" si="14"/>
        <v>0</v>
      </c>
      <c r="M18" s="195">
        <f t="shared" si="15"/>
        <v>0</v>
      </c>
      <c r="N18" s="195">
        <f t="shared" ref="N18:AI18" si="21">N19+N20</f>
        <v>550015632</v>
      </c>
      <c r="O18" s="195">
        <f t="shared" si="21"/>
        <v>306339840</v>
      </c>
      <c r="P18" s="195">
        <f t="shared" si="21"/>
        <v>419821200</v>
      </c>
      <c r="Q18" s="195">
        <f t="shared" si="21"/>
        <v>0</v>
      </c>
      <c r="R18" s="196">
        <f t="shared" si="21"/>
        <v>0</v>
      </c>
      <c r="S18" s="195">
        <f t="shared" si="21"/>
        <v>339048000</v>
      </c>
      <c r="T18" s="196">
        <f t="shared" si="21"/>
        <v>161546400</v>
      </c>
      <c r="U18" s="195">
        <f t="shared" si="21"/>
        <v>0</v>
      </c>
      <c r="V18" s="196">
        <f t="shared" si="21"/>
        <v>191462400</v>
      </c>
      <c r="W18" s="196">
        <f t="shared" si="21"/>
        <v>191462400</v>
      </c>
      <c r="X18" s="195">
        <f t="shared" si="21"/>
        <v>0</v>
      </c>
      <c r="Y18" s="196">
        <f t="shared" si="21"/>
        <v>0</v>
      </c>
      <c r="Z18" s="196">
        <f t="shared" si="21"/>
        <v>0</v>
      </c>
      <c r="AA18" s="195">
        <f t="shared" si="21"/>
        <v>0</v>
      </c>
      <c r="AB18" s="196">
        <f t="shared" si="21"/>
        <v>0</v>
      </c>
      <c r="AC18" s="196">
        <f t="shared" si="21"/>
        <v>0</v>
      </c>
      <c r="AD18" s="195">
        <f t="shared" si="21"/>
        <v>0</v>
      </c>
      <c r="AE18" s="195">
        <f t="shared" si="21"/>
        <v>0</v>
      </c>
      <c r="AF18" s="196">
        <f t="shared" si="21"/>
        <v>0</v>
      </c>
      <c r="AG18" s="195">
        <f t="shared" si="21"/>
        <v>0</v>
      </c>
      <c r="AH18" s="195">
        <f t="shared" si="21"/>
        <v>0</v>
      </c>
      <c r="AI18" s="197">
        <f t="shared" si="21"/>
        <v>0</v>
      </c>
      <c r="AJ18" s="195">
        <f t="shared" si="17"/>
        <v>883519200</v>
      </c>
      <c r="AK18" s="195">
        <f t="shared" si="18"/>
        <v>883519200</v>
      </c>
      <c r="AL18" s="198">
        <f t="shared" si="19"/>
        <v>333503568</v>
      </c>
    </row>
    <row r="19" spans="1:38" ht="15.75" customHeight="1" x14ac:dyDescent="0.2">
      <c r="A19" s="214" t="s">
        <v>392</v>
      </c>
      <c r="B19" s="215">
        <f t="shared" si="10"/>
        <v>405421631.99999994</v>
      </c>
      <c r="C19" s="215"/>
      <c r="D19" s="215"/>
      <c r="E19" s="215"/>
      <c r="F19" s="215">
        <f t="shared" si="2"/>
        <v>0</v>
      </c>
      <c r="G19" s="215">
        <f t="shared" si="3"/>
        <v>275227200</v>
      </c>
      <c r="H19" s="215">
        <f t="shared" si="11"/>
        <v>306339840</v>
      </c>
      <c r="I19" s="215">
        <f t="shared" si="12"/>
        <v>0</v>
      </c>
      <c r="J19" s="215">
        <f t="shared" si="13"/>
        <v>0</v>
      </c>
      <c r="K19" s="215">
        <f t="shared" si="7"/>
        <v>0</v>
      </c>
      <c r="L19" s="215">
        <f t="shared" si="14"/>
        <v>0</v>
      </c>
      <c r="M19" s="215">
        <f t="shared" si="15"/>
        <v>0</v>
      </c>
      <c r="N19" s="215">
        <f>'Combined Lighting + Energy'!C24</f>
        <v>405421631.99999994</v>
      </c>
      <c r="O19" s="215">
        <f>'Combined 6.PV+7.BATTERY'!C24</f>
        <v>306339840</v>
      </c>
      <c r="P19" s="215">
        <f>'Combined Lighting'!C24</f>
        <v>275227200</v>
      </c>
      <c r="Q19" s="215"/>
      <c r="R19" s="216"/>
      <c r="S19" s="215">
        <f>'3. LED upgrade only '!C24</f>
        <v>239328000</v>
      </c>
      <c r="T19" s="216">
        <f>'4. Control lighting management '!C24</f>
        <v>71798400</v>
      </c>
      <c r="U19" s="215"/>
      <c r="V19" s="216">
        <f>'6. Photo Voltaic (PV)  (2)'!C24</f>
        <v>191462400</v>
      </c>
      <c r="W19" s="216">
        <f>'7. Energy Storage (and DC Suppl'!C24</f>
        <v>191462400</v>
      </c>
      <c r="X19" s="215"/>
      <c r="Y19" s="216"/>
      <c r="Z19" s="216"/>
      <c r="AA19" s="215"/>
      <c r="AB19" s="216"/>
      <c r="AC19" s="216"/>
      <c r="AD19" s="215"/>
      <c r="AE19" s="215"/>
      <c r="AF19" s="216"/>
      <c r="AG19" s="215"/>
      <c r="AH19" s="215"/>
      <c r="AI19" s="217"/>
      <c r="AJ19" s="215">
        <f t="shared" si="17"/>
        <v>694051200</v>
      </c>
      <c r="AK19" s="215">
        <f t="shared" si="18"/>
        <v>694051200</v>
      </c>
      <c r="AL19" s="218">
        <f t="shared" si="19"/>
        <v>288629568.00000006</v>
      </c>
    </row>
    <row r="20" spans="1:38" ht="15.75" customHeight="1" x14ac:dyDescent="0.2">
      <c r="A20" s="204" t="s">
        <v>398</v>
      </c>
      <c r="B20" s="205">
        <f t="shared" si="10"/>
        <v>144594000</v>
      </c>
      <c r="C20" s="205"/>
      <c r="D20" s="205"/>
      <c r="E20" s="205"/>
      <c r="F20" s="205">
        <f t="shared" si="2"/>
        <v>0</v>
      </c>
      <c r="G20" s="205">
        <f t="shared" si="3"/>
        <v>144594000</v>
      </c>
      <c r="H20" s="205">
        <f t="shared" si="11"/>
        <v>0</v>
      </c>
      <c r="I20" s="205">
        <f t="shared" si="12"/>
        <v>0</v>
      </c>
      <c r="J20" s="205">
        <f t="shared" si="13"/>
        <v>0</v>
      </c>
      <c r="K20" s="205">
        <f t="shared" si="7"/>
        <v>0</v>
      </c>
      <c r="L20" s="205">
        <f t="shared" si="14"/>
        <v>0</v>
      </c>
      <c r="M20" s="205">
        <f t="shared" si="15"/>
        <v>0</v>
      </c>
      <c r="N20" s="205">
        <f>'Combined Lighting + Energy'!C25</f>
        <v>144594000</v>
      </c>
      <c r="O20" s="205"/>
      <c r="P20" s="205">
        <f>'Combined Lighting'!C25</f>
        <v>144594000</v>
      </c>
      <c r="Q20" s="205"/>
      <c r="R20" s="206"/>
      <c r="S20" s="205">
        <f>'3. LED upgrade only '!C25</f>
        <v>99720000</v>
      </c>
      <c r="T20" s="206">
        <f>'4. Control lighting management '!C25</f>
        <v>89748000</v>
      </c>
      <c r="U20" s="205"/>
      <c r="V20" s="206"/>
      <c r="W20" s="206"/>
      <c r="X20" s="205"/>
      <c r="Y20" s="206"/>
      <c r="Z20" s="206"/>
      <c r="AA20" s="205"/>
      <c r="AB20" s="206"/>
      <c r="AC20" s="206"/>
      <c r="AD20" s="205"/>
      <c r="AE20" s="205"/>
      <c r="AF20" s="206"/>
      <c r="AG20" s="205"/>
      <c r="AH20" s="205"/>
      <c r="AI20" s="207"/>
      <c r="AJ20" s="205">
        <f t="shared" si="17"/>
        <v>189468000</v>
      </c>
      <c r="AK20" s="205">
        <f t="shared" si="18"/>
        <v>189468000</v>
      </c>
      <c r="AL20" s="208">
        <f t="shared" si="19"/>
        <v>44874000</v>
      </c>
    </row>
    <row r="21" spans="1:38" ht="15.75" customHeight="1" x14ac:dyDescent="0.2">
      <c r="A21" s="209" t="s">
        <v>537</v>
      </c>
      <c r="B21" s="210">
        <f t="shared" si="10"/>
        <v>317464344</v>
      </c>
      <c r="C21" s="210"/>
      <c r="D21" s="210"/>
      <c r="E21" s="210"/>
      <c r="F21" s="210">
        <f t="shared" si="2"/>
        <v>-23268000</v>
      </c>
      <c r="G21" s="210">
        <f t="shared" si="3"/>
        <v>339443136</v>
      </c>
      <c r="H21" s="210">
        <f t="shared" si="11"/>
        <v>298302408</v>
      </c>
      <c r="I21" s="210">
        <f t="shared" si="12"/>
        <v>-14293200</v>
      </c>
      <c r="J21" s="210">
        <f t="shared" si="13"/>
        <v>-4986504</v>
      </c>
      <c r="K21" s="210">
        <f t="shared" si="7"/>
        <v>41550000</v>
      </c>
      <c r="L21" s="210">
        <f t="shared" si="14"/>
        <v>-139608000</v>
      </c>
      <c r="M21" s="210">
        <f t="shared" si="15"/>
        <v>-3530088</v>
      </c>
      <c r="N21" s="210">
        <f t="shared" ref="N21:AI21" si="22">-N11+N12+N18</f>
        <v>457006368</v>
      </c>
      <c r="O21" s="210">
        <f t="shared" si="22"/>
        <v>293708640</v>
      </c>
      <c r="P21" s="210">
        <f t="shared" si="22"/>
        <v>339443136</v>
      </c>
      <c r="Q21" s="210">
        <f t="shared" si="22"/>
        <v>-23268000</v>
      </c>
      <c r="R21" s="211">
        <f t="shared" si="22"/>
        <v>-34902000</v>
      </c>
      <c r="S21" s="210">
        <f t="shared" si="22"/>
        <v>299160000</v>
      </c>
      <c r="T21" s="211">
        <f t="shared" si="22"/>
        <v>121056336</v>
      </c>
      <c r="U21" s="210">
        <f t="shared" si="22"/>
        <v>4593768</v>
      </c>
      <c r="V21" s="211">
        <f t="shared" si="22"/>
        <v>182820000</v>
      </c>
      <c r="W21" s="211">
        <f t="shared" si="22"/>
        <v>187473600</v>
      </c>
      <c r="X21" s="210">
        <f t="shared" si="22"/>
        <v>-12631200</v>
      </c>
      <c r="Y21" s="211">
        <f t="shared" si="22"/>
        <v>-1329600</v>
      </c>
      <c r="Z21" s="211">
        <f t="shared" si="22"/>
        <v>-332400</v>
      </c>
      <c r="AA21" s="210">
        <f t="shared" si="22"/>
        <v>-1994568</v>
      </c>
      <c r="AB21" s="211">
        <f t="shared" si="22"/>
        <v>-1994568</v>
      </c>
      <c r="AC21" s="211">
        <f t="shared" si="22"/>
        <v>-997368</v>
      </c>
      <c r="AD21" s="210">
        <f t="shared" si="22"/>
        <v>41550000</v>
      </c>
      <c r="AE21" s="210">
        <f t="shared" si="22"/>
        <v>-130300800</v>
      </c>
      <c r="AF21" s="211">
        <f t="shared" si="22"/>
        <v>-9307200</v>
      </c>
      <c r="AG21" s="210">
        <f t="shared" si="22"/>
        <v>458712</v>
      </c>
      <c r="AH21" s="210">
        <f t="shared" si="22"/>
        <v>-3324000</v>
      </c>
      <c r="AI21" s="212">
        <f t="shared" si="22"/>
        <v>-664800</v>
      </c>
      <c r="AJ21" s="210">
        <f t="shared" si="17"/>
        <v>616065912</v>
      </c>
      <c r="AK21" s="210">
        <f t="shared" si="18"/>
        <v>650967912</v>
      </c>
      <c r="AL21" s="213">
        <f t="shared" si="19"/>
        <v>333503568</v>
      </c>
    </row>
    <row r="22" spans="1:38" ht="15.75" customHeight="1" x14ac:dyDescent="0.2">
      <c r="A22" s="193" t="s">
        <v>538</v>
      </c>
      <c r="B22" s="195">
        <f t="shared" si="10"/>
        <v>499752768.31308496</v>
      </c>
      <c r="C22" s="195"/>
      <c r="D22" s="195"/>
      <c r="E22" s="195"/>
      <c r="F22" s="195">
        <f t="shared" si="2"/>
        <v>0</v>
      </c>
      <c r="G22" s="195">
        <f t="shared" si="3"/>
        <v>723302.39999999979</v>
      </c>
      <c r="H22" s="195">
        <f t="shared" si="11"/>
        <v>1669977.5999999999</v>
      </c>
      <c r="I22" s="195">
        <f t="shared" si="12"/>
        <v>207417600</v>
      </c>
      <c r="J22" s="195">
        <f t="shared" si="13"/>
        <v>62902314.340991892</v>
      </c>
      <c r="K22" s="195">
        <f t="shared" si="7"/>
        <v>0</v>
      </c>
      <c r="L22" s="195">
        <f t="shared" si="14"/>
        <v>227039573.97209302</v>
      </c>
      <c r="M22" s="195">
        <f t="shared" si="15"/>
        <v>0</v>
      </c>
      <c r="N22" s="195">
        <f t="shared" ref="N22:AI22" si="23">N23+N24+N25+N26+N27+N28+N29</f>
        <v>2393279.9999999995</v>
      </c>
      <c r="O22" s="195">
        <f t="shared" si="23"/>
        <v>1669977.5999999999</v>
      </c>
      <c r="P22" s="195">
        <f t="shared" si="23"/>
        <v>723302.39999999979</v>
      </c>
      <c r="Q22" s="195">
        <f t="shared" si="23"/>
        <v>0</v>
      </c>
      <c r="R22" s="196">
        <f t="shared" si="23"/>
        <v>0</v>
      </c>
      <c r="S22" s="195">
        <f t="shared" si="23"/>
        <v>361651.1999999999</v>
      </c>
      <c r="T22" s="196">
        <f t="shared" si="23"/>
        <v>361651.1999999999</v>
      </c>
      <c r="U22" s="195">
        <f t="shared" si="23"/>
        <v>0</v>
      </c>
      <c r="V22" s="196">
        <f t="shared" si="23"/>
        <v>1537017.5999999999</v>
      </c>
      <c r="W22" s="196">
        <f t="shared" si="23"/>
        <v>132960</v>
      </c>
      <c r="X22" s="195">
        <f t="shared" si="23"/>
        <v>207417600</v>
      </c>
      <c r="Y22" s="196">
        <f t="shared" si="23"/>
        <v>0</v>
      </c>
      <c r="Z22" s="196">
        <f t="shared" si="23"/>
        <v>0</v>
      </c>
      <c r="AA22" s="195">
        <f t="shared" si="23"/>
        <v>361651.1999999999</v>
      </c>
      <c r="AB22" s="196">
        <f t="shared" si="23"/>
        <v>2440347.8400000008</v>
      </c>
      <c r="AC22" s="196">
        <f t="shared" si="23"/>
        <v>60100315.300991893</v>
      </c>
      <c r="AD22" s="195">
        <f t="shared" si="23"/>
        <v>0</v>
      </c>
      <c r="AE22" s="195">
        <f t="shared" si="23"/>
        <v>227039573.97209302</v>
      </c>
      <c r="AF22" s="196">
        <f t="shared" si="23"/>
        <v>0</v>
      </c>
      <c r="AG22" s="195">
        <f t="shared" si="23"/>
        <v>0</v>
      </c>
      <c r="AH22" s="195">
        <f t="shared" si="23"/>
        <v>0</v>
      </c>
      <c r="AI22" s="197">
        <f t="shared" si="23"/>
        <v>0</v>
      </c>
      <c r="AJ22" s="195">
        <f t="shared" si="17"/>
        <v>499752768.31308484</v>
      </c>
      <c r="AK22" s="195">
        <f t="shared" si="18"/>
        <v>499752768.31308484</v>
      </c>
      <c r="AL22" s="198">
        <f t="shared" si="19"/>
        <v>0</v>
      </c>
    </row>
    <row r="23" spans="1:38" ht="15.75" customHeight="1" x14ac:dyDescent="0.2">
      <c r="A23" s="219" t="s">
        <v>406</v>
      </c>
      <c r="B23" s="220">
        <f t="shared" si="10"/>
        <v>2621971.1999999993</v>
      </c>
      <c r="C23" s="220"/>
      <c r="D23" s="220"/>
      <c r="E23" s="220"/>
      <c r="F23" s="220">
        <f t="shared" si="2"/>
        <v>0</v>
      </c>
      <c r="G23" s="220">
        <f t="shared" si="3"/>
        <v>723302.39999999979</v>
      </c>
      <c r="H23" s="220">
        <f t="shared" si="11"/>
        <v>1537017.5999999999</v>
      </c>
      <c r="I23" s="220">
        <f t="shared" si="12"/>
        <v>0</v>
      </c>
      <c r="J23" s="220">
        <f t="shared" si="13"/>
        <v>361651.1999999999</v>
      </c>
      <c r="K23" s="220">
        <f t="shared" si="7"/>
        <v>0</v>
      </c>
      <c r="L23" s="220">
        <f t="shared" si="14"/>
        <v>0</v>
      </c>
      <c r="M23" s="220">
        <f t="shared" si="15"/>
        <v>0</v>
      </c>
      <c r="N23" s="220">
        <f>'Combined Lighting + Energy'!C31</f>
        <v>2260319.9999999995</v>
      </c>
      <c r="O23" s="220">
        <f>'Combined 6.PV+7.BATTERY'!C31</f>
        <v>1537017.5999999999</v>
      </c>
      <c r="P23" s="220">
        <f>'Combined Lighting'!C31</f>
        <v>723302.39999999979</v>
      </c>
      <c r="Q23" s="220"/>
      <c r="R23" s="222"/>
      <c r="S23" s="220">
        <f>'3. LED upgrade only '!C31</f>
        <v>361651.1999999999</v>
      </c>
      <c r="T23" s="222">
        <f>'4. Control lighting management '!C31</f>
        <v>361651.1999999999</v>
      </c>
      <c r="U23" s="220"/>
      <c r="V23" s="222">
        <f>'6. Photo Voltaic (PV)  (2)'!C31</f>
        <v>1537017.5999999999</v>
      </c>
      <c r="W23" s="222"/>
      <c r="X23" s="220"/>
      <c r="Y23" s="222"/>
      <c r="Z23" s="222"/>
      <c r="AA23" s="220">
        <f>'11. Air Quality Sensor '!C31</f>
        <v>361651.1999999999</v>
      </c>
      <c r="AB23" s="222"/>
      <c r="AC23" s="222"/>
      <c r="AD23" s="220"/>
      <c r="AE23" s="220"/>
      <c r="AF23" s="222"/>
      <c r="AG23" s="220"/>
      <c r="AH23" s="220"/>
      <c r="AI23" s="224"/>
      <c r="AJ23" s="220">
        <f t="shared" si="17"/>
        <v>2621971.1999999993</v>
      </c>
      <c r="AK23" s="220">
        <f t="shared" si="18"/>
        <v>2621971.1999999993</v>
      </c>
      <c r="AL23" s="225">
        <f t="shared" si="19"/>
        <v>0</v>
      </c>
    </row>
    <row r="24" spans="1:38" ht="15.75" customHeight="1" x14ac:dyDescent="0.2">
      <c r="A24" s="219" t="s">
        <v>412</v>
      </c>
      <c r="B24" s="220">
        <f t="shared" si="10"/>
        <v>132960</v>
      </c>
      <c r="C24" s="220"/>
      <c r="D24" s="220"/>
      <c r="E24" s="220"/>
      <c r="F24" s="220">
        <f t="shared" si="2"/>
        <v>0</v>
      </c>
      <c r="G24" s="220">
        <f t="shared" si="3"/>
        <v>0</v>
      </c>
      <c r="H24" s="220">
        <f t="shared" si="11"/>
        <v>132960</v>
      </c>
      <c r="I24" s="220">
        <f t="shared" si="12"/>
        <v>0</v>
      </c>
      <c r="J24" s="220">
        <f t="shared" si="13"/>
        <v>0</v>
      </c>
      <c r="K24" s="220">
        <f t="shared" si="7"/>
        <v>0</v>
      </c>
      <c r="L24" s="220">
        <f t="shared" si="14"/>
        <v>0</v>
      </c>
      <c r="M24" s="220">
        <f t="shared" si="15"/>
        <v>0</v>
      </c>
      <c r="N24" s="220">
        <f>'Combined Lighting + Energy'!C32</f>
        <v>132960</v>
      </c>
      <c r="O24" s="220">
        <f>'Combined 6.PV+7.BATTERY'!C32</f>
        <v>132960</v>
      </c>
      <c r="P24" s="220"/>
      <c r="Q24" s="220"/>
      <c r="R24" s="222"/>
      <c r="S24" s="220"/>
      <c r="T24" s="222"/>
      <c r="U24" s="220"/>
      <c r="V24" s="222"/>
      <c r="W24" s="222">
        <f>'7. Energy Storage (and DC Suppl'!C31</f>
        <v>132960</v>
      </c>
      <c r="X24" s="220"/>
      <c r="Y24" s="222"/>
      <c r="Z24" s="222"/>
      <c r="AA24" s="220"/>
      <c r="AB24" s="222"/>
      <c r="AC24" s="222"/>
      <c r="AD24" s="220"/>
      <c r="AE24" s="220"/>
      <c r="AF24" s="222"/>
      <c r="AG24" s="220"/>
      <c r="AH24" s="220"/>
      <c r="AI24" s="224"/>
      <c r="AJ24" s="220">
        <f t="shared" si="17"/>
        <v>132960</v>
      </c>
      <c r="AK24" s="220">
        <f t="shared" si="18"/>
        <v>132960</v>
      </c>
      <c r="AL24" s="225">
        <f t="shared" si="19"/>
        <v>0</v>
      </c>
    </row>
    <row r="25" spans="1:38" ht="15.75" customHeight="1" x14ac:dyDescent="0.2">
      <c r="A25" s="219" t="s">
        <v>413</v>
      </c>
      <c r="B25" s="220">
        <f t="shared" si="10"/>
        <v>207417600</v>
      </c>
      <c r="C25" s="220"/>
      <c r="D25" s="220"/>
      <c r="E25" s="220"/>
      <c r="F25" s="220">
        <f t="shared" si="2"/>
        <v>0</v>
      </c>
      <c r="G25" s="220">
        <f t="shared" si="3"/>
        <v>0</v>
      </c>
      <c r="H25" s="220">
        <f t="shared" si="11"/>
        <v>0</v>
      </c>
      <c r="I25" s="220">
        <f t="shared" si="12"/>
        <v>207417600</v>
      </c>
      <c r="J25" s="220">
        <f t="shared" si="13"/>
        <v>0</v>
      </c>
      <c r="K25" s="220">
        <f t="shared" si="7"/>
        <v>0</v>
      </c>
      <c r="L25" s="220">
        <f t="shared" si="14"/>
        <v>0</v>
      </c>
      <c r="M25" s="220">
        <f t="shared" si="15"/>
        <v>0</v>
      </c>
      <c r="N25" s="220"/>
      <c r="O25" s="220"/>
      <c r="P25" s="220"/>
      <c r="Q25" s="220"/>
      <c r="R25" s="222"/>
      <c r="S25" s="220"/>
      <c r="T25" s="222"/>
      <c r="U25" s="220"/>
      <c r="V25" s="222"/>
      <c r="W25" s="222"/>
      <c r="X25" s="220">
        <f>'8. CCTV '!C31</f>
        <v>207417600</v>
      </c>
      <c r="Y25" s="222"/>
      <c r="Z25" s="222"/>
      <c r="AA25" s="220"/>
      <c r="AB25" s="222"/>
      <c r="AC25" s="222"/>
      <c r="AD25" s="220"/>
      <c r="AE25" s="220"/>
      <c r="AF25" s="222"/>
      <c r="AG25" s="220"/>
      <c r="AH25" s="220"/>
      <c r="AI25" s="224"/>
      <c r="AJ25" s="220">
        <f t="shared" si="17"/>
        <v>207417600</v>
      </c>
      <c r="AK25" s="220">
        <f t="shared" si="18"/>
        <v>207417600</v>
      </c>
      <c r="AL25" s="225">
        <f t="shared" si="19"/>
        <v>0</v>
      </c>
    </row>
    <row r="26" spans="1:38" ht="15.75" customHeight="1" x14ac:dyDescent="0.2">
      <c r="A26" s="219" t="s">
        <v>414</v>
      </c>
      <c r="B26" s="220">
        <f t="shared" si="10"/>
        <v>2440347.8400000008</v>
      </c>
      <c r="C26" s="220"/>
      <c r="D26" s="220"/>
      <c r="E26" s="220"/>
      <c r="F26" s="220">
        <f t="shared" si="2"/>
        <v>0</v>
      </c>
      <c r="G26" s="220">
        <f t="shared" si="3"/>
        <v>0</v>
      </c>
      <c r="H26" s="220">
        <f t="shared" si="11"/>
        <v>0</v>
      </c>
      <c r="I26" s="220">
        <f t="shared" si="12"/>
        <v>0</v>
      </c>
      <c r="J26" s="220">
        <f t="shared" si="13"/>
        <v>2440347.8400000008</v>
      </c>
      <c r="K26" s="220">
        <f t="shared" si="7"/>
        <v>0</v>
      </c>
      <c r="L26" s="220">
        <f t="shared" si="14"/>
        <v>0</v>
      </c>
      <c r="M26" s="220">
        <f t="shared" si="15"/>
        <v>0</v>
      </c>
      <c r="N26" s="220"/>
      <c r="O26" s="220"/>
      <c r="P26" s="220"/>
      <c r="Q26" s="220"/>
      <c r="R26" s="222"/>
      <c r="S26" s="220"/>
      <c r="T26" s="222"/>
      <c r="U26" s="220"/>
      <c r="V26" s="222"/>
      <c r="W26" s="222"/>
      <c r="X26" s="220"/>
      <c r="Y26" s="222"/>
      <c r="Z26" s="222"/>
      <c r="AA26" s="220"/>
      <c r="AB26" s="222">
        <f>'12. Noise Sensor '!C31</f>
        <v>2440347.8400000008</v>
      </c>
      <c r="AC26" s="222"/>
      <c r="AD26" s="220"/>
      <c r="AE26" s="220"/>
      <c r="AF26" s="222"/>
      <c r="AG26" s="220"/>
      <c r="AH26" s="220"/>
      <c r="AI26" s="224"/>
      <c r="AJ26" s="220">
        <f t="shared" si="17"/>
        <v>2440347.8400000008</v>
      </c>
      <c r="AK26" s="220">
        <f t="shared" si="18"/>
        <v>2440347.8400000008</v>
      </c>
      <c r="AL26" s="225">
        <f t="shared" si="19"/>
        <v>0</v>
      </c>
    </row>
    <row r="27" spans="1:38" ht="15.75" customHeight="1" x14ac:dyDescent="0.2">
      <c r="A27" s="219" t="s">
        <v>422</v>
      </c>
      <c r="B27" s="220">
        <f t="shared" si="10"/>
        <v>60100315.300991893</v>
      </c>
      <c r="C27" s="220"/>
      <c r="D27" s="220"/>
      <c r="E27" s="220"/>
      <c r="F27" s="220">
        <f t="shared" si="2"/>
        <v>0</v>
      </c>
      <c r="G27" s="220">
        <f t="shared" si="3"/>
        <v>0</v>
      </c>
      <c r="H27" s="220">
        <f t="shared" si="11"/>
        <v>0</v>
      </c>
      <c r="I27" s="220">
        <f t="shared" si="12"/>
        <v>0</v>
      </c>
      <c r="J27" s="220">
        <f t="shared" si="13"/>
        <v>60100315.300991893</v>
      </c>
      <c r="K27" s="220">
        <f t="shared" si="7"/>
        <v>0</v>
      </c>
      <c r="L27" s="220">
        <f t="shared" si="14"/>
        <v>0</v>
      </c>
      <c r="M27" s="220">
        <f t="shared" si="15"/>
        <v>0</v>
      </c>
      <c r="N27" s="220"/>
      <c r="O27" s="220"/>
      <c r="P27" s="220"/>
      <c r="Q27" s="220"/>
      <c r="R27" s="222"/>
      <c r="S27" s="220"/>
      <c r="T27" s="222"/>
      <c r="U27" s="220"/>
      <c r="V27" s="222"/>
      <c r="W27" s="222"/>
      <c r="X27" s="220"/>
      <c r="Y27" s="222"/>
      <c r="Z27" s="222"/>
      <c r="AA27" s="220"/>
      <c r="AB27" s="222"/>
      <c r="AC27" s="222">
        <f>'13. Water Level Sensor '!C31</f>
        <v>60100315.300991893</v>
      </c>
      <c r="AD27" s="220"/>
      <c r="AE27" s="220"/>
      <c r="AF27" s="222"/>
      <c r="AG27" s="220"/>
      <c r="AH27" s="220"/>
      <c r="AI27" s="224"/>
      <c r="AJ27" s="220">
        <f t="shared" si="17"/>
        <v>60100315.300991893</v>
      </c>
      <c r="AK27" s="220">
        <f t="shared" si="18"/>
        <v>60100315.300991893</v>
      </c>
      <c r="AL27" s="225">
        <f t="shared" si="19"/>
        <v>0</v>
      </c>
    </row>
    <row r="28" spans="1:38" ht="15.75" customHeight="1" x14ac:dyDescent="0.2">
      <c r="A28" s="219" t="s">
        <v>426</v>
      </c>
      <c r="B28" s="220">
        <f t="shared" si="10"/>
        <v>3666773.9720930234</v>
      </c>
      <c r="C28" s="220"/>
      <c r="D28" s="220"/>
      <c r="E28" s="220"/>
      <c r="F28" s="220">
        <f t="shared" si="2"/>
        <v>0</v>
      </c>
      <c r="G28" s="220">
        <f t="shared" si="3"/>
        <v>0</v>
      </c>
      <c r="H28" s="220">
        <f t="shared" si="11"/>
        <v>0</v>
      </c>
      <c r="I28" s="220">
        <f t="shared" si="12"/>
        <v>0</v>
      </c>
      <c r="J28" s="220">
        <f t="shared" si="13"/>
        <v>0</v>
      </c>
      <c r="K28" s="220">
        <f t="shared" si="7"/>
        <v>0</v>
      </c>
      <c r="L28" s="220">
        <f t="shared" si="14"/>
        <v>3666773.9720930234</v>
      </c>
      <c r="M28" s="220">
        <f t="shared" si="15"/>
        <v>0</v>
      </c>
      <c r="N28" s="220"/>
      <c r="O28" s="220"/>
      <c r="P28" s="220"/>
      <c r="Q28" s="220"/>
      <c r="R28" s="222"/>
      <c r="S28" s="220"/>
      <c r="T28" s="222"/>
      <c r="U28" s="220"/>
      <c r="V28" s="222"/>
      <c r="W28" s="222"/>
      <c r="X28" s="220"/>
      <c r="Y28" s="222"/>
      <c r="Z28" s="222"/>
      <c r="AA28" s="220"/>
      <c r="AB28" s="222"/>
      <c r="AC28" s="222"/>
      <c r="AD28" s="220"/>
      <c r="AE28" s="220">
        <f>'15. Traffic Monitoring (People '!C31</f>
        <v>3666773.9720930234</v>
      </c>
      <c r="AF28" s="222"/>
      <c r="AG28" s="220"/>
      <c r="AH28" s="220"/>
      <c r="AI28" s="224"/>
      <c r="AJ28" s="220">
        <f t="shared" si="17"/>
        <v>3666773.9720930234</v>
      </c>
      <c r="AK28" s="220">
        <f t="shared" si="18"/>
        <v>3666773.9720930234</v>
      </c>
      <c r="AL28" s="225">
        <f t="shared" si="19"/>
        <v>0</v>
      </c>
    </row>
    <row r="29" spans="1:38" ht="15.75" customHeight="1" x14ac:dyDescent="0.2">
      <c r="A29" s="226" t="s">
        <v>432</v>
      </c>
      <c r="B29" s="227">
        <f t="shared" si="10"/>
        <v>223372800</v>
      </c>
      <c r="C29" s="227"/>
      <c r="D29" s="227"/>
      <c r="E29" s="227"/>
      <c r="F29" s="227">
        <f t="shared" si="2"/>
        <v>0</v>
      </c>
      <c r="G29" s="227">
        <f t="shared" si="3"/>
        <v>0</v>
      </c>
      <c r="H29" s="227">
        <f t="shared" si="11"/>
        <v>0</v>
      </c>
      <c r="I29" s="227">
        <f t="shared" si="12"/>
        <v>0</v>
      </c>
      <c r="J29" s="227">
        <f t="shared" si="13"/>
        <v>0</v>
      </c>
      <c r="K29" s="227">
        <f t="shared" si="7"/>
        <v>0</v>
      </c>
      <c r="L29" s="227">
        <f t="shared" si="14"/>
        <v>223372800</v>
      </c>
      <c r="M29" s="227">
        <f t="shared" si="15"/>
        <v>0</v>
      </c>
      <c r="N29" s="227"/>
      <c r="O29" s="227"/>
      <c r="P29" s="227"/>
      <c r="Q29" s="227"/>
      <c r="R29" s="229"/>
      <c r="S29" s="227"/>
      <c r="T29" s="229"/>
      <c r="U29" s="227"/>
      <c r="V29" s="229"/>
      <c r="W29" s="229"/>
      <c r="X29" s="227"/>
      <c r="Y29" s="229"/>
      <c r="Z29" s="229"/>
      <c r="AA29" s="227"/>
      <c r="AB29" s="229"/>
      <c r="AC29" s="229"/>
      <c r="AD29" s="227"/>
      <c r="AE29" s="227">
        <f>'15. Traffic Monitoring (People '!C32</f>
        <v>223372800</v>
      </c>
      <c r="AF29" s="229"/>
      <c r="AG29" s="227"/>
      <c r="AH29" s="227"/>
      <c r="AI29" s="230"/>
      <c r="AJ29" s="227">
        <f t="shared" si="17"/>
        <v>223372800</v>
      </c>
      <c r="AK29" s="227">
        <f t="shared" si="18"/>
        <v>223372800</v>
      </c>
      <c r="AL29" s="231">
        <f t="shared" si="19"/>
        <v>0</v>
      </c>
    </row>
    <row r="30" spans="1:38" ht="15.75" customHeight="1" x14ac:dyDescent="0.2">
      <c r="A30" s="232" t="s">
        <v>543</v>
      </c>
      <c r="B30" s="233">
        <f t="shared" si="10"/>
        <v>817217112.31308484</v>
      </c>
      <c r="C30" s="233"/>
      <c r="D30" s="233"/>
      <c r="E30" s="233"/>
      <c r="F30" s="233">
        <f t="shared" si="2"/>
        <v>-23268000</v>
      </c>
      <c r="G30" s="233">
        <f t="shared" si="3"/>
        <v>340166438.39999998</v>
      </c>
      <c r="H30" s="233">
        <f t="shared" si="11"/>
        <v>299972385.60000002</v>
      </c>
      <c r="I30" s="233">
        <f t="shared" si="12"/>
        <v>193124400</v>
      </c>
      <c r="J30" s="233">
        <f t="shared" si="13"/>
        <v>57915810.340991892</v>
      </c>
      <c r="K30" s="233">
        <f t="shared" si="7"/>
        <v>41550000</v>
      </c>
      <c r="L30" s="233">
        <f t="shared" si="14"/>
        <v>87431573.972093016</v>
      </c>
      <c r="M30" s="233">
        <f t="shared" si="15"/>
        <v>-3530088</v>
      </c>
      <c r="N30" s="233">
        <f t="shared" ref="N30:AI30" si="24">N21+N22</f>
        <v>459399648</v>
      </c>
      <c r="O30" s="233">
        <f t="shared" si="24"/>
        <v>295378617.60000002</v>
      </c>
      <c r="P30" s="233">
        <f t="shared" si="24"/>
        <v>340166438.39999998</v>
      </c>
      <c r="Q30" s="233">
        <f t="shared" si="24"/>
        <v>-23268000</v>
      </c>
      <c r="R30" s="234">
        <f t="shared" si="24"/>
        <v>-34902000</v>
      </c>
      <c r="S30" s="233">
        <f t="shared" si="24"/>
        <v>299521651.19999999</v>
      </c>
      <c r="T30" s="234">
        <f t="shared" si="24"/>
        <v>121417987.2</v>
      </c>
      <c r="U30" s="233">
        <f t="shared" si="24"/>
        <v>4593768</v>
      </c>
      <c r="V30" s="234">
        <f t="shared" si="24"/>
        <v>184357017.59999999</v>
      </c>
      <c r="W30" s="234">
        <f t="shared" si="24"/>
        <v>187606560</v>
      </c>
      <c r="X30" s="233">
        <f t="shared" si="24"/>
        <v>194786400</v>
      </c>
      <c r="Y30" s="234">
        <f t="shared" si="24"/>
        <v>-1329600</v>
      </c>
      <c r="Z30" s="234">
        <f t="shared" si="24"/>
        <v>-332400</v>
      </c>
      <c r="AA30" s="233">
        <f t="shared" si="24"/>
        <v>-1632916.8</v>
      </c>
      <c r="AB30" s="234">
        <f t="shared" si="24"/>
        <v>445779.84000000078</v>
      </c>
      <c r="AC30" s="234">
        <f t="shared" si="24"/>
        <v>59102947.300991893</v>
      </c>
      <c r="AD30" s="233">
        <f t="shared" si="24"/>
        <v>41550000</v>
      </c>
      <c r="AE30" s="233">
        <f t="shared" si="24"/>
        <v>96738773.972093016</v>
      </c>
      <c r="AF30" s="234">
        <f t="shared" si="24"/>
        <v>-9307200</v>
      </c>
      <c r="AG30" s="233">
        <f t="shared" si="24"/>
        <v>458712</v>
      </c>
      <c r="AH30" s="233">
        <f t="shared" si="24"/>
        <v>-3324000</v>
      </c>
      <c r="AI30" s="236">
        <f t="shared" si="24"/>
        <v>-664800</v>
      </c>
      <c r="AJ30" s="210">
        <f t="shared" si="17"/>
        <v>1115818680.3130851</v>
      </c>
      <c r="AK30" s="210">
        <f t="shared" si="18"/>
        <v>1150720680.3130851</v>
      </c>
      <c r="AL30" s="213">
        <f t="shared" si="19"/>
        <v>333503568.00000024</v>
      </c>
    </row>
    <row r="31" spans="1:38" ht="15.75" customHeight="1" x14ac:dyDescent="0.2">
      <c r="A31" s="232" t="s">
        <v>548</v>
      </c>
      <c r="B31" s="233"/>
      <c r="C31" s="233"/>
      <c r="D31" s="233"/>
      <c r="E31" s="233"/>
      <c r="F31" s="233"/>
      <c r="G31" s="233"/>
      <c r="H31" s="233"/>
      <c r="I31" s="233"/>
      <c r="J31" s="233"/>
      <c r="K31" s="233"/>
      <c r="L31" s="233"/>
      <c r="M31" s="233"/>
      <c r="N31" s="233"/>
      <c r="O31" s="233"/>
      <c r="P31" s="233"/>
      <c r="Q31" s="233"/>
      <c r="R31" s="234"/>
      <c r="S31" s="233"/>
      <c r="T31" s="234"/>
      <c r="U31" s="233"/>
      <c r="V31" s="234"/>
      <c r="W31" s="234"/>
      <c r="X31" s="233"/>
      <c r="Y31" s="234"/>
      <c r="Z31" s="234"/>
      <c r="AA31" s="233"/>
      <c r="AB31" s="234"/>
      <c r="AC31" s="234"/>
      <c r="AD31" s="233"/>
      <c r="AE31" s="233"/>
      <c r="AF31" s="234"/>
      <c r="AG31" s="233"/>
      <c r="AH31" s="239"/>
      <c r="AI31" s="239"/>
      <c r="AJ31" s="239"/>
      <c r="AK31" s="239"/>
      <c r="AL31" s="239"/>
    </row>
    <row r="32" spans="1:38" ht="15.75" customHeight="1" x14ac:dyDescent="0.2">
      <c r="A32" s="240" t="s">
        <v>550</v>
      </c>
      <c r="B32" s="241">
        <f>B8/B6</f>
        <v>2340.7696538543214</v>
      </c>
      <c r="C32" s="241"/>
      <c r="D32" s="241"/>
      <c r="E32" s="241"/>
      <c r="F32" s="241">
        <f t="shared" ref="F32:AI32" si="25">F8/F6</f>
        <v>1340</v>
      </c>
      <c r="G32" s="241">
        <f t="shared" si="25"/>
        <v>385.44317689530686</v>
      </c>
      <c r="H32" s="241">
        <f t="shared" si="25"/>
        <v>347.0090909090909</v>
      </c>
      <c r="I32" s="241">
        <f t="shared" si="25"/>
        <v>137.50018050541516</v>
      </c>
      <c r="J32" s="241">
        <f t="shared" si="25"/>
        <v>93.559566787003604</v>
      </c>
      <c r="K32" s="241">
        <f t="shared" si="25"/>
        <v>26</v>
      </c>
      <c r="L32" s="241">
        <f t="shared" si="25"/>
        <v>149.44628158844765</v>
      </c>
      <c r="M32" s="241">
        <f t="shared" si="25"/>
        <v>68.849999999999994</v>
      </c>
      <c r="N32" s="241">
        <f t="shared" si="25"/>
        <v>572.44317689530681</v>
      </c>
      <c r="O32" s="241">
        <f t="shared" si="25"/>
        <v>187</v>
      </c>
      <c r="P32" s="241">
        <f t="shared" si="25"/>
        <v>385.44317689530686</v>
      </c>
      <c r="Q32" s="241">
        <f t="shared" si="25"/>
        <v>1340</v>
      </c>
      <c r="R32" s="242">
        <f t="shared" si="25"/>
        <v>2126</v>
      </c>
      <c r="S32" s="241">
        <f t="shared" si="25"/>
        <v>258</v>
      </c>
      <c r="T32" s="242">
        <f t="shared" si="25"/>
        <v>127.44317689530686</v>
      </c>
      <c r="U32" s="241">
        <f t="shared" si="25"/>
        <v>38.549999999999997</v>
      </c>
      <c r="V32" s="242">
        <f t="shared" si="25"/>
        <v>127</v>
      </c>
      <c r="W32" s="242">
        <f t="shared" si="25"/>
        <v>60</v>
      </c>
      <c r="X32" s="241">
        <f t="shared" si="25"/>
        <v>26.000180505415162</v>
      </c>
      <c r="Y32" s="242">
        <f t="shared" si="25"/>
        <v>100</v>
      </c>
      <c r="Z32" s="242">
        <f t="shared" si="25"/>
        <v>11.5</v>
      </c>
      <c r="AA32" s="241">
        <f t="shared" si="25"/>
        <v>51.01985559566787</v>
      </c>
      <c r="AB32" s="242">
        <f t="shared" si="25"/>
        <v>16.01985559566787</v>
      </c>
      <c r="AC32" s="242">
        <f t="shared" si="25"/>
        <v>26.51985559566787</v>
      </c>
      <c r="AD32" s="241">
        <f t="shared" si="25"/>
        <v>26</v>
      </c>
      <c r="AE32" s="241">
        <f t="shared" si="25"/>
        <v>55.046281588447656</v>
      </c>
      <c r="AF32" s="242">
        <f t="shared" si="25"/>
        <v>94.4</v>
      </c>
      <c r="AG32" s="241">
        <f t="shared" si="25"/>
        <v>15.75</v>
      </c>
      <c r="AH32" s="242">
        <f t="shared" si="25"/>
        <v>44.5</v>
      </c>
      <c r="AI32" s="242">
        <f t="shared" si="25"/>
        <v>8.6</v>
      </c>
      <c r="AJ32" s="242"/>
      <c r="AK32" s="242"/>
      <c r="AL32" s="242"/>
    </row>
    <row r="33" spans="1:38" ht="15.75" customHeight="1" x14ac:dyDescent="0.2">
      <c r="A33" s="243" t="s">
        <v>557</v>
      </c>
      <c r="B33" s="244">
        <f>B21/B8</f>
        <v>0.28801001222542499</v>
      </c>
      <c r="C33" s="244"/>
      <c r="D33" s="244"/>
      <c r="E33" s="244"/>
      <c r="F33" s="244">
        <f t="shared" ref="F33:AI33" si="26">F21/F8</f>
        <v>-4.4776119402985072E-2</v>
      </c>
      <c r="G33" s="244">
        <f t="shared" si="26"/>
        <v>1.5896331252055864</v>
      </c>
      <c r="H33" s="244">
        <f t="shared" si="26"/>
        <v>2.8212622147703752</v>
      </c>
      <c r="I33" s="244">
        <f t="shared" si="26"/>
        <v>-0.1876361173139254</v>
      </c>
      <c r="J33" s="244">
        <f t="shared" si="26"/>
        <v>-9.6205124247569065E-2</v>
      </c>
      <c r="K33" s="244">
        <f t="shared" si="26"/>
        <v>2.8846153846153846</v>
      </c>
      <c r="L33" s="244">
        <f t="shared" si="26"/>
        <v>-1.6862246241359802</v>
      </c>
      <c r="M33" s="244">
        <f t="shared" si="26"/>
        <v>-9.2549019607843133E-2</v>
      </c>
      <c r="N33" s="244">
        <f t="shared" si="26"/>
        <v>1.4410534969624151</v>
      </c>
      <c r="O33" s="244">
        <f t="shared" si="26"/>
        <v>2.8350802139037432</v>
      </c>
      <c r="P33" s="244">
        <f t="shared" si="26"/>
        <v>1.5896331252055864</v>
      </c>
      <c r="Q33" s="244">
        <f t="shared" si="26"/>
        <v>-4.4776119402985072E-2</v>
      </c>
      <c r="R33" s="245">
        <f t="shared" si="26"/>
        <v>-4.2333019755409221E-2</v>
      </c>
      <c r="S33" s="244">
        <f t="shared" si="26"/>
        <v>2.0930232558139537</v>
      </c>
      <c r="T33" s="245">
        <f t="shared" si="26"/>
        <v>1.714593493355572</v>
      </c>
      <c r="U33" s="244">
        <f t="shared" si="26"/>
        <v>2.1509727626459143</v>
      </c>
      <c r="V33" s="245">
        <f t="shared" si="26"/>
        <v>2.5984251968503935</v>
      </c>
      <c r="W33" s="245">
        <f t="shared" si="26"/>
        <v>5.64</v>
      </c>
      <c r="X33" s="244">
        <f t="shared" si="26"/>
        <v>-0.87691698891287895</v>
      </c>
      <c r="Y33" s="245">
        <f t="shared" si="26"/>
        <v>-2.4E-2</v>
      </c>
      <c r="Z33" s="245">
        <f t="shared" si="26"/>
        <v>-5.2173913043478258E-2</v>
      </c>
      <c r="AA33" s="244">
        <f t="shared" si="26"/>
        <v>-7.0566707942685297E-2</v>
      </c>
      <c r="AB33" s="245">
        <f t="shared" si="26"/>
        <v>-0.22474005633802818</v>
      </c>
      <c r="AC33" s="245">
        <f t="shared" si="26"/>
        <v>-6.7885107541519191E-2</v>
      </c>
      <c r="AD33" s="244">
        <f t="shared" si="26"/>
        <v>2.8846153846153846</v>
      </c>
      <c r="AE33" s="244">
        <f t="shared" si="26"/>
        <v>-4.2727681727617455</v>
      </c>
      <c r="AF33" s="245">
        <f t="shared" si="26"/>
        <v>-0.17796610169491525</v>
      </c>
      <c r="AG33" s="244">
        <f t="shared" si="26"/>
        <v>5.2571428571428575E-2</v>
      </c>
      <c r="AH33" s="245">
        <f t="shared" si="26"/>
        <v>-0.1348314606741573</v>
      </c>
      <c r="AI33" s="245">
        <f t="shared" si="26"/>
        <v>-0.13953488372093023</v>
      </c>
      <c r="AJ33" s="245"/>
      <c r="AK33" s="245"/>
      <c r="AL33" s="245"/>
    </row>
    <row r="34" spans="1:38" ht="15.75" customHeight="1" x14ac:dyDescent="0.2">
      <c r="A34" s="246" t="s">
        <v>562</v>
      </c>
      <c r="B34" s="248">
        <f>B30/B8</f>
        <v>0.74139573453363339</v>
      </c>
      <c r="C34" s="248"/>
      <c r="D34" s="248"/>
      <c r="E34" s="248"/>
      <c r="F34" s="248">
        <f t="shared" ref="F34:AI34" si="27">F30/F8</f>
        <v>-4.4776119402985072E-2</v>
      </c>
      <c r="G34" s="248">
        <f t="shared" si="27"/>
        <v>1.5930203949207138</v>
      </c>
      <c r="H34" s="248">
        <f t="shared" si="27"/>
        <v>2.8370564040763933</v>
      </c>
      <c r="I34" s="248">
        <f t="shared" si="27"/>
        <v>2.535269399055597</v>
      </c>
      <c r="J34" s="248">
        <f t="shared" si="27"/>
        <v>1.1173755660787137</v>
      </c>
      <c r="K34" s="248">
        <f t="shared" si="27"/>
        <v>2.8846153846153846</v>
      </c>
      <c r="L34" s="248">
        <f t="shared" si="27"/>
        <v>1.0560231000996338</v>
      </c>
      <c r="M34" s="248">
        <f t="shared" si="27"/>
        <v>-9.2549019607843133E-2</v>
      </c>
      <c r="N34" s="248">
        <f t="shared" si="27"/>
        <v>1.448600097523592</v>
      </c>
      <c r="O34" s="248">
        <f t="shared" si="27"/>
        <v>2.8512000000000004</v>
      </c>
      <c r="P34" s="248">
        <f t="shared" si="27"/>
        <v>1.5930203949207138</v>
      </c>
      <c r="Q34" s="248">
        <f t="shared" si="27"/>
        <v>-4.4776119402985072E-2</v>
      </c>
      <c r="R34" s="249">
        <f t="shared" si="27"/>
        <v>-4.2333019755409221E-2</v>
      </c>
      <c r="S34" s="248">
        <f t="shared" si="27"/>
        <v>2.0955534883720928</v>
      </c>
      <c r="T34" s="249">
        <f t="shared" si="27"/>
        <v>1.7197157762105912</v>
      </c>
      <c r="U34" s="248">
        <f t="shared" si="27"/>
        <v>2.1509727626459143</v>
      </c>
      <c r="V34" s="249">
        <f t="shared" si="27"/>
        <v>2.6202708661417322</v>
      </c>
      <c r="W34" s="249">
        <f t="shared" si="27"/>
        <v>5.6440000000000001</v>
      </c>
      <c r="X34" s="248">
        <f t="shared" si="27"/>
        <v>13.522983039551239</v>
      </c>
      <c r="Y34" s="249">
        <f t="shared" si="27"/>
        <v>-2.4E-2</v>
      </c>
      <c r="Z34" s="249">
        <f t="shared" si="27"/>
        <v>-5.2173913043478258E-2</v>
      </c>
      <c r="AA34" s="248">
        <f t="shared" si="27"/>
        <v>-5.7771689368476917E-2</v>
      </c>
      <c r="AB34" s="249">
        <f t="shared" si="27"/>
        <v>5.0228714366197275E-2</v>
      </c>
      <c r="AC34" s="249">
        <f t="shared" si="27"/>
        <v>4.0227979377206573</v>
      </c>
      <c r="AD34" s="248">
        <f t="shared" si="27"/>
        <v>2.8846153846153846</v>
      </c>
      <c r="AE34" s="248">
        <f t="shared" si="27"/>
        <v>3.1722165520085173</v>
      </c>
      <c r="AF34" s="249">
        <f t="shared" si="27"/>
        <v>-0.17796610169491525</v>
      </c>
      <c r="AG34" s="248">
        <f t="shared" si="27"/>
        <v>5.2571428571428575E-2</v>
      </c>
      <c r="AH34" s="249">
        <f t="shared" si="27"/>
        <v>-0.1348314606741573</v>
      </c>
      <c r="AI34" s="249">
        <f t="shared" si="27"/>
        <v>-0.13953488372093023</v>
      </c>
      <c r="AJ34" s="249"/>
      <c r="AK34" s="249"/>
      <c r="AL34" s="249"/>
    </row>
    <row r="35" spans="1:38" ht="15.75" customHeight="1" x14ac:dyDescent="0.2">
      <c r="A35" s="250"/>
      <c r="B35" s="97"/>
      <c r="C35" s="97"/>
      <c r="D35" s="97"/>
      <c r="E35" s="97"/>
      <c r="F35" s="97"/>
      <c r="G35" s="97"/>
      <c r="H35" s="97"/>
      <c r="I35" s="97"/>
      <c r="J35" s="97"/>
      <c r="K35" s="97"/>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row>
    <row r="36" spans="1:38" ht="15.75" customHeight="1" x14ac:dyDescent="0.2">
      <c r="A36" s="92" t="s">
        <v>570</v>
      </c>
      <c r="B36" s="251"/>
      <c r="C36" s="251"/>
      <c r="D36" s="251"/>
      <c r="E36" s="251"/>
      <c r="F36" s="251"/>
      <c r="G36" s="251"/>
      <c r="H36" s="251"/>
      <c r="I36" s="251"/>
      <c r="J36" s="251"/>
      <c r="K36" s="251"/>
      <c r="L36" s="251"/>
      <c r="M36" s="251"/>
      <c r="N36" s="251"/>
      <c r="O36" s="251"/>
      <c r="P36" s="251"/>
      <c r="Q36" s="252"/>
      <c r="R36" s="253"/>
      <c r="S36" s="252"/>
      <c r="T36" s="253"/>
      <c r="U36" s="252"/>
      <c r="V36" s="253"/>
      <c r="W36" s="253"/>
      <c r="X36" s="252"/>
      <c r="Y36" s="253"/>
      <c r="Z36" s="253"/>
      <c r="AA36" s="252"/>
      <c r="AB36" s="253"/>
      <c r="AC36" s="253"/>
      <c r="AD36" s="252"/>
      <c r="AE36" s="252"/>
      <c r="AF36" s="253"/>
      <c r="AG36" s="252"/>
      <c r="AH36" s="252"/>
      <c r="AI36" s="252"/>
      <c r="AJ36" s="252"/>
      <c r="AK36" s="252"/>
      <c r="AL36" s="252"/>
    </row>
    <row r="37" spans="1:38" ht="15.75" customHeight="1" x14ac:dyDescent="0.2">
      <c r="A37" s="254" t="str">
        <f t="shared" ref="A37:A59" si="28">A8</f>
        <v>1) Investment</v>
      </c>
      <c r="B37" s="255">
        <f t="shared" ref="B37:B59" si="29">B8/$B8</f>
        <v>1</v>
      </c>
      <c r="C37" s="255"/>
      <c r="D37" s="255"/>
      <c r="E37" s="255"/>
      <c r="F37" s="255">
        <f t="shared" ref="F37:AI37" si="30">F8/$B8</f>
        <v>0.47143870390989967</v>
      </c>
      <c r="G37" s="255">
        <f t="shared" si="30"/>
        <v>0.19372370122221499</v>
      </c>
      <c r="H37" s="255">
        <f t="shared" si="30"/>
        <v>9.5923703448532946E-2</v>
      </c>
      <c r="I37" s="255">
        <f t="shared" si="30"/>
        <v>6.9107576636300835E-2</v>
      </c>
      <c r="J37" s="255">
        <f t="shared" si="30"/>
        <v>4.7023028682768316E-2</v>
      </c>
      <c r="K37" s="255">
        <f t="shared" si="30"/>
        <v>1.306759733652174E-2</v>
      </c>
      <c r="L37" s="255">
        <f t="shared" si="30"/>
        <v>7.5111685816856788E-2</v>
      </c>
      <c r="M37" s="255">
        <f t="shared" si="30"/>
        <v>3.4604002946904681E-2</v>
      </c>
      <c r="N37" s="255">
        <f t="shared" si="30"/>
        <v>0.28770988206565984</v>
      </c>
      <c r="O37" s="255">
        <f t="shared" si="30"/>
        <v>9.3986180843444816E-2</v>
      </c>
      <c r="P37" s="255">
        <f t="shared" si="30"/>
        <v>0.19372370122221499</v>
      </c>
      <c r="Q37" s="255">
        <f t="shared" si="30"/>
        <v>0.47143870390989967</v>
      </c>
      <c r="R37" s="256">
        <f t="shared" si="30"/>
        <v>0.74796916754660203</v>
      </c>
      <c r="S37" s="255">
        <f t="shared" si="30"/>
        <v>0.12967077357010034</v>
      </c>
      <c r="T37" s="256">
        <f t="shared" si="30"/>
        <v>6.405292765211465E-2</v>
      </c>
      <c r="U37" s="255">
        <f t="shared" si="30"/>
        <v>1.9375226050881273E-3</v>
      </c>
      <c r="V37" s="256">
        <f t="shared" si="30"/>
        <v>6.3830186989933119E-2</v>
      </c>
      <c r="W37" s="256">
        <f t="shared" si="30"/>
        <v>3.0155993853511708E-2</v>
      </c>
      <c r="X37" s="255">
        <f t="shared" si="30"/>
        <v>1.306768805852491E-2</v>
      </c>
      <c r="Y37" s="256">
        <f t="shared" si="30"/>
        <v>5.0259989755852844E-2</v>
      </c>
      <c r="Z37" s="256">
        <f t="shared" si="30"/>
        <v>5.7798988219230777E-3</v>
      </c>
      <c r="AA37" s="255">
        <f t="shared" si="30"/>
        <v>2.5642574195833587E-2</v>
      </c>
      <c r="AB37" s="256">
        <f t="shared" si="30"/>
        <v>8.0515777812850912E-3</v>
      </c>
      <c r="AC37" s="256">
        <f t="shared" si="30"/>
        <v>1.3328876705649639E-2</v>
      </c>
      <c r="AD37" s="255">
        <f t="shared" si="30"/>
        <v>1.306759733652174E-2</v>
      </c>
      <c r="AE37" s="255">
        <f t="shared" si="30"/>
        <v>2.7666255487331703E-2</v>
      </c>
      <c r="AF37" s="256">
        <f t="shared" si="30"/>
        <v>4.7445430329525085E-2</v>
      </c>
      <c r="AG37" s="255">
        <f t="shared" si="30"/>
        <v>7.9159483865468231E-3</v>
      </c>
      <c r="AH37" s="255">
        <f t="shared" si="30"/>
        <v>2.2365695441354517E-2</v>
      </c>
      <c r="AI37" s="255">
        <f t="shared" si="30"/>
        <v>4.3223591190033449E-3</v>
      </c>
      <c r="AJ37" s="255"/>
      <c r="AK37" s="255"/>
      <c r="AL37" s="255"/>
    </row>
    <row r="38" spans="1:38" ht="15.75" customHeight="1" x14ac:dyDescent="0.2">
      <c r="A38" s="199" t="str">
        <f t="shared" si="28"/>
        <v>Capex</v>
      </c>
      <c r="B38" s="257">
        <f t="shared" si="29"/>
        <v>1</v>
      </c>
      <c r="C38" s="257"/>
      <c r="D38" s="257"/>
      <c r="E38" s="257"/>
      <c r="F38" s="257">
        <f t="shared" ref="F38:AI38" si="31">F9/$B9</f>
        <v>0.25706771683175639</v>
      </c>
      <c r="G38" s="257">
        <f t="shared" si="31"/>
        <v>0.26309582505493562</v>
      </c>
      <c r="H38" s="257">
        <f t="shared" si="31"/>
        <v>0.17699636931859963</v>
      </c>
      <c r="I38" s="257">
        <f t="shared" si="31"/>
        <v>8.1317812488769389E-2</v>
      </c>
      <c r="J38" s="257">
        <f t="shared" si="31"/>
        <v>5.7851126579429743E-2</v>
      </c>
      <c r="K38" s="257">
        <f t="shared" si="31"/>
        <v>4.5904949434242212E-2</v>
      </c>
      <c r="L38" s="257">
        <f t="shared" si="31"/>
        <v>0.10242083148139178</v>
      </c>
      <c r="M38" s="257">
        <f t="shared" si="31"/>
        <v>1.5345368810875254E-2</v>
      </c>
      <c r="N38" s="257">
        <f t="shared" si="31"/>
        <v>0.43359992295354954</v>
      </c>
      <c r="O38" s="257">
        <f t="shared" si="31"/>
        <v>0.17050409789861393</v>
      </c>
      <c r="P38" s="257">
        <f t="shared" si="31"/>
        <v>0.26309582505493562</v>
      </c>
      <c r="Q38" s="257">
        <f t="shared" si="31"/>
        <v>0.25706771683175639</v>
      </c>
      <c r="R38" s="258">
        <f t="shared" si="31"/>
        <v>3.8560157524763459</v>
      </c>
      <c r="S38" s="257">
        <f t="shared" si="31"/>
        <v>0.157388398060259</v>
      </c>
      <c r="T38" s="258">
        <f t="shared" si="31"/>
        <v>0.10570742699467658</v>
      </c>
      <c r="U38" s="257">
        <f t="shared" si="31"/>
        <v>6.4922714199856842E-3</v>
      </c>
      <c r="V38" s="258">
        <f t="shared" si="31"/>
        <v>9.4433038836155406E-2</v>
      </c>
      <c r="W38" s="258">
        <f t="shared" si="31"/>
        <v>7.6071059062458521E-2</v>
      </c>
      <c r="X38" s="257">
        <f t="shared" si="31"/>
        <v>3.1478153103020698E-2</v>
      </c>
      <c r="Y38" s="258">
        <f t="shared" si="31"/>
        <v>3.9347099515064751E-2</v>
      </c>
      <c r="Z38" s="258">
        <f t="shared" si="31"/>
        <v>1.0492559870683935E-2</v>
      </c>
      <c r="AA38" s="257">
        <f t="shared" si="31"/>
        <v>5.251014845030904E-2</v>
      </c>
      <c r="AB38" s="258">
        <f t="shared" si="31"/>
        <v>1.3589190807248598E-3</v>
      </c>
      <c r="AC38" s="258">
        <f t="shared" si="31"/>
        <v>3.9820590483958434E-3</v>
      </c>
      <c r="AD38" s="257">
        <f t="shared" si="31"/>
        <v>4.5904949434242212E-2</v>
      </c>
      <c r="AE38" s="257">
        <f t="shared" si="31"/>
        <v>7.98779264523637E-3</v>
      </c>
      <c r="AF38" s="258">
        <f t="shared" si="31"/>
        <v>9.4433038836155406E-2</v>
      </c>
      <c r="AG38" s="257">
        <f t="shared" si="31"/>
        <v>1.9673549757532379E-3</v>
      </c>
      <c r="AH38" s="257">
        <f t="shared" si="31"/>
        <v>1.1804129854519426E-2</v>
      </c>
      <c r="AI38" s="257">
        <f t="shared" si="31"/>
        <v>1.5738839806025901E-3</v>
      </c>
      <c r="AJ38" s="257"/>
      <c r="AK38" s="257"/>
      <c r="AL38" s="257"/>
    </row>
    <row r="39" spans="1:38" ht="15.75" customHeight="1" x14ac:dyDescent="0.2">
      <c r="A39" s="204" t="str">
        <f t="shared" si="28"/>
        <v>Implementation Cost</v>
      </c>
      <c r="B39" s="259">
        <f t="shared" si="29"/>
        <v>1</v>
      </c>
      <c r="C39" s="259"/>
      <c r="D39" s="259"/>
      <c r="E39" s="259"/>
      <c r="F39" s="259">
        <f t="shared" ref="F39:AI39" si="32">F10/$B10</f>
        <v>0.52224785279774966</v>
      </c>
      <c r="G39" s="259">
        <f t="shared" si="32"/>
        <v>0.17728146425477401</v>
      </c>
      <c r="H39" s="259">
        <f t="shared" si="32"/>
        <v>7.6708261997840893E-2</v>
      </c>
      <c r="I39" s="259">
        <f t="shared" si="32"/>
        <v>6.6213567051143257E-2</v>
      </c>
      <c r="J39" s="259">
        <f t="shared" si="32"/>
        <v>4.4456606585718698E-2</v>
      </c>
      <c r="K39" s="259">
        <f t="shared" si="32"/>
        <v>5.2846508914058E-3</v>
      </c>
      <c r="L39" s="259">
        <f t="shared" si="32"/>
        <v>6.8639007461536519E-2</v>
      </c>
      <c r="M39" s="259">
        <f t="shared" si="32"/>
        <v>3.9168588959831219E-2</v>
      </c>
      <c r="N39" s="259">
        <f t="shared" si="32"/>
        <v>0.25313174763730428</v>
      </c>
      <c r="O39" s="259">
        <f t="shared" si="32"/>
        <v>7.5850283382530304E-2</v>
      </c>
      <c r="P39" s="259">
        <f t="shared" si="32"/>
        <v>0.17728146425477401</v>
      </c>
      <c r="Q39" s="259">
        <f t="shared" si="32"/>
        <v>0.52224785279774966</v>
      </c>
      <c r="R39" s="124">
        <f t="shared" si="32"/>
        <v>1.1315370143951241E-2</v>
      </c>
      <c r="S39" s="259">
        <f t="shared" si="32"/>
        <v>0.12310127958804098</v>
      </c>
      <c r="T39" s="124">
        <f t="shared" si="32"/>
        <v>5.4180184666733015E-2</v>
      </c>
      <c r="U39" s="259">
        <f t="shared" si="32"/>
        <v>8.5797861531058863E-4</v>
      </c>
      <c r="V39" s="124">
        <f t="shared" si="32"/>
        <v>5.6576850719756211E-2</v>
      </c>
      <c r="W39" s="124">
        <f t="shared" si="32"/>
        <v>1.9273432662774093E-2</v>
      </c>
      <c r="X39" s="259">
        <f t="shared" si="32"/>
        <v>8.7041308799624944E-3</v>
      </c>
      <c r="Y39" s="124">
        <f t="shared" si="32"/>
        <v>5.2846508914057996E-2</v>
      </c>
      <c r="Z39" s="124">
        <f t="shared" si="32"/>
        <v>4.6629272571227648E-3</v>
      </c>
      <c r="AA39" s="259">
        <f t="shared" si="32"/>
        <v>1.927455490760132E-2</v>
      </c>
      <c r="AB39" s="124">
        <f t="shared" si="32"/>
        <v>9.6378385762142717E-3</v>
      </c>
      <c r="AC39" s="124">
        <f t="shared" si="32"/>
        <v>1.5544213101903107E-2</v>
      </c>
      <c r="AD39" s="259">
        <f t="shared" si="32"/>
        <v>5.2846508914058E-3</v>
      </c>
      <c r="AE39" s="259">
        <f t="shared" si="32"/>
        <v>3.2330347219407259E-2</v>
      </c>
      <c r="AF39" s="124">
        <f t="shared" si="32"/>
        <v>3.6308660242129261E-2</v>
      </c>
      <c r="AG39" s="259">
        <f t="shared" si="32"/>
        <v>9.3258545142455296E-3</v>
      </c>
      <c r="AH39" s="259">
        <f t="shared" si="32"/>
        <v>2.4868945371321411E-2</v>
      </c>
      <c r="AI39" s="259">
        <f t="shared" si="32"/>
        <v>4.9737890742642824E-3</v>
      </c>
      <c r="AJ39" s="259"/>
      <c r="AK39" s="259"/>
      <c r="AL39" s="259"/>
    </row>
    <row r="40" spans="1:38" ht="15.75" customHeight="1" x14ac:dyDescent="0.2">
      <c r="A40" s="209" t="str">
        <f t="shared" si="28"/>
        <v>2) Opex</v>
      </c>
      <c r="B40" s="260">
        <f t="shared" si="29"/>
        <v>1</v>
      </c>
      <c r="C40" s="260"/>
      <c r="D40" s="260"/>
      <c r="E40" s="260"/>
      <c r="F40" s="260">
        <f t="shared" ref="F40:AI40" si="33">F11/$B11</f>
        <v>8.1895024685077936E-2</v>
      </c>
      <c r="G40" s="260">
        <f t="shared" si="33"/>
        <v>0.28290199137952443</v>
      </c>
      <c r="H40" s="260">
        <f t="shared" si="33"/>
        <v>5.1406676923747494E-2</v>
      </c>
      <c r="I40" s="260">
        <f t="shared" si="33"/>
        <v>5.0306943735119306E-2</v>
      </c>
      <c r="J40" s="260">
        <f t="shared" si="33"/>
        <v>1.7550707760539793E-2</v>
      </c>
      <c r="K40" s="260">
        <f t="shared" si="33"/>
        <v>5.8496446203627102E-3</v>
      </c>
      <c r="L40" s="260">
        <f t="shared" si="33"/>
        <v>0.49137014811046764</v>
      </c>
      <c r="M40" s="260">
        <f t="shared" si="33"/>
        <v>1.8718862785160672E-2</v>
      </c>
      <c r="N40" s="260">
        <f t="shared" si="33"/>
        <v>0.32735929049428103</v>
      </c>
      <c r="O40" s="260">
        <f t="shared" si="33"/>
        <v>4.4457299114756599E-2</v>
      </c>
      <c r="P40" s="260">
        <f t="shared" si="33"/>
        <v>0.28290199137952443</v>
      </c>
      <c r="Q40" s="260">
        <f t="shared" si="33"/>
        <v>8.1895024685077936E-2</v>
      </c>
      <c r="R40" s="261">
        <f t="shared" si="33"/>
        <v>0.12284253702761691</v>
      </c>
      <c r="S40" s="260">
        <f t="shared" si="33"/>
        <v>0.14039147088870504</v>
      </c>
      <c r="T40" s="261">
        <f t="shared" si="33"/>
        <v>0.14251052049081939</v>
      </c>
      <c r="U40" s="260">
        <f t="shared" si="33"/>
        <v>6.9493778089908999E-3</v>
      </c>
      <c r="V40" s="261">
        <f t="shared" si="33"/>
        <v>3.0418152025886092E-2</v>
      </c>
      <c r="W40" s="261">
        <f t="shared" si="33"/>
        <v>1.4039147088870505E-2</v>
      </c>
      <c r="X40" s="260">
        <f t="shared" si="33"/>
        <v>4.4457299114756599E-2</v>
      </c>
      <c r="Y40" s="261">
        <f t="shared" si="33"/>
        <v>4.679715696290168E-3</v>
      </c>
      <c r="Z40" s="261">
        <f t="shared" si="33"/>
        <v>1.169928924072542E-3</v>
      </c>
      <c r="AA40" s="260">
        <f t="shared" si="33"/>
        <v>7.0201648442524732E-3</v>
      </c>
      <c r="AB40" s="261">
        <f t="shared" si="33"/>
        <v>7.0201648442524732E-3</v>
      </c>
      <c r="AC40" s="261">
        <f t="shared" si="33"/>
        <v>3.510378072034847E-3</v>
      </c>
      <c r="AD40" s="260">
        <f t="shared" si="33"/>
        <v>5.8496446203627102E-3</v>
      </c>
      <c r="AE40" s="260">
        <f t="shared" si="33"/>
        <v>0.45861213823643648</v>
      </c>
      <c r="AF40" s="261">
        <f t="shared" si="33"/>
        <v>3.2758009874031178E-2</v>
      </c>
      <c r="AG40" s="260">
        <f t="shared" si="33"/>
        <v>4.679715696290168E-3</v>
      </c>
      <c r="AH40" s="260">
        <f t="shared" si="33"/>
        <v>1.169928924072542E-2</v>
      </c>
      <c r="AI40" s="260">
        <f t="shared" si="33"/>
        <v>2.339857848145084E-3</v>
      </c>
      <c r="AJ40" s="260"/>
      <c r="AK40" s="260"/>
      <c r="AL40" s="260"/>
    </row>
    <row r="41" spans="1:38" ht="15.75" customHeight="1" x14ac:dyDescent="0.2">
      <c r="A41" s="193" t="str">
        <f t="shared" si="28"/>
        <v>3) Revenues</v>
      </c>
      <c r="B41" s="262">
        <f t="shared" si="29"/>
        <v>1</v>
      </c>
      <c r="C41" s="262"/>
      <c r="D41" s="262"/>
      <c r="E41" s="262"/>
      <c r="F41" s="262">
        <f t="shared" ref="F41:AI41" si="34">F12/$B12</f>
        <v>0</v>
      </c>
      <c r="G41" s="262">
        <f t="shared" si="34"/>
        <v>0</v>
      </c>
      <c r="H41" s="262">
        <f t="shared" si="34"/>
        <v>0.12736882815521464</v>
      </c>
      <c r="I41" s="262">
        <f t="shared" si="34"/>
        <v>0</v>
      </c>
      <c r="J41" s="262">
        <f t="shared" si="34"/>
        <v>0</v>
      </c>
      <c r="K41" s="262">
        <f t="shared" si="34"/>
        <v>0.83795281681062261</v>
      </c>
      <c r="L41" s="262">
        <f t="shared" si="34"/>
        <v>0</v>
      </c>
      <c r="M41" s="262">
        <f t="shared" si="34"/>
        <v>3.4678355034162694E-2</v>
      </c>
      <c r="N41" s="262">
        <f t="shared" si="34"/>
        <v>0</v>
      </c>
      <c r="O41" s="262">
        <f t="shared" si="34"/>
        <v>0</v>
      </c>
      <c r="P41" s="262">
        <f t="shared" si="34"/>
        <v>0</v>
      </c>
      <c r="Q41" s="262">
        <f t="shared" si="34"/>
        <v>0</v>
      </c>
      <c r="R41" s="263">
        <f t="shared" si="34"/>
        <v>0</v>
      </c>
      <c r="S41" s="262">
        <f t="shared" si="34"/>
        <v>0</v>
      </c>
      <c r="T41" s="263">
        <f t="shared" si="34"/>
        <v>0</v>
      </c>
      <c r="U41" s="262">
        <f t="shared" si="34"/>
        <v>0.12736882815521464</v>
      </c>
      <c r="V41" s="263">
        <f t="shared" si="34"/>
        <v>0</v>
      </c>
      <c r="W41" s="263">
        <f t="shared" si="34"/>
        <v>0</v>
      </c>
      <c r="X41" s="262">
        <f t="shared" si="34"/>
        <v>0</v>
      </c>
      <c r="Y41" s="263">
        <f t="shared" si="34"/>
        <v>0</v>
      </c>
      <c r="Z41" s="263">
        <f t="shared" si="34"/>
        <v>0</v>
      </c>
      <c r="AA41" s="262">
        <f t="shared" si="34"/>
        <v>0</v>
      </c>
      <c r="AB41" s="263">
        <f t="shared" si="34"/>
        <v>0</v>
      </c>
      <c r="AC41" s="263">
        <f t="shared" si="34"/>
        <v>0</v>
      </c>
      <c r="AD41" s="262">
        <f t="shared" si="34"/>
        <v>0.83795281681062261</v>
      </c>
      <c r="AE41" s="262">
        <f t="shared" si="34"/>
        <v>0</v>
      </c>
      <c r="AF41" s="263">
        <f t="shared" si="34"/>
        <v>0</v>
      </c>
      <c r="AG41" s="262">
        <f t="shared" si="34"/>
        <v>3.4678355034162694E-2</v>
      </c>
      <c r="AH41" s="262">
        <f t="shared" si="34"/>
        <v>0</v>
      </c>
      <c r="AI41" s="262">
        <f t="shared" si="34"/>
        <v>0</v>
      </c>
      <c r="AJ41" s="262"/>
      <c r="AK41" s="262"/>
      <c r="AL41" s="262"/>
    </row>
    <row r="42" spans="1:38" ht="15.75" customHeight="1" x14ac:dyDescent="0.2">
      <c r="A42" s="199" t="str">
        <f t="shared" si="28"/>
        <v>User fee - Membership card</v>
      </c>
      <c r="B42" s="257">
        <f t="shared" si="29"/>
        <v>1</v>
      </c>
      <c r="C42" s="257"/>
      <c r="D42" s="257"/>
      <c r="E42" s="257"/>
      <c r="F42" s="257">
        <f t="shared" ref="F42:AI42" si="35">F13/$B13</f>
        <v>0</v>
      </c>
      <c r="G42" s="257">
        <f t="shared" si="35"/>
        <v>0</v>
      </c>
      <c r="H42" s="257">
        <f t="shared" si="35"/>
        <v>1</v>
      </c>
      <c r="I42" s="257">
        <f t="shared" si="35"/>
        <v>0</v>
      </c>
      <c r="J42" s="257">
        <f t="shared" si="35"/>
        <v>0</v>
      </c>
      <c r="K42" s="257">
        <f t="shared" si="35"/>
        <v>0</v>
      </c>
      <c r="L42" s="257">
        <f t="shared" si="35"/>
        <v>0</v>
      </c>
      <c r="M42" s="257">
        <f t="shared" si="35"/>
        <v>0</v>
      </c>
      <c r="N42" s="257">
        <f t="shared" si="35"/>
        <v>0</v>
      </c>
      <c r="O42" s="257">
        <f t="shared" si="35"/>
        <v>0</v>
      </c>
      <c r="P42" s="257">
        <f t="shared" si="35"/>
        <v>0</v>
      </c>
      <c r="Q42" s="257">
        <f t="shared" si="35"/>
        <v>0</v>
      </c>
      <c r="R42" s="258">
        <f t="shared" si="35"/>
        <v>0</v>
      </c>
      <c r="S42" s="257">
        <f t="shared" si="35"/>
        <v>0</v>
      </c>
      <c r="T42" s="258">
        <f t="shared" si="35"/>
        <v>0</v>
      </c>
      <c r="U42" s="257">
        <f t="shared" si="35"/>
        <v>1</v>
      </c>
      <c r="V42" s="258">
        <f t="shared" si="35"/>
        <v>0</v>
      </c>
      <c r="W42" s="258">
        <f t="shared" si="35"/>
        <v>0</v>
      </c>
      <c r="X42" s="257">
        <f t="shared" si="35"/>
        <v>0</v>
      </c>
      <c r="Y42" s="258">
        <f t="shared" si="35"/>
        <v>0</v>
      </c>
      <c r="Z42" s="258">
        <f t="shared" si="35"/>
        <v>0</v>
      </c>
      <c r="AA42" s="257">
        <f t="shared" si="35"/>
        <v>0</v>
      </c>
      <c r="AB42" s="258">
        <f t="shared" si="35"/>
        <v>0</v>
      </c>
      <c r="AC42" s="258">
        <f t="shared" si="35"/>
        <v>0</v>
      </c>
      <c r="AD42" s="257">
        <f t="shared" si="35"/>
        <v>0</v>
      </c>
      <c r="AE42" s="257">
        <f t="shared" si="35"/>
        <v>0</v>
      </c>
      <c r="AF42" s="258">
        <f t="shared" si="35"/>
        <v>0</v>
      </c>
      <c r="AG42" s="257">
        <f t="shared" si="35"/>
        <v>0</v>
      </c>
      <c r="AH42" s="257">
        <f t="shared" si="35"/>
        <v>0</v>
      </c>
      <c r="AI42" s="257">
        <f t="shared" si="35"/>
        <v>0</v>
      </c>
      <c r="AJ42" s="257"/>
      <c r="AK42" s="257"/>
      <c r="AL42" s="257"/>
    </row>
    <row r="43" spans="1:38" ht="15.75" customHeight="1" x14ac:dyDescent="0.2">
      <c r="A43" s="199" t="str">
        <f t="shared" si="28"/>
        <v>Electricity charging fees</v>
      </c>
      <c r="B43" s="257">
        <f t="shared" si="29"/>
        <v>1</v>
      </c>
      <c r="C43" s="257"/>
      <c r="D43" s="257"/>
      <c r="E43" s="257"/>
      <c r="F43" s="257">
        <f t="shared" ref="F43:AI43" si="36">F14/$B14</f>
        <v>0</v>
      </c>
      <c r="G43" s="257">
        <f t="shared" si="36"/>
        <v>0</v>
      </c>
      <c r="H43" s="257">
        <f t="shared" si="36"/>
        <v>1</v>
      </c>
      <c r="I43" s="257">
        <f t="shared" si="36"/>
        <v>0</v>
      </c>
      <c r="J43" s="257">
        <f t="shared" si="36"/>
        <v>0</v>
      </c>
      <c r="K43" s="257">
        <f t="shared" si="36"/>
        <v>0</v>
      </c>
      <c r="L43" s="257">
        <f t="shared" si="36"/>
        <v>0</v>
      </c>
      <c r="M43" s="257">
        <f t="shared" si="36"/>
        <v>0</v>
      </c>
      <c r="N43" s="257">
        <f t="shared" si="36"/>
        <v>0</v>
      </c>
      <c r="O43" s="257">
        <f t="shared" si="36"/>
        <v>0</v>
      </c>
      <c r="P43" s="257">
        <f t="shared" si="36"/>
        <v>0</v>
      </c>
      <c r="Q43" s="257">
        <f t="shared" si="36"/>
        <v>0</v>
      </c>
      <c r="R43" s="258">
        <f t="shared" si="36"/>
        <v>0</v>
      </c>
      <c r="S43" s="257">
        <f t="shared" si="36"/>
        <v>0</v>
      </c>
      <c r="T43" s="258">
        <f t="shared" si="36"/>
        <v>0</v>
      </c>
      <c r="U43" s="257">
        <f t="shared" si="36"/>
        <v>1</v>
      </c>
      <c r="V43" s="258">
        <f t="shared" si="36"/>
        <v>0</v>
      </c>
      <c r="W43" s="258">
        <f t="shared" si="36"/>
        <v>0</v>
      </c>
      <c r="X43" s="257">
        <f t="shared" si="36"/>
        <v>0</v>
      </c>
      <c r="Y43" s="258">
        <f t="shared" si="36"/>
        <v>0</v>
      </c>
      <c r="Z43" s="258">
        <f t="shared" si="36"/>
        <v>0</v>
      </c>
      <c r="AA43" s="257">
        <f t="shared" si="36"/>
        <v>0</v>
      </c>
      <c r="AB43" s="258">
        <f t="shared" si="36"/>
        <v>0</v>
      </c>
      <c r="AC43" s="258">
        <f t="shared" si="36"/>
        <v>0</v>
      </c>
      <c r="AD43" s="257">
        <f t="shared" si="36"/>
        <v>0</v>
      </c>
      <c r="AE43" s="257">
        <f t="shared" si="36"/>
        <v>0</v>
      </c>
      <c r="AF43" s="258">
        <f t="shared" si="36"/>
        <v>0</v>
      </c>
      <c r="AG43" s="257">
        <f t="shared" si="36"/>
        <v>0</v>
      </c>
      <c r="AH43" s="257">
        <f t="shared" si="36"/>
        <v>0</v>
      </c>
      <c r="AI43" s="257">
        <f t="shared" si="36"/>
        <v>0</v>
      </c>
      <c r="AJ43" s="257"/>
      <c r="AK43" s="257"/>
      <c r="AL43" s="257"/>
    </row>
    <row r="44" spans="1:38" ht="15.75" customHeight="1" x14ac:dyDescent="0.2">
      <c r="A44" s="199" t="str">
        <f t="shared" si="28"/>
        <v>Fees for parking-services</v>
      </c>
      <c r="B44" s="257">
        <f t="shared" si="29"/>
        <v>1</v>
      </c>
      <c r="C44" s="257"/>
      <c r="D44" s="257"/>
      <c r="E44" s="257"/>
      <c r="F44" s="257">
        <f t="shared" ref="F44:AI44" si="37">F15/$B15</f>
        <v>0</v>
      </c>
      <c r="G44" s="257">
        <f t="shared" si="37"/>
        <v>0</v>
      </c>
      <c r="H44" s="257">
        <f t="shared" si="37"/>
        <v>1</v>
      </c>
      <c r="I44" s="257">
        <f t="shared" si="37"/>
        <v>0</v>
      </c>
      <c r="J44" s="257">
        <f t="shared" si="37"/>
        <v>0</v>
      </c>
      <c r="K44" s="257">
        <f t="shared" si="37"/>
        <v>0</v>
      </c>
      <c r="L44" s="257">
        <f t="shared" si="37"/>
        <v>0</v>
      </c>
      <c r="M44" s="257">
        <f t="shared" si="37"/>
        <v>0</v>
      </c>
      <c r="N44" s="257">
        <f t="shared" si="37"/>
        <v>0</v>
      </c>
      <c r="O44" s="257">
        <f t="shared" si="37"/>
        <v>0</v>
      </c>
      <c r="P44" s="257">
        <f t="shared" si="37"/>
        <v>0</v>
      </c>
      <c r="Q44" s="257">
        <f t="shared" si="37"/>
        <v>0</v>
      </c>
      <c r="R44" s="258">
        <f t="shared" si="37"/>
        <v>0</v>
      </c>
      <c r="S44" s="257">
        <f t="shared" si="37"/>
        <v>0</v>
      </c>
      <c r="T44" s="258">
        <f t="shared" si="37"/>
        <v>0</v>
      </c>
      <c r="U44" s="257">
        <f t="shared" si="37"/>
        <v>1</v>
      </c>
      <c r="V44" s="258">
        <f t="shared" si="37"/>
        <v>0</v>
      </c>
      <c r="W44" s="258">
        <f t="shared" si="37"/>
        <v>0</v>
      </c>
      <c r="X44" s="257">
        <f t="shared" si="37"/>
        <v>0</v>
      </c>
      <c r="Y44" s="258">
        <f t="shared" si="37"/>
        <v>0</v>
      </c>
      <c r="Z44" s="258">
        <f t="shared" si="37"/>
        <v>0</v>
      </c>
      <c r="AA44" s="257">
        <f t="shared" si="37"/>
        <v>0</v>
      </c>
      <c r="AB44" s="258">
        <f t="shared" si="37"/>
        <v>0</v>
      </c>
      <c r="AC44" s="258">
        <f t="shared" si="37"/>
        <v>0</v>
      </c>
      <c r="AD44" s="257">
        <f t="shared" si="37"/>
        <v>0</v>
      </c>
      <c r="AE44" s="257">
        <f t="shared" si="37"/>
        <v>0</v>
      </c>
      <c r="AF44" s="258">
        <f t="shared" si="37"/>
        <v>0</v>
      </c>
      <c r="AG44" s="257">
        <f t="shared" si="37"/>
        <v>0</v>
      </c>
      <c r="AH44" s="257">
        <f t="shared" si="37"/>
        <v>0</v>
      </c>
      <c r="AI44" s="257">
        <f t="shared" si="37"/>
        <v>0</v>
      </c>
      <c r="AJ44" s="257"/>
      <c r="AK44" s="257"/>
      <c r="AL44" s="257"/>
    </row>
    <row r="45" spans="1:38" ht="15.75" customHeight="1" x14ac:dyDescent="0.2">
      <c r="A45" s="199" t="str">
        <f t="shared" si="28"/>
        <v>Advertisement</v>
      </c>
      <c r="B45" s="257">
        <f t="shared" si="29"/>
        <v>1</v>
      </c>
      <c r="C45" s="257"/>
      <c r="D45" s="257"/>
      <c r="E45" s="257"/>
      <c r="F45" s="257">
        <f t="shared" ref="F45:AI45" si="38">F16/$B16</f>
        <v>0</v>
      </c>
      <c r="G45" s="257">
        <f t="shared" si="38"/>
        <v>0</v>
      </c>
      <c r="H45" s="257">
        <f t="shared" si="38"/>
        <v>0</v>
      </c>
      <c r="I45" s="257">
        <f t="shared" si="38"/>
        <v>0</v>
      </c>
      <c r="J45" s="257">
        <f t="shared" si="38"/>
        <v>0</v>
      </c>
      <c r="K45" s="257">
        <f t="shared" si="38"/>
        <v>1</v>
      </c>
      <c r="L45" s="257">
        <f t="shared" si="38"/>
        <v>0</v>
      </c>
      <c r="M45" s="257">
        <f t="shared" si="38"/>
        <v>0</v>
      </c>
      <c r="N45" s="257">
        <f t="shared" si="38"/>
        <v>0</v>
      </c>
      <c r="O45" s="257">
        <f t="shared" si="38"/>
        <v>0</v>
      </c>
      <c r="P45" s="257">
        <f t="shared" si="38"/>
        <v>0</v>
      </c>
      <c r="Q45" s="257">
        <f t="shared" si="38"/>
        <v>0</v>
      </c>
      <c r="R45" s="258">
        <f t="shared" si="38"/>
        <v>0</v>
      </c>
      <c r="S45" s="257">
        <f t="shared" si="38"/>
        <v>0</v>
      </c>
      <c r="T45" s="258">
        <f t="shared" si="38"/>
        <v>0</v>
      </c>
      <c r="U45" s="257">
        <f t="shared" si="38"/>
        <v>0</v>
      </c>
      <c r="V45" s="258">
        <f t="shared" si="38"/>
        <v>0</v>
      </c>
      <c r="W45" s="258">
        <f t="shared" si="38"/>
        <v>0</v>
      </c>
      <c r="X45" s="257">
        <f t="shared" si="38"/>
        <v>0</v>
      </c>
      <c r="Y45" s="258">
        <f t="shared" si="38"/>
        <v>0</v>
      </c>
      <c r="Z45" s="258">
        <f t="shared" si="38"/>
        <v>0</v>
      </c>
      <c r="AA45" s="257">
        <f t="shared" si="38"/>
        <v>0</v>
      </c>
      <c r="AB45" s="258">
        <f t="shared" si="38"/>
        <v>0</v>
      </c>
      <c r="AC45" s="258">
        <f t="shared" si="38"/>
        <v>0</v>
      </c>
      <c r="AD45" s="257">
        <f t="shared" si="38"/>
        <v>1</v>
      </c>
      <c r="AE45" s="257">
        <f t="shared" si="38"/>
        <v>0</v>
      </c>
      <c r="AF45" s="258">
        <f t="shared" si="38"/>
        <v>0</v>
      </c>
      <c r="AG45" s="257">
        <f t="shared" si="38"/>
        <v>0</v>
      </c>
      <c r="AH45" s="257">
        <f t="shared" si="38"/>
        <v>0</v>
      </c>
      <c r="AI45" s="257">
        <f t="shared" si="38"/>
        <v>0</v>
      </c>
      <c r="AJ45" s="257"/>
      <c r="AK45" s="257"/>
      <c r="AL45" s="257"/>
    </row>
    <row r="46" spans="1:38" ht="15.75" customHeight="1" x14ac:dyDescent="0.2">
      <c r="A46" s="204" t="str">
        <f t="shared" si="28"/>
        <v>Access to Wifi point</v>
      </c>
      <c r="B46" s="259">
        <f t="shared" si="29"/>
        <v>1</v>
      </c>
      <c r="C46" s="259"/>
      <c r="D46" s="259"/>
      <c r="E46" s="259"/>
      <c r="F46" s="259">
        <f t="shared" ref="F46:AI46" si="39">F17/$B17</f>
        <v>0</v>
      </c>
      <c r="G46" s="259">
        <f t="shared" si="39"/>
        <v>0</v>
      </c>
      <c r="H46" s="259">
        <f t="shared" si="39"/>
        <v>0</v>
      </c>
      <c r="I46" s="259">
        <f t="shared" si="39"/>
        <v>0</v>
      </c>
      <c r="J46" s="259">
        <f t="shared" si="39"/>
        <v>0</v>
      </c>
      <c r="K46" s="259">
        <f t="shared" si="39"/>
        <v>0</v>
      </c>
      <c r="L46" s="259">
        <f t="shared" si="39"/>
        <v>0</v>
      </c>
      <c r="M46" s="259">
        <f t="shared" si="39"/>
        <v>1</v>
      </c>
      <c r="N46" s="259">
        <f t="shared" si="39"/>
        <v>0</v>
      </c>
      <c r="O46" s="259">
        <f t="shared" si="39"/>
        <v>0</v>
      </c>
      <c r="P46" s="259">
        <f t="shared" si="39"/>
        <v>0</v>
      </c>
      <c r="Q46" s="259">
        <f t="shared" si="39"/>
        <v>0</v>
      </c>
      <c r="R46" s="124">
        <f t="shared" si="39"/>
        <v>0</v>
      </c>
      <c r="S46" s="259">
        <f t="shared" si="39"/>
        <v>0</v>
      </c>
      <c r="T46" s="124">
        <f t="shared" si="39"/>
        <v>0</v>
      </c>
      <c r="U46" s="259">
        <f t="shared" si="39"/>
        <v>0</v>
      </c>
      <c r="V46" s="124">
        <f t="shared" si="39"/>
        <v>0</v>
      </c>
      <c r="W46" s="124">
        <f t="shared" si="39"/>
        <v>0</v>
      </c>
      <c r="X46" s="259">
        <f t="shared" si="39"/>
        <v>0</v>
      </c>
      <c r="Y46" s="124">
        <f t="shared" si="39"/>
        <v>0</v>
      </c>
      <c r="Z46" s="124">
        <f t="shared" si="39"/>
        <v>0</v>
      </c>
      <c r="AA46" s="259">
        <f t="shared" si="39"/>
        <v>0</v>
      </c>
      <c r="AB46" s="124">
        <f t="shared" si="39"/>
        <v>0</v>
      </c>
      <c r="AC46" s="124">
        <f t="shared" si="39"/>
        <v>0</v>
      </c>
      <c r="AD46" s="259">
        <f t="shared" si="39"/>
        <v>0</v>
      </c>
      <c r="AE46" s="259">
        <f t="shared" si="39"/>
        <v>0</v>
      </c>
      <c r="AF46" s="124">
        <f t="shared" si="39"/>
        <v>0</v>
      </c>
      <c r="AG46" s="259">
        <f t="shared" si="39"/>
        <v>1</v>
      </c>
      <c r="AH46" s="259">
        <f t="shared" si="39"/>
        <v>0</v>
      </c>
      <c r="AI46" s="259">
        <f t="shared" si="39"/>
        <v>0</v>
      </c>
      <c r="AJ46" s="259"/>
      <c r="AK46" s="259"/>
      <c r="AL46" s="259"/>
    </row>
    <row r="47" spans="1:38" ht="15.75" customHeight="1" x14ac:dyDescent="0.2">
      <c r="A47" s="193" t="str">
        <f t="shared" si="28"/>
        <v>4) Cash Releasing benefits</v>
      </c>
      <c r="B47" s="262">
        <f t="shared" si="29"/>
        <v>1</v>
      </c>
      <c r="C47" s="262"/>
      <c r="D47" s="262"/>
      <c r="E47" s="262"/>
      <c r="F47" s="262">
        <f t="shared" ref="F47:AI47" si="40">F18/$B18</f>
        <v>0</v>
      </c>
      <c r="G47" s="262">
        <f t="shared" si="40"/>
        <v>0.7632895786496483</v>
      </c>
      <c r="H47" s="262">
        <f t="shared" si="40"/>
        <v>0.55696569729494527</v>
      </c>
      <c r="I47" s="262">
        <f t="shared" si="40"/>
        <v>0</v>
      </c>
      <c r="J47" s="262">
        <f t="shared" si="40"/>
        <v>0</v>
      </c>
      <c r="K47" s="262">
        <f t="shared" si="40"/>
        <v>0</v>
      </c>
      <c r="L47" s="262">
        <f t="shared" si="40"/>
        <v>0</v>
      </c>
      <c r="M47" s="262">
        <f t="shared" si="40"/>
        <v>0</v>
      </c>
      <c r="N47" s="262">
        <f t="shared" si="40"/>
        <v>1</v>
      </c>
      <c r="O47" s="262">
        <f t="shared" si="40"/>
        <v>0.55696569729494527</v>
      </c>
      <c r="P47" s="262">
        <f t="shared" si="40"/>
        <v>0.7632895786496483</v>
      </c>
      <c r="Q47" s="262">
        <f t="shared" si="40"/>
        <v>0</v>
      </c>
      <c r="R47" s="263">
        <f t="shared" si="40"/>
        <v>0</v>
      </c>
      <c r="S47" s="262">
        <f t="shared" si="40"/>
        <v>0.61643338893320765</v>
      </c>
      <c r="T47" s="263">
        <f t="shared" si="40"/>
        <v>0.29371237943288131</v>
      </c>
      <c r="U47" s="262">
        <f t="shared" si="40"/>
        <v>0</v>
      </c>
      <c r="V47" s="263">
        <f t="shared" si="40"/>
        <v>0.3481035608093408</v>
      </c>
      <c r="W47" s="263">
        <f t="shared" si="40"/>
        <v>0.3481035608093408</v>
      </c>
      <c r="X47" s="262">
        <f t="shared" si="40"/>
        <v>0</v>
      </c>
      <c r="Y47" s="263">
        <f t="shared" si="40"/>
        <v>0</v>
      </c>
      <c r="Z47" s="263">
        <f t="shared" si="40"/>
        <v>0</v>
      </c>
      <c r="AA47" s="262">
        <f t="shared" si="40"/>
        <v>0</v>
      </c>
      <c r="AB47" s="263">
        <f t="shared" si="40"/>
        <v>0</v>
      </c>
      <c r="AC47" s="263">
        <f t="shared" si="40"/>
        <v>0</v>
      </c>
      <c r="AD47" s="262">
        <f t="shared" si="40"/>
        <v>0</v>
      </c>
      <c r="AE47" s="262">
        <f t="shared" si="40"/>
        <v>0</v>
      </c>
      <c r="AF47" s="263">
        <f t="shared" si="40"/>
        <v>0</v>
      </c>
      <c r="AG47" s="262">
        <f t="shared" si="40"/>
        <v>0</v>
      </c>
      <c r="AH47" s="262">
        <f t="shared" si="40"/>
        <v>0</v>
      </c>
      <c r="AI47" s="262">
        <f t="shared" si="40"/>
        <v>0</v>
      </c>
      <c r="AJ47" s="262"/>
      <c r="AK47" s="262"/>
      <c r="AL47" s="262"/>
    </row>
    <row r="48" spans="1:38" ht="15.75" customHeight="1" x14ac:dyDescent="0.2">
      <c r="A48" s="214" t="str">
        <f t="shared" si="28"/>
        <v>Reduction of Electricity costs</v>
      </c>
      <c r="B48" s="264">
        <f t="shared" si="29"/>
        <v>1</v>
      </c>
      <c r="C48" s="264"/>
      <c r="D48" s="264"/>
      <c r="E48" s="264"/>
      <c r="F48" s="264">
        <f t="shared" ref="F48:AI48" si="41">F19/$B19</f>
        <v>0</v>
      </c>
      <c r="G48" s="264">
        <f t="shared" si="41"/>
        <v>0.6788665879574971</v>
      </c>
      <c r="H48" s="264">
        <f t="shared" si="41"/>
        <v>0.75560802833530116</v>
      </c>
      <c r="I48" s="264">
        <f t="shared" si="41"/>
        <v>0</v>
      </c>
      <c r="J48" s="264">
        <f t="shared" si="41"/>
        <v>0</v>
      </c>
      <c r="K48" s="264">
        <f t="shared" si="41"/>
        <v>0</v>
      </c>
      <c r="L48" s="264">
        <f t="shared" si="41"/>
        <v>0</v>
      </c>
      <c r="M48" s="264">
        <f t="shared" si="41"/>
        <v>0</v>
      </c>
      <c r="N48" s="264">
        <f t="shared" si="41"/>
        <v>1</v>
      </c>
      <c r="O48" s="264">
        <f t="shared" si="41"/>
        <v>0.75560802833530116</v>
      </c>
      <c r="P48" s="264">
        <f t="shared" si="41"/>
        <v>0.6788665879574971</v>
      </c>
      <c r="Q48" s="264">
        <f t="shared" si="41"/>
        <v>0</v>
      </c>
      <c r="R48" s="266">
        <f t="shared" si="41"/>
        <v>0</v>
      </c>
      <c r="S48" s="264">
        <f t="shared" si="41"/>
        <v>0.59031877213695405</v>
      </c>
      <c r="T48" s="266">
        <f t="shared" si="41"/>
        <v>0.17709563164108622</v>
      </c>
      <c r="U48" s="264">
        <f t="shared" si="41"/>
        <v>0</v>
      </c>
      <c r="V48" s="266">
        <f t="shared" si="41"/>
        <v>0.47225501770956324</v>
      </c>
      <c r="W48" s="266">
        <f t="shared" si="41"/>
        <v>0.47225501770956324</v>
      </c>
      <c r="X48" s="264">
        <f t="shared" si="41"/>
        <v>0</v>
      </c>
      <c r="Y48" s="266">
        <f t="shared" si="41"/>
        <v>0</v>
      </c>
      <c r="Z48" s="266">
        <f t="shared" si="41"/>
        <v>0</v>
      </c>
      <c r="AA48" s="264">
        <f t="shared" si="41"/>
        <v>0</v>
      </c>
      <c r="AB48" s="266">
        <f t="shared" si="41"/>
        <v>0</v>
      </c>
      <c r="AC48" s="266">
        <f t="shared" si="41"/>
        <v>0</v>
      </c>
      <c r="AD48" s="264">
        <f t="shared" si="41"/>
        <v>0</v>
      </c>
      <c r="AE48" s="264">
        <f t="shared" si="41"/>
        <v>0</v>
      </c>
      <c r="AF48" s="266">
        <f t="shared" si="41"/>
        <v>0</v>
      </c>
      <c r="AG48" s="264">
        <f t="shared" si="41"/>
        <v>0</v>
      </c>
      <c r="AH48" s="264">
        <f t="shared" si="41"/>
        <v>0</v>
      </c>
      <c r="AI48" s="264">
        <f t="shared" si="41"/>
        <v>0</v>
      </c>
      <c r="AJ48" s="264"/>
      <c r="AK48" s="264"/>
      <c r="AL48" s="264"/>
    </row>
    <row r="49" spans="1:38" ht="15.75" customHeight="1" x14ac:dyDescent="0.2">
      <c r="A49" s="204" t="str">
        <f t="shared" si="28"/>
        <v xml:space="preserve">Reduction of light Maintenance costs </v>
      </c>
      <c r="B49" s="259">
        <f t="shared" si="29"/>
        <v>1</v>
      </c>
      <c r="C49" s="259"/>
      <c r="D49" s="259"/>
      <c r="E49" s="259"/>
      <c r="F49" s="259">
        <f t="shared" ref="F49:AI49" si="42">F20/$B20</f>
        <v>0</v>
      </c>
      <c r="G49" s="259">
        <f t="shared" si="42"/>
        <v>1</v>
      </c>
      <c r="H49" s="259">
        <f t="shared" si="42"/>
        <v>0</v>
      </c>
      <c r="I49" s="259">
        <f t="shared" si="42"/>
        <v>0</v>
      </c>
      <c r="J49" s="259">
        <f t="shared" si="42"/>
        <v>0</v>
      </c>
      <c r="K49" s="259">
        <f t="shared" si="42"/>
        <v>0</v>
      </c>
      <c r="L49" s="259">
        <f t="shared" si="42"/>
        <v>0</v>
      </c>
      <c r="M49" s="259">
        <f t="shared" si="42"/>
        <v>0</v>
      </c>
      <c r="N49" s="259">
        <f t="shared" si="42"/>
        <v>1</v>
      </c>
      <c r="O49" s="259">
        <f t="shared" si="42"/>
        <v>0</v>
      </c>
      <c r="P49" s="259">
        <f t="shared" si="42"/>
        <v>1</v>
      </c>
      <c r="Q49" s="259">
        <f t="shared" si="42"/>
        <v>0</v>
      </c>
      <c r="R49" s="124">
        <f t="shared" si="42"/>
        <v>0</v>
      </c>
      <c r="S49" s="259">
        <f t="shared" si="42"/>
        <v>0.68965517241379315</v>
      </c>
      <c r="T49" s="124">
        <f t="shared" si="42"/>
        <v>0.62068965517241381</v>
      </c>
      <c r="U49" s="259">
        <f t="shared" si="42"/>
        <v>0</v>
      </c>
      <c r="V49" s="124">
        <f t="shared" si="42"/>
        <v>0</v>
      </c>
      <c r="W49" s="124">
        <f t="shared" si="42"/>
        <v>0</v>
      </c>
      <c r="X49" s="259">
        <f t="shared" si="42"/>
        <v>0</v>
      </c>
      <c r="Y49" s="124">
        <f t="shared" si="42"/>
        <v>0</v>
      </c>
      <c r="Z49" s="124">
        <f t="shared" si="42"/>
        <v>0</v>
      </c>
      <c r="AA49" s="259">
        <f t="shared" si="42"/>
        <v>0</v>
      </c>
      <c r="AB49" s="124">
        <f t="shared" si="42"/>
        <v>0</v>
      </c>
      <c r="AC49" s="124">
        <f t="shared" si="42"/>
        <v>0</v>
      </c>
      <c r="AD49" s="259">
        <f t="shared" si="42"/>
        <v>0</v>
      </c>
      <c r="AE49" s="259">
        <f t="shared" si="42"/>
        <v>0</v>
      </c>
      <c r="AF49" s="124">
        <f t="shared" si="42"/>
        <v>0</v>
      </c>
      <c r="AG49" s="259">
        <f t="shared" si="42"/>
        <v>0</v>
      </c>
      <c r="AH49" s="259">
        <f t="shared" si="42"/>
        <v>0</v>
      </c>
      <c r="AI49" s="259">
        <f t="shared" si="42"/>
        <v>0</v>
      </c>
      <c r="AJ49" s="259"/>
      <c r="AK49" s="259"/>
      <c r="AL49" s="259"/>
    </row>
    <row r="50" spans="1:38" ht="15.75" customHeight="1" x14ac:dyDescent="0.2">
      <c r="A50" s="209" t="str">
        <f t="shared" si="28"/>
        <v>5) Net Cash from operations (per Year) (4+3-2)</v>
      </c>
      <c r="B50" s="260">
        <f t="shared" si="29"/>
        <v>1</v>
      </c>
      <c r="C50" s="260"/>
      <c r="D50" s="260"/>
      <c r="E50" s="260"/>
      <c r="F50" s="260">
        <f t="shared" ref="F50:AI50" si="43">F21/$B21</f>
        <v>-7.3293270377475836E-2</v>
      </c>
      <c r="G50" s="260">
        <f t="shared" si="43"/>
        <v>1.0692323166849882</v>
      </c>
      <c r="H50" s="260">
        <f t="shared" si="43"/>
        <v>0.93964066717363381</v>
      </c>
      <c r="I50" s="260">
        <f t="shared" si="43"/>
        <v>-4.5023008946163727E-2</v>
      </c>
      <c r="J50" s="260">
        <f t="shared" si="43"/>
        <v>-1.5707288375037168E-2</v>
      </c>
      <c r="K50" s="260">
        <f t="shared" si="43"/>
        <v>0.13088083995977828</v>
      </c>
      <c r="L50" s="260">
        <f t="shared" si="43"/>
        <v>-0.43975962226485504</v>
      </c>
      <c r="M50" s="260">
        <f t="shared" si="43"/>
        <v>-1.1119636162982763E-2</v>
      </c>
      <c r="N50" s="260">
        <f t="shared" si="43"/>
        <v>1.4395518005007832</v>
      </c>
      <c r="O50" s="260">
        <f t="shared" si="43"/>
        <v>0.92517048150768078</v>
      </c>
      <c r="P50" s="260">
        <f t="shared" si="43"/>
        <v>1.0692323166849882</v>
      </c>
      <c r="Q50" s="260">
        <f t="shared" si="43"/>
        <v>-7.3293270377475836E-2</v>
      </c>
      <c r="R50" s="261">
        <f t="shared" si="43"/>
        <v>-0.10993990556621376</v>
      </c>
      <c r="S50" s="260">
        <f t="shared" si="43"/>
        <v>0.94234204771040364</v>
      </c>
      <c r="T50" s="261">
        <f t="shared" si="43"/>
        <v>0.38132262185639343</v>
      </c>
      <c r="U50" s="260">
        <f t="shared" si="43"/>
        <v>1.4470185665953088E-2</v>
      </c>
      <c r="V50" s="261">
        <f t="shared" si="43"/>
        <v>0.57587569582302445</v>
      </c>
      <c r="W50" s="261">
        <f t="shared" si="43"/>
        <v>0.59053434989851961</v>
      </c>
      <c r="X50" s="260">
        <f t="shared" si="43"/>
        <v>-3.97877753477726E-2</v>
      </c>
      <c r="Y50" s="261">
        <f t="shared" si="43"/>
        <v>-4.1881868787129054E-3</v>
      </c>
      <c r="Z50" s="261">
        <f t="shared" si="43"/>
        <v>-1.0470467196782263E-3</v>
      </c>
      <c r="AA50" s="260">
        <f t="shared" si="43"/>
        <v>-6.2828095113572815E-3</v>
      </c>
      <c r="AB50" s="261">
        <f t="shared" si="43"/>
        <v>-6.2828095113572815E-3</v>
      </c>
      <c r="AC50" s="261">
        <f t="shared" si="43"/>
        <v>-3.1416693523226031E-3</v>
      </c>
      <c r="AD50" s="260">
        <f t="shared" si="43"/>
        <v>0.13088083995977828</v>
      </c>
      <c r="AE50" s="260">
        <f t="shared" si="43"/>
        <v>-0.41044231411386473</v>
      </c>
      <c r="AF50" s="261">
        <f t="shared" si="43"/>
        <v>-2.9317308150990335E-2</v>
      </c>
      <c r="AG50" s="260">
        <f t="shared" si="43"/>
        <v>1.4449244731559523E-3</v>
      </c>
      <c r="AH50" s="260">
        <f t="shared" si="43"/>
        <v>-1.0470467196782263E-2</v>
      </c>
      <c r="AI50" s="260">
        <f t="shared" si="43"/>
        <v>-2.0940934393564527E-3</v>
      </c>
      <c r="AJ50" s="260"/>
      <c r="AK50" s="260"/>
      <c r="AL50" s="260"/>
    </row>
    <row r="51" spans="1:38" ht="15.75" customHeight="1" x14ac:dyDescent="0.2">
      <c r="A51" s="193" t="str">
        <f t="shared" si="28"/>
        <v>6) Wider Cash Benefits</v>
      </c>
      <c r="B51" s="262">
        <f t="shared" si="29"/>
        <v>1</v>
      </c>
      <c r="C51" s="262"/>
      <c r="D51" s="262"/>
      <c r="E51" s="262"/>
      <c r="F51" s="262">
        <f t="shared" ref="F51:AI51" si="44">F22/$B22</f>
        <v>0</v>
      </c>
      <c r="G51" s="262">
        <f t="shared" si="44"/>
        <v>1.4473204469512124E-3</v>
      </c>
      <c r="H51" s="262">
        <f t="shared" si="44"/>
        <v>3.3416075025197115E-3</v>
      </c>
      <c r="I51" s="262">
        <f t="shared" si="44"/>
        <v>0.41504042228748012</v>
      </c>
      <c r="J51" s="262">
        <f t="shared" si="44"/>
        <v>0.1258668652368222</v>
      </c>
      <c r="K51" s="262">
        <f t="shared" si="44"/>
        <v>0</v>
      </c>
      <c r="L51" s="262">
        <f t="shared" si="44"/>
        <v>0.45430378452622666</v>
      </c>
      <c r="M51" s="262">
        <f t="shared" si="44"/>
        <v>0</v>
      </c>
      <c r="N51" s="262">
        <f t="shared" si="44"/>
        <v>4.7889279494709239E-3</v>
      </c>
      <c r="O51" s="262">
        <f t="shared" si="44"/>
        <v>3.3416075025197115E-3</v>
      </c>
      <c r="P51" s="262">
        <f t="shared" si="44"/>
        <v>1.4473204469512124E-3</v>
      </c>
      <c r="Q51" s="262">
        <f t="shared" si="44"/>
        <v>0</v>
      </c>
      <c r="R51" s="263">
        <f t="shared" si="44"/>
        <v>0</v>
      </c>
      <c r="S51" s="262">
        <f t="shared" si="44"/>
        <v>7.2366022347560618E-4</v>
      </c>
      <c r="T51" s="263">
        <f t="shared" si="44"/>
        <v>7.2366022347560618E-4</v>
      </c>
      <c r="U51" s="262">
        <f t="shared" si="44"/>
        <v>0</v>
      </c>
      <c r="V51" s="263">
        <f t="shared" si="44"/>
        <v>3.0755559497713269E-3</v>
      </c>
      <c r="W51" s="263">
        <f t="shared" si="44"/>
        <v>2.6605155274838472E-4</v>
      </c>
      <c r="X51" s="262">
        <f t="shared" si="44"/>
        <v>0.41504042228748012</v>
      </c>
      <c r="Y51" s="263">
        <f t="shared" si="44"/>
        <v>0</v>
      </c>
      <c r="Z51" s="263">
        <f t="shared" si="44"/>
        <v>0</v>
      </c>
      <c r="AA51" s="262">
        <f t="shared" si="44"/>
        <v>7.2366022347560618E-4</v>
      </c>
      <c r="AB51" s="263">
        <f t="shared" si="44"/>
        <v>4.8831101991438546E-3</v>
      </c>
      <c r="AC51" s="263">
        <f t="shared" si="44"/>
        <v>0.12026009481420274</v>
      </c>
      <c r="AD51" s="262">
        <f t="shared" si="44"/>
        <v>0</v>
      </c>
      <c r="AE51" s="262">
        <f t="shared" si="44"/>
        <v>0.45430378452622666</v>
      </c>
      <c r="AF51" s="263">
        <f t="shared" si="44"/>
        <v>0</v>
      </c>
      <c r="AG51" s="262">
        <f t="shared" si="44"/>
        <v>0</v>
      </c>
      <c r="AH51" s="262">
        <f t="shared" si="44"/>
        <v>0</v>
      </c>
      <c r="AI51" s="262">
        <f t="shared" si="44"/>
        <v>0</v>
      </c>
      <c r="AJ51" s="262"/>
      <c r="AK51" s="262"/>
      <c r="AL51" s="262"/>
    </row>
    <row r="52" spans="1:38" ht="15.75" customHeight="1" x14ac:dyDescent="0.2">
      <c r="A52" s="219" t="str">
        <f t="shared" si="28"/>
        <v>Carbon savings</v>
      </c>
      <c r="B52" s="267">
        <f t="shared" si="29"/>
        <v>1</v>
      </c>
      <c r="C52" s="267"/>
      <c r="D52" s="267"/>
      <c r="E52" s="267"/>
      <c r="F52" s="267">
        <f t="shared" ref="F52:AI52" si="45">F23/$B23</f>
        <v>0</v>
      </c>
      <c r="G52" s="267">
        <f t="shared" si="45"/>
        <v>0.27586206896551724</v>
      </c>
      <c r="H52" s="267">
        <f t="shared" si="45"/>
        <v>0.5862068965517242</v>
      </c>
      <c r="I52" s="267">
        <f t="shared" si="45"/>
        <v>0</v>
      </c>
      <c r="J52" s="267">
        <f t="shared" si="45"/>
        <v>0.13793103448275862</v>
      </c>
      <c r="K52" s="267">
        <f t="shared" si="45"/>
        <v>0</v>
      </c>
      <c r="L52" s="267">
        <f t="shared" si="45"/>
        <v>0</v>
      </c>
      <c r="M52" s="267">
        <f t="shared" si="45"/>
        <v>0</v>
      </c>
      <c r="N52" s="267">
        <f t="shared" si="45"/>
        <v>0.86206896551724144</v>
      </c>
      <c r="O52" s="267">
        <f t="shared" si="45"/>
        <v>0.5862068965517242</v>
      </c>
      <c r="P52" s="267">
        <f t="shared" si="45"/>
        <v>0.27586206896551724</v>
      </c>
      <c r="Q52" s="267">
        <f t="shared" si="45"/>
        <v>0</v>
      </c>
      <c r="R52" s="269">
        <f t="shared" si="45"/>
        <v>0</v>
      </c>
      <c r="S52" s="267">
        <f t="shared" si="45"/>
        <v>0.13793103448275862</v>
      </c>
      <c r="T52" s="269">
        <f t="shared" si="45"/>
        <v>0.13793103448275862</v>
      </c>
      <c r="U52" s="267">
        <f t="shared" si="45"/>
        <v>0</v>
      </c>
      <c r="V52" s="269">
        <f t="shared" si="45"/>
        <v>0.5862068965517242</v>
      </c>
      <c r="W52" s="269">
        <f t="shared" si="45"/>
        <v>0</v>
      </c>
      <c r="X52" s="267">
        <f t="shared" si="45"/>
        <v>0</v>
      </c>
      <c r="Y52" s="269">
        <f t="shared" si="45"/>
        <v>0</v>
      </c>
      <c r="Z52" s="269">
        <f t="shared" si="45"/>
        <v>0</v>
      </c>
      <c r="AA52" s="267">
        <f t="shared" si="45"/>
        <v>0.13793103448275862</v>
      </c>
      <c r="AB52" s="269">
        <f t="shared" si="45"/>
        <v>0</v>
      </c>
      <c r="AC52" s="269">
        <f t="shared" si="45"/>
        <v>0</v>
      </c>
      <c r="AD52" s="267">
        <f t="shared" si="45"/>
        <v>0</v>
      </c>
      <c r="AE52" s="267">
        <f t="shared" si="45"/>
        <v>0</v>
      </c>
      <c r="AF52" s="269">
        <f t="shared" si="45"/>
        <v>0</v>
      </c>
      <c r="AG52" s="267">
        <f t="shared" si="45"/>
        <v>0</v>
      </c>
      <c r="AH52" s="267">
        <f t="shared" si="45"/>
        <v>0</v>
      </c>
      <c r="AI52" s="267">
        <f t="shared" si="45"/>
        <v>0</v>
      </c>
      <c r="AJ52" s="267"/>
      <c r="AK52" s="267"/>
      <c r="AL52" s="267"/>
    </row>
    <row r="53" spans="1:38" ht="15.75" customHeight="1" x14ac:dyDescent="0.2">
      <c r="A53" s="219" t="str">
        <f t="shared" si="28"/>
        <v>Reduction of cabling Maintenance</v>
      </c>
      <c r="B53" s="267">
        <f t="shared" si="29"/>
        <v>1</v>
      </c>
      <c r="C53" s="267"/>
      <c r="D53" s="267"/>
      <c r="E53" s="267"/>
      <c r="F53" s="267">
        <f t="shared" ref="F53:AI53" si="46">F24/$B24</f>
        <v>0</v>
      </c>
      <c r="G53" s="267">
        <f t="shared" si="46"/>
        <v>0</v>
      </c>
      <c r="H53" s="267">
        <f t="shared" si="46"/>
        <v>1</v>
      </c>
      <c r="I53" s="267">
        <f t="shared" si="46"/>
        <v>0</v>
      </c>
      <c r="J53" s="267">
        <f t="shared" si="46"/>
        <v>0</v>
      </c>
      <c r="K53" s="267">
        <f t="shared" si="46"/>
        <v>0</v>
      </c>
      <c r="L53" s="267">
        <f t="shared" si="46"/>
        <v>0</v>
      </c>
      <c r="M53" s="267">
        <f t="shared" si="46"/>
        <v>0</v>
      </c>
      <c r="N53" s="267">
        <f t="shared" si="46"/>
        <v>1</v>
      </c>
      <c r="O53" s="267">
        <f t="shared" si="46"/>
        <v>1</v>
      </c>
      <c r="P53" s="267">
        <f t="shared" si="46"/>
        <v>0</v>
      </c>
      <c r="Q53" s="267">
        <f t="shared" si="46"/>
        <v>0</v>
      </c>
      <c r="R53" s="269">
        <f t="shared" si="46"/>
        <v>0</v>
      </c>
      <c r="S53" s="267">
        <f t="shared" si="46"/>
        <v>0</v>
      </c>
      <c r="T53" s="269">
        <f t="shared" si="46"/>
        <v>0</v>
      </c>
      <c r="U53" s="267">
        <f t="shared" si="46"/>
        <v>0</v>
      </c>
      <c r="V53" s="269">
        <f t="shared" si="46"/>
        <v>0</v>
      </c>
      <c r="W53" s="269">
        <f t="shared" si="46"/>
        <v>1</v>
      </c>
      <c r="X53" s="267">
        <f t="shared" si="46"/>
        <v>0</v>
      </c>
      <c r="Y53" s="269">
        <f t="shared" si="46"/>
        <v>0</v>
      </c>
      <c r="Z53" s="269">
        <f t="shared" si="46"/>
        <v>0</v>
      </c>
      <c r="AA53" s="267">
        <f t="shared" si="46"/>
        <v>0</v>
      </c>
      <c r="AB53" s="269">
        <f t="shared" si="46"/>
        <v>0</v>
      </c>
      <c r="AC53" s="269">
        <f t="shared" si="46"/>
        <v>0</v>
      </c>
      <c r="AD53" s="267">
        <f t="shared" si="46"/>
        <v>0</v>
      </c>
      <c r="AE53" s="267">
        <f t="shared" si="46"/>
        <v>0</v>
      </c>
      <c r="AF53" s="269">
        <f t="shared" si="46"/>
        <v>0</v>
      </c>
      <c r="AG53" s="267">
        <f t="shared" si="46"/>
        <v>0</v>
      </c>
      <c r="AH53" s="267">
        <f t="shared" si="46"/>
        <v>0</v>
      </c>
      <c r="AI53" s="267">
        <f t="shared" si="46"/>
        <v>0</v>
      </c>
      <c r="AJ53" s="267"/>
      <c r="AK53" s="267"/>
      <c r="AL53" s="267"/>
    </row>
    <row r="54" spans="1:38" ht="15.75" customHeight="1" x14ac:dyDescent="0.2">
      <c r="A54" s="219" t="str">
        <f t="shared" si="28"/>
        <v>Crime reduction &amp; prevention</v>
      </c>
      <c r="B54" s="267">
        <f t="shared" si="29"/>
        <v>1</v>
      </c>
      <c r="C54" s="267"/>
      <c r="D54" s="267"/>
      <c r="E54" s="267"/>
      <c r="F54" s="267">
        <f t="shared" ref="F54:AI54" si="47">F25/$B25</f>
        <v>0</v>
      </c>
      <c r="G54" s="267">
        <f t="shared" si="47"/>
        <v>0</v>
      </c>
      <c r="H54" s="267">
        <f t="shared" si="47"/>
        <v>0</v>
      </c>
      <c r="I54" s="267">
        <f t="shared" si="47"/>
        <v>1</v>
      </c>
      <c r="J54" s="267">
        <f t="shared" si="47"/>
        <v>0</v>
      </c>
      <c r="K54" s="267">
        <f t="shared" si="47"/>
        <v>0</v>
      </c>
      <c r="L54" s="267">
        <f t="shared" si="47"/>
        <v>0</v>
      </c>
      <c r="M54" s="267">
        <f t="shared" si="47"/>
        <v>0</v>
      </c>
      <c r="N54" s="267">
        <f t="shared" si="47"/>
        <v>0</v>
      </c>
      <c r="O54" s="267">
        <f t="shared" si="47"/>
        <v>0</v>
      </c>
      <c r="P54" s="267">
        <f t="shared" si="47"/>
        <v>0</v>
      </c>
      <c r="Q54" s="267">
        <f t="shared" si="47"/>
        <v>0</v>
      </c>
      <c r="R54" s="269">
        <f t="shared" si="47"/>
        <v>0</v>
      </c>
      <c r="S54" s="267">
        <f t="shared" si="47"/>
        <v>0</v>
      </c>
      <c r="T54" s="269">
        <f t="shared" si="47"/>
        <v>0</v>
      </c>
      <c r="U54" s="267">
        <f t="shared" si="47"/>
        <v>0</v>
      </c>
      <c r="V54" s="269">
        <f t="shared" si="47"/>
        <v>0</v>
      </c>
      <c r="W54" s="269">
        <f t="shared" si="47"/>
        <v>0</v>
      </c>
      <c r="X54" s="267">
        <f t="shared" si="47"/>
        <v>1</v>
      </c>
      <c r="Y54" s="269">
        <f t="shared" si="47"/>
        <v>0</v>
      </c>
      <c r="Z54" s="269">
        <f t="shared" si="47"/>
        <v>0</v>
      </c>
      <c r="AA54" s="267">
        <f t="shared" si="47"/>
        <v>0</v>
      </c>
      <c r="AB54" s="269">
        <f t="shared" si="47"/>
        <v>0</v>
      </c>
      <c r="AC54" s="269">
        <f t="shared" si="47"/>
        <v>0</v>
      </c>
      <c r="AD54" s="267">
        <f t="shared" si="47"/>
        <v>0</v>
      </c>
      <c r="AE54" s="267">
        <f t="shared" si="47"/>
        <v>0</v>
      </c>
      <c r="AF54" s="269">
        <f t="shared" si="47"/>
        <v>0</v>
      </c>
      <c r="AG54" s="267">
        <f t="shared" si="47"/>
        <v>0</v>
      </c>
      <c r="AH54" s="267">
        <f t="shared" si="47"/>
        <v>0</v>
      </c>
      <c r="AI54" s="267">
        <f t="shared" si="47"/>
        <v>0</v>
      </c>
      <c r="AJ54" s="267"/>
      <c r="AK54" s="267"/>
      <c r="AL54" s="267"/>
    </row>
    <row r="55" spans="1:38" ht="15.75" customHeight="1" x14ac:dyDescent="0.2">
      <c r="A55" s="219" t="str">
        <f t="shared" si="28"/>
        <v>Improved security surveillance system</v>
      </c>
      <c r="B55" s="267">
        <f t="shared" si="29"/>
        <v>1</v>
      </c>
      <c r="C55" s="267"/>
      <c r="D55" s="267"/>
      <c r="E55" s="267"/>
      <c r="F55" s="267">
        <f t="shared" ref="F55:AI55" si="48">F26/$B26</f>
        <v>0</v>
      </c>
      <c r="G55" s="267">
        <f t="shared" si="48"/>
        <v>0</v>
      </c>
      <c r="H55" s="267">
        <f t="shared" si="48"/>
        <v>0</v>
      </c>
      <c r="I55" s="267">
        <f t="shared" si="48"/>
        <v>0</v>
      </c>
      <c r="J55" s="267">
        <f t="shared" si="48"/>
        <v>1</v>
      </c>
      <c r="K55" s="267">
        <f t="shared" si="48"/>
        <v>0</v>
      </c>
      <c r="L55" s="267">
        <f t="shared" si="48"/>
        <v>0</v>
      </c>
      <c r="M55" s="267">
        <f t="shared" si="48"/>
        <v>0</v>
      </c>
      <c r="N55" s="267">
        <f t="shared" si="48"/>
        <v>0</v>
      </c>
      <c r="O55" s="267">
        <f t="shared" si="48"/>
        <v>0</v>
      </c>
      <c r="P55" s="267">
        <f t="shared" si="48"/>
        <v>0</v>
      </c>
      <c r="Q55" s="267">
        <f t="shared" si="48"/>
        <v>0</v>
      </c>
      <c r="R55" s="269">
        <f t="shared" si="48"/>
        <v>0</v>
      </c>
      <c r="S55" s="267">
        <f t="shared" si="48"/>
        <v>0</v>
      </c>
      <c r="T55" s="269">
        <f t="shared" si="48"/>
        <v>0</v>
      </c>
      <c r="U55" s="267">
        <f t="shared" si="48"/>
        <v>0</v>
      </c>
      <c r="V55" s="269">
        <f t="shared" si="48"/>
        <v>0</v>
      </c>
      <c r="W55" s="269">
        <f t="shared" si="48"/>
        <v>0</v>
      </c>
      <c r="X55" s="267">
        <f t="shared" si="48"/>
        <v>0</v>
      </c>
      <c r="Y55" s="269">
        <f t="shared" si="48"/>
        <v>0</v>
      </c>
      <c r="Z55" s="269">
        <f t="shared" si="48"/>
        <v>0</v>
      </c>
      <c r="AA55" s="267">
        <f t="shared" si="48"/>
        <v>0</v>
      </c>
      <c r="AB55" s="269">
        <f t="shared" si="48"/>
        <v>1</v>
      </c>
      <c r="AC55" s="269">
        <f t="shared" si="48"/>
        <v>0</v>
      </c>
      <c r="AD55" s="267">
        <f t="shared" si="48"/>
        <v>0</v>
      </c>
      <c r="AE55" s="267">
        <f t="shared" si="48"/>
        <v>0</v>
      </c>
      <c r="AF55" s="269">
        <f t="shared" si="48"/>
        <v>0</v>
      </c>
      <c r="AG55" s="267">
        <f t="shared" si="48"/>
        <v>0</v>
      </c>
      <c r="AH55" s="267">
        <f t="shared" si="48"/>
        <v>0</v>
      </c>
      <c r="AI55" s="267">
        <f t="shared" si="48"/>
        <v>0</v>
      </c>
      <c r="AJ55" s="267"/>
      <c r="AK55" s="267"/>
      <c r="AL55" s="267"/>
    </row>
    <row r="56" spans="1:38" ht="15.75" customHeight="1" x14ac:dyDescent="0.2">
      <c r="A56" s="219" t="str">
        <f t="shared" si="28"/>
        <v>Reduction of flood cost</v>
      </c>
      <c r="B56" s="267">
        <f t="shared" si="29"/>
        <v>1</v>
      </c>
      <c r="C56" s="267"/>
      <c r="D56" s="267"/>
      <c r="E56" s="267"/>
      <c r="F56" s="267">
        <f t="shared" ref="F56:AI56" si="49">F27/$B27</f>
        <v>0</v>
      </c>
      <c r="G56" s="267">
        <f t="shared" si="49"/>
        <v>0</v>
      </c>
      <c r="H56" s="267">
        <f t="shared" si="49"/>
        <v>0</v>
      </c>
      <c r="I56" s="267">
        <f t="shared" si="49"/>
        <v>0</v>
      </c>
      <c r="J56" s="267">
        <f t="shared" si="49"/>
        <v>1</v>
      </c>
      <c r="K56" s="267">
        <f t="shared" si="49"/>
        <v>0</v>
      </c>
      <c r="L56" s="267">
        <f t="shared" si="49"/>
        <v>0</v>
      </c>
      <c r="M56" s="267">
        <f t="shared" si="49"/>
        <v>0</v>
      </c>
      <c r="N56" s="267">
        <f t="shared" si="49"/>
        <v>0</v>
      </c>
      <c r="O56" s="267">
        <f t="shared" si="49"/>
        <v>0</v>
      </c>
      <c r="P56" s="267">
        <f t="shared" si="49"/>
        <v>0</v>
      </c>
      <c r="Q56" s="267">
        <f t="shared" si="49"/>
        <v>0</v>
      </c>
      <c r="R56" s="269">
        <f t="shared" si="49"/>
        <v>0</v>
      </c>
      <c r="S56" s="267">
        <f t="shared" si="49"/>
        <v>0</v>
      </c>
      <c r="T56" s="269">
        <f t="shared" si="49"/>
        <v>0</v>
      </c>
      <c r="U56" s="267">
        <f t="shared" si="49"/>
        <v>0</v>
      </c>
      <c r="V56" s="269">
        <f t="shared" si="49"/>
        <v>0</v>
      </c>
      <c r="W56" s="269">
        <f t="shared" si="49"/>
        <v>0</v>
      </c>
      <c r="X56" s="267">
        <f t="shared" si="49"/>
        <v>0</v>
      </c>
      <c r="Y56" s="269">
        <f t="shared" si="49"/>
        <v>0</v>
      </c>
      <c r="Z56" s="269">
        <f t="shared" si="49"/>
        <v>0</v>
      </c>
      <c r="AA56" s="267">
        <f t="shared" si="49"/>
        <v>0</v>
      </c>
      <c r="AB56" s="269">
        <f t="shared" si="49"/>
        <v>0</v>
      </c>
      <c r="AC56" s="269">
        <f t="shared" si="49"/>
        <v>1</v>
      </c>
      <c r="AD56" s="267">
        <f t="shared" si="49"/>
        <v>0</v>
      </c>
      <c r="AE56" s="267">
        <f t="shared" si="49"/>
        <v>0</v>
      </c>
      <c r="AF56" s="269">
        <f t="shared" si="49"/>
        <v>0</v>
      </c>
      <c r="AG56" s="267">
        <f t="shared" si="49"/>
        <v>0</v>
      </c>
      <c r="AH56" s="267">
        <f t="shared" si="49"/>
        <v>0</v>
      </c>
      <c r="AI56" s="267">
        <f t="shared" si="49"/>
        <v>0</v>
      </c>
      <c r="AJ56" s="267"/>
      <c r="AK56" s="267"/>
      <c r="AL56" s="267"/>
    </row>
    <row r="57" spans="1:38" ht="15.75" customHeight="1" x14ac:dyDescent="0.2">
      <c r="A57" s="219" t="str">
        <f t="shared" si="28"/>
        <v>Reduces number of traffic accidents</v>
      </c>
      <c r="B57" s="267">
        <f t="shared" si="29"/>
        <v>1</v>
      </c>
      <c r="C57" s="267"/>
      <c r="D57" s="267"/>
      <c r="E57" s="267"/>
      <c r="F57" s="267">
        <f t="shared" ref="F57:AI57" si="50">F28/$B28</f>
        <v>0</v>
      </c>
      <c r="G57" s="267">
        <f t="shared" si="50"/>
        <v>0</v>
      </c>
      <c r="H57" s="267">
        <f t="shared" si="50"/>
        <v>0</v>
      </c>
      <c r="I57" s="267">
        <f t="shared" si="50"/>
        <v>0</v>
      </c>
      <c r="J57" s="267">
        <f t="shared" si="50"/>
        <v>0</v>
      </c>
      <c r="K57" s="267">
        <f t="shared" si="50"/>
        <v>0</v>
      </c>
      <c r="L57" s="267">
        <f t="shared" si="50"/>
        <v>1</v>
      </c>
      <c r="M57" s="267">
        <f t="shared" si="50"/>
        <v>0</v>
      </c>
      <c r="N57" s="267">
        <f t="shared" si="50"/>
        <v>0</v>
      </c>
      <c r="O57" s="267">
        <f t="shared" si="50"/>
        <v>0</v>
      </c>
      <c r="P57" s="267">
        <f t="shared" si="50"/>
        <v>0</v>
      </c>
      <c r="Q57" s="267">
        <f t="shared" si="50"/>
        <v>0</v>
      </c>
      <c r="R57" s="269">
        <f t="shared" si="50"/>
        <v>0</v>
      </c>
      <c r="S57" s="267">
        <f t="shared" si="50"/>
        <v>0</v>
      </c>
      <c r="T57" s="269">
        <f t="shared" si="50"/>
        <v>0</v>
      </c>
      <c r="U57" s="267">
        <f t="shared" si="50"/>
        <v>0</v>
      </c>
      <c r="V57" s="269">
        <f t="shared" si="50"/>
        <v>0</v>
      </c>
      <c r="W57" s="269">
        <f t="shared" si="50"/>
        <v>0</v>
      </c>
      <c r="X57" s="267">
        <f t="shared" si="50"/>
        <v>0</v>
      </c>
      <c r="Y57" s="269">
        <f t="shared" si="50"/>
        <v>0</v>
      </c>
      <c r="Z57" s="269">
        <f t="shared" si="50"/>
        <v>0</v>
      </c>
      <c r="AA57" s="267">
        <f t="shared" si="50"/>
        <v>0</v>
      </c>
      <c r="AB57" s="269">
        <f t="shared" si="50"/>
        <v>0</v>
      </c>
      <c r="AC57" s="269">
        <f t="shared" si="50"/>
        <v>0</v>
      </c>
      <c r="AD57" s="267">
        <f t="shared" si="50"/>
        <v>0</v>
      </c>
      <c r="AE57" s="267">
        <f t="shared" si="50"/>
        <v>1</v>
      </c>
      <c r="AF57" s="269">
        <f t="shared" si="50"/>
        <v>0</v>
      </c>
      <c r="AG57" s="267">
        <f t="shared" si="50"/>
        <v>0</v>
      </c>
      <c r="AH57" s="267">
        <f t="shared" si="50"/>
        <v>0</v>
      </c>
      <c r="AI57" s="267">
        <f t="shared" si="50"/>
        <v>0</v>
      </c>
      <c r="AJ57" s="267"/>
      <c r="AK57" s="267"/>
      <c r="AL57" s="267"/>
    </row>
    <row r="58" spans="1:38" ht="15.75" customHeight="1" x14ac:dyDescent="0.2">
      <c r="A58" s="226" t="str">
        <f t="shared" si="28"/>
        <v>Reduction in congestion time due to traffic monitoring</v>
      </c>
      <c r="B58" s="271">
        <f t="shared" si="29"/>
        <v>1</v>
      </c>
      <c r="C58" s="271"/>
      <c r="D58" s="271"/>
      <c r="E58" s="271"/>
      <c r="F58" s="271">
        <f t="shared" ref="F58:AI58" si="51">F29/$B29</f>
        <v>0</v>
      </c>
      <c r="G58" s="271">
        <f t="shared" si="51"/>
        <v>0</v>
      </c>
      <c r="H58" s="271">
        <f t="shared" si="51"/>
        <v>0</v>
      </c>
      <c r="I58" s="271">
        <f t="shared" si="51"/>
        <v>0</v>
      </c>
      <c r="J58" s="271">
        <f t="shared" si="51"/>
        <v>0</v>
      </c>
      <c r="K58" s="271">
        <f t="shared" si="51"/>
        <v>0</v>
      </c>
      <c r="L58" s="271">
        <f t="shared" si="51"/>
        <v>1</v>
      </c>
      <c r="M58" s="271">
        <f t="shared" si="51"/>
        <v>0</v>
      </c>
      <c r="N58" s="271">
        <f t="shared" si="51"/>
        <v>0</v>
      </c>
      <c r="O58" s="271">
        <f t="shared" si="51"/>
        <v>0</v>
      </c>
      <c r="P58" s="271">
        <f t="shared" si="51"/>
        <v>0</v>
      </c>
      <c r="Q58" s="271">
        <f t="shared" si="51"/>
        <v>0</v>
      </c>
      <c r="R58" s="272">
        <f t="shared" si="51"/>
        <v>0</v>
      </c>
      <c r="S58" s="271">
        <f t="shared" si="51"/>
        <v>0</v>
      </c>
      <c r="T58" s="272">
        <f t="shared" si="51"/>
        <v>0</v>
      </c>
      <c r="U58" s="271">
        <f t="shared" si="51"/>
        <v>0</v>
      </c>
      <c r="V58" s="272">
        <f t="shared" si="51"/>
        <v>0</v>
      </c>
      <c r="W58" s="272">
        <f t="shared" si="51"/>
        <v>0</v>
      </c>
      <c r="X58" s="271">
        <f t="shared" si="51"/>
        <v>0</v>
      </c>
      <c r="Y58" s="272">
        <f t="shared" si="51"/>
        <v>0</v>
      </c>
      <c r="Z58" s="272">
        <f t="shared" si="51"/>
        <v>0</v>
      </c>
      <c r="AA58" s="271">
        <f t="shared" si="51"/>
        <v>0</v>
      </c>
      <c r="AB58" s="272">
        <f t="shared" si="51"/>
        <v>0</v>
      </c>
      <c r="AC58" s="272">
        <f t="shared" si="51"/>
        <v>0</v>
      </c>
      <c r="AD58" s="271">
        <f t="shared" si="51"/>
        <v>0</v>
      </c>
      <c r="AE58" s="271">
        <f t="shared" si="51"/>
        <v>1</v>
      </c>
      <c r="AF58" s="272">
        <f t="shared" si="51"/>
        <v>0</v>
      </c>
      <c r="AG58" s="271">
        <f t="shared" si="51"/>
        <v>0</v>
      </c>
      <c r="AH58" s="271">
        <f t="shared" si="51"/>
        <v>0</v>
      </c>
      <c r="AI58" s="271">
        <f t="shared" si="51"/>
        <v>0</v>
      </c>
      <c r="AJ58" s="271"/>
      <c r="AK58" s="271"/>
      <c r="AL58" s="271"/>
    </row>
    <row r="59" spans="1:38" ht="15.75" customHeight="1" x14ac:dyDescent="0.2">
      <c r="A59" s="209" t="str">
        <f t="shared" si="28"/>
        <v>7) Net Societal Cash from operations (per Year) (5+6)</v>
      </c>
      <c r="B59" s="260">
        <f t="shared" si="29"/>
        <v>1</v>
      </c>
      <c r="C59" s="260"/>
      <c r="D59" s="260"/>
      <c r="E59" s="260"/>
      <c r="F59" s="260">
        <f t="shared" ref="F59:AI59" si="52">F30/$B30</f>
        <v>-2.8472237853832134E-2</v>
      </c>
      <c r="G59" s="260">
        <f t="shared" si="52"/>
        <v>0.41624977411104247</v>
      </c>
      <c r="H59" s="260">
        <f t="shared" si="52"/>
        <v>0.36706571739662408</v>
      </c>
      <c r="I59" s="260">
        <f t="shared" si="52"/>
        <v>0.23631957418680671</v>
      </c>
      <c r="J59" s="260">
        <f t="shared" si="52"/>
        <v>7.0869551638565925E-2</v>
      </c>
      <c r="K59" s="260">
        <f t="shared" si="52"/>
        <v>5.0843281881843096E-2</v>
      </c>
      <c r="L59" s="260">
        <f t="shared" si="52"/>
        <v>0.10698695934624167</v>
      </c>
      <c r="M59" s="260">
        <f t="shared" si="52"/>
        <v>-4.3196452286813894E-3</v>
      </c>
      <c r="N59" s="260">
        <f t="shared" si="52"/>
        <v>0.56215128278419968</v>
      </c>
      <c r="O59" s="260">
        <f t="shared" si="52"/>
        <v>0.36144448415176755</v>
      </c>
      <c r="P59" s="260">
        <f t="shared" si="52"/>
        <v>0.41624977411104247</v>
      </c>
      <c r="Q59" s="260">
        <f t="shared" si="52"/>
        <v>-2.8472237853832134E-2</v>
      </c>
      <c r="R59" s="261">
        <f t="shared" si="52"/>
        <v>-4.2708356780748198E-2</v>
      </c>
      <c r="S59" s="260">
        <f t="shared" si="52"/>
        <v>0.36651416947476984</v>
      </c>
      <c r="T59" s="261">
        <f t="shared" si="52"/>
        <v>0.14857494461457563</v>
      </c>
      <c r="U59" s="260">
        <f t="shared" si="52"/>
        <v>5.6212332448565723E-3</v>
      </c>
      <c r="V59" s="261">
        <f t="shared" si="52"/>
        <v>0.22559123496348274</v>
      </c>
      <c r="W59" s="261">
        <f t="shared" si="52"/>
        <v>0.22956758635289795</v>
      </c>
      <c r="X59" s="260">
        <f t="shared" si="52"/>
        <v>0.23835330546208042</v>
      </c>
      <c r="Y59" s="261">
        <f t="shared" si="52"/>
        <v>-1.6269850202189791E-3</v>
      </c>
      <c r="Z59" s="261">
        <f t="shared" si="52"/>
        <v>-4.0674625505474478E-4</v>
      </c>
      <c r="AA59" s="260">
        <f t="shared" si="52"/>
        <v>-1.9981431805534827E-3</v>
      </c>
      <c r="AB59" s="261">
        <f t="shared" si="52"/>
        <v>5.4548520005687012E-4</v>
      </c>
      <c r="AC59" s="261">
        <f t="shared" si="52"/>
        <v>7.2322209619062536E-2</v>
      </c>
      <c r="AD59" s="260">
        <f t="shared" si="52"/>
        <v>5.0843281881843096E-2</v>
      </c>
      <c r="AE59" s="260">
        <f t="shared" si="52"/>
        <v>0.11837585448777452</v>
      </c>
      <c r="AF59" s="261">
        <f t="shared" si="52"/>
        <v>-1.1388895141532853E-2</v>
      </c>
      <c r="AG59" s="260">
        <f t="shared" si="52"/>
        <v>5.6130983197554777E-4</v>
      </c>
      <c r="AH59" s="260">
        <f t="shared" si="52"/>
        <v>-4.0674625505474479E-3</v>
      </c>
      <c r="AI59" s="260">
        <f t="shared" si="52"/>
        <v>-8.1349251010948956E-4</v>
      </c>
      <c r="AJ59" s="260"/>
      <c r="AK59" s="260"/>
      <c r="AL59" s="260"/>
    </row>
    <row r="60" spans="1:38" ht="15.75" customHeight="1" x14ac:dyDescent="0.2"/>
    <row r="61" spans="1:38" ht="15.75" customHeight="1" x14ac:dyDescent="0.25">
      <c r="A61" s="273" t="s">
        <v>589</v>
      </c>
      <c r="B61" s="233"/>
      <c r="C61" s="233"/>
      <c r="D61" s="233"/>
      <c r="E61" s="233"/>
      <c r="F61" s="233"/>
      <c r="G61" s="233"/>
      <c r="H61" s="233"/>
      <c r="I61" s="233"/>
      <c r="J61" s="233"/>
      <c r="K61" s="233"/>
      <c r="L61" s="233"/>
      <c r="M61" s="233"/>
      <c r="N61" s="233"/>
      <c r="O61" s="233"/>
      <c r="P61" s="233"/>
      <c r="Q61" s="233"/>
      <c r="R61" s="234"/>
      <c r="S61" s="233"/>
      <c r="T61" s="234"/>
      <c r="U61" s="233"/>
      <c r="V61" s="234"/>
      <c r="W61" s="234"/>
      <c r="X61" s="233"/>
      <c r="Y61" s="234"/>
      <c r="Z61" s="234"/>
      <c r="AA61" s="233"/>
      <c r="AB61" s="234"/>
      <c r="AC61" s="234"/>
      <c r="AD61" s="233"/>
      <c r="AE61" s="233"/>
      <c r="AF61" s="234"/>
      <c r="AG61" s="233"/>
      <c r="AH61" s="239"/>
      <c r="AI61" s="239"/>
      <c r="AJ61" s="239"/>
      <c r="AK61" s="239"/>
      <c r="AL61" s="239"/>
    </row>
    <row r="62" spans="1:38" ht="15.75" customHeight="1" x14ac:dyDescent="0.2">
      <c r="A62" s="193" t="str">
        <f t="shared" ref="A62:A84" si="53">A37</f>
        <v>1) Investment</v>
      </c>
      <c r="B62" s="262"/>
      <c r="C62" s="262"/>
      <c r="D62" s="262"/>
      <c r="E62" s="262"/>
      <c r="F62" s="262"/>
      <c r="G62" s="262">
        <f t="shared" ref="G62:AI62" si="54">G8/($B8-$F8)</f>
        <v>0.36651132547017257</v>
      </c>
      <c r="H62" s="262">
        <f t="shared" si="54"/>
        <v>0.1814807557006245</v>
      </c>
      <c r="I62" s="262">
        <f t="shared" si="54"/>
        <v>0.13074657026064301</v>
      </c>
      <c r="J62" s="262">
        <f t="shared" si="54"/>
        <v>8.8964192101482611E-2</v>
      </c>
      <c r="K62" s="262">
        <f t="shared" si="54"/>
        <v>2.4722955375631957E-2</v>
      </c>
      <c r="L62" s="262">
        <f t="shared" si="54"/>
        <v>0.14210591349097382</v>
      </c>
      <c r="M62" s="262">
        <f t="shared" si="54"/>
        <v>6.5468287600471547E-2</v>
      </c>
      <c r="N62" s="262">
        <f t="shared" si="54"/>
        <v>0.54432642759491012</v>
      </c>
      <c r="O62" s="262">
        <f t="shared" si="54"/>
        <v>0.17781510212473753</v>
      </c>
      <c r="P62" s="262">
        <f t="shared" si="54"/>
        <v>0.36651132547017257</v>
      </c>
      <c r="Q62" s="262">
        <f t="shared" si="54"/>
        <v>0.89192815932087599</v>
      </c>
      <c r="R62" s="263">
        <f t="shared" si="54"/>
        <v>1.4151039303852107</v>
      </c>
      <c r="S62" s="262">
        <f t="shared" si="54"/>
        <v>0.24532778795819404</v>
      </c>
      <c r="T62" s="263">
        <f t="shared" si="54"/>
        <v>0.12118353751197851</v>
      </c>
      <c r="U62" s="262">
        <f t="shared" si="54"/>
        <v>3.6656535758869692E-3</v>
      </c>
      <c r="V62" s="263">
        <f t="shared" si="54"/>
        <v>0.12076212818097148</v>
      </c>
      <c r="W62" s="263">
        <f t="shared" si="54"/>
        <v>5.7052973943766058E-2</v>
      </c>
      <c r="X62" s="262">
        <f t="shared" si="54"/>
        <v>2.4723127015144425E-2</v>
      </c>
      <c r="Y62" s="263">
        <f t="shared" si="54"/>
        <v>9.5088289906276754E-2</v>
      </c>
      <c r="Z62" s="263">
        <f t="shared" si="54"/>
        <v>1.0935153339221827E-2</v>
      </c>
      <c r="AA62" s="262">
        <f t="shared" si="54"/>
        <v>4.8513908198572431E-2</v>
      </c>
      <c r="AB62" s="263">
        <f t="shared" si="54"/>
        <v>1.5233006731375565E-2</v>
      </c>
      <c r="AC62" s="263">
        <f t="shared" si="54"/>
        <v>2.5217277171534623E-2</v>
      </c>
      <c r="AD62" s="262">
        <f t="shared" si="54"/>
        <v>2.4722955375631957E-2</v>
      </c>
      <c r="AE62" s="262">
        <f t="shared" si="54"/>
        <v>5.234256781944855E-2</v>
      </c>
      <c r="AF62" s="263">
        <f t="shared" si="54"/>
        <v>8.976334567152526E-2</v>
      </c>
      <c r="AG62" s="262">
        <f t="shared" si="54"/>
        <v>1.4976405660238589E-2</v>
      </c>
      <c r="AH62" s="262">
        <f t="shared" si="54"/>
        <v>4.2314289008293156E-2</v>
      </c>
      <c r="AI62" s="262">
        <f t="shared" si="54"/>
        <v>8.1775929319398005E-3</v>
      </c>
      <c r="AJ62" s="262"/>
      <c r="AK62" s="262"/>
      <c r="AL62" s="262"/>
    </row>
    <row r="63" spans="1:38" ht="15.75" customHeight="1" x14ac:dyDescent="0.2">
      <c r="A63" s="199" t="str">
        <f t="shared" si="53"/>
        <v>Capex</v>
      </c>
      <c r="B63" s="257"/>
      <c r="C63" s="257"/>
      <c r="D63" s="257"/>
      <c r="E63" s="257"/>
      <c r="F63" s="257"/>
      <c r="G63" s="257">
        <f t="shared" ref="G63:AI63" si="55">G9/($B9-$F9)</f>
        <v>0.35413163624140859</v>
      </c>
      <c r="H63" s="257">
        <f t="shared" si="55"/>
        <v>0.2382402452129237</v>
      </c>
      <c r="I63" s="257">
        <f t="shared" si="55"/>
        <v>0.10945521460177851</v>
      </c>
      <c r="J63" s="257">
        <f t="shared" si="55"/>
        <v>7.7868640103675293E-2</v>
      </c>
      <c r="K63" s="257">
        <f t="shared" si="55"/>
        <v>6.1788874267894249E-2</v>
      </c>
      <c r="L63" s="257">
        <f t="shared" si="55"/>
        <v>0.13786025160276644</v>
      </c>
      <c r="M63" s="257">
        <f t="shared" si="55"/>
        <v>2.0655137969553223E-2</v>
      </c>
      <c r="N63" s="257">
        <f t="shared" si="55"/>
        <v>0.58363316923644437</v>
      </c>
      <c r="O63" s="257">
        <f t="shared" si="55"/>
        <v>0.22950153299503578</v>
      </c>
      <c r="P63" s="257">
        <f t="shared" si="55"/>
        <v>0.35413163624140859</v>
      </c>
      <c r="Q63" s="257">
        <f t="shared" si="55"/>
        <v>0.34601769590020781</v>
      </c>
      <c r="R63" s="258">
        <f t="shared" si="55"/>
        <v>5.1902654385031175</v>
      </c>
      <c r="S63" s="257">
        <f t="shared" si="55"/>
        <v>0.21184756891849457</v>
      </c>
      <c r="T63" s="258">
        <f t="shared" si="55"/>
        <v>0.14228406732291402</v>
      </c>
      <c r="U63" s="257">
        <f t="shared" si="55"/>
        <v>8.7387122178879013E-3</v>
      </c>
      <c r="V63" s="258">
        <f t="shared" si="55"/>
        <v>0.12710854135109675</v>
      </c>
      <c r="W63" s="258">
        <f t="shared" si="55"/>
        <v>0.10239299164393904</v>
      </c>
      <c r="X63" s="257">
        <f t="shared" si="55"/>
        <v>4.2370151110921898E-2</v>
      </c>
      <c r="Y63" s="258">
        <f t="shared" si="55"/>
        <v>5.2961892229623643E-2</v>
      </c>
      <c r="Z63" s="258">
        <f t="shared" si="55"/>
        <v>1.4123171261232971E-2</v>
      </c>
      <c r="AA63" s="257">
        <f t="shared" si="55"/>
        <v>7.0679589028462844E-2</v>
      </c>
      <c r="AB63" s="258">
        <f t="shared" si="55"/>
        <v>1.8291291299521043E-3</v>
      </c>
      <c r="AC63" s="258">
        <f t="shared" si="55"/>
        <v>5.3599219452603476E-3</v>
      </c>
      <c r="AD63" s="257">
        <f t="shared" si="55"/>
        <v>6.1788874267894249E-2</v>
      </c>
      <c r="AE63" s="257">
        <f t="shared" si="55"/>
        <v>1.0751710251669686E-2</v>
      </c>
      <c r="AF63" s="258">
        <f t="shared" si="55"/>
        <v>0.12710854135109675</v>
      </c>
      <c r="AG63" s="257">
        <f t="shared" si="55"/>
        <v>2.6480946114811822E-3</v>
      </c>
      <c r="AH63" s="257">
        <f t="shared" si="55"/>
        <v>1.5888567668887094E-2</v>
      </c>
      <c r="AI63" s="257">
        <f t="shared" si="55"/>
        <v>2.118475689184946E-3</v>
      </c>
      <c r="AJ63" s="257"/>
      <c r="AK63" s="257"/>
      <c r="AL63" s="257"/>
    </row>
    <row r="64" spans="1:38" ht="15.75" customHeight="1" x14ac:dyDescent="0.2">
      <c r="A64" s="204" t="str">
        <f t="shared" si="53"/>
        <v>Implementation Cost</v>
      </c>
      <c r="B64" s="259"/>
      <c r="C64" s="259"/>
      <c r="D64" s="259"/>
      <c r="E64" s="259"/>
      <c r="F64" s="259"/>
      <c r="G64" s="259">
        <f t="shared" ref="G64:AI64" si="56">G10/($B10-$F10)</f>
        <v>0.3710741339268625</v>
      </c>
      <c r="H64" s="259">
        <f t="shared" si="56"/>
        <v>0.16056078962083117</v>
      </c>
      <c r="I64" s="259">
        <f t="shared" si="56"/>
        <v>0.13859397061613324</v>
      </c>
      <c r="J64" s="259">
        <f t="shared" si="56"/>
        <v>9.3053703360748169E-2</v>
      </c>
      <c r="K64" s="259">
        <f t="shared" si="56"/>
        <v>1.1061490612555236E-2</v>
      </c>
      <c r="L64" s="259">
        <f t="shared" si="56"/>
        <v>0.14367074614628378</v>
      </c>
      <c r="M64" s="259">
        <f t="shared" si="56"/>
        <v>8.1985165716585859E-2</v>
      </c>
      <c r="N64" s="259">
        <f t="shared" si="56"/>
        <v>0.52983905801294939</v>
      </c>
      <c r="O64" s="259">
        <f t="shared" si="56"/>
        <v>0.15876492408608692</v>
      </c>
      <c r="P64" s="259">
        <f t="shared" si="56"/>
        <v>0.3710741339268625</v>
      </c>
      <c r="Q64" s="259">
        <f t="shared" si="56"/>
        <v>1.0931355428878116</v>
      </c>
      <c r="R64" s="124">
        <f t="shared" si="56"/>
        <v>2.3684603429235916E-2</v>
      </c>
      <c r="S64" s="259">
        <f t="shared" si="56"/>
        <v>0.25766766368069843</v>
      </c>
      <c r="T64" s="124">
        <f t="shared" si="56"/>
        <v>0.11340647024616408</v>
      </c>
      <c r="U64" s="259">
        <f t="shared" si="56"/>
        <v>1.7958655347442619E-3</v>
      </c>
      <c r="V64" s="124">
        <f t="shared" si="56"/>
        <v>0.11842301714617959</v>
      </c>
      <c r="W64" s="124">
        <f t="shared" si="56"/>
        <v>4.0341906939907329E-2</v>
      </c>
      <c r="X64" s="259">
        <f t="shared" si="56"/>
        <v>1.8218925714796858E-2</v>
      </c>
      <c r="Y64" s="124">
        <f t="shared" si="56"/>
        <v>0.11061490612555236</v>
      </c>
      <c r="Z64" s="124">
        <f t="shared" si="56"/>
        <v>9.7601387757840323E-3</v>
      </c>
      <c r="AA64" s="259">
        <f t="shared" si="56"/>
        <v>4.0344255950443018E-2</v>
      </c>
      <c r="AB64" s="124">
        <f t="shared" si="56"/>
        <v>2.0173302480489354E-2</v>
      </c>
      <c r="AC64" s="124">
        <f t="shared" si="56"/>
        <v>3.2536144929815797E-2</v>
      </c>
      <c r="AD64" s="259">
        <f t="shared" si="56"/>
        <v>1.1061490612555236E-2</v>
      </c>
      <c r="AE64" s="259">
        <f t="shared" si="56"/>
        <v>6.767179887884546E-2</v>
      </c>
      <c r="AF64" s="124">
        <f t="shared" si="56"/>
        <v>7.5998947267438333E-2</v>
      </c>
      <c r="AG64" s="259">
        <f t="shared" si="56"/>
        <v>1.9520277551568065E-2</v>
      </c>
      <c r="AH64" s="259">
        <f t="shared" si="56"/>
        <v>5.2054073470848165E-2</v>
      </c>
      <c r="AI64" s="259">
        <f t="shared" si="56"/>
        <v>1.0410814694169634E-2</v>
      </c>
      <c r="AJ64" s="259"/>
      <c r="AK64" s="259"/>
      <c r="AL64" s="259"/>
    </row>
    <row r="65" spans="1:38" ht="15.75" customHeight="1" x14ac:dyDescent="0.2">
      <c r="A65" s="209" t="str">
        <f t="shared" si="53"/>
        <v>2) Opex</v>
      </c>
      <c r="B65" s="260"/>
      <c r="C65" s="260"/>
      <c r="D65" s="260"/>
      <c r="E65" s="260"/>
      <c r="F65" s="260"/>
      <c r="G65" s="260">
        <f t="shared" ref="G65:AI65" si="57">G11/($B11-$F11)</f>
        <v>0.30813686777210342</v>
      </c>
      <c r="H65" s="260">
        <f t="shared" si="57"/>
        <v>5.5992155914539439E-2</v>
      </c>
      <c r="I65" s="260">
        <f t="shared" si="57"/>
        <v>5.4794326452553388E-2</v>
      </c>
      <c r="J65" s="260">
        <f t="shared" si="57"/>
        <v>1.9116232056709714E-2</v>
      </c>
      <c r="K65" s="260">
        <f t="shared" si="57"/>
        <v>6.3714333084364397E-3</v>
      </c>
      <c r="L65" s="260">
        <f t="shared" si="57"/>
        <v>0.53520039790866092</v>
      </c>
      <c r="M65" s="260">
        <f t="shared" si="57"/>
        <v>2.0388586586996608E-2</v>
      </c>
      <c r="N65" s="260">
        <f t="shared" si="57"/>
        <v>0.35655976091622038</v>
      </c>
      <c r="O65" s="260">
        <f t="shared" si="57"/>
        <v>4.8422893144116942E-2</v>
      </c>
      <c r="P65" s="260">
        <f t="shared" si="57"/>
        <v>0.30813686777210342</v>
      </c>
      <c r="Q65" s="260">
        <f t="shared" si="57"/>
        <v>8.9200066318110158E-2</v>
      </c>
      <c r="R65" s="261">
        <f t="shared" si="57"/>
        <v>0.13380009947716523</v>
      </c>
      <c r="S65" s="260">
        <f t="shared" si="57"/>
        <v>0.15291439940247456</v>
      </c>
      <c r="T65" s="261">
        <f t="shared" si="57"/>
        <v>0.15522246836962889</v>
      </c>
      <c r="U65" s="260">
        <f t="shared" si="57"/>
        <v>7.5692627704224908E-3</v>
      </c>
      <c r="V65" s="261">
        <f t="shared" si="57"/>
        <v>3.3131453203869489E-2</v>
      </c>
      <c r="W65" s="261">
        <f t="shared" si="57"/>
        <v>1.5291439940247457E-2</v>
      </c>
      <c r="X65" s="260">
        <f t="shared" si="57"/>
        <v>4.8422893144116942E-2</v>
      </c>
      <c r="Y65" s="261">
        <f t="shared" si="57"/>
        <v>5.0971466467491519E-3</v>
      </c>
      <c r="Z65" s="261">
        <f t="shared" si="57"/>
        <v>1.274286661687288E-3</v>
      </c>
      <c r="AA65" s="260">
        <f t="shared" si="57"/>
        <v>7.6463640139238587E-3</v>
      </c>
      <c r="AB65" s="261">
        <f t="shared" si="57"/>
        <v>7.6463640139238587E-3</v>
      </c>
      <c r="AC65" s="261">
        <f t="shared" si="57"/>
        <v>3.823504028861995E-3</v>
      </c>
      <c r="AD65" s="260">
        <f t="shared" si="57"/>
        <v>6.3714333084364397E-3</v>
      </c>
      <c r="AE65" s="260">
        <f t="shared" si="57"/>
        <v>0.49952037138141692</v>
      </c>
      <c r="AF65" s="261">
        <f t="shared" si="57"/>
        <v>3.5680026527244064E-2</v>
      </c>
      <c r="AG65" s="260">
        <f t="shared" si="57"/>
        <v>5.0971466467491519E-3</v>
      </c>
      <c r="AH65" s="260">
        <f t="shared" si="57"/>
        <v>1.2742866616872879E-2</v>
      </c>
      <c r="AI65" s="260">
        <f t="shared" si="57"/>
        <v>2.548573323374576E-3</v>
      </c>
      <c r="AJ65" s="260"/>
      <c r="AK65" s="260"/>
      <c r="AL65" s="260"/>
    </row>
    <row r="66" spans="1:38" ht="15.75" customHeight="1" x14ac:dyDescent="0.2">
      <c r="A66" s="193" t="str">
        <f t="shared" si="53"/>
        <v>3) Revenues</v>
      </c>
      <c r="B66" s="262"/>
      <c r="C66" s="262"/>
      <c r="D66" s="262"/>
      <c r="E66" s="262"/>
      <c r="F66" s="262"/>
      <c r="G66" s="262">
        <f t="shared" ref="G66:AI66" si="58">G12/($B12-$F12)</f>
        <v>0</v>
      </c>
      <c r="H66" s="262">
        <f t="shared" si="58"/>
        <v>0.12736882815521464</v>
      </c>
      <c r="I66" s="262">
        <f t="shared" si="58"/>
        <v>0</v>
      </c>
      <c r="J66" s="262">
        <f t="shared" si="58"/>
        <v>0</v>
      </c>
      <c r="K66" s="262">
        <f t="shared" si="58"/>
        <v>0.83795281681062261</v>
      </c>
      <c r="L66" s="262">
        <f t="shared" si="58"/>
        <v>0</v>
      </c>
      <c r="M66" s="262">
        <f t="shared" si="58"/>
        <v>3.4678355034162694E-2</v>
      </c>
      <c r="N66" s="262">
        <f t="shared" si="58"/>
        <v>0</v>
      </c>
      <c r="O66" s="262">
        <f t="shared" si="58"/>
        <v>0</v>
      </c>
      <c r="P66" s="262">
        <f t="shared" si="58"/>
        <v>0</v>
      </c>
      <c r="Q66" s="262">
        <f t="shared" si="58"/>
        <v>0</v>
      </c>
      <c r="R66" s="263">
        <f t="shared" si="58"/>
        <v>0</v>
      </c>
      <c r="S66" s="262">
        <f t="shared" si="58"/>
        <v>0</v>
      </c>
      <c r="T66" s="263">
        <f t="shared" si="58"/>
        <v>0</v>
      </c>
      <c r="U66" s="262">
        <f t="shared" si="58"/>
        <v>0.12736882815521464</v>
      </c>
      <c r="V66" s="263">
        <f t="shared" si="58"/>
        <v>0</v>
      </c>
      <c r="W66" s="263">
        <f t="shared" si="58"/>
        <v>0</v>
      </c>
      <c r="X66" s="262">
        <f t="shared" si="58"/>
        <v>0</v>
      </c>
      <c r="Y66" s="263">
        <f t="shared" si="58"/>
        <v>0</v>
      </c>
      <c r="Z66" s="263">
        <f t="shared" si="58"/>
        <v>0</v>
      </c>
      <c r="AA66" s="262">
        <f t="shared" si="58"/>
        <v>0</v>
      </c>
      <c r="AB66" s="263">
        <f t="shared" si="58"/>
        <v>0</v>
      </c>
      <c r="AC66" s="263">
        <f t="shared" si="58"/>
        <v>0</v>
      </c>
      <c r="AD66" s="262">
        <f t="shared" si="58"/>
        <v>0.83795281681062261</v>
      </c>
      <c r="AE66" s="262">
        <f t="shared" si="58"/>
        <v>0</v>
      </c>
      <c r="AF66" s="263">
        <f t="shared" si="58"/>
        <v>0</v>
      </c>
      <c r="AG66" s="262">
        <f t="shared" si="58"/>
        <v>3.4678355034162694E-2</v>
      </c>
      <c r="AH66" s="262">
        <f t="shared" si="58"/>
        <v>0</v>
      </c>
      <c r="AI66" s="262">
        <f t="shared" si="58"/>
        <v>0</v>
      </c>
      <c r="AJ66" s="262"/>
      <c r="AK66" s="262"/>
      <c r="AL66" s="262"/>
    </row>
    <row r="67" spans="1:38" ht="15.75" customHeight="1" x14ac:dyDescent="0.2">
      <c r="A67" s="199" t="str">
        <f t="shared" si="53"/>
        <v>User fee - Membership card</v>
      </c>
      <c r="B67" s="257"/>
      <c r="C67" s="257"/>
      <c r="D67" s="257"/>
      <c r="E67" s="257"/>
      <c r="F67" s="257"/>
      <c r="G67" s="257">
        <f t="shared" ref="G67:AI67" si="59">G13/($B13-$F13)</f>
        <v>0</v>
      </c>
      <c r="H67" s="257">
        <f t="shared" si="59"/>
        <v>1</v>
      </c>
      <c r="I67" s="257">
        <f t="shared" si="59"/>
        <v>0</v>
      </c>
      <c r="J67" s="257">
        <f t="shared" si="59"/>
        <v>0</v>
      </c>
      <c r="K67" s="257">
        <f t="shared" si="59"/>
        <v>0</v>
      </c>
      <c r="L67" s="257">
        <f t="shared" si="59"/>
        <v>0</v>
      </c>
      <c r="M67" s="257">
        <f t="shared" si="59"/>
        <v>0</v>
      </c>
      <c r="N67" s="257">
        <f t="shared" si="59"/>
        <v>0</v>
      </c>
      <c r="O67" s="257">
        <f t="shared" si="59"/>
        <v>0</v>
      </c>
      <c r="P67" s="257">
        <f t="shared" si="59"/>
        <v>0</v>
      </c>
      <c r="Q67" s="257">
        <f t="shared" si="59"/>
        <v>0</v>
      </c>
      <c r="R67" s="258">
        <f t="shared" si="59"/>
        <v>0</v>
      </c>
      <c r="S67" s="257">
        <f t="shared" si="59"/>
        <v>0</v>
      </c>
      <c r="T67" s="258">
        <f t="shared" si="59"/>
        <v>0</v>
      </c>
      <c r="U67" s="257">
        <f t="shared" si="59"/>
        <v>1</v>
      </c>
      <c r="V67" s="258">
        <f t="shared" si="59"/>
        <v>0</v>
      </c>
      <c r="W67" s="258">
        <f t="shared" si="59"/>
        <v>0</v>
      </c>
      <c r="X67" s="257">
        <f t="shared" si="59"/>
        <v>0</v>
      </c>
      <c r="Y67" s="258">
        <f t="shared" si="59"/>
        <v>0</v>
      </c>
      <c r="Z67" s="258">
        <f t="shared" si="59"/>
        <v>0</v>
      </c>
      <c r="AA67" s="257">
        <f t="shared" si="59"/>
        <v>0</v>
      </c>
      <c r="AB67" s="258">
        <f t="shared" si="59"/>
        <v>0</v>
      </c>
      <c r="AC67" s="258">
        <f t="shared" si="59"/>
        <v>0</v>
      </c>
      <c r="AD67" s="257">
        <f t="shared" si="59"/>
        <v>0</v>
      </c>
      <c r="AE67" s="257">
        <f t="shared" si="59"/>
        <v>0</v>
      </c>
      <c r="AF67" s="258">
        <f t="shared" si="59"/>
        <v>0</v>
      </c>
      <c r="AG67" s="257">
        <f t="shared" si="59"/>
        <v>0</v>
      </c>
      <c r="AH67" s="257">
        <f t="shared" si="59"/>
        <v>0</v>
      </c>
      <c r="AI67" s="257">
        <f t="shared" si="59"/>
        <v>0</v>
      </c>
      <c r="AJ67" s="257"/>
      <c r="AK67" s="257"/>
      <c r="AL67" s="257"/>
    </row>
    <row r="68" spans="1:38" ht="15.75" customHeight="1" x14ac:dyDescent="0.2">
      <c r="A68" s="199" t="str">
        <f t="shared" si="53"/>
        <v>Electricity charging fees</v>
      </c>
      <c r="B68" s="257"/>
      <c r="C68" s="257"/>
      <c r="D68" s="257"/>
      <c r="E68" s="257"/>
      <c r="F68" s="257"/>
      <c r="G68" s="257">
        <f t="shared" ref="G68:AI68" si="60">G14/($B14-$F14)</f>
        <v>0</v>
      </c>
      <c r="H68" s="257">
        <f t="shared" si="60"/>
        <v>1</v>
      </c>
      <c r="I68" s="257">
        <f t="shared" si="60"/>
        <v>0</v>
      </c>
      <c r="J68" s="257">
        <f t="shared" si="60"/>
        <v>0</v>
      </c>
      <c r="K68" s="257">
        <f t="shared" si="60"/>
        <v>0</v>
      </c>
      <c r="L68" s="257">
        <f t="shared" si="60"/>
        <v>0</v>
      </c>
      <c r="M68" s="257">
        <f t="shared" si="60"/>
        <v>0</v>
      </c>
      <c r="N68" s="257">
        <f t="shared" si="60"/>
        <v>0</v>
      </c>
      <c r="O68" s="257">
        <f t="shared" si="60"/>
        <v>0</v>
      </c>
      <c r="P68" s="257">
        <f t="shared" si="60"/>
        <v>0</v>
      </c>
      <c r="Q68" s="257">
        <f t="shared" si="60"/>
        <v>0</v>
      </c>
      <c r="R68" s="258">
        <f t="shared" si="60"/>
        <v>0</v>
      </c>
      <c r="S68" s="257">
        <f t="shared" si="60"/>
        <v>0</v>
      </c>
      <c r="T68" s="258">
        <f t="shared" si="60"/>
        <v>0</v>
      </c>
      <c r="U68" s="257">
        <f t="shared" si="60"/>
        <v>1</v>
      </c>
      <c r="V68" s="258">
        <f t="shared" si="60"/>
        <v>0</v>
      </c>
      <c r="W68" s="258">
        <f t="shared" si="60"/>
        <v>0</v>
      </c>
      <c r="X68" s="257">
        <f t="shared" si="60"/>
        <v>0</v>
      </c>
      <c r="Y68" s="258">
        <f t="shared" si="60"/>
        <v>0</v>
      </c>
      <c r="Z68" s="258">
        <f t="shared" si="60"/>
        <v>0</v>
      </c>
      <c r="AA68" s="257">
        <f t="shared" si="60"/>
        <v>0</v>
      </c>
      <c r="AB68" s="258">
        <f t="shared" si="60"/>
        <v>0</v>
      </c>
      <c r="AC68" s="258">
        <f t="shared" si="60"/>
        <v>0</v>
      </c>
      <c r="AD68" s="257">
        <f t="shared" si="60"/>
        <v>0</v>
      </c>
      <c r="AE68" s="257">
        <f t="shared" si="60"/>
        <v>0</v>
      </c>
      <c r="AF68" s="258">
        <f t="shared" si="60"/>
        <v>0</v>
      </c>
      <c r="AG68" s="257">
        <f t="shared" si="60"/>
        <v>0</v>
      </c>
      <c r="AH68" s="257">
        <f t="shared" si="60"/>
        <v>0</v>
      </c>
      <c r="AI68" s="257">
        <f t="shared" si="60"/>
        <v>0</v>
      </c>
      <c r="AJ68" s="257"/>
      <c r="AK68" s="257"/>
      <c r="AL68" s="257"/>
    </row>
    <row r="69" spans="1:38" ht="15.75" customHeight="1" x14ac:dyDescent="0.2">
      <c r="A69" s="199" t="str">
        <f t="shared" si="53"/>
        <v>Fees for parking-services</v>
      </c>
      <c r="B69" s="257"/>
      <c r="C69" s="257"/>
      <c r="D69" s="257"/>
      <c r="E69" s="257"/>
      <c r="F69" s="257"/>
      <c r="G69" s="257">
        <f t="shared" ref="G69:AI69" si="61">G15/($B15-$F15)</f>
        <v>0</v>
      </c>
      <c r="H69" s="257">
        <f t="shared" si="61"/>
        <v>1</v>
      </c>
      <c r="I69" s="257">
        <f t="shared" si="61"/>
        <v>0</v>
      </c>
      <c r="J69" s="257">
        <f t="shared" si="61"/>
        <v>0</v>
      </c>
      <c r="K69" s="257">
        <f t="shared" si="61"/>
        <v>0</v>
      </c>
      <c r="L69" s="257">
        <f t="shared" si="61"/>
        <v>0</v>
      </c>
      <c r="M69" s="257">
        <f t="shared" si="61"/>
        <v>0</v>
      </c>
      <c r="N69" s="257">
        <f t="shared" si="61"/>
        <v>0</v>
      </c>
      <c r="O69" s="257">
        <f t="shared" si="61"/>
        <v>0</v>
      </c>
      <c r="P69" s="257">
        <f t="shared" si="61"/>
        <v>0</v>
      </c>
      <c r="Q69" s="257">
        <f t="shared" si="61"/>
        <v>0</v>
      </c>
      <c r="R69" s="258">
        <f t="shared" si="61"/>
        <v>0</v>
      </c>
      <c r="S69" s="257">
        <f t="shared" si="61"/>
        <v>0</v>
      </c>
      <c r="T69" s="258">
        <f t="shared" si="61"/>
        <v>0</v>
      </c>
      <c r="U69" s="257">
        <f t="shared" si="61"/>
        <v>1</v>
      </c>
      <c r="V69" s="258">
        <f t="shared" si="61"/>
        <v>0</v>
      </c>
      <c r="W69" s="258">
        <f t="shared" si="61"/>
        <v>0</v>
      </c>
      <c r="X69" s="257">
        <f t="shared" si="61"/>
        <v>0</v>
      </c>
      <c r="Y69" s="258">
        <f t="shared" si="61"/>
        <v>0</v>
      </c>
      <c r="Z69" s="258">
        <f t="shared" si="61"/>
        <v>0</v>
      </c>
      <c r="AA69" s="257">
        <f t="shared" si="61"/>
        <v>0</v>
      </c>
      <c r="AB69" s="258">
        <f t="shared" si="61"/>
        <v>0</v>
      </c>
      <c r="AC69" s="258">
        <f t="shared" si="61"/>
        <v>0</v>
      </c>
      <c r="AD69" s="257">
        <f t="shared" si="61"/>
        <v>0</v>
      </c>
      <c r="AE69" s="257">
        <f t="shared" si="61"/>
        <v>0</v>
      </c>
      <c r="AF69" s="258">
        <f t="shared" si="61"/>
        <v>0</v>
      </c>
      <c r="AG69" s="257">
        <f t="shared" si="61"/>
        <v>0</v>
      </c>
      <c r="AH69" s="257">
        <f t="shared" si="61"/>
        <v>0</v>
      </c>
      <c r="AI69" s="257">
        <f t="shared" si="61"/>
        <v>0</v>
      </c>
      <c r="AJ69" s="257"/>
      <c r="AK69" s="257"/>
      <c r="AL69" s="257"/>
    </row>
    <row r="70" spans="1:38" ht="15.75" customHeight="1" x14ac:dyDescent="0.2">
      <c r="A70" s="199" t="str">
        <f t="shared" si="53"/>
        <v>Advertisement</v>
      </c>
      <c r="B70" s="257"/>
      <c r="C70" s="257"/>
      <c r="D70" s="257"/>
      <c r="E70" s="257"/>
      <c r="F70" s="257"/>
      <c r="G70" s="257">
        <f t="shared" ref="G70:AI70" si="62">G16/($B16-$F16)</f>
        <v>0</v>
      </c>
      <c r="H70" s="257">
        <f t="shared" si="62"/>
        <v>0</v>
      </c>
      <c r="I70" s="257">
        <f t="shared" si="62"/>
        <v>0</v>
      </c>
      <c r="J70" s="257">
        <f t="shared" si="62"/>
        <v>0</v>
      </c>
      <c r="K70" s="257">
        <f t="shared" si="62"/>
        <v>1</v>
      </c>
      <c r="L70" s="257">
        <f t="shared" si="62"/>
        <v>0</v>
      </c>
      <c r="M70" s="257">
        <f t="shared" si="62"/>
        <v>0</v>
      </c>
      <c r="N70" s="257">
        <f t="shared" si="62"/>
        <v>0</v>
      </c>
      <c r="O70" s="257">
        <f t="shared" si="62"/>
        <v>0</v>
      </c>
      <c r="P70" s="257">
        <f t="shared" si="62"/>
        <v>0</v>
      </c>
      <c r="Q70" s="257">
        <f t="shared" si="62"/>
        <v>0</v>
      </c>
      <c r="R70" s="258">
        <f t="shared" si="62"/>
        <v>0</v>
      </c>
      <c r="S70" s="257">
        <f t="shared" si="62"/>
        <v>0</v>
      </c>
      <c r="T70" s="258">
        <f t="shared" si="62"/>
        <v>0</v>
      </c>
      <c r="U70" s="257">
        <f t="shared" si="62"/>
        <v>0</v>
      </c>
      <c r="V70" s="258">
        <f t="shared" si="62"/>
        <v>0</v>
      </c>
      <c r="W70" s="258">
        <f t="shared" si="62"/>
        <v>0</v>
      </c>
      <c r="X70" s="257">
        <f t="shared" si="62"/>
        <v>0</v>
      </c>
      <c r="Y70" s="258">
        <f t="shared" si="62"/>
        <v>0</v>
      </c>
      <c r="Z70" s="258">
        <f t="shared" si="62"/>
        <v>0</v>
      </c>
      <c r="AA70" s="257">
        <f t="shared" si="62"/>
        <v>0</v>
      </c>
      <c r="AB70" s="258">
        <f t="shared" si="62"/>
        <v>0</v>
      </c>
      <c r="AC70" s="258">
        <f t="shared" si="62"/>
        <v>0</v>
      </c>
      <c r="AD70" s="257">
        <f t="shared" si="62"/>
        <v>1</v>
      </c>
      <c r="AE70" s="257">
        <f t="shared" si="62"/>
        <v>0</v>
      </c>
      <c r="AF70" s="258">
        <f t="shared" si="62"/>
        <v>0</v>
      </c>
      <c r="AG70" s="257">
        <f t="shared" si="62"/>
        <v>0</v>
      </c>
      <c r="AH70" s="257">
        <f t="shared" si="62"/>
        <v>0</v>
      </c>
      <c r="AI70" s="257">
        <f t="shared" si="62"/>
        <v>0</v>
      </c>
      <c r="AJ70" s="257"/>
      <c r="AK70" s="257"/>
      <c r="AL70" s="257"/>
    </row>
    <row r="71" spans="1:38" ht="15.75" customHeight="1" x14ac:dyDescent="0.2">
      <c r="A71" s="204" t="str">
        <f t="shared" si="53"/>
        <v>Access to Wifi point</v>
      </c>
      <c r="B71" s="259"/>
      <c r="C71" s="259"/>
      <c r="D71" s="259"/>
      <c r="E71" s="259"/>
      <c r="F71" s="259"/>
      <c r="G71" s="259">
        <f t="shared" ref="G71:AI71" si="63">G17/($B17-$F17)</f>
        <v>0</v>
      </c>
      <c r="H71" s="259">
        <f t="shared" si="63"/>
        <v>0</v>
      </c>
      <c r="I71" s="259">
        <f t="shared" si="63"/>
        <v>0</v>
      </c>
      <c r="J71" s="259">
        <f t="shared" si="63"/>
        <v>0</v>
      </c>
      <c r="K71" s="259">
        <f t="shared" si="63"/>
        <v>0</v>
      </c>
      <c r="L71" s="259">
        <f t="shared" si="63"/>
        <v>0</v>
      </c>
      <c r="M71" s="259">
        <f t="shared" si="63"/>
        <v>1</v>
      </c>
      <c r="N71" s="259">
        <f t="shared" si="63"/>
        <v>0</v>
      </c>
      <c r="O71" s="259">
        <f t="shared" si="63"/>
        <v>0</v>
      </c>
      <c r="P71" s="259">
        <f t="shared" si="63"/>
        <v>0</v>
      </c>
      <c r="Q71" s="259">
        <f t="shared" si="63"/>
        <v>0</v>
      </c>
      <c r="R71" s="124">
        <f t="shared" si="63"/>
        <v>0</v>
      </c>
      <c r="S71" s="259">
        <f t="shared" si="63"/>
        <v>0</v>
      </c>
      <c r="T71" s="124">
        <f t="shared" si="63"/>
        <v>0</v>
      </c>
      <c r="U71" s="259">
        <f t="shared" si="63"/>
        <v>0</v>
      </c>
      <c r="V71" s="124">
        <f t="shared" si="63"/>
        <v>0</v>
      </c>
      <c r="W71" s="124">
        <f t="shared" si="63"/>
        <v>0</v>
      </c>
      <c r="X71" s="259">
        <f t="shared" si="63"/>
        <v>0</v>
      </c>
      <c r="Y71" s="124">
        <f t="shared" si="63"/>
        <v>0</v>
      </c>
      <c r="Z71" s="124">
        <f t="shared" si="63"/>
        <v>0</v>
      </c>
      <c r="AA71" s="259">
        <f t="shared" si="63"/>
        <v>0</v>
      </c>
      <c r="AB71" s="124">
        <f t="shared" si="63"/>
        <v>0</v>
      </c>
      <c r="AC71" s="124">
        <f t="shared" si="63"/>
        <v>0</v>
      </c>
      <c r="AD71" s="259">
        <f t="shared" si="63"/>
        <v>0</v>
      </c>
      <c r="AE71" s="259">
        <f t="shared" si="63"/>
        <v>0</v>
      </c>
      <c r="AF71" s="124">
        <f t="shared" si="63"/>
        <v>0</v>
      </c>
      <c r="AG71" s="259">
        <f t="shared" si="63"/>
        <v>1</v>
      </c>
      <c r="AH71" s="259">
        <f t="shared" si="63"/>
        <v>0</v>
      </c>
      <c r="AI71" s="259">
        <f t="shared" si="63"/>
        <v>0</v>
      </c>
      <c r="AJ71" s="259"/>
      <c r="AK71" s="259"/>
      <c r="AL71" s="259"/>
    </row>
    <row r="72" spans="1:38" ht="15.75" customHeight="1" x14ac:dyDescent="0.2">
      <c r="A72" s="193" t="str">
        <f t="shared" si="53"/>
        <v>4) Cash Releasing benefits</v>
      </c>
      <c r="B72" s="262"/>
      <c r="C72" s="262"/>
      <c r="D72" s="262"/>
      <c r="E72" s="262"/>
      <c r="F72" s="262"/>
      <c r="G72" s="262">
        <f t="shared" ref="G72:AI72" si="64">G18/($B18-$F18)</f>
        <v>0.7632895786496483</v>
      </c>
      <c r="H72" s="262">
        <f t="shared" si="64"/>
        <v>0.55696569729494527</v>
      </c>
      <c r="I72" s="262">
        <f t="shared" si="64"/>
        <v>0</v>
      </c>
      <c r="J72" s="262">
        <f t="shared" si="64"/>
        <v>0</v>
      </c>
      <c r="K72" s="262">
        <f t="shared" si="64"/>
        <v>0</v>
      </c>
      <c r="L72" s="262">
        <f t="shared" si="64"/>
        <v>0</v>
      </c>
      <c r="M72" s="262">
        <f t="shared" si="64"/>
        <v>0</v>
      </c>
      <c r="N72" s="262">
        <f t="shared" si="64"/>
        <v>1</v>
      </c>
      <c r="O72" s="262">
        <f t="shared" si="64"/>
        <v>0.55696569729494527</v>
      </c>
      <c r="P72" s="262">
        <f t="shared" si="64"/>
        <v>0.7632895786496483</v>
      </c>
      <c r="Q72" s="262">
        <f t="shared" si="64"/>
        <v>0</v>
      </c>
      <c r="R72" s="263">
        <f t="shared" si="64"/>
        <v>0</v>
      </c>
      <c r="S72" s="262">
        <f t="shared" si="64"/>
        <v>0.61643338893320765</v>
      </c>
      <c r="T72" s="263">
        <f t="shared" si="64"/>
        <v>0.29371237943288131</v>
      </c>
      <c r="U72" s="262">
        <f t="shared" si="64"/>
        <v>0</v>
      </c>
      <c r="V72" s="263">
        <f t="shared" si="64"/>
        <v>0.3481035608093408</v>
      </c>
      <c r="W72" s="263">
        <f t="shared" si="64"/>
        <v>0.3481035608093408</v>
      </c>
      <c r="X72" s="262">
        <f t="shared" si="64"/>
        <v>0</v>
      </c>
      <c r="Y72" s="263">
        <f t="shared" si="64"/>
        <v>0</v>
      </c>
      <c r="Z72" s="263">
        <f t="shared" si="64"/>
        <v>0</v>
      </c>
      <c r="AA72" s="262">
        <f t="shared" si="64"/>
        <v>0</v>
      </c>
      <c r="AB72" s="263">
        <f t="shared" si="64"/>
        <v>0</v>
      </c>
      <c r="AC72" s="263">
        <f t="shared" si="64"/>
        <v>0</v>
      </c>
      <c r="AD72" s="262">
        <f t="shared" si="64"/>
        <v>0</v>
      </c>
      <c r="AE72" s="262">
        <f t="shared" si="64"/>
        <v>0</v>
      </c>
      <c r="AF72" s="263">
        <f t="shared" si="64"/>
        <v>0</v>
      </c>
      <c r="AG72" s="262">
        <f t="shared" si="64"/>
        <v>0</v>
      </c>
      <c r="AH72" s="262">
        <f t="shared" si="64"/>
        <v>0</v>
      </c>
      <c r="AI72" s="262">
        <f t="shared" si="64"/>
        <v>0</v>
      </c>
      <c r="AJ72" s="262"/>
      <c r="AK72" s="262"/>
      <c r="AL72" s="262"/>
    </row>
    <row r="73" spans="1:38" ht="15.75" customHeight="1" x14ac:dyDescent="0.2">
      <c r="A73" s="214" t="str">
        <f t="shared" si="53"/>
        <v>Reduction of Electricity costs</v>
      </c>
      <c r="B73" s="264"/>
      <c r="C73" s="264"/>
      <c r="D73" s="264"/>
      <c r="E73" s="264"/>
      <c r="F73" s="264"/>
      <c r="G73" s="264">
        <f t="shared" ref="G73:AI73" si="65">G19/($B19-$F19)</f>
        <v>0.6788665879574971</v>
      </c>
      <c r="H73" s="264">
        <f t="shared" si="65"/>
        <v>0.75560802833530116</v>
      </c>
      <c r="I73" s="264">
        <f t="shared" si="65"/>
        <v>0</v>
      </c>
      <c r="J73" s="264">
        <f t="shared" si="65"/>
        <v>0</v>
      </c>
      <c r="K73" s="264">
        <f t="shared" si="65"/>
        <v>0</v>
      </c>
      <c r="L73" s="264">
        <f t="shared" si="65"/>
        <v>0</v>
      </c>
      <c r="M73" s="264">
        <f t="shared" si="65"/>
        <v>0</v>
      </c>
      <c r="N73" s="264">
        <f t="shared" si="65"/>
        <v>1</v>
      </c>
      <c r="O73" s="264">
        <f t="shared" si="65"/>
        <v>0.75560802833530116</v>
      </c>
      <c r="P73" s="264">
        <f t="shared" si="65"/>
        <v>0.6788665879574971</v>
      </c>
      <c r="Q73" s="264">
        <f t="shared" si="65"/>
        <v>0</v>
      </c>
      <c r="R73" s="266">
        <f t="shared" si="65"/>
        <v>0</v>
      </c>
      <c r="S73" s="264">
        <f t="shared" si="65"/>
        <v>0.59031877213695405</v>
      </c>
      <c r="T73" s="266">
        <f t="shared" si="65"/>
        <v>0.17709563164108622</v>
      </c>
      <c r="U73" s="264">
        <f t="shared" si="65"/>
        <v>0</v>
      </c>
      <c r="V73" s="266">
        <f t="shared" si="65"/>
        <v>0.47225501770956324</v>
      </c>
      <c r="W73" s="266">
        <f t="shared" si="65"/>
        <v>0.47225501770956324</v>
      </c>
      <c r="X73" s="264">
        <f t="shared" si="65"/>
        <v>0</v>
      </c>
      <c r="Y73" s="266">
        <f t="shared" si="65"/>
        <v>0</v>
      </c>
      <c r="Z73" s="266">
        <f t="shared" si="65"/>
        <v>0</v>
      </c>
      <c r="AA73" s="264">
        <f t="shared" si="65"/>
        <v>0</v>
      </c>
      <c r="AB73" s="266">
        <f t="shared" si="65"/>
        <v>0</v>
      </c>
      <c r="AC73" s="266">
        <f t="shared" si="65"/>
        <v>0</v>
      </c>
      <c r="AD73" s="264">
        <f t="shared" si="65"/>
        <v>0</v>
      </c>
      <c r="AE73" s="264">
        <f t="shared" si="65"/>
        <v>0</v>
      </c>
      <c r="AF73" s="266">
        <f t="shared" si="65"/>
        <v>0</v>
      </c>
      <c r="AG73" s="264">
        <f t="shared" si="65"/>
        <v>0</v>
      </c>
      <c r="AH73" s="264">
        <f t="shared" si="65"/>
        <v>0</v>
      </c>
      <c r="AI73" s="264">
        <f t="shared" si="65"/>
        <v>0</v>
      </c>
      <c r="AJ73" s="264"/>
      <c r="AK73" s="264"/>
      <c r="AL73" s="264"/>
    </row>
    <row r="74" spans="1:38" ht="15.75" customHeight="1" x14ac:dyDescent="0.2">
      <c r="A74" s="204" t="str">
        <f t="shared" si="53"/>
        <v xml:space="preserve">Reduction of light Maintenance costs </v>
      </c>
      <c r="B74" s="259"/>
      <c r="C74" s="259"/>
      <c r="D74" s="259"/>
      <c r="E74" s="259"/>
      <c r="F74" s="259"/>
      <c r="G74" s="259">
        <f t="shared" ref="G74:AI74" si="66">G20/($B20-$F20)</f>
        <v>1</v>
      </c>
      <c r="H74" s="259">
        <f t="shared" si="66"/>
        <v>0</v>
      </c>
      <c r="I74" s="259">
        <f t="shared" si="66"/>
        <v>0</v>
      </c>
      <c r="J74" s="259">
        <f t="shared" si="66"/>
        <v>0</v>
      </c>
      <c r="K74" s="259">
        <f t="shared" si="66"/>
        <v>0</v>
      </c>
      <c r="L74" s="259">
        <f t="shared" si="66"/>
        <v>0</v>
      </c>
      <c r="M74" s="259">
        <f t="shared" si="66"/>
        <v>0</v>
      </c>
      <c r="N74" s="259">
        <f t="shared" si="66"/>
        <v>1</v>
      </c>
      <c r="O74" s="259">
        <f t="shared" si="66"/>
        <v>0</v>
      </c>
      <c r="P74" s="259">
        <f t="shared" si="66"/>
        <v>1</v>
      </c>
      <c r="Q74" s="259">
        <f t="shared" si="66"/>
        <v>0</v>
      </c>
      <c r="R74" s="124">
        <f t="shared" si="66"/>
        <v>0</v>
      </c>
      <c r="S74" s="259">
        <f t="shared" si="66"/>
        <v>0.68965517241379315</v>
      </c>
      <c r="T74" s="124">
        <f t="shared" si="66"/>
        <v>0.62068965517241381</v>
      </c>
      <c r="U74" s="259">
        <f t="shared" si="66"/>
        <v>0</v>
      </c>
      <c r="V74" s="124">
        <f t="shared" si="66"/>
        <v>0</v>
      </c>
      <c r="W74" s="124">
        <f t="shared" si="66"/>
        <v>0</v>
      </c>
      <c r="X74" s="259">
        <f t="shared" si="66"/>
        <v>0</v>
      </c>
      <c r="Y74" s="124">
        <f t="shared" si="66"/>
        <v>0</v>
      </c>
      <c r="Z74" s="124">
        <f t="shared" si="66"/>
        <v>0</v>
      </c>
      <c r="AA74" s="259">
        <f t="shared" si="66"/>
        <v>0</v>
      </c>
      <c r="AB74" s="124">
        <f t="shared" si="66"/>
        <v>0</v>
      </c>
      <c r="AC74" s="124">
        <f t="shared" si="66"/>
        <v>0</v>
      </c>
      <c r="AD74" s="259">
        <f t="shared" si="66"/>
        <v>0</v>
      </c>
      <c r="AE74" s="259">
        <f t="shared" si="66"/>
        <v>0</v>
      </c>
      <c r="AF74" s="124">
        <f t="shared" si="66"/>
        <v>0</v>
      </c>
      <c r="AG74" s="259">
        <f t="shared" si="66"/>
        <v>0</v>
      </c>
      <c r="AH74" s="259">
        <f t="shared" si="66"/>
        <v>0</v>
      </c>
      <c r="AI74" s="259">
        <f t="shared" si="66"/>
        <v>0</v>
      </c>
      <c r="AJ74" s="259"/>
      <c r="AK74" s="259"/>
      <c r="AL74" s="259"/>
    </row>
    <row r="75" spans="1:38" ht="15.75" customHeight="1" x14ac:dyDescent="0.2">
      <c r="A75" s="209" t="str">
        <f t="shared" si="53"/>
        <v>5) Net Cash from operations (per Year) (4+3-2)</v>
      </c>
      <c r="B75" s="260"/>
      <c r="C75" s="260"/>
      <c r="D75" s="260"/>
      <c r="E75" s="260"/>
      <c r="F75" s="260"/>
      <c r="G75" s="260">
        <f t="shared" ref="G75:AI75" si="67">G21/($B21-$F21)</f>
        <v>0.99621636154388682</v>
      </c>
      <c r="H75" s="260">
        <f t="shared" si="67"/>
        <v>0.87547429310086278</v>
      </c>
      <c r="I75" s="260">
        <f t="shared" si="67"/>
        <v>-4.1948468502303382E-2</v>
      </c>
      <c r="J75" s="260">
        <f t="shared" si="67"/>
        <v>-1.4634665853735329E-2</v>
      </c>
      <c r="K75" s="260">
        <f t="shared" si="67"/>
        <v>0.1219432223904168</v>
      </c>
      <c r="L75" s="260">
        <f t="shared" si="67"/>
        <v>-0.40972922723180044</v>
      </c>
      <c r="M75" s="260">
        <f t="shared" si="67"/>
        <v>-1.0360296174289811E-2</v>
      </c>
      <c r="N75" s="260">
        <f t="shared" si="67"/>
        <v>1.3412473927042277</v>
      </c>
      <c r="O75" s="260">
        <f t="shared" si="67"/>
        <v>0.86199225043337824</v>
      </c>
      <c r="P75" s="260">
        <f t="shared" si="67"/>
        <v>0.99621636154388682</v>
      </c>
      <c r="Q75" s="260">
        <f t="shared" si="67"/>
        <v>-6.8288204538633407E-2</v>
      </c>
      <c r="R75" s="261">
        <f t="shared" si="67"/>
        <v>-0.10243230680795011</v>
      </c>
      <c r="S75" s="260">
        <f t="shared" si="67"/>
        <v>0.87799120121100094</v>
      </c>
      <c r="T75" s="261">
        <f t="shared" si="67"/>
        <v>0.35528278465985608</v>
      </c>
      <c r="U75" s="260">
        <f t="shared" si="67"/>
        <v>1.3482042667484482E-2</v>
      </c>
      <c r="V75" s="261">
        <f t="shared" si="67"/>
        <v>0.53655017851783393</v>
      </c>
      <c r="W75" s="261">
        <f t="shared" si="67"/>
        <v>0.55020781942556063</v>
      </c>
      <c r="X75" s="260">
        <f t="shared" si="67"/>
        <v>-3.7070739606686706E-2</v>
      </c>
      <c r="Y75" s="261">
        <f t="shared" si="67"/>
        <v>-3.9021831164933376E-3</v>
      </c>
      <c r="Z75" s="261">
        <f t="shared" si="67"/>
        <v>-9.755457791233344E-4</v>
      </c>
      <c r="AA75" s="260">
        <f t="shared" si="67"/>
        <v>-5.8537677303684438E-3</v>
      </c>
      <c r="AB75" s="261">
        <f t="shared" si="67"/>
        <v>-5.8537677303684438E-3</v>
      </c>
      <c r="AC75" s="261">
        <f t="shared" si="67"/>
        <v>-2.9271303929984411E-3</v>
      </c>
      <c r="AD75" s="260">
        <f t="shared" si="67"/>
        <v>0.1219432223904168</v>
      </c>
      <c r="AE75" s="260">
        <f t="shared" si="67"/>
        <v>-0.3824139454163471</v>
      </c>
      <c r="AF75" s="261">
        <f t="shared" si="67"/>
        <v>-2.7315281815453365E-2</v>
      </c>
      <c r="AG75" s="260">
        <f t="shared" si="67"/>
        <v>1.3462531751902015E-3</v>
      </c>
      <c r="AH75" s="260">
        <f t="shared" si="67"/>
        <v>-9.7554577912333448E-3</v>
      </c>
      <c r="AI75" s="260">
        <f t="shared" si="67"/>
        <v>-1.9510915582466688E-3</v>
      </c>
      <c r="AJ75" s="260"/>
      <c r="AK75" s="260"/>
      <c r="AL75" s="260"/>
    </row>
    <row r="76" spans="1:38" ht="15.75" customHeight="1" x14ac:dyDescent="0.2">
      <c r="A76" s="193" t="str">
        <f t="shared" si="53"/>
        <v>6) Wider Cash Benefits</v>
      </c>
      <c r="B76" s="262"/>
      <c r="C76" s="262"/>
      <c r="D76" s="262"/>
      <c r="E76" s="262"/>
      <c r="F76" s="262"/>
      <c r="G76" s="262">
        <f t="shared" ref="G76:AI76" si="68">G22/($B22-$F22)</f>
        <v>1.4473204469512124E-3</v>
      </c>
      <c r="H76" s="262">
        <f t="shared" si="68"/>
        <v>3.3416075025197115E-3</v>
      </c>
      <c r="I76" s="262">
        <f t="shared" si="68"/>
        <v>0.41504042228748012</v>
      </c>
      <c r="J76" s="262">
        <f t="shared" si="68"/>
        <v>0.1258668652368222</v>
      </c>
      <c r="K76" s="262">
        <f t="shared" si="68"/>
        <v>0</v>
      </c>
      <c r="L76" s="262">
        <f t="shared" si="68"/>
        <v>0.45430378452622666</v>
      </c>
      <c r="M76" s="262">
        <f t="shared" si="68"/>
        <v>0</v>
      </c>
      <c r="N76" s="262">
        <f t="shared" si="68"/>
        <v>4.7889279494709239E-3</v>
      </c>
      <c r="O76" s="262">
        <f t="shared" si="68"/>
        <v>3.3416075025197115E-3</v>
      </c>
      <c r="P76" s="262">
        <f t="shared" si="68"/>
        <v>1.4473204469512124E-3</v>
      </c>
      <c r="Q76" s="262">
        <f t="shared" si="68"/>
        <v>0</v>
      </c>
      <c r="R76" s="263">
        <f t="shared" si="68"/>
        <v>0</v>
      </c>
      <c r="S76" s="262">
        <f t="shared" si="68"/>
        <v>7.2366022347560618E-4</v>
      </c>
      <c r="T76" s="263">
        <f t="shared" si="68"/>
        <v>7.2366022347560618E-4</v>
      </c>
      <c r="U76" s="262">
        <f t="shared" si="68"/>
        <v>0</v>
      </c>
      <c r="V76" s="263">
        <f t="shared" si="68"/>
        <v>3.0755559497713269E-3</v>
      </c>
      <c r="W76" s="263">
        <f t="shared" si="68"/>
        <v>2.6605155274838472E-4</v>
      </c>
      <c r="X76" s="262">
        <f t="shared" si="68"/>
        <v>0.41504042228748012</v>
      </c>
      <c r="Y76" s="263">
        <f t="shared" si="68"/>
        <v>0</v>
      </c>
      <c r="Z76" s="263">
        <f t="shared" si="68"/>
        <v>0</v>
      </c>
      <c r="AA76" s="262">
        <f t="shared" si="68"/>
        <v>7.2366022347560618E-4</v>
      </c>
      <c r="AB76" s="263">
        <f t="shared" si="68"/>
        <v>4.8831101991438546E-3</v>
      </c>
      <c r="AC76" s="263">
        <f t="shared" si="68"/>
        <v>0.12026009481420274</v>
      </c>
      <c r="AD76" s="262">
        <f t="shared" si="68"/>
        <v>0</v>
      </c>
      <c r="AE76" s="262">
        <f t="shared" si="68"/>
        <v>0.45430378452622666</v>
      </c>
      <c r="AF76" s="263">
        <f t="shared" si="68"/>
        <v>0</v>
      </c>
      <c r="AG76" s="262">
        <f t="shared" si="68"/>
        <v>0</v>
      </c>
      <c r="AH76" s="262">
        <f t="shared" si="68"/>
        <v>0</v>
      </c>
      <c r="AI76" s="262">
        <f t="shared" si="68"/>
        <v>0</v>
      </c>
      <c r="AJ76" s="262"/>
      <c r="AK76" s="262"/>
      <c r="AL76" s="262"/>
    </row>
    <row r="77" spans="1:38" ht="15.75" customHeight="1" x14ac:dyDescent="0.2">
      <c r="A77" s="219" t="str">
        <f t="shared" si="53"/>
        <v>Carbon savings</v>
      </c>
      <c r="B77" s="267"/>
      <c r="C77" s="267"/>
      <c r="D77" s="267"/>
      <c r="E77" s="267"/>
      <c r="F77" s="267"/>
      <c r="G77" s="267">
        <f t="shared" ref="G77:AI77" si="69">G23/($B23-$F23)</f>
        <v>0.27586206896551724</v>
      </c>
      <c r="H77" s="267">
        <f t="shared" si="69"/>
        <v>0.5862068965517242</v>
      </c>
      <c r="I77" s="267">
        <f t="shared" si="69"/>
        <v>0</v>
      </c>
      <c r="J77" s="267">
        <f t="shared" si="69"/>
        <v>0.13793103448275862</v>
      </c>
      <c r="K77" s="267">
        <f t="shared" si="69"/>
        <v>0</v>
      </c>
      <c r="L77" s="267">
        <f t="shared" si="69"/>
        <v>0</v>
      </c>
      <c r="M77" s="267">
        <f t="shared" si="69"/>
        <v>0</v>
      </c>
      <c r="N77" s="267">
        <f t="shared" si="69"/>
        <v>0.86206896551724144</v>
      </c>
      <c r="O77" s="267">
        <f t="shared" si="69"/>
        <v>0.5862068965517242</v>
      </c>
      <c r="P77" s="267">
        <f t="shared" si="69"/>
        <v>0.27586206896551724</v>
      </c>
      <c r="Q77" s="267">
        <f t="shared" si="69"/>
        <v>0</v>
      </c>
      <c r="R77" s="269">
        <f t="shared" si="69"/>
        <v>0</v>
      </c>
      <c r="S77" s="267">
        <f t="shared" si="69"/>
        <v>0.13793103448275862</v>
      </c>
      <c r="T77" s="269">
        <f t="shared" si="69"/>
        <v>0.13793103448275862</v>
      </c>
      <c r="U77" s="267">
        <f t="shared" si="69"/>
        <v>0</v>
      </c>
      <c r="V77" s="269">
        <f t="shared" si="69"/>
        <v>0.5862068965517242</v>
      </c>
      <c r="W77" s="269">
        <f t="shared" si="69"/>
        <v>0</v>
      </c>
      <c r="X77" s="267">
        <f t="shared" si="69"/>
        <v>0</v>
      </c>
      <c r="Y77" s="269">
        <f t="shared" si="69"/>
        <v>0</v>
      </c>
      <c r="Z77" s="269">
        <f t="shared" si="69"/>
        <v>0</v>
      </c>
      <c r="AA77" s="267">
        <f t="shared" si="69"/>
        <v>0.13793103448275862</v>
      </c>
      <c r="AB77" s="269">
        <f t="shared" si="69"/>
        <v>0</v>
      </c>
      <c r="AC77" s="269">
        <f t="shared" si="69"/>
        <v>0</v>
      </c>
      <c r="AD77" s="267">
        <f t="shared" si="69"/>
        <v>0</v>
      </c>
      <c r="AE77" s="267">
        <f t="shared" si="69"/>
        <v>0</v>
      </c>
      <c r="AF77" s="269">
        <f t="shared" si="69"/>
        <v>0</v>
      </c>
      <c r="AG77" s="267">
        <f t="shared" si="69"/>
        <v>0</v>
      </c>
      <c r="AH77" s="267">
        <f t="shared" si="69"/>
        <v>0</v>
      </c>
      <c r="AI77" s="267">
        <f t="shared" si="69"/>
        <v>0</v>
      </c>
      <c r="AJ77" s="267"/>
      <c r="AK77" s="267"/>
      <c r="AL77" s="267"/>
    </row>
    <row r="78" spans="1:38" ht="15.75" customHeight="1" x14ac:dyDescent="0.2">
      <c r="A78" s="219" t="str">
        <f t="shared" si="53"/>
        <v>Reduction of cabling Maintenance</v>
      </c>
      <c r="B78" s="267"/>
      <c r="C78" s="267"/>
      <c r="D78" s="267"/>
      <c r="E78" s="267"/>
      <c r="F78" s="267"/>
      <c r="G78" s="267">
        <f t="shared" ref="G78:AI78" si="70">G24/($B24-$F24)</f>
        <v>0</v>
      </c>
      <c r="H78" s="267">
        <f t="shared" si="70"/>
        <v>1</v>
      </c>
      <c r="I78" s="267">
        <f t="shared" si="70"/>
        <v>0</v>
      </c>
      <c r="J78" s="267">
        <f t="shared" si="70"/>
        <v>0</v>
      </c>
      <c r="K78" s="267">
        <f t="shared" si="70"/>
        <v>0</v>
      </c>
      <c r="L78" s="267">
        <f t="shared" si="70"/>
        <v>0</v>
      </c>
      <c r="M78" s="267">
        <f t="shared" si="70"/>
        <v>0</v>
      </c>
      <c r="N78" s="267">
        <f t="shared" si="70"/>
        <v>1</v>
      </c>
      <c r="O78" s="267">
        <f t="shared" si="70"/>
        <v>1</v>
      </c>
      <c r="P78" s="267">
        <f t="shared" si="70"/>
        <v>0</v>
      </c>
      <c r="Q78" s="267">
        <f t="shared" si="70"/>
        <v>0</v>
      </c>
      <c r="R78" s="269">
        <f t="shared" si="70"/>
        <v>0</v>
      </c>
      <c r="S78" s="267">
        <f t="shared" si="70"/>
        <v>0</v>
      </c>
      <c r="T78" s="269">
        <f t="shared" si="70"/>
        <v>0</v>
      </c>
      <c r="U78" s="267">
        <f t="shared" si="70"/>
        <v>0</v>
      </c>
      <c r="V78" s="269">
        <f t="shared" si="70"/>
        <v>0</v>
      </c>
      <c r="W78" s="269">
        <f t="shared" si="70"/>
        <v>1</v>
      </c>
      <c r="X78" s="267">
        <f t="shared" si="70"/>
        <v>0</v>
      </c>
      <c r="Y78" s="269">
        <f t="shared" si="70"/>
        <v>0</v>
      </c>
      <c r="Z78" s="269">
        <f t="shared" si="70"/>
        <v>0</v>
      </c>
      <c r="AA78" s="267">
        <f t="shared" si="70"/>
        <v>0</v>
      </c>
      <c r="AB78" s="269">
        <f t="shared" si="70"/>
        <v>0</v>
      </c>
      <c r="AC78" s="269">
        <f t="shared" si="70"/>
        <v>0</v>
      </c>
      <c r="AD78" s="267">
        <f t="shared" si="70"/>
        <v>0</v>
      </c>
      <c r="AE78" s="267">
        <f t="shared" si="70"/>
        <v>0</v>
      </c>
      <c r="AF78" s="269">
        <f t="shared" si="70"/>
        <v>0</v>
      </c>
      <c r="AG78" s="267">
        <f t="shared" si="70"/>
        <v>0</v>
      </c>
      <c r="AH78" s="267">
        <f t="shared" si="70"/>
        <v>0</v>
      </c>
      <c r="AI78" s="267">
        <f t="shared" si="70"/>
        <v>0</v>
      </c>
      <c r="AJ78" s="267"/>
      <c r="AK78" s="267"/>
      <c r="AL78" s="267"/>
    </row>
    <row r="79" spans="1:38" ht="15.75" customHeight="1" x14ac:dyDescent="0.2">
      <c r="A79" s="219" t="str">
        <f t="shared" si="53"/>
        <v>Crime reduction &amp; prevention</v>
      </c>
      <c r="B79" s="267"/>
      <c r="C79" s="267"/>
      <c r="D79" s="267"/>
      <c r="E79" s="267"/>
      <c r="F79" s="267"/>
      <c r="G79" s="267">
        <f t="shared" ref="G79:AI79" si="71">G25/($B25-$F25)</f>
        <v>0</v>
      </c>
      <c r="H79" s="267">
        <f t="shared" si="71"/>
        <v>0</v>
      </c>
      <c r="I79" s="267">
        <f t="shared" si="71"/>
        <v>1</v>
      </c>
      <c r="J79" s="267">
        <f t="shared" si="71"/>
        <v>0</v>
      </c>
      <c r="K79" s="267">
        <f t="shared" si="71"/>
        <v>0</v>
      </c>
      <c r="L79" s="267">
        <f t="shared" si="71"/>
        <v>0</v>
      </c>
      <c r="M79" s="267">
        <f t="shared" si="71"/>
        <v>0</v>
      </c>
      <c r="N79" s="267">
        <f t="shared" si="71"/>
        <v>0</v>
      </c>
      <c r="O79" s="267">
        <f t="shared" si="71"/>
        <v>0</v>
      </c>
      <c r="P79" s="267">
        <f t="shared" si="71"/>
        <v>0</v>
      </c>
      <c r="Q79" s="267">
        <f t="shared" si="71"/>
        <v>0</v>
      </c>
      <c r="R79" s="269">
        <f t="shared" si="71"/>
        <v>0</v>
      </c>
      <c r="S79" s="267">
        <f t="shared" si="71"/>
        <v>0</v>
      </c>
      <c r="T79" s="269">
        <f t="shared" si="71"/>
        <v>0</v>
      </c>
      <c r="U79" s="267">
        <f t="shared" si="71"/>
        <v>0</v>
      </c>
      <c r="V79" s="269">
        <f t="shared" si="71"/>
        <v>0</v>
      </c>
      <c r="W79" s="269">
        <f t="shared" si="71"/>
        <v>0</v>
      </c>
      <c r="X79" s="267">
        <f t="shared" si="71"/>
        <v>1</v>
      </c>
      <c r="Y79" s="269">
        <f t="shared" si="71"/>
        <v>0</v>
      </c>
      <c r="Z79" s="269">
        <f t="shared" si="71"/>
        <v>0</v>
      </c>
      <c r="AA79" s="267">
        <f t="shared" si="71"/>
        <v>0</v>
      </c>
      <c r="AB79" s="269">
        <f t="shared" si="71"/>
        <v>0</v>
      </c>
      <c r="AC79" s="269">
        <f t="shared" si="71"/>
        <v>0</v>
      </c>
      <c r="AD79" s="267">
        <f t="shared" si="71"/>
        <v>0</v>
      </c>
      <c r="AE79" s="267">
        <f t="shared" si="71"/>
        <v>0</v>
      </c>
      <c r="AF79" s="269">
        <f t="shared" si="71"/>
        <v>0</v>
      </c>
      <c r="AG79" s="267">
        <f t="shared" si="71"/>
        <v>0</v>
      </c>
      <c r="AH79" s="267">
        <f t="shared" si="71"/>
        <v>0</v>
      </c>
      <c r="AI79" s="267">
        <f t="shared" si="71"/>
        <v>0</v>
      </c>
      <c r="AJ79" s="267"/>
      <c r="AK79" s="267"/>
      <c r="AL79" s="267"/>
    </row>
    <row r="80" spans="1:38" ht="15.75" customHeight="1" x14ac:dyDescent="0.2">
      <c r="A80" s="219" t="str">
        <f t="shared" si="53"/>
        <v>Improved security surveillance system</v>
      </c>
      <c r="B80" s="267"/>
      <c r="C80" s="267"/>
      <c r="D80" s="267"/>
      <c r="E80" s="267"/>
      <c r="F80" s="267"/>
      <c r="G80" s="267">
        <f t="shared" ref="G80:AI80" si="72">G26/($B26-$F26)</f>
        <v>0</v>
      </c>
      <c r="H80" s="267">
        <f t="shared" si="72"/>
        <v>0</v>
      </c>
      <c r="I80" s="267">
        <f t="shared" si="72"/>
        <v>0</v>
      </c>
      <c r="J80" s="267">
        <f t="shared" si="72"/>
        <v>1</v>
      </c>
      <c r="K80" s="267">
        <f t="shared" si="72"/>
        <v>0</v>
      </c>
      <c r="L80" s="267">
        <f t="shared" si="72"/>
        <v>0</v>
      </c>
      <c r="M80" s="267">
        <f t="shared" si="72"/>
        <v>0</v>
      </c>
      <c r="N80" s="267">
        <f t="shared" si="72"/>
        <v>0</v>
      </c>
      <c r="O80" s="267">
        <f t="shared" si="72"/>
        <v>0</v>
      </c>
      <c r="P80" s="267">
        <f t="shared" si="72"/>
        <v>0</v>
      </c>
      <c r="Q80" s="267">
        <f t="shared" si="72"/>
        <v>0</v>
      </c>
      <c r="R80" s="269">
        <f t="shared" si="72"/>
        <v>0</v>
      </c>
      <c r="S80" s="267">
        <f t="shared" si="72"/>
        <v>0</v>
      </c>
      <c r="T80" s="269">
        <f t="shared" si="72"/>
        <v>0</v>
      </c>
      <c r="U80" s="267">
        <f t="shared" si="72"/>
        <v>0</v>
      </c>
      <c r="V80" s="269">
        <f t="shared" si="72"/>
        <v>0</v>
      </c>
      <c r="W80" s="269">
        <f t="shared" si="72"/>
        <v>0</v>
      </c>
      <c r="X80" s="267">
        <f t="shared" si="72"/>
        <v>0</v>
      </c>
      <c r="Y80" s="269">
        <f t="shared" si="72"/>
        <v>0</v>
      </c>
      <c r="Z80" s="269">
        <f t="shared" si="72"/>
        <v>0</v>
      </c>
      <c r="AA80" s="267">
        <f t="shared" si="72"/>
        <v>0</v>
      </c>
      <c r="AB80" s="269">
        <f t="shared" si="72"/>
        <v>1</v>
      </c>
      <c r="AC80" s="269">
        <f t="shared" si="72"/>
        <v>0</v>
      </c>
      <c r="AD80" s="267">
        <f t="shared" si="72"/>
        <v>0</v>
      </c>
      <c r="AE80" s="267">
        <f t="shared" si="72"/>
        <v>0</v>
      </c>
      <c r="AF80" s="269">
        <f t="shared" si="72"/>
        <v>0</v>
      </c>
      <c r="AG80" s="267">
        <f t="shared" si="72"/>
        <v>0</v>
      </c>
      <c r="AH80" s="267">
        <f t="shared" si="72"/>
        <v>0</v>
      </c>
      <c r="AI80" s="267">
        <f t="shared" si="72"/>
        <v>0</v>
      </c>
      <c r="AJ80" s="267"/>
      <c r="AK80" s="267"/>
      <c r="AL80" s="267"/>
    </row>
    <row r="81" spans="1:38" ht="15.75" customHeight="1" x14ac:dyDescent="0.2">
      <c r="A81" s="219" t="str">
        <f t="shared" si="53"/>
        <v>Reduction of flood cost</v>
      </c>
      <c r="B81" s="267"/>
      <c r="C81" s="267"/>
      <c r="D81" s="267"/>
      <c r="E81" s="267"/>
      <c r="F81" s="267"/>
      <c r="G81" s="267">
        <f t="shared" ref="G81:AI81" si="73">G27/($B27-$F27)</f>
        <v>0</v>
      </c>
      <c r="H81" s="267">
        <f t="shared" si="73"/>
        <v>0</v>
      </c>
      <c r="I81" s="267">
        <f t="shared" si="73"/>
        <v>0</v>
      </c>
      <c r="J81" s="267">
        <f t="shared" si="73"/>
        <v>1</v>
      </c>
      <c r="K81" s="267">
        <f t="shared" si="73"/>
        <v>0</v>
      </c>
      <c r="L81" s="267">
        <f t="shared" si="73"/>
        <v>0</v>
      </c>
      <c r="M81" s="267">
        <f t="shared" si="73"/>
        <v>0</v>
      </c>
      <c r="N81" s="267">
        <f t="shared" si="73"/>
        <v>0</v>
      </c>
      <c r="O81" s="267">
        <f t="shared" si="73"/>
        <v>0</v>
      </c>
      <c r="P81" s="267">
        <f t="shared" si="73"/>
        <v>0</v>
      </c>
      <c r="Q81" s="267">
        <f t="shared" si="73"/>
        <v>0</v>
      </c>
      <c r="R81" s="269">
        <f t="shared" si="73"/>
        <v>0</v>
      </c>
      <c r="S81" s="267">
        <f t="shared" si="73"/>
        <v>0</v>
      </c>
      <c r="T81" s="269">
        <f t="shared" si="73"/>
        <v>0</v>
      </c>
      <c r="U81" s="267">
        <f t="shared" si="73"/>
        <v>0</v>
      </c>
      <c r="V81" s="269">
        <f t="shared" si="73"/>
        <v>0</v>
      </c>
      <c r="W81" s="269">
        <f t="shared" si="73"/>
        <v>0</v>
      </c>
      <c r="X81" s="267">
        <f t="shared" si="73"/>
        <v>0</v>
      </c>
      <c r="Y81" s="269">
        <f t="shared" si="73"/>
        <v>0</v>
      </c>
      <c r="Z81" s="269">
        <f t="shared" si="73"/>
        <v>0</v>
      </c>
      <c r="AA81" s="267">
        <f t="shared" si="73"/>
        <v>0</v>
      </c>
      <c r="AB81" s="269">
        <f t="shared" si="73"/>
        <v>0</v>
      </c>
      <c r="AC81" s="269">
        <f t="shared" si="73"/>
        <v>1</v>
      </c>
      <c r="AD81" s="267">
        <f t="shared" si="73"/>
        <v>0</v>
      </c>
      <c r="AE81" s="267">
        <f t="shared" si="73"/>
        <v>0</v>
      </c>
      <c r="AF81" s="269">
        <f t="shared" si="73"/>
        <v>0</v>
      </c>
      <c r="AG81" s="267">
        <f t="shared" si="73"/>
        <v>0</v>
      </c>
      <c r="AH81" s="267">
        <f t="shared" si="73"/>
        <v>0</v>
      </c>
      <c r="AI81" s="267">
        <f t="shared" si="73"/>
        <v>0</v>
      </c>
      <c r="AJ81" s="267"/>
      <c r="AK81" s="267"/>
      <c r="AL81" s="267"/>
    </row>
    <row r="82" spans="1:38" ht="15.75" customHeight="1" x14ac:dyDescent="0.2">
      <c r="A82" s="219" t="str">
        <f t="shared" si="53"/>
        <v>Reduces number of traffic accidents</v>
      </c>
      <c r="B82" s="267"/>
      <c r="C82" s="267"/>
      <c r="D82" s="267"/>
      <c r="E82" s="267"/>
      <c r="F82" s="267"/>
      <c r="G82" s="267">
        <f t="shared" ref="G82:AI82" si="74">G28/($B28-$F28)</f>
        <v>0</v>
      </c>
      <c r="H82" s="267">
        <f t="shared" si="74"/>
        <v>0</v>
      </c>
      <c r="I82" s="267">
        <f t="shared" si="74"/>
        <v>0</v>
      </c>
      <c r="J82" s="267">
        <f t="shared" si="74"/>
        <v>0</v>
      </c>
      <c r="K82" s="267">
        <f t="shared" si="74"/>
        <v>0</v>
      </c>
      <c r="L82" s="267">
        <f t="shared" si="74"/>
        <v>1</v>
      </c>
      <c r="M82" s="267">
        <f t="shared" si="74"/>
        <v>0</v>
      </c>
      <c r="N82" s="267">
        <f t="shared" si="74"/>
        <v>0</v>
      </c>
      <c r="O82" s="267">
        <f t="shared" si="74"/>
        <v>0</v>
      </c>
      <c r="P82" s="267">
        <f t="shared" si="74"/>
        <v>0</v>
      </c>
      <c r="Q82" s="267">
        <f t="shared" si="74"/>
        <v>0</v>
      </c>
      <c r="R82" s="269">
        <f t="shared" si="74"/>
        <v>0</v>
      </c>
      <c r="S82" s="267">
        <f t="shared" si="74"/>
        <v>0</v>
      </c>
      <c r="T82" s="269">
        <f t="shared" si="74"/>
        <v>0</v>
      </c>
      <c r="U82" s="267">
        <f t="shared" si="74"/>
        <v>0</v>
      </c>
      <c r="V82" s="269">
        <f t="shared" si="74"/>
        <v>0</v>
      </c>
      <c r="W82" s="269">
        <f t="shared" si="74"/>
        <v>0</v>
      </c>
      <c r="X82" s="267">
        <f t="shared" si="74"/>
        <v>0</v>
      </c>
      <c r="Y82" s="269">
        <f t="shared" si="74"/>
        <v>0</v>
      </c>
      <c r="Z82" s="269">
        <f t="shared" si="74"/>
        <v>0</v>
      </c>
      <c r="AA82" s="267">
        <f t="shared" si="74"/>
        <v>0</v>
      </c>
      <c r="AB82" s="269">
        <f t="shared" si="74"/>
        <v>0</v>
      </c>
      <c r="AC82" s="269">
        <f t="shared" si="74"/>
        <v>0</v>
      </c>
      <c r="AD82" s="267">
        <f t="shared" si="74"/>
        <v>0</v>
      </c>
      <c r="AE82" s="267">
        <f t="shared" si="74"/>
        <v>1</v>
      </c>
      <c r="AF82" s="269">
        <f t="shared" si="74"/>
        <v>0</v>
      </c>
      <c r="AG82" s="267">
        <f t="shared" si="74"/>
        <v>0</v>
      </c>
      <c r="AH82" s="267">
        <f t="shared" si="74"/>
        <v>0</v>
      </c>
      <c r="AI82" s="267">
        <f t="shared" si="74"/>
        <v>0</v>
      </c>
      <c r="AJ82" s="267"/>
      <c r="AK82" s="267"/>
      <c r="AL82" s="267"/>
    </row>
    <row r="83" spans="1:38" ht="15.75" customHeight="1" x14ac:dyDescent="0.2">
      <c r="A83" s="226" t="str">
        <f t="shared" si="53"/>
        <v>Reduction in congestion time due to traffic monitoring</v>
      </c>
      <c r="B83" s="271"/>
      <c r="C83" s="271"/>
      <c r="D83" s="271"/>
      <c r="E83" s="271"/>
      <c r="F83" s="271"/>
      <c r="G83" s="271">
        <f t="shared" ref="G83:AI83" si="75">G29/($B29-$F29)</f>
        <v>0</v>
      </c>
      <c r="H83" s="271">
        <f t="shared" si="75"/>
        <v>0</v>
      </c>
      <c r="I83" s="271">
        <f t="shared" si="75"/>
        <v>0</v>
      </c>
      <c r="J83" s="271">
        <f t="shared" si="75"/>
        <v>0</v>
      </c>
      <c r="K83" s="271">
        <f t="shared" si="75"/>
        <v>0</v>
      </c>
      <c r="L83" s="271">
        <f t="shared" si="75"/>
        <v>1</v>
      </c>
      <c r="M83" s="271">
        <f t="shared" si="75"/>
        <v>0</v>
      </c>
      <c r="N83" s="271">
        <f t="shared" si="75"/>
        <v>0</v>
      </c>
      <c r="O83" s="271">
        <f t="shared" si="75"/>
        <v>0</v>
      </c>
      <c r="P83" s="271">
        <f t="shared" si="75"/>
        <v>0</v>
      </c>
      <c r="Q83" s="271">
        <f t="shared" si="75"/>
        <v>0</v>
      </c>
      <c r="R83" s="272">
        <f t="shared" si="75"/>
        <v>0</v>
      </c>
      <c r="S83" s="271">
        <f t="shared" si="75"/>
        <v>0</v>
      </c>
      <c r="T83" s="272">
        <f t="shared" si="75"/>
        <v>0</v>
      </c>
      <c r="U83" s="271">
        <f t="shared" si="75"/>
        <v>0</v>
      </c>
      <c r="V83" s="272">
        <f t="shared" si="75"/>
        <v>0</v>
      </c>
      <c r="W83" s="272">
        <f t="shared" si="75"/>
        <v>0</v>
      </c>
      <c r="X83" s="271">
        <f t="shared" si="75"/>
        <v>0</v>
      </c>
      <c r="Y83" s="272">
        <f t="shared" si="75"/>
        <v>0</v>
      </c>
      <c r="Z83" s="272">
        <f t="shared" si="75"/>
        <v>0</v>
      </c>
      <c r="AA83" s="271">
        <f t="shared" si="75"/>
        <v>0</v>
      </c>
      <c r="AB83" s="272">
        <f t="shared" si="75"/>
        <v>0</v>
      </c>
      <c r="AC83" s="272">
        <f t="shared" si="75"/>
        <v>0</v>
      </c>
      <c r="AD83" s="271">
        <f t="shared" si="75"/>
        <v>0</v>
      </c>
      <c r="AE83" s="271">
        <f t="shared" si="75"/>
        <v>1</v>
      </c>
      <c r="AF83" s="272">
        <f t="shared" si="75"/>
        <v>0</v>
      </c>
      <c r="AG83" s="271">
        <f t="shared" si="75"/>
        <v>0</v>
      </c>
      <c r="AH83" s="271">
        <f t="shared" si="75"/>
        <v>0</v>
      </c>
      <c r="AI83" s="271">
        <f t="shared" si="75"/>
        <v>0</v>
      </c>
      <c r="AJ83" s="271"/>
      <c r="AK83" s="271"/>
      <c r="AL83" s="271"/>
    </row>
    <row r="84" spans="1:38" ht="15.75" customHeight="1" x14ac:dyDescent="0.2">
      <c r="A84" s="209" t="str">
        <f t="shared" si="53"/>
        <v>7) Net Societal Cash from operations (per Year) (5+6)</v>
      </c>
      <c r="B84" s="260"/>
      <c r="C84" s="260"/>
      <c r="D84" s="260"/>
      <c r="E84" s="260"/>
      <c r="F84" s="260"/>
      <c r="G84" s="260">
        <f t="shared" ref="G84:AI84" si="76">G30/($B30-$F30)</f>
        <v>0.4047263103374118</v>
      </c>
      <c r="H84" s="260">
        <f t="shared" si="76"/>
        <v>0.35690386564308213</v>
      </c>
      <c r="I84" s="260">
        <f t="shared" si="76"/>
        <v>0.2297773002409354</v>
      </c>
      <c r="J84" s="260">
        <f t="shared" si="76"/>
        <v>6.8907598115096613E-2</v>
      </c>
      <c r="K84" s="260">
        <f t="shared" si="76"/>
        <v>4.9435735852180591E-2</v>
      </c>
      <c r="L84" s="260">
        <f t="shared" si="76"/>
        <v>0.10402513107159514</v>
      </c>
      <c r="M84" s="260">
        <f t="shared" si="76"/>
        <v>-4.2000601180012635E-3</v>
      </c>
      <c r="N84" s="260">
        <f t="shared" si="76"/>
        <v>0.54658867988237647</v>
      </c>
      <c r="O84" s="260">
        <f t="shared" si="76"/>
        <v>0.35143825068726503</v>
      </c>
      <c r="P84" s="260">
        <f t="shared" si="76"/>
        <v>0.4047263103374118</v>
      </c>
      <c r="Q84" s="260">
        <f t="shared" si="76"/>
        <v>-2.7684012077221133E-2</v>
      </c>
      <c r="R84" s="261">
        <f t="shared" si="76"/>
        <v>-4.1526018115831696E-2</v>
      </c>
      <c r="S84" s="260">
        <f t="shared" si="76"/>
        <v>0.35636758678055763</v>
      </c>
      <c r="T84" s="261">
        <f t="shared" si="76"/>
        <v>0.14446179405349324</v>
      </c>
      <c r="U84" s="260">
        <f t="shared" si="76"/>
        <v>5.4656149558170867E-3</v>
      </c>
      <c r="V84" s="261">
        <f t="shared" si="76"/>
        <v>0.21934596449023847</v>
      </c>
      <c r="W84" s="261">
        <f t="shared" si="76"/>
        <v>0.22321223451976582</v>
      </c>
      <c r="X84" s="260">
        <f t="shared" si="76"/>
        <v>0.23175472967502261</v>
      </c>
      <c r="Y84" s="261">
        <f t="shared" si="76"/>
        <v>-1.5819435472697789E-3</v>
      </c>
      <c r="Z84" s="261">
        <f t="shared" si="76"/>
        <v>-3.9548588681744473E-4</v>
      </c>
      <c r="AA84" s="260">
        <f t="shared" si="76"/>
        <v>-1.942826560611023E-3</v>
      </c>
      <c r="AB84" s="261">
        <f t="shared" si="76"/>
        <v>5.303839811905503E-4</v>
      </c>
      <c r="AC84" s="261">
        <f t="shared" si="76"/>
        <v>7.0320040694517083E-2</v>
      </c>
      <c r="AD84" s="260">
        <f t="shared" si="76"/>
        <v>4.9435735852180591E-2</v>
      </c>
      <c r="AE84" s="260">
        <f t="shared" si="76"/>
        <v>0.1150987359024836</v>
      </c>
      <c r="AF84" s="261">
        <f t="shared" si="76"/>
        <v>-1.1073604830888453E-2</v>
      </c>
      <c r="AG84" s="260">
        <f t="shared" si="76"/>
        <v>5.4577052380807374E-4</v>
      </c>
      <c r="AH84" s="260">
        <f t="shared" si="76"/>
        <v>-3.9548588681744476E-3</v>
      </c>
      <c r="AI84" s="260">
        <f t="shared" si="76"/>
        <v>-7.9097177363488945E-4</v>
      </c>
      <c r="AJ84" s="260"/>
      <c r="AK84" s="260"/>
      <c r="AL84" s="260"/>
    </row>
    <row r="85" spans="1:38" ht="15.75" customHeight="1" x14ac:dyDescent="0.2">
      <c r="A85" s="193"/>
    </row>
    <row r="86" spans="1:38" ht="15.75" customHeight="1" x14ac:dyDescent="0.2"/>
    <row r="87" spans="1:38" ht="15.75" customHeight="1" x14ac:dyDescent="0.2"/>
    <row r="88" spans="1:38" ht="15.75" customHeight="1" x14ac:dyDescent="0.2"/>
    <row r="89" spans="1:38" ht="15.75" customHeight="1" x14ac:dyDescent="0.2"/>
    <row r="90" spans="1:38" ht="15.75" customHeight="1" x14ac:dyDescent="0.2"/>
    <row r="91" spans="1:38" ht="15.75" customHeight="1" x14ac:dyDescent="0.2"/>
    <row r="92" spans="1:38" ht="15.75" customHeight="1" x14ac:dyDescent="0.2"/>
    <row r="93" spans="1:38" ht="15.75" customHeight="1" x14ac:dyDescent="0.2"/>
    <row r="94" spans="1:38" ht="15.75" customHeight="1" x14ac:dyDescent="0.2"/>
    <row r="95" spans="1:38" ht="15.75" customHeight="1" x14ac:dyDescent="0.2"/>
    <row r="96" spans="1:38"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6">
    <mergeCell ref="AG2:AI2"/>
    <mergeCell ref="AJ2:AJ3"/>
    <mergeCell ref="AK2:AK3"/>
    <mergeCell ref="AL2:AL3"/>
    <mergeCell ref="O2:O3"/>
    <mergeCell ref="P2:P3"/>
    <mergeCell ref="Q2:R2"/>
    <mergeCell ref="S2:T2"/>
    <mergeCell ref="U2:W2"/>
    <mergeCell ref="X2:Z2"/>
    <mergeCell ref="AA2:AC2"/>
    <mergeCell ref="K2:K3"/>
    <mergeCell ref="L2:L3"/>
    <mergeCell ref="M2:M3"/>
    <mergeCell ref="N2:N3"/>
    <mergeCell ref="AE2:AF2"/>
    <mergeCell ref="F2:F3"/>
    <mergeCell ref="G2:G3"/>
    <mergeCell ref="H2:H3"/>
    <mergeCell ref="I2:I3"/>
    <mergeCell ref="J2:J3"/>
    <mergeCell ref="A2:A3"/>
    <mergeCell ref="B2:B3"/>
    <mergeCell ref="C2:C3"/>
    <mergeCell ref="D2:D3"/>
    <mergeCell ref="E2:E3"/>
  </mergeCells>
  <pageMargins left="0.7" right="0.7" top="0.75" bottom="0.75" header="0" footer="0"/>
  <pageSetup paperSize="9" orientation="landscape"/>
  <headerFooter>
    <oddFooter>&amp;RPage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65.140625" customWidth="1"/>
    <col min="3" max="3" width="34.7109375" customWidth="1"/>
    <col min="4" max="4" width="25.28515625" customWidth="1"/>
    <col min="5" max="5" width="11.140625" customWidth="1"/>
    <col min="6" max="6" width="24.140625" customWidth="1"/>
    <col min="7" max="7" width="12.140625" customWidth="1"/>
    <col min="8" max="8" width="19.42578125" customWidth="1"/>
    <col min="9" max="9" width="8.7109375" customWidth="1"/>
    <col min="10" max="10" width="14.7109375" customWidth="1"/>
    <col min="11" max="11" width="8.7109375" customWidth="1"/>
    <col min="12" max="12" width="10.7109375" customWidth="1"/>
    <col min="13" max="13" width="8.7109375" customWidth="1"/>
    <col min="14" max="26" width="10.5703125" customWidth="1"/>
  </cols>
  <sheetData>
    <row r="1" spans="1:26" ht="15.75" customHeight="1" x14ac:dyDescent="0.2">
      <c r="B1" s="178" t="s">
        <v>625</v>
      </c>
      <c r="C1" s="287"/>
      <c r="G1" s="288"/>
    </row>
    <row r="2" spans="1:26" ht="15.75" customHeight="1" x14ac:dyDescent="0.2">
      <c r="B2" s="289" t="s">
        <v>626</v>
      </c>
      <c r="C2" s="290" t="str">
        <f>CONCATENATE('Combined 6.PV+7.BATTERY'!C2," + ",'Combined Lighting'!C2)</f>
        <v xml:space="preserve">3. Energy  + 2. Lighting </v>
      </c>
      <c r="G2" s="288"/>
    </row>
    <row r="3" spans="1:26" ht="15.75" customHeight="1" x14ac:dyDescent="0.2">
      <c r="B3" s="291" t="s">
        <v>627</v>
      </c>
      <c r="C3" s="292" t="str">
        <f>CONCATENATE('Combined 6.PV+7.BATTERY'!C3," + ",'Combined Lighting'!C3)</f>
        <v xml:space="preserve">6. Photo Voltaic (PV)  + 7. Energy Storage (and DC Supply)  + 3. LED upgrade only  + 4. Control lighting management system (CMS) </v>
      </c>
      <c r="G3" s="288"/>
    </row>
    <row r="4" spans="1:26" ht="15.75" customHeight="1" x14ac:dyDescent="0.2">
      <c r="B4" s="289" t="s">
        <v>628</v>
      </c>
      <c r="C4" s="293">
        <f>'Outputs 1'!C3</f>
        <v>554000</v>
      </c>
      <c r="G4" s="288"/>
    </row>
    <row r="5" spans="1:26" ht="15.75" customHeight="1" x14ac:dyDescent="0.2">
      <c r="B5" s="294" t="s">
        <v>629</v>
      </c>
      <c r="C5" s="295"/>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296" t="str">
        <f>CONCATENATE("Group"," ",C2," / ",C3)</f>
        <v xml:space="preserve">Group 3. Energy  + 2. Lighting  / 6. Photo Voltaic (PV)  + 7. Energy Storage (and DC Supply)  + 3. LED upgrade only  + 4. Control lighting management system (CMS) </v>
      </c>
      <c r="C8" s="298"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300"/>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('Combined 6.PV+7.BATTERY'!C10+'Combined Lighting'!C10)/2</f>
        <v>554000</v>
      </c>
      <c r="D10" s="305">
        <f>('Combined 6.PV+7.BATTERY'!D10+'Combined Lighting'!D10)/2</f>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('Combined 6.PV+7.BATTERY'!C11+'Combined Lighting'!C11)/2</f>
        <v>554000</v>
      </c>
      <c r="D11" s="305">
        <f>('Combined 6.PV+7.BATTERY'!D11+'Combined Lighting'!D11)/2</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8" t="s">
        <v>632</v>
      </c>
      <c r="C12" s="309">
        <f>('Combined 6.PV+7.BATTERY'!C12+'Combined Lighting'!C12)/2</f>
        <v>304700</v>
      </c>
      <c r="D12" s="311">
        <f>('Combined 6.PV+7.BATTERY'!D12+'Combined Lighting'!D12)/2</f>
        <v>304700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0">SUM(C14:C15)</f>
        <v>317133520</v>
      </c>
      <c r="D13" s="120">
        <f t="shared" si="0"/>
        <v>650163600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'Combined 6.PV+7.BATTERY'!C14+'Combined Lighting'!C14</f>
        <v>91575120</v>
      </c>
      <c r="D14" s="314">
        <f>'Combined 6.PV+7.BATTERY'!D14+'Combined Lighting'!D14</f>
        <v>231254600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'Combined 6.PV+7.BATTERY'!C15+'Combined Lighting'!C15</f>
        <v>225558400</v>
      </c>
      <c r="D15" s="316">
        <f>'Combined 6.PV+7.BATTERY'!D15+'Combined Lighting'!D15</f>
        <v>418909000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'Combined 6.PV+7.BATTERY'!C16+'Combined Lighting'!C16</f>
        <v>93009264</v>
      </c>
      <c r="D16" s="319">
        <f>'Combined 6.PV+7.BATTERY'!D16+'Combined Lighting'!D16</f>
        <v>174688944</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1">C18+C19+C20+C21</f>
        <v>0</v>
      </c>
      <c r="D17" s="322">
        <f t="shared" si="1"/>
        <v>0</v>
      </c>
      <c r="E17" s="13"/>
      <c r="F17" s="13"/>
      <c r="G17" s="288"/>
      <c r="H17" s="13"/>
      <c r="I17" s="13"/>
      <c r="J17" s="13"/>
      <c r="K17" s="13"/>
      <c r="L17" s="13"/>
      <c r="M17" s="13"/>
      <c r="N17" s="13"/>
      <c r="O17" s="13"/>
      <c r="P17" s="13"/>
      <c r="Q17" s="13"/>
      <c r="R17" s="13"/>
      <c r="S17" s="13"/>
      <c r="T17" s="13"/>
      <c r="U17" s="13"/>
      <c r="V17" s="13"/>
      <c r="W17" s="13"/>
      <c r="X17" s="13"/>
      <c r="Y17" s="13"/>
      <c r="Z17" s="13"/>
    </row>
    <row r="18" spans="1:26" ht="15.75" customHeight="1" outlineLevel="1" x14ac:dyDescent="0.2">
      <c r="A18" s="13"/>
      <c r="B18" s="184">
        <f>'Combined 6.PV+7.BATTERY'!B18</f>
        <v>0</v>
      </c>
      <c r="C18" s="106">
        <f>'Combined 6.PV+7.BATTERY'!C18+'Combined Lighting'!C18</f>
        <v>0</v>
      </c>
      <c r="D18" s="314">
        <f>'Combined 6.PV+7.BATTERY'!D18+'Combined Lighting'!D18</f>
        <v>0</v>
      </c>
      <c r="E18" s="13"/>
      <c r="F18" s="13"/>
      <c r="G18" s="288"/>
      <c r="H18" s="13"/>
      <c r="I18" s="13"/>
      <c r="J18" s="13"/>
      <c r="K18" s="13"/>
      <c r="L18" s="13"/>
      <c r="M18" s="13"/>
      <c r="N18" s="13"/>
      <c r="O18" s="13"/>
      <c r="P18" s="13"/>
      <c r="Q18" s="13"/>
      <c r="R18" s="13"/>
      <c r="S18" s="13"/>
      <c r="T18" s="13"/>
      <c r="U18" s="13"/>
      <c r="V18" s="13"/>
      <c r="W18" s="13"/>
      <c r="X18" s="13"/>
      <c r="Y18" s="13"/>
      <c r="Z18" s="13"/>
    </row>
    <row r="19" spans="1:26" ht="15.75" customHeight="1" outlineLevel="1" x14ac:dyDescent="0.2">
      <c r="A19" s="13"/>
      <c r="B19" s="323">
        <f>'Combined 6.PV+7.BATTERY'!B19</f>
        <v>0</v>
      </c>
      <c r="C19" s="106">
        <f>'Combined 6.PV+7.BATTERY'!C19+'Combined Lighting'!C19</f>
        <v>0</v>
      </c>
      <c r="D19" s="314">
        <f>'Combined 6.PV+7.BATTERY'!D19+'Combined Lighting'!D19</f>
        <v>0</v>
      </c>
      <c r="E19" s="13"/>
      <c r="F19" s="13"/>
      <c r="G19" s="288"/>
      <c r="H19" s="13"/>
      <c r="I19" s="13"/>
      <c r="J19" s="13"/>
      <c r="K19" s="13"/>
      <c r="L19" s="13"/>
      <c r="M19" s="13"/>
      <c r="N19" s="13"/>
      <c r="O19" s="13"/>
      <c r="P19" s="13"/>
      <c r="Q19" s="13"/>
      <c r="R19" s="13"/>
      <c r="S19" s="13"/>
      <c r="T19" s="13"/>
      <c r="U19" s="13"/>
      <c r="V19" s="13"/>
      <c r="W19" s="13"/>
      <c r="X19" s="13"/>
      <c r="Y19" s="13"/>
      <c r="Z19" s="13"/>
    </row>
    <row r="20" spans="1:26" ht="15.75" customHeight="1" outlineLevel="1" x14ac:dyDescent="0.2">
      <c r="A20" s="13"/>
      <c r="B20" s="184">
        <f>'Combined 6.PV+7.BATTERY'!B20</f>
        <v>0</v>
      </c>
      <c r="C20" s="106">
        <f>'Combined 6.PV+7.BATTERY'!C20+'Combined Lighting'!C20</f>
        <v>0</v>
      </c>
      <c r="D20" s="314">
        <f>'Combined 6.PV+7.BATTERY'!D20+'Combined Lighting'!D20</f>
        <v>0</v>
      </c>
      <c r="E20" s="13"/>
      <c r="F20" s="13"/>
      <c r="G20" s="288"/>
      <c r="H20" s="13"/>
      <c r="I20" s="13"/>
      <c r="J20" s="13"/>
      <c r="K20" s="13"/>
      <c r="L20" s="13"/>
      <c r="M20" s="13"/>
      <c r="N20" s="13"/>
      <c r="O20" s="13"/>
      <c r="P20" s="13"/>
      <c r="Q20" s="13"/>
      <c r="R20" s="13"/>
      <c r="S20" s="13"/>
      <c r="T20" s="13"/>
      <c r="U20" s="13"/>
      <c r="V20" s="13"/>
      <c r="W20" s="13"/>
      <c r="X20" s="13"/>
      <c r="Y20" s="13"/>
      <c r="Z20" s="13"/>
    </row>
    <row r="21" spans="1:26" ht="15.75" customHeight="1" outlineLevel="1" x14ac:dyDescent="0.2">
      <c r="A21" s="13"/>
      <c r="B21" s="184">
        <f>'Combined 6.PV+7.BATTERY'!B21</f>
        <v>0</v>
      </c>
      <c r="C21" s="106">
        <f>'Combined 6.PV+7.BATTERY'!C21+'Combined Lighting'!C21</f>
        <v>0</v>
      </c>
      <c r="D21" s="314">
        <f>'Combined 6.PV+7.BATTERY'!D21+'Combined Lighting'!D21</f>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outlineLevel="1" x14ac:dyDescent="0.2">
      <c r="A22" s="13"/>
      <c r="B22" s="315">
        <f>'Combined 6.PV+7.BATTERY'!B22</f>
        <v>0</v>
      </c>
      <c r="C22" s="136"/>
      <c r="D22" s="316"/>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2">C24+C25</f>
        <v>550015632</v>
      </c>
      <c r="D23" s="325">
        <f t="shared" si="2"/>
        <v>631506816</v>
      </c>
      <c r="E23" s="13"/>
      <c r="F23" s="13"/>
      <c r="G23" s="288"/>
      <c r="H23" s="13"/>
      <c r="I23" s="13"/>
      <c r="J23" s="13"/>
      <c r="K23" s="13"/>
      <c r="L23" s="13"/>
      <c r="M23" s="13"/>
      <c r="N23" s="13"/>
      <c r="O23" s="13"/>
      <c r="P23" s="13"/>
      <c r="Q23" s="13"/>
      <c r="R23" s="13"/>
      <c r="S23" s="13"/>
      <c r="T23" s="13"/>
      <c r="U23" s="13"/>
      <c r="V23" s="13"/>
      <c r="W23" s="13"/>
      <c r="X23" s="13"/>
      <c r="Y23" s="13"/>
      <c r="Z23" s="13"/>
    </row>
    <row r="24" spans="1:26" ht="15.75" customHeight="1" outlineLevel="1" x14ac:dyDescent="0.2">
      <c r="A24" s="13"/>
      <c r="B24" s="326" t="str">
        <f>'Combined 6.PV+7.BATTERY'!B24</f>
        <v>Reduction of Electricity costs</v>
      </c>
      <c r="C24" s="112">
        <f t="shared" ref="C24:D24" si="3">F45</f>
        <v>405421631.99999994</v>
      </c>
      <c r="D24" s="327">
        <f t="shared" si="3"/>
        <v>448022016</v>
      </c>
      <c r="E24" s="13"/>
      <c r="F24" s="13"/>
      <c r="G24" s="288"/>
      <c r="H24" s="13"/>
      <c r="I24" s="13"/>
      <c r="J24" s="13"/>
      <c r="K24" s="13"/>
      <c r="L24" s="13"/>
      <c r="M24" s="13"/>
      <c r="N24" s="13"/>
      <c r="O24" s="13"/>
      <c r="P24" s="13"/>
      <c r="Q24" s="13"/>
      <c r="R24" s="13"/>
      <c r="S24" s="13"/>
      <c r="T24" s="13"/>
      <c r="U24" s="13"/>
      <c r="V24" s="13"/>
      <c r="W24" s="13"/>
      <c r="X24" s="13"/>
      <c r="Y24" s="13"/>
      <c r="Z24" s="13"/>
    </row>
    <row r="25" spans="1:26" ht="15.75" customHeight="1" outlineLevel="1" x14ac:dyDescent="0.2">
      <c r="A25" s="13"/>
      <c r="B25" s="326" t="str">
        <f>'Combined Lighting'!B25</f>
        <v xml:space="preserve">Reduction of light Maintenance costs </v>
      </c>
      <c r="C25" s="112">
        <f>'Combined Lighting'!C25</f>
        <v>144594000</v>
      </c>
      <c r="D25" s="327">
        <f>'Combined Lighting'!D25</f>
        <v>183484800</v>
      </c>
      <c r="E25" s="13"/>
      <c r="F25" s="13"/>
      <c r="G25" s="288"/>
      <c r="H25" s="13"/>
      <c r="I25" s="13"/>
      <c r="J25" s="13"/>
      <c r="K25" s="13"/>
      <c r="L25" s="13"/>
      <c r="M25" s="13"/>
      <c r="N25" s="13"/>
      <c r="O25" s="13"/>
      <c r="P25" s="13"/>
      <c r="Q25" s="13"/>
      <c r="R25" s="13"/>
      <c r="S25" s="13"/>
      <c r="T25" s="13"/>
      <c r="U25" s="13"/>
      <c r="V25" s="13"/>
      <c r="W25" s="13"/>
      <c r="X25" s="13"/>
      <c r="Y25" s="13"/>
      <c r="Z25" s="13"/>
    </row>
    <row r="26" spans="1:26" ht="15.75" customHeight="1" outlineLevel="1" x14ac:dyDescent="0.2">
      <c r="A26" s="13"/>
      <c r="B26" s="326"/>
      <c r="C26" s="112"/>
      <c r="D26" s="327"/>
      <c r="E26" s="13"/>
      <c r="F26" s="13"/>
      <c r="G26" s="288"/>
      <c r="H26" s="13"/>
      <c r="I26" s="13"/>
      <c r="J26" s="13"/>
      <c r="K26" s="13"/>
      <c r="L26" s="13"/>
      <c r="M26" s="13"/>
      <c r="N26" s="13"/>
      <c r="O26" s="13"/>
      <c r="P26" s="13"/>
      <c r="Q26" s="13"/>
      <c r="R26" s="13"/>
      <c r="S26" s="13"/>
      <c r="T26" s="13"/>
      <c r="U26" s="13"/>
      <c r="V26" s="13"/>
      <c r="W26" s="13"/>
      <c r="X26" s="13"/>
      <c r="Y26" s="13"/>
      <c r="Z26" s="13"/>
    </row>
    <row r="27" spans="1:26" ht="15" customHeight="1" outlineLevel="1" x14ac:dyDescent="0.2">
      <c r="A27" s="13"/>
      <c r="B27" s="326"/>
      <c r="C27" s="112"/>
      <c r="D27" s="327"/>
      <c r="E27" s="13"/>
      <c r="F27" s="13"/>
      <c r="G27" s="288"/>
      <c r="H27" s="13"/>
      <c r="I27" s="13"/>
      <c r="J27" s="13"/>
      <c r="K27" s="13"/>
      <c r="L27" s="13"/>
      <c r="M27" s="13"/>
      <c r="N27" s="13"/>
      <c r="O27" s="13"/>
      <c r="P27" s="13"/>
      <c r="Q27" s="13"/>
      <c r="R27" s="13"/>
      <c r="S27" s="13"/>
      <c r="T27" s="13"/>
      <c r="U27" s="13"/>
      <c r="V27" s="13"/>
      <c r="W27" s="13"/>
      <c r="X27" s="13"/>
      <c r="Y27" s="13"/>
      <c r="Z27" s="13"/>
    </row>
    <row r="28" spans="1:26" ht="15.75" customHeight="1" outlineLevel="1" x14ac:dyDescent="0.2">
      <c r="A28" s="13"/>
      <c r="B28" s="326"/>
      <c r="C28" s="112"/>
      <c r="D28" s="327"/>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4">C23+C17-C16</f>
        <v>457006368</v>
      </c>
      <c r="D29" s="330">
        <f t="shared" si="4"/>
        <v>456817872</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5">C31+C32</f>
        <v>2393279.9999999995</v>
      </c>
      <c r="D30" s="325">
        <f t="shared" si="5"/>
        <v>4015392</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outlineLevel="1" x14ac:dyDescent="0.2">
      <c r="A31" s="13"/>
      <c r="B31" s="331" t="str">
        <f>'6. Photo Voltaic (PV)  (2)'!B31</f>
        <v>Carbon savings</v>
      </c>
      <c r="C31" s="106">
        <f>'Combined 6.PV+7.BATTERY'!C31+'Combined Lighting'!C31</f>
        <v>2260319.9999999995</v>
      </c>
      <c r="D31" s="106">
        <f>'Combined 6.PV+7.BATTERY'!D31+'Combined Lighting'!D31</f>
        <v>3616512</v>
      </c>
      <c r="E31" s="13"/>
      <c r="F31" s="13"/>
      <c r="G31" s="288"/>
      <c r="H31" s="13"/>
      <c r="I31" s="13"/>
      <c r="J31" s="13"/>
      <c r="K31" s="13"/>
      <c r="L31" s="13"/>
      <c r="M31" s="13"/>
      <c r="N31" s="13"/>
      <c r="O31" s="13"/>
      <c r="P31" s="13"/>
      <c r="Q31" s="13"/>
      <c r="R31" s="13"/>
      <c r="S31" s="13"/>
      <c r="T31" s="13"/>
      <c r="U31" s="13"/>
      <c r="V31" s="13"/>
      <c r="W31" s="13"/>
      <c r="X31" s="13"/>
      <c r="Y31" s="13"/>
      <c r="Z31" s="13"/>
    </row>
    <row r="32" spans="1:26" ht="15.75" customHeight="1" outlineLevel="1" x14ac:dyDescent="0.2">
      <c r="A32" s="13"/>
      <c r="B32" s="331" t="str">
        <f>'7. Energy Storage (and DC Suppl'!B31</f>
        <v>Reduction of cabling Maintenance</v>
      </c>
      <c r="C32" s="106">
        <f>'Combined 6.PV+7.BATTERY'!C32</f>
        <v>132960</v>
      </c>
      <c r="D32" s="106">
        <f>'Combined 6.PV+7.BATTERY'!D32</f>
        <v>398880</v>
      </c>
      <c r="E32" s="13"/>
      <c r="F32" s="13"/>
      <c r="G32" s="288"/>
      <c r="H32" s="13"/>
      <c r="I32" s="13"/>
      <c r="J32" s="13"/>
      <c r="K32" s="13"/>
      <c r="L32" s="13"/>
      <c r="M32" s="13"/>
      <c r="N32" s="13"/>
      <c r="O32" s="13"/>
      <c r="P32" s="13"/>
      <c r="Q32" s="13"/>
      <c r="R32" s="13"/>
      <c r="S32" s="13"/>
      <c r="T32" s="13"/>
      <c r="U32" s="13"/>
      <c r="V32" s="13"/>
      <c r="W32" s="13"/>
      <c r="X32" s="13"/>
      <c r="Y32" s="13"/>
      <c r="Z32" s="13"/>
    </row>
    <row r="33" spans="1:26" ht="15.75" customHeight="1" outlineLevel="1" x14ac:dyDescent="0.2">
      <c r="A33" s="13"/>
      <c r="B33" s="184"/>
      <c r="C33" s="106"/>
      <c r="D33" s="314"/>
      <c r="E33" s="13"/>
      <c r="F33" s="13"/>
      <c r="G33" s="288"/>
      <c r="H33" s="13"/>
      <c r="I33" s="13"/>
      <c r="J33" s="13"/>
      <c r="K33" s="13"/>
      <c r="L33" s="13"/>
      <c r="M33" s="13"/>
      <c r="N33" s="13"/>
      <c r="O33" s="13"/>
      <c r="P33" s="13"/>
      <c r="Q33" s="13"/>
      <c r="R33" s="13"/>
      <c r="S33" s="13"/>
      <c r="T33" s="13"/>
      <c r="U33" s="13"/>
      <c r="V33" s="13"/>
      <c r="W33" s="13"/>
      <c r="X33" s="13"/>
      <c r="Y33" s="13"/>
      <c r="Z33" s="13"/>
    </row>
    <row r="34" spans="1:26" ht="15.75" customHeight="1" outlineLevel="1" x14ac:dyDescent="0.2">
      <c r="A34" s="13"/>
      <c r="B34" s="184"/>
      <c r="C34" s="106"/>
      <c r="D34" s="314"/>
      <c r="E34" s="13"/>
      <c r="F34" s="13"/>
      <c r="G34" s="288"/>
      <c r="H34" s="13"/>
      <c r="I34" s="13"/>
      <c r="J34" s="13"/>
      <c r="K34" s="13"/>
      <c r="L34" s="13"/>
      <c r="M34" s="13"/>
      <c r="N34" s="13"/>
      <c r="O34" s="13"/>
      <c r="P34" s="13"/>
      <c r="Q34" s="13"/>
      <c r="R34" s="13"/>
      <c r="S34" s="13"/>
      <c r="T34" s="13"/>
      <c r="U34" s="13"/>
      <c r="V34" s="13"/>
      <c r="W34" s="13"/>
      <c r="X34" s="13"/>
      <c r="Y34" s="13"/>
      <c r="Z34" s="13"/>
    </row>
    <row r="35" spans="1:26" ht="15.75" customHeight="1" outlineLevel="1" x14ac:dyDescent="0.2">
      <c r="A35" s="13"/>
      <c r="B35" s="315"/>
      <c r="C35" s="136"/>
      <c r="D35" s="316"/>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6">C29+C30</f>
        <v>459399648</v>
      </c>
      <c r="D36" s="334">
        <f t="shared" si="6"/>
        <v>460833264</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7">C13/$C11</f>
        <v>572.44317689530681</v>
      </c>
      <c r="D38" s="338">
        <f t="shared" si="7"/>
        <v>1173.5805054151624</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8">C29/C13</f>
        <v>1.4410534969624151</v>
      </c>
      <c r="D39" s="340">
        <f t="shared" si="8"/>
        <v>0.70261988213428128</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9">C36/C13</f>
        <v>1.448600097523592</v>
      </c>
      <c r="D40" s="344">
        <f t="shared" si="9"/>
        <v>0.7087958538435557</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A42" s="13"/>
      <c r="B42" s="13"/>
      <c r="C42" s="345"/>
      <c r="D42" s="471" t="s">
        <v>651</v>
      </c>
      <c r="E42" s="472"/>
      <c r="F42" s="471" t="s">
        <v>652</v>
      </c>
      <c r="G42" s="472"/>
      <c r="H42" s="471" t="s">
        <v>654</v>
      </c>
      <c r="I42" s="472"/>
      <c r="J42" s="471" t="s">
        <v>655</v>
      </c>
      <c r="K42" s="472"/>
      <c r="L42" s="471" t="s">
        <v>656</v>
      </c>
      <c r="M42" s="472"/>
      <c r="N42" s="13"/>
      <c r="O42" s="13"/>
      <c r="P42" s="13"/>
      <c r="Q42" s="13"/>
      <c r="R42" s="13"/>
      <c r="S42" s="13"/>
      <c r="T42" s="13"/>
      <c r="U42" s="13"/>
      <c r="V42" s="13"/>
      <c r="W42" s="13"/>
      <c r="X42" s="13"/>
      <c r="Y42" s="13"/>
      <c r="Z42" s="13"/>
    </row>
    <row r="43" spans="1:26" ht="15.75" customHeight="1" x14ac:dyDescent="0.2">
      <c r="B43" s="346"/>
      <c r="C43" s="81" t="s">
        <v>657</v>
      </c>
      <c r="D43" s="79" t="s">
        <v>630</v>
      </c>
      <c r="E43" s="79" t="s">
        <v>631</v>
      </c>
      <c r="F43" s="81" t="s">
        <v>630</v>
      </c>
      <c r="G43" s="81" t="s">
        <v>631</v>
      </c>
      <c r="H43" s="79" t="s">
        <v>630</v>
      </c>
      <c r="I43" s="79" t="s">
        <v>631</v>
      </c>
      <c r="J43" s="79" t="s">
        <v>630</v>
      </c>
      <c r="K43" s="79" t="s">
        <v>631</v>
      </c>
      <c r="L43" s="79" t="s">
        <v>630</v>
      </c>
      <c r="M43" s="79" t="s">
        <v>631</v>
      </c>
    </row>
    <row r="44" spans="1:26" ht="15.75" customHeight="1" x14ac:dyDescent="0.2">
      <c r="B44" s="347"/>
      <c r="C44" s="106">
        <f t="shared" ref="C44:G44" si="10">SUM(C45)</f>
        <v>478656000</v>
      </c>
      <c r="D44" s="106">
        <f t="shared" si="10"/>
        <v>73234368.00000006</v>
      </c>
      <c r="E44" s="106">
        <f t="shared" si="10"/>
        <v>30633984.000000026</v>
      </c>
      <c r="F44" s="106">
        <f t="shared" si="10"/>
        <v>405421631.99999994</v>
      </c>
      <c r="G44" s="106">
        <f t="shared" si="10"/>
        <v>448022016</v>
      </c>
      <c r="H44" s="245">
        <f t="shared" ref="H44:I44" si="11">1-D44/$C44</f>
        <v>0.84699999999999986</v>
      </c>
      <c r="I44" s="245">
        <f t="shared" si="11"/>
        <v>0.93599999999999994</v>
      </c>
      <c r="J44" s="245"/>
      <c r="K44" s="245"/>
      <c r="L44" s="245"/>
      <c r="M44" s="245"/>
    </row>
    <row r="45" spans="1:26" ht="15.75" customHeight="1" x14ac:dyDescent="0.2">
      <c r="B45" s="349" t="s">
        <v>660</v>
      </c>
      <c r="C45" s="106">
        <f>'6. Photo Voltaic (PV)  (2)'!K87*12</f>
        <v>478656000</v>
      </c>
      <c r="D45" s="106">
        <f t="shared" ref="D45:E45" si="12">$C45*(1-H45)</f>
        <v>73234368.00000006</v>
      </c>
      <c r="E45" s="106">
        <f t="shared" si="12"/>
        <v>30633984.000000026</v>
      </c>
      <c r="F45" s="106">
        <f t="shared" ref="F45:G45" si="13">$C45-D45</f>
        <v>405421631.99999994</v>
      </c>
      <c r="G45" s="106">
        <f t="shared" si="13"/>
        <v>448022016</v>
      </c>
      <c r="H45" s="245">
        <f t="shared" ref="H45:I45" si="14">J45+L45-J45*L45</f>
        <v>0.84699999999999986</v>
      </c>
      <c r="I45" s="245">
        <f t="shared" si="14"/>
        <v>0.93599999999999994</v>
      </c>
      <c r="J45" s="245">
        <f>'Combined 6.PV+7.BATTERY'!H45</f>
        <v>0.64</v>
      </c>
      <c r="K45" s="245">
        <f>'Combined 6.PV+7.BATTERY'!I45</f>
        <v>0.84</v>
      </c>
      <c r="L45" s="245">
        <f>'Combined Lighting'!H45</f>
        <v>0.57499999999999996</v>
      </c>
      <c r="M45" s="245">
        <f>'7. Energy Storage (and DC Suppl'!X82</f>
        <v>0.6</v>
      </c>
    </row>
    <row r="46" spans="1:26" ht="15.75" customHeight="1" x14ac:dyDescent="0.2">
      <c r="B46" s="345"/>
      <c r="C46" s="168"/>
      <c r="G46" s="288"/>
    </row>
    <row r="47" spans="1:26" ht="15.75" customHeight="1" x14ac:dyDescent="0.2">
      <c r="G47" s="288"/>
    </row>
    <row r="48" spans="1:26" ht="15.75" customHeight="1" x14ac:dyDescent="0.2">
      <c r="G48" s="288"/>
    </row>
    <row r="49" spans="7:7" ht="15.75" customHeight="1" x14ac:dyDescent="0.2">
      <c r="G49" s="288"/>
    </row>
    <row r="50" spans="7:7" ht="15.75" customHeight="1" x14ac:dyDescent="0.2">
      <c r="G50" s="288"/>
    </row>
    <row r="51" spans="7:7" ht="15.75" customHeight="1" x14ac:dyDescent="0.2">
      <c r="G51" s="288"/>
    </row>
    <row r="52" spans="7:7" ht="15.75" customHeight="1" x14ac:dyDescent="0.2">
      <c r="G52" s="288"/>
    </row>
    <row r="53" spans="7:7" ht="15.75" customHeight="1" x14ac:dyDescent="0.2">
      <c r="G53" s="288"/>
    </row>
    <row r="54" spans="7:7" ht="15.75" customHeight="1" x14ac:dyDescent="0.2">
      <c r="G54" s="288"/>
    </row>
    <row r="55" spans="7:7" ht="15.75" customHeight="1" x14ac:dyDescent="0.2">
      <c r="G55" s="288"/>
    </row>
    <row r="56" spans="7:7" ht="15.75" customHeight="1" x14ac:dyDescent="0.2">
      <c r="G56" s="288"/>
    </row>
    <row r="57" spans="7:7" ht="15.75" customHeight="1" x14ac:dyDescent="0.2">
      <c r="G57" s="288"/>
    </row>
    <row r="58" spans="7:7" ht="15.75" customHeight="1" x14ac:dyDescent="0.2">
      <c r="G58" s="288"/>
    </row>
    <row r="59" spans="7:7" ht="15.75" customHeight="1" x14ac:dyDescent="0.2">
      <c r="G59" s="288"/>
    </row>
    <row r="60" spans="7:7" ht="15.75" customHeight="1" x14ac:dyDescent="0.2">
      <c r="G60" s="288"/>
    </row>
    <row r="61" spans="7:7" ht="15.75" customHeight="1" x14ac:dyDescent="0.2">
      <c r="G61" s="288"/>
    </row>
    <row r="62" spans="7:7" ht="15.75" customHeight="1" x14ac:dyDescent="0.2">
      <c r="G62" s="288"/>
    </row>
    <row r="63" spans="7:7" ht="15.75" customHeight="1" x14ac:dyDescent="0.2">
      <c r="G63" s="288"/>
    </row>
    <row r="64" spans="7:7" ht="15.75" customHeight="1" x14ac:dyDescent="0.2">
      <c r="G64" s="288"/>
    </row>
    <row r="65" spans="7:7" ht="15.75" customHeight="1" x14ac:dyDescent="0.2">
      <c r="G65" s="288"/>
    </row>
    <row r="66" spans="7:7" ht="15.75" customHeight="1" x14ac:dyDescent="0.2">
      <c r="G66" s="288"/>
    </row>
    <row r="67" spans="7:7" ht="15.75" customHeight="1" x14ac:dyDescent="0.2">
      <c r="G67" s="288"/>
    </row>
    <row r="68" spans="7:7" ht="15.75" customHeight="1" x14ac:dyDescent="0.2">
      <c r="G68" s="288"/>
    </row>
    <row r="69" spans="7:7" ht="15.75" customHeight="1" x14ac:dyDescent="0.2">
      <c r="G69" s="288"/>
    </row>
    <row r="70" spans="7:7" ht="15.75" customHeight="1" x14ac:dyDescent="0.2">
      <c r="G70" s="288"/>
    </row>
    <row r="71" spans="7:7" ht="15.75" customHeight="1" x14ac:dyDescent="0.2">
      <c r="G71" s="288"/>
    </row>
    <row r="72" spans="7:7" ht="15.75" customHeight="1" x14ac:dyDescent="0.2">
      <c r="G72" s="288"/>
    </row>
    <row r="73" spans="7:7" ht="15.75" customHeight="1" x14ac:dyDescent="0.2">
      <c r="G73" s="288"/>
    </row>
    <row r="74" spans="7:7" ht="15.75" customHeight="1" x14ac:dyDescent="0.2">
      <c r="G74" s="288"/>
    </row>
    <row r="75" spans="7:7" ht="15.75" customHeight="1" x14ac:dyDescent="0.2">
      <c r="G75" s="288"/>
    </row>
    <row r="76" spans="7:7" ht="15.75" customHeight="1" x14ac:dyDescent="0.2">
      <c r="G76" s="288"/>
    </row>
    <row r="77" spans="7:7" ht="15.75" customHeight="1" x14ac:dyDescent="0.2">
      <c r="G77" s="288"/>
    </row>
    <row r="78" spans="7:7" ht="15.75" customHeight="1" x14ac:dyDescent="0.2">
      <c r="G78" s="288"/>
    </row>
    <row r="79" spans="7:7" ht="15.75" customHeight="1" x14ac:dyDescent="0.2">
      <c r="G79" s="288"/>
    </row>
    <row r="80" spans="7:7" ht="15.75" customHeight="1" x14ac:dyDescent="0.2">
      <c r="G80" s="288"/>
    </row>
    <row r="81" spans="7:7" ht="15.75" customHeight="1" x14ac:dyDescent="0.2">
      <c r="G81" s="288"/>
    </row>
    <row r="82" spans="7:7" ht="15.75" customHeight="1" x14ac:dyDescent="0.2">
      <c r="G82" s="288"/>
    </row>
    <row r="83" spans="7:7" ht="15.75" customHeight="1" x14ac:dyDescent="0.2">
      <c r="G83" s="288"/>
    </row>
    <row r="84" spans="7:7" ht="15.75" customHeight="1" x14ac:dyDescent="0.2">
      <c r="G84" s="288"/>
    </row>
    <row r="85" spans="7:7" ht="15.75" customHeight="1" x14ac:dyDescent="0.2">
      <c r="G85" s="288"/>
    </row>
    <row r="86" spans="7:7" ht="15.75" customHeight="1" x14ac:dyDescent="0.2">
      <c r="G86" s="288"/>
    </row>
    <row r="87" spans="7:7" ht="15.75" customHeight="1" x14ac:dyDescent="0.2">
      <c r="G87" s="288"/>
    </row>
    <row r="88" spans="7:7" ht="15.75" customHeight="1" x14ac:dyDescent="0.2">
      <c r="G88" s="288"/>
    </row>
    <row r="89" spans="7:7" ht="15.75" customHeight="1" x14ac:dyDescent="0.2">
      <c r="G89" s="288"/>
    </row>
    <row r="90" spans="7:7" ht="15.75" customHeight="1" x14ac:dyDescent="0.2">
      <c r="G90" s="288"/>
    </row>
    <row r="91" spans="7:7" ht="15.75" customHeight="1" x14ac:dyDescent="0.2">
      <c r="G91" s="288"/>
    </row>
    <row r="92" spans="7:7" ht="15.75" customHeight="1" x14ac:dyDescent="0.2">
      <c r="G92" s="288"/>
    </row>
    <row r="93" spans="7:7" ht="15.75" customHeight="1" x14ac:dyDescent="0.2">
      <c r="G93" s="288"/>
    </row>
    <row r="94" spans="7:7" ht="15.75" customHeight="1" x14ac:dyDescent="0.2">
      <c r="G94" s="288"/>
    </row>
    <row r="95" spans="7:7" ht="15.75" customHeight="1" x14ac:dyDescent="0.2">
      <c r="G95" s="288"/>
    </row>
    <row r="96" spans="7:7" ht="15.75" customHeight="1" x14ac:dyDescent="0.2">
      <c r="G96" s="288"/>
    </row>
    <row r="97" spans="7:7" ht="15.75" customHeight="1" x14ac:dyDescent="0.2">
      <c r="G97" s="288"/>
    </row>
    <row r="98" spans="7:7" ht="15.75" customHeight="1" x14ac:dyDescent="0.2">
      <c r="G98" s="288"/>
    </row>
    <row r="99" spans="7:7" ht="15.75" customHeight="1" x14ac:dyDescent="0.2">
      <c r="G99" s="288"/>
    </row>
    <row r="100" spans="7:7" ht="15.75" customHeight="1" x14ac:dyDescent="0.2">
      <c r="G100" s="288"/>
    </row>
    <row r="101" spans="7:7" ht="15.75" customHeight="1" x14ac:dyDescent="0.2">
      <c r="G101" s="288"/>
    </row>
    <row r="102" spans="7:7" ht="15.75" customHeight="1" x14ac:dyDescent="0.2">
      <c r="G102" s="288"/>
    </row>
    <row r="103" spans="7:7" ht="15.75" customHeight="1" x14ac:dyDescent="0.2">
      <c r="G103" s="288"/>
    </row>
    <row r="104" spans="7:7" ht="15.75" customHeight="1" x14ac:dyDescent="0.2">
      <c r="G104" s="288"/>
    </row>
    <row r="105" spans="7:7" ht="15.75" customHeight="1" x14ac:dyDescent="0.2">
      <c r="G105" s="288"/>
    </row>
    <row r="106" spans="7:7" ht="15.75" customHeight="1" x14ac:dyDescent="0.2">
      <c r="G106" s="288"/>
    </row>
    <row r="107" spans="7:7" ht="15.75" customHeight="1" x14ac:dyDescent="0.2">
      <c r="G107" s="288"/>
    </row>
    <row r="108" spans="7:7" ht="15.75" customHeight="1" x14ac:dyDescent="0.2">
      <c r="G108" s="288"/>
    </row>
    <row r="109" spans="7:7" ht="15.75" customHeight="1" x14ac:dyDescent="0.2">
      <c r="G109" s="288"/>
    </row>
    <row r="110" spans="7:7" ht="15.75" customHeight="1" x14ac:dyDescent="0.2">
      <c r="G110" s="288"/>
    </row>
    <row r="111" spans="7:7" ht="15.75" customHeight="1" x14ac:dyDescent="0.2">
      <c r="G111" s="288"/>
    </row>
    <row r="112" spans="7:7"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
    <mergeCell ref="D42:E42"/>
    <mergeCell ref="F42:G42"/>
    <mergeCell ref="H42:I42"/>
    <mergeCell ref="J42:K42"/>
    <mergeCell ref="L42:M42"/>
  </mergeCells>
  <pageMargins left="0.7" right="0.7" top="0.75" bottom="0.75" header="0" footer="0"/>
  <pageSetup paperSize="9" fitToHeight="0" orientation="landscape"/>
  <headerFooter>
    <oddFooter>&amp;RPage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65.140625" customWidth="1"/>
    <col min="3" max="3" width="34.7109375" customWidth="1"/>
    <col min="4" max="4" width="25.28515625" customWidth="1"/>
    <col min="5" max="5" width="11.140625" customWidth="1"/>
    <col min="6" max="6" width="21.140625" customWidth="1"/>
    <col min="7" max="7" width="12.140625" customWidth="1"/>
    <col min="8" max="8" width="13.42578125" customWidth="1"/>
    <col min="9" max="13" width="8.7109375" customWidth="1"/>
    <col min="14" max="26" width="10.5703125" customWidth="1"/>
  </cols>
  <sheetData>
    <row r="1" spans="1:26" ht="15.75" customHeight="1" x14ac:dyDescent="0.2">
      <c r="B1" s="178" t="s">
        <v>625</v>
      </c>
      <c r="C1" s="287"/>
      <c r="G1" s="288"/>
    </row>
    <row r="2" spans="1:26" ht="15.75" customHeight="1" x14ac:dyDescent="0.2">
      <c r="B2" s="289" t="s">
        <v>626</v>
      </c>
      <c r="C2" s="290" t="str">
        <f>'5. Electric Vehicle Charging Po'!C2</f>
        <v xml:space="preserve">3. Energy </v>
      </c>
      <c r="G2" s="288"/>
    </row>
    <row r="3" spans="1:26" ht="15.75" customHeight="1" x14ac:dyDescent="0.2">
      <c r="B3" s="291" t="s">
        <v>627</v>
      </c>
      <c r="C3" s="352" t="str">
        <f>CONCATENATE('6. Photo Voltaic (PV)  (2)'!C3," + ",'7. Energy Storage (and DC Suppl'!C3)</f>
        <v xml:space="preserve">6. Photo Voltaic (PV)  + 7. Energy Storage (and DC Supply) </v>
      </c>
      <c r="G3" s="288"/>
    </row>
    <row r="4" spans="1:26" ht="15.75" customHeight="1" x14ac:dyDescent="0.2">
      <c r="B4" s="289" t="s">
        <v>628</v>
      </c>
      <c r="C4" s="293">
        <f>'Outputs 1'!C3</f>
        <v>554000</v>
      </c>
      <c r="G4" s="288"/>
    </row>
    <row r="5" spans="1:26" ht="15.75" customHeight="1" x14ac:dyDescent="0.2">
      <c r="B5" s="294" t="s">
        <v>629</v>
      </c>
      <c r="C5" s="295" t="e">
        <f>#REF!</f>
        <v>#REF!</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 xml:space="preserve">Group 3. Energy  / 6. Photo Voltaic (PV)  + 7. Energy Storage (and DC Supply) </v>
      </c>
      <c r="C8" s="298"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300"/>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('6. Photo Voltaic (PV)  (2)'!C10+'7. Energy Storage (and DC Suppl'!C10)/2</f>
        <v>554000</v>
      </c>
      <c r="D10" s="304">
        <f>('6. Photo Voltaic (PV)  (2)'!D10+'7. Energy Storage (and DC Suppl'!D10)/2</f>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('6. Photo Voltaic (PV)  (2)'!C11+'7. Energy Storage (and DC Suppl'!C11)/2</f>
        <v>554000</v>
      </c>
      <c r="D11" s="304">
        <f>('6. Photo Voltaic (PV)  (2)'!D11+'7. Energy Storage (and DC Suppl'!D11)/2</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
        <v>632</v>
      </c>
      <c r="C12" s="304">
        <f>('6. Photo Voltaic (PV)  (2)'!C12+'7. Energy Storage (and DC Suppl'!C12)/2</f>
        <v>55400</v>
      </c>
      <c r="D12" s="304">
        <f>('6. Photo Voltaic (PV)  (2)'!D12+'7. Energy Storage (and DC Suppl'!D12)/2</f>
        <v>55400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0">SUM(C14:C15)</f>
        <v>103598000</v>
      </c>
      <c r="D13" s="120">
        <f t="shared" si="0"/>
        <v>205534000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'6. Photo Voltaic (PV)  (2)'!C14+'7. Energy Storage (and DC Suppl'!C14</f>
        <v>36010000</v>
      </c>
      <c r="D14" s="314">
        <f>'6. Photo Voltaic (PV)  (2)'!D14+'7. Energy Storage (and DC Suppl'!D14</f>
        <v>75898000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'6. Photo Voltaic (PV)  (2)'!C15+'7. Energy Storage (and DC Suppl'!C15</f>
        <v>67588000</v>
      </c>
      <c r="D15" s="316">
        <f>'6. Photo Voltaic (PV)  (2)'!D15+'7. Energy Storage (and DC Suppl'!D15</f>
        <v>129636000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'6. Photo Voltaic (PV)  (2)'!C16+'7. Energy Storage (and DC Suppl'!C16</f>
        <v>12631200</v>
      </c>
      <c r="D16" s="319">
        <f>'6. Photo Voltaic (PV)  (2)'!D16+'7. Energy Storage (and DC Suppl'!D16</f>
        <v>19944000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'6. Photo Voltaic (PV)  (2)'!C17+'7. Energy Storage (and DC Suppl'!C17</f>
        <v>0</v>
      </c>
      <c r="D17" s="322">
        <f>'6. Photo Voltaic (PV)  (2)'!D17+'7. Energy Storage (and DC Suppl'!D17</f>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184">
        <f>'6. Photo Voltaic (PV)  (2)'!B18</f>
        <v>0</v>
      </c>
      <c r="C18" s="106">
        <f>'6. Photo Voltaic (PV)  (2)'!C18+'7. Energy Storage (and DC Suppl'!C18</f>
        <v>0</v>
      </c>
      <c r="D18" s="314">
        <f>'6. Photo Voltaic (PV)  (2)'!D18+'7. Energy Storage (and DC Suppl'!D18</f>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'6. Photo Voltaic (PV)  (2)'!B19</f>
        <v>0</v>
      </c>
      <c r="C19" s="106">
        <f>'6. Photo Voltaic (PV)  (2)'!C19+'7. Energy Storage (and DC Suppl'!C19</f>
        <v>0</v>
      </c>
      <c r="D19" s="314">
        <f>'6. Photo Voltaic (PV)  (2)'!D19+'7. Energy Storage (and DC Suppl'!D19</f>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184">
        <f>'6. Photo Voltaic (PV)  (2)'!B20</f>
        <v>0</v>
      </c>
      <c r="C20" s="106">
        <f>'6. Photo Voltaic (PV)  (2)'!C20+'7. Energy Storage (and DC Suppl'!C20</f>
        <v>0</v>
      </c>
      <c r="D20" s="314">
        <f>'6. Photo Voltaic (PV)  (2)'!D20+'7. Energy Storage (and DC Suppl'!D20</f>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184">
        <f>'6. Photo Voltaic (PV)  (2)'!B21</f>
        <v>0</v>
      </c>
      <c r="C21" s="106">
        <f>'6. Photo Voltaic (PV)  (2)'!C21+'7. Energy Storage (and DC Suppl'!C21</f>
        <v>0</v>
      </c>
      <c r="D21" s="314">
        <f>'6. Photo Voltaic (PV)  (2)'!D21+'7. Energy Storage (and DC Suppl'!D21</f>
        <v>0</v>
      </c>
      <c r="E21" s="13"/>
      <c r="F21" s="13"/>
      <c r="G21" s="288"/>
      <c r="H21" s="13"/>
      <c r="I21" s="13"/>
      <c r="J21" s="13"/>
      <c r="K21" s="13"/>
      <c r="L21" s="13"/>
      <c r="M21" s="13"/>
      <c r="N21" s="13"/>
      <c r="O21" s="13"/>
      <c r="P21" s="13"/>
      <c r="Q21" s="13"/>
      <c r="R21" s="13"/>
      <c r="S21" s="13"/>
      <c r="T21" s="13"/>
      <c r="U21" s="13"/>
      <c r="V21" s="13"/>
      <c r="W21" s="13"/>
      <c r="X21" s="13"/>
      <c r="Y21" s="13"/>
      <c r="Z21" s="13"/>
    </row>
    <row r="22" spans="1:26" ht="15.75" hidden="1" customHeight="1" outlineLevel="1" x14ac:dyDescent="0.2">
      <c r="A22" s="13"/>
      <c r="B22" s="315">
        <f>'6. Photo Voltaic (PV)  (2)'!B22</f>
        <v>0</v>
      </c>
      <c r="C22" s="136">
        <f>'6. Photo Voltaic (PV)  (2)'!C22+'7. Energy Storage (and DC Suppl'!C22</f>
        <v>0</v>
      </c>
      <c r="D22" s="316">
        <f>'6. Photo Voltaic (PV)  (2)'!D22+'7. Energy Storage (and DC Suppl'!D22</f>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collapsed="1" x14ac:dyDescent="0.2">
      <c r="A23" s="13"/>
      <c r="B23" s="324" t="s">
        <v>387</v>
      </c>
      <c r="C23" s="325">
        <f t="shared" ref="C23:D23" si="1">C24+C25+C26+C27+C28</f>
        <v>306339840</v>
      </c>
      <c r="D23" s="325">
        <f t="shared" si="1"/>
        <v>402071040</v>
      </c>
      <c r="E23" s="13"/>
      <c r="F23" s="13"/>
      <c r="G23" s="288"/>
      <c r="H23" s="13"/>
      <c r="I23" s="13"/>
      <c r="J23" s="13"/>
      <c r="K23" s="13"/>
      <c r="L23" s="13"/>
      <c r="M23" s="13"/>
      <c r="N23" s="13"/>
      <c r="O23" s="13"/>
      <c r="P23" s="13"/>
      <c r="Q23" s="13"/>
      <c r="R23" s="13"/>
      <c r="S23" s="13"/>
      <c r="T23" s="13"/>
      <c r="U23" s="13"/>
      <c r="V23" s="13"/>
      <c r="W23" s="13"/>
      <c r="X23" s="13"/>
      <c r="Y23" s="13"/>
      <c r="Z23" s="13"/>
    </row>
    <row r="24" spans="1:26" ht="15.75" customHeight="1" outlineLevel="1" x14ac:dyDescent="0.2">
      <c r="A24" s="13"/>
      <c r="B24" s="326" t="str">
        <f>'6. Photo Voltaic (PV)  (2)'!B24</f>
        <v>Reduction of Electricity costs</v>
      </c>
      <c r="C24" s="112">
        <f t="shared" ref="C24:D24" si="2">F45</f>
        <v>306339840</v>
      </c>
      <c r="D24" s="327">
        <f t="shared" si="2"/>
        <v>402071040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26"/>
      <c r="C25" s="112"/>
      <c r="D25" s="327"/>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c r="C26" s="112"/>
      <c r="D26" s="327"/>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26"/>
      <c r="C27" s="112"/>
      <c r="D27" s="327"/>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56"/>
      <c r="C28" s="357"/>
      <c r="D28" s="358"/>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3">C23+C17-C16</f>
        <v>293708640</v>
      </c>
      <c r="D29" s="330">
        <f t="shared" si="3"/>
        <v>382127040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4">C31+C32</f>
        <v>1669977.5999999999</v>
      </c>
      <c r="D30" s="325">
        <f t="shared" si="4"/>
        <v>2207136</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outlineLevel="1" x14ac:dyDescent="0.2">
      <c r="A31" s="13"/>
      <c r="B31" s="331" t="str">
        <f>'6. Photo Voltaic (PV)  (2)'!B31</f>
        <v>Carbon savings</v>
      </c>
      <c r="C31" s="106">
        <f>'6. Photo Voltaic (PV)  (2)'!C31</f>
        <v>1537017.5999999999</v>
      </c>
      <c r="D31" s="314">
        <f>'6. Photo Voltaic (PV)  (2)'!D31</f>
        <v>1808256</v>
      </c>
      <c r="E31" s="13"/>
      <c r="F31" s="13"/>
      <c r="G31" s="288"/>
      <c r="H31" s="13"/>
      <c r="I31" s="13"/>
      <c r="J31" s="13"/>
      <c r="K31" s="13"/>
      <c r="L31" s="13"/>
      <c r="M31" s="13"/>
      <c r="N31" s="13"/>
      <c r="O31" s="13"/>
      <c r="P31" s="13"/>
      <c r="Q31" s="13"/>
      <c r="R31" s="13"/>
      <c r="S31" s="13"/>
      <c r="T31" s="13"/>
      <c r="U31" s="13"/>
      <c r="V31" s="13"/>
      <c r="W31" s="13"/>
      <c r="X31" s="13"/>
      <c r="Y31" s="13"/>
      <c r="Z31" s="13"/>
    </row>
    <row r="32" spans="1:26" ht="15.75" customHeight="1" outlineLevel="1" x14ac:dyDescent="0.2">
      <c r="A32" s="13"/>
      <c r="B32" s="331" t="str">
        <f>'7. Energy Storage (and DC Suppl'!B31</f>
        <v>Reduction of cabling Maintenance</v>
      </c>
      <c r="C32" s="106">
        <f>'7. Energy Storage (and DC Suppl'!C31</f>
        <v>132960</v>
      </c>
      <c r="D32" s="314">
        <f>'7. Energy Storage (and DC Suppl'!D31</f>
        <v>398880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184"/>
      <c r="C33" s="106"/>
      <c r="D33" s="314"/>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184"/>
      <c r="C34" s="106"/>
      <c r="D34" s="314"/>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315"/>
      <c r="C35" s="136"/>
      <c r="D35" s="316"/>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5">C29+C30</f>
        <v>295378617.60000002</v>
      </c>
      <c r="D36" s="334">
        <f t="shared" si="5"/>
        <v>384334176</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6">C13/$C11</f>
        <v>187</v>
      </c>
      <c r="D38" s="338">
        <f t="shared" si="6"/>
        <v>371</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7">C29/C13</f>
        <v>2.8350802139037432</v>
      </c>
      <c r="D39" s="340">
        <f t="shared" si="7"/>
        <v>1.8591913746630728</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8">C36/C13</f>
        <v>2.8512000000000004</v>
      </c>
      <c r="D40" s="344">
        <f t="shared" si="8"/>
        <v>1.8699299191374663</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A42" s="13"/>
      <c r="B42" s="13"/>
      <c r="C42" s="345"/>
      <c r="D42" s="471" t="s">
        <v>651</v>
      </c>
      <c r="E42" s="472"/>
      <c r="F42" s="471" t="s">
        <v>714</v>
      </c>
      <c r="G42" s="472"/>
      <c r="H42" s="471" t="s">
        <v>655</v>
      </c>
      <c r="I42" s="472"/>
      <c r="J42" s="471" t="s">
        <v>715</v>
      </c>
      <c r="K42" s="472"/>
      <c r="L42" s="471" t="s">
        <v>716</v>
      </c>
      <c r="M42" s="472"/>
      <c r="N42" s="13"/>
      <c r="O42" s="13"/>
      <c r="P42" s="13"/>
      <c r="Q42" s="13"/>
      <c r="R42" s="13"/>
      <c r="S42" s="13"/>
      <c r="T42" s="13"/>
      <c r="U42" s="13"/>
      <c r="V42" s="13"/>
      <c r="W42" s="13"/>
      <c r="X42" s="13"/>
      <c r="Y42" s="13"/>
      <c r="Z42" s="13"/>
    </row>
    <row r="43" spans="1:26" ht="15.75" customHeight="1" x14ac:dyDescent="0.2">
      <c r="B43" s="346"/>
      <c r="C43" s="81" t="s">
        <v>657</v>
      </c>
      <c r="D43" s="79" t="s">
        <v>630</v>
      </c>
      <c r="E43" s="79" t="s">
        <v>631</v>
      </c>
      <c r="F43" s="81" t="s">
        <v>630</v>
      </c>
      <c r="G43" s="81" t="s">
        <v>631</v>
      </c>
      <c r="H43" s="79" t="s">
        <v>630</v>
      </c>
      <c r="I43" s="79" t="s">
        <v>631</v>
      </c>
      <c r="J43" s="79" t="s">
        <v>630</v>
      </c>
      <c r="K43" s="79" t="s">
        <v>631</v>
      </c>
      <c r="L43" s="79" t="s">
        <v>630</v>
      </c>
      <c r="M43" s="79" t="s">
        <v>631</v>
      </c>
    </row>
    <row r="44" spans="1:26" ht="15.75" customHeight="1" x14ac:dyDescent="0.2">
      <c r="B44" s="347"/>
      <c r="C44" s="106">
        <f t="shared" ref="C44:G44" si="9">SUM(C45)</f>
        <v>478656000</v>
      </c>
      <c r="D44" s="106">
        <f t="shared" si="9"/>
        <v>172316160</v>
      </c>
      <c r="E44" s="106">
        <f t="shared" si="9"/>
        <v>76584960.000000015</v>
      </c>
      <c r="F44" s="106">
        <f t="shared" si="9"/>
        <v>306339840</v>
      </c>
      <c r="G44" s="106">
        <f t="shared" si="9"/>
        <v>402071040</v>
      </c>
      <c r="H44" s="245">
        <f t="shared" ref="H44:I44" si="10">1-D44/$C44</f>
        <v>0.64</v>
      </c>
      <c r="I44" s="245">
        <f t="shared" si="10"/>
        <v>0.84</v>
      </c>
      <c r="J44" s="245"/>
      <c r="K44" s="245"/>
      <c r="L44" s="245"/>
      <c r="M44" s="245"/>
    </row>
    <row r="45" spans="1:26" ht="15.75" customHeight="1" x14ac:dyDescent="0.2">
      <c r="B45" s="349" t="s">
        <v>660</v>
      </c>
      <c r="C45" s="106">
        <f>'6. Photo Voltaic (PV)  (2)'!K87*12</f>
        <v>478656000</v>
      </c>
      <c r="D45" s="106">
        <f t="shared" ref="D45:E45" si="11">$C45*(1-H45)</f>
        <v>172316160</v>
      </c>
      <c r="E45" s="106">
        <f t="shared" si="11"/>
        <v>76584960.000000015</v>
      </c>
      <c r="F45" s="106">
        <f t="shared" ref="F45:G45" si="12">$C45-D45</f>
        <v>306339840</v>
      </c>
      <c r="G45" s="106">
        <f t="shared" si="12"/>
        <v>402071040</v>
      </c>
      <c r="H45" s="245">
        <f t="shared" ref="H45:I45" si="13">J45+L45-J45*L45</f>
        <v>0.64</v>
      </c>
      <c r="I45" s="245">
        <f t="shared" si="13"/>
        <v>0.84</v>
      </c>
      <c r="J45" s="245">
        <f>'6. Photo Voltaic (PV)  (2)'!W82</f>
        <v>0.4</v>
      </c>
      <c r="K45" s="245">
        <f>'6. Photo Voltaic (PV)  (2)'!X82</f>
        <v>0.6</v>
      </c>
      <c r="L45" s="245">
        <f>'7. Energy Storage (and DC Suppl'!W82</f>
        <v>0.4</v>
      </c>
      <c r="M45" s="245">
        <f>'7. Energy Storage (and DC Suppl'!X82</f>
        <v>0.6</v>
      </c>
    </row>
    <row r="46" spans="1:26" ht="15.75" customHeight="1" x14ac:dyDescent="0.2">
      <c r="B46" s="345"/>
      <c r="C46" s="168"/>
      <c r="G46" s="288"/>
    </row>
    <row r="47" spans="1:26" ht="15.75" customHeight="1" x14ac:dyDescent="0.2">
      <c r="G47" s="288"/>
    </row>
    <row r="48" spans="1:26" ht="15.75" customHeight="1" x14ac:dyDescent="0.2">
      <c r="G48" s="288"/>
    </row>
    <row r="49" spans="7:7" ht="15.75" customHeight="1" x14ac:dyDescent="0.2">
      <c r="G49" s="288"/>
    </row>
    <row r="50" spans="7:7" ht="15.75" customHeight="1" x14ac:dyDescent="0.2">
      <c r="G50" s="288"/>
    </row>
    <row r="51" spans="7:7" ht="15.75" customHeight="1" x14ac:dyDescent="0.2">
      <c r="G51" s="288"/>
    </row>
    <row r="52" spans="7:7" ht="15.75" customHeight="1" x14ac:dyDescent="0.2">
      <c r="G52" s="288"/>
    </row>
    <row r="53" spans="7:7" ht="15.75" customHeight="1" x14ac:dyDescent="0.2">
      <c r="G53" s="288"/>
    </row>
    <row r="54" spans="7:7" ht="15.75" customHeight="1" x14ac:dyDescent="0.2">
      <c r="G54" s="288"/>
    </row>
    <row r="55" spans="7:7" ht="15.75" customHeight="1" x14ac:dyDescent="0.2">
      <c r="G55" s="288"/>
    </row>
    <row r="56" spans="7:7" ht="15.75" customHeight="1" x14ac:dyDescent="0.2">
      <c r="G56" s="288"/>
    </row>
    <row r="57" spans="7:7" ht="15.75" customHeight="1" x14ac:dyDescent="0.2">
      <c r="G57" s="288"/>
    </row>
    <row r="58" spans="7:7" ht="15.75" customHeight="1" x14ac:dyDescent="0.2">
      <c r="G58" s="288"/>
    </row>
    <row r="59" spans="7:7" ht="15.75" customHeight="1" x14ac:dyDescent="0.2">
      <c r="G59" s="288"/>
    </row>
    <row r="60" spans="7:7" ht="15.75" customHeight="1" x14ac:dyDescent="0.2">
      <c r="G60" s="288"/>
    </row>
    <row r="61" spans="7:7" ht="15.75" customHeight="1" x14ac:dyDescent="0.2">
      <c r="G61" s="288"/>
    </row>
    <row r="62" spans="7:7" ht="15.75" customHeight="1" x14ac:dyDescent="0.2">
      <c r="G62" s="288"/>
    </row>
    <row r="63" spans="7:7" ht="15.75" customHeight="1" x14ac:dyDescent="0.2">
      <c r="G63" s="288"/>
    </row>
    <row r="64" spans="7:7" ht="15.75" customHeight="1" x14ac:dyDescent="0.2">
      <c r="G64" s="288"/>
    </row>
    <row r="65" spans="7:7" ht="15.75" customHeight="1" x14ac:dyDescent="0.2">
      <c r="G65" s="288"/>
    </row>
    <row r="66" spans="7:7" ht="15.75" customHeight="1" x14ac:dyDescent="0.2">
      <c r="G66" s="288"/>
    </row>
    <row r="67" spans="7:7" ht="15.75" customHeight="1" x14ac:dyDescent="0.2">
      <c r="G67" s="288"/>
    </row>
    <row r="68" spans="7:7" ht="15.75" customHeight="1" x14ac:dyDescent="0.2">
      <c r="G68" s="288"/>
    </row>
    <row r="69" spans="7:7" ht="15.75" customHeight="1" x14ac:dyDescent="0.2">
      <c r="G69" s="288"/>
    </row>
    <row r="70" spans="7:7" ht="15.75" customHeight="1" x14ac:dyDescent="0.2">
      <c r="G70" s="288"/>
    </row>
    <row r="71" spans="7:7" ht="15.75" customHeight="1" x14ac:dyDescent="0.2">
      <c r="G71" s="288"/>
    </row>
    <row r="72" spans="7:7" ht="15.75" customHeight="1" x14ac:dyDescent="0.2">
      <c r="G72" s="288"/>
    </row>
    <row r="73" spans="7:7" ht="15.75" customHeight="1" x14ac:dyDescent="0.2">
      <c r="G73" s="288"/>
    </row>
    <row r="74" spans="7:7" ht="15.75" customHeight="1" x14ac:dyDescent="0.2">
      <c r="G74" s="288"/>
    </row>
    <row r="75" spans="7:7" ht="15.75" customHeight="1" x14ac:dyDescent="0.2">
      <c r="G75" s="288"/>
    </row>
    <row r="76" spans="7:7" ht="15.75" customHeight="1" x14ac:dyDescent="0.2">
      <c r="G76" s="288"/>
    </row>
    <row r="77" spans="7:7" ht="15.75" customHeight="1" x14ac:dyDescent="0.2">
      <c r="G77" s="288"/>
    </row>
    <row r="78" spans="7:7" ht="15.75" customHeight="1" x14ac:dyDescent="0.2">
      <c r="G78" s="288"/>
    </row>
    <row r="79" spans="7:7" ht="15.75" customHeight="1" x14ac:dyDescent="0.2">
      <c r="G79" s="288"/>
    </row>
    <row r="80" spans="7:7" ht="15.75" customHeight="1" x14ac:dyDescent="0.2">
      <c r="G80" s="288"/>
    </row>
    <row r="81" spans="7:7" ht="15.75" customHeight="1" x14ac:dyDescent="0.2">
      <c r="G81" s="288"/>
    </row>
    <row r="82" spans="7:7" ht="15.75" customHeight="1" x14ac:dyDescent="0.2">
      <c r="G82" s="288"/>
    </row>
    <row r="83" spans="7:7" ht="15.75" customHeight="1" x14ac:dyDescent="0.2">
      <c r="G83" s="288"/>
    </row>
    <row r="84" spans="7:7" ht="15.75" customHeight="1" x14ac:dyDescent="0.2">
      <c r="G84" s="288"/>
    </row>
    <row r="85" spans="7:7" ht="15.75" customHeight="1" x14ac:dyDescent="0.2">
      <c r="G85" s="288"/>
    </row>
    <row r="86" spans="7:7" ht="15.75" customHeight="1" x14ac:dyDescent="0.2">
      <c r="G86" s="288"/>
    </row>
    <row r="87" spans="7:7" ht="15.75" customHeight="1" x14ac:dyDescent="0.2">
      <c r="G87" s="288"/>
    </row>
    <row r="88" spans="7:7" ht="15.75" customHeight="1" x14ac:dyDescent="0.2">
      <c r="G88" s="288"/>
    </row>
    <row r="89" spans="7:7" ht="15.75" customHeight="1" x14ac:dyDescent="0.2">
      <c r="G89" s="288"/>
    </row>
    <row r="90" spans="7:7" ht="15.75" customHeight="1" x14ac:dyDescent="0.2">
      <c r="G90" s="288"/>
    </row>
    <row r="91" spans="7:7" ht="15.75" customHeight="1" x14ac:dyDescent="0.2">
      <c r="G91" s="288"/>
    </row>
    <row r="92" spans="7:7" ht="15.75" customHeight="1" x14ac:dyDescent="0.2">
      <c r="G92" s="288"/>
    </row>
    <row r="93" spans="7:7" ht="15.75" customHeight="1" x14ac:dyDescent="0.2">
      <c r="G93" s="288"/>
    </row>
    <row r="94" spans="7:7" ht="15.75" customHeight="1" x14ac:dyDescent="0.2">
      <c r="G94" s="288"/>
    </row>
    <row r="95" spans="7:7" ht="15.75" customHeight="1" x14ac:dyDescent="0.2">
      <c r="G95" s="288"/>
    </row>
    <row r="96" spans="7:7" ht="15.75" customHeight="1" x14ac:dyDescent="0.2">
      <c r="G96" s="288"/>
    </row>
    <row r="97" spans="7:7" ht="15.75" customHeight="1" x14ac:dyDescent="0.2">
      <c r="G97" s="288"/>
    </row>
    <row r="98" spans="7:7" ht="15.75" customHeight="1" x14ac:dyDescent="0.2">
      <c r="G98" s="288"/>
    </row>
    <row r="99" spans="7:7" ht="15.75" customHeight="1" x14ac:dyDescent="0.2">
      <c r="G99" s="288"/>
    </row>
    <row r="100" spans="7:7" ht="15.75" customHeight="1" x14ac:dyDescent="0.2">
      <c r="G100" s="288"/>
    </row>
    <row r="101" spans="7:7" ht="15.75" customHeight="1" x14ac:dyDescent="0.2">
      <c r="G101" s="288"/>
    </row>
    <row r="102" spans="7:7" ht="15.75" customHeight="1" x14ac:dyDescent="0.2">
      <c r="G102" s="288"/>
    </row>
    <row r="103" spans="7:7" ht="15.75" customHeight="1" x14ac:dyDescent="0.2">
      <c r="G103" s="288"/>
    </row>
    <row r="104" spans="7:7" ht="15.75" customHeight="1" x14ac:dyDescent="0.2">
      <c r="G104" s="288"/>
    </row>
    <row r="105" spans="7:7" ht="15.75" customHeight="1" x14ac:dyDescent="0.2">
      <c r="G105" s="288"/>
    </row>
    <row r="106" spans="7:7" ht="15.75" customHeight="1" x14ac:dyDescent="0.2">
      <c r="G106" s="288"/>
    </row>
    <row r="107" spans="7:7" ht="15.75" customHeight="1" x14ac:dyDescent="0.2">
      <c r="G107" s="288"/>
    </row>
    <row r="108" spans="7:7" ht="15.75" customHeight="1" x14ac:dyDescent="0.2">
      <c r="G108" s="288"/>
    </row>
    <row r="109" spans="7:7" ht="15.75" customHeight="1" x14ac:dyDescent="0.2">
      <c r="G109" s="288"/>
    </row>
    <row r="110" spans="7:7" ht="15.75" customHeight="1" x14ac:dyDescent="0.2">
      <c r="G110" s="288"/>
    </row>
    <row r="111" spans="7:7" ht="15.75" customHeight="1" x14ac:dyDescent="0.2">
      <c r="G111" s="288"/>
    </row>
    <row r="112" spans="7:7"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
    <mergeCell ref="D42:E42"/>
    <mergeCell ref="F42:G42"/>
    <mergeCell ref="H42:I42"/>
    <mergeCell ref="J42:K42"/>
    <mergeCell ref="L42:M42"/>
  </mergeCells>
  <pageMargins left="0.7" right="0.7" top="0.75" bottom="0.75" header="0" footer="0"/>
  <pageSetup paperSize="9" fitToHeight="0" orientation="landscape"/>
  <headerFooter>
    <oddFooter>&amp;RPage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65.140625" customWidth="1"/>
    <col min="3" max="3" width="34.7109375" customWidth="1"/>
    <col min="4" max="4" width="25.28515625" customWidth="1"/>
    <col min="5" max="5" width="11.140625" customWidth="1"/>
    <col min="6" max="6" width="17.42578125" customWidth="1"/>
    <col min="7" max="7" width="12.140625" customWidth="1"/>
    <col min="8" max="8" width="11.140625" customWidth="1"/>
    <col min="9" max="13" width="8.7109375" customWidth="1"/>
    <col min="14" max="26" width="10.5703125" customWidth="1"/>
  </cols>
  <sheetData>
    <row r="1" spans="1:26" ht="15.75" customHeight="1" x14ac:dyDescent="0.2">
      <c r="B1" s="178" t="s">
        <v>625</v>
      </c>
      <c r="C1" s="287"/>
      <c r="G1" s="288"/>
    </row>
    <row r="2" spans="1:26" ht="15.75" customHeight="1" x14ac:dyDescent="0.2">
      <c r="B2" s="289" t="s">
        <v>626</v>
      </c>
      <c r="C2" s="290" t="str">
        <f>'SIMUL DB'!H1</f>
        <v xml:space="preserve">2. Lighting </v>
      </c>
      <c r="G2" s="288"/>
    </row>
    <row r="3" spans="1:26" ht="15.75" customHeight="1" x14ac:dyDescent="0.2">
      <c r="B3" s="291" t="s">
        <v>627</v>
      </c>
      <c r="C3" s="352" t="str">
        <f>CONCATENATE('3. LED upgrade only '!C3," + ",'4. Control lighting management '!C3)</f>
        <v xml:space="preserve">3. LED upgrade only  + 4. Control lighting management system (CMS) </v>
      </c>
      <c r="G3" s="288"/>
    </row>
    <row r="4" spans="1:26" ht="15.75" customHeight="1" x14ac:dyDescent="0.2">
      <c r="B4" s="289" t="s">
        <v>628</v>
      </c>
      <c r="C4" s="293">
        <f>'Outputs 1'!C3</f>
        <v>554000</v>
      </c>
      <c r="G4" s="288"/>
    </row>
    <row r="5" spans="1:26" ht="15.75" customHeight="1" x14ac:dyDescent="0.2">
      <c r="B5" s="294" t="s">
        <v>629</v>
      </c>
      <c r="C5" s="295" t="e">
        <f>#REF!</f>
        <v>#REF!</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 xml:space="preserve">Group 2. Lighting  / 3. LED upgrade only  + 4. Control lighting management system (CMS) </v>
      </c>
      <c r="C8" s="298"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300"/>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('3. LED upgrade only '!C10+'4. Control lighting management '!C10)/2</f>
        <v>554000</v>
      </c>
      <c r="D10" s="304">
        <f>('3. LED upgrade only '!D10+'4. Control lighting management '!D10)/2</f>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('3. LED upgrade only '!C11+'4. Control lighting management '!C11)/2</f>
        <v>554000</v>
      </c>
      <c r="D11" s="304">
        <f>('3. LED upgrade only '!D11+'4. Control lighting management '!D11)/2</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
        <v>632</v>
      </c>
      <c r="C12" s="304">
        <f>('3. LED upgrade only '!C12+'4. Control lighting management '!C12)/2</f>
        <v>554000</v>
      </c>
      <c r="D12" s="304">
        <f>('3. LED upgrade only '!D12+'4. Control lighting management '!D12)/2</f>
        <v>554000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0">SUM(C14:C15)</f>
        <v>213535520</v>
      </c>
      <c r="D13" s="120">
        <f t="shared" si="0"/>
        <v>444629600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'3. LED upgrade only '!C14+'4. Control lighting management '!C14</f>
        <v>55565120</v>
      </c>
      <c r="D14" s="314">
        <f>'3. LED upgrade only '!D14+'4. Control lighting management '!D14</f>
        <v>155356600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'3. LED upgrade only '!C15+'4. Control lighting management '!C15</f>
        <v>157970400</v>
      </c>
      <c r="D15" s="316">
        <f>'3. LED upgrade only '!D15+'4. Control lighting management '!D15</f>
        <v>289273000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'3. LED upgrade only '!C16+'4. Control lighting management '!C16</f>
        <v>80378064</v>
      </c>
      <c r="D16" s="319">
        <f>'3. LED upgrade only '!D16+'4. Control lighting management '!D16</f>
        <v>154744944</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'3. LED upgrade only '!C17+'4. Control lighting management '!C17</f>
        <v>0</v>
      </c>
      <c r="D17" s="322">
        <f>'3. LED upgrade only '!D17+'4. Control lighting management '!D17</f>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184">
        <f>'3. LED upgrade only '!B18</f>
        <v>0</v>
      </c>
      <c r="C18" s="106">
        <f>'3. LED upgrade only '!C18+'4. Control lighting management '!C18</f>
        <v>0</v>
      </c>
      <c r="D18" s="314">
        <f>'3. LED upgrade only '!D18+'4. Control lighting management '!D18</f>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'3. LED upgrade only '!B19</f>
        <v>0</v>
      </c>
      <c r="C19" s="106">
        <f>'3. LED upgrade only '!C19+'4. Control lighting management '!C19</f>
        <v>0</v>
      </c>
      <c r="D19" s="314">
        <f>'3. LED upgrade only '!D19+'4. Control lighting management '!D19</f>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184">
        <f>'3. LED upgrade only '!B20</f>
        <v>0</v>
      </c>
      <c r="C20" s="106">
        <f>'3. LED upgrade only '!C20+'4. Control lighting management '!C20</f>
        <v>0</v>
      </c>
      <c r="D20" s="314">
        <f>'3. LED upgrade only '!D20+'4. Control lighting management '!D20</f>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184">
        <f>'3. LED upgrade only '!B21</f>
        <v>0</v>
      </c>
      <c r="C21" s="106">
        <f>'3. LED upgrade only '!C21+'4. Control lighting management '!C21</f>
        <v>0</v>
      </c>
      <c r="D21" s="314">
        <f>'3. LED upgrade only '!D21+'4. Control lighting management '!D21</f>
        <v>0</v>
      </c>
      <c r="E21" s="13"/>
      <c r="F21" s="13"/>
      <c r="G21" s="288"/>
      <c r="H21" s="13"/>
      <c r="I21" s="13"/>
      <c r="J21" s="13"/>
      <c r="K21" s="13"/>
      <c r="L21" s="13"/>
      <c r="M21" s="13"/>
      <c r="N21" s="13"/>
      <c r="O21" s="13"/>
      <c r="P21" s="13"/>
      <c r="Q21" s="13"/>
      <c r="R21" s="13"/>
      <c r="S21" s="13"/>
      <c r="T21" s="13"/>
      <c r="U21" s="13"/>
      <c r="V21" s="13"/>
      <c r="W21" s="13"/>
      <c r="X21" s="13"/>
      <c r="Y21" s="13"/>
      <c r="Z21" s="13"/>
    </row>
    <row r="22" spans="1:26" ht="15.75" hidden="1" customHeight="1" outlineLevel="1" x14ac:dyDescent="0.2">
      <c r="A22" s="13"/>
      <c r="B22" s="315">
        <f>'3. LED upgrade only '!B22</f>
        <v>0</v>
      </c>
      <c r="C22" s="136">
        <f>'3. LED upgrade only '!C22+'4. Control lighting management '!C22</f>
        <v>0</v>
      </c>
      <c r="D22" s="316">
        <f>'3. LED upgrade only '!D22+'4. Control lighting management '!D22</f>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collapsed="1" x14ac:dyDescent="0.2">
      <c r="A23" s="13"/>
      <c r="B23" s="320" t="s">
        <v>387</v>
      </c>
      <c r="C23" s="321">
        <f t="shared" ref="C23:D23" si="1">SUM(C24:C28)</f>
        <v>419821200</v>
      </c>
      <c r="D23" s="322">
        <f t="shared" si="1"/>
        <v>590342400</v>
      </c>
      <c r="E23" s="13"/>
      <c r="F23" s="13"/>
      <c r="G23" s="288"/>
      <c r="H23" s="13"/>
      <c r="I23" s="13"/>
      <c r="J23" s="13"/>
      <c r="K23" s="13"/>
      <c r="L23" s="13"/>
      <c r="M23" s="13"/>
      <c r="N23" s="13"/>
      <c r="O23" s="13"/>
      <c r="P23" s="13"/>
      <c r="Q23" s="13"/>
      <c r="R23" s="13"/>
      <c r="S23" s="13"/>
      <c r="T23" s="13"/>
      <c r="U23" s="13"/>
      <c r="V23" s="13"/>
      <c r="W23" s="13"/>
      <c r="X23" s="13"/>
      <c r="Y23" s="13"/>
      <c r="Z23" s="13"/>
    </row>
    <row r="24" spans="1:26" ht="15.75" customHeight="1" outlineLevel="1" x14ac:dyDescent="0.2">
      <c r="A24" s="13"/>
      <c r="B24" s="326" t="s">
        <v>392</v>
      </c>
      <c r="C24" s="112">
        <f t="shared" ref="C24:D24" si="2">F45</f>
        <v>275227200</v>
      </c>
      <c r="D24" s="327">
        <f t="shared" si="2"/>
        <v>406857600</v>
      </c>
      <c r="E24" s="13"/>
      <c r="F24" s="13"/>
      <c r="G24" s="288"/>
      <c r="H24" s="13"/>
      <c r="I24" s="13"/>
      <c r="J24" s="13"/>
      <c r="K24" s="13"/>
      <c r="L24" s="13"/>
      <c r="M24" s="13"/>
      <c r="N24" s="13"/>
      <c r="O24" s="13"/>
      <c r="P24" s="13"/>
      <c r="Q24" s="13"/>
      <c r="R24" s="13"/>
      <c r="S24" s="13"/>
      <c r="T24" s="13"/>
      <c r="U24" s="13"/>
      <c r="V24" s="13"/>
      <c r="W24" s="13"/>
      <c r="X24" s="13"/>
      <c r="Y24" s="13"/>
      <c r="Z24" s="13"/>
    </row>
    <row r="25" spans="1:26" ht="15.75" customHeight="1" outlineLevel="1" x14ac:dyDescent="0.2">
      <c r="A25" s="13"/>
      <c r="B25" s="326" t="s">
        <v>398</v>
      </c>
      <c r="C25" s="112">
        <f t="shared" ref="C25:D25" si="3">F46</f>
        <v>144594000</v>
      </c>
      <c r="D25" s="327">
        <f t="shared" si="3"/>
        <v>183484800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c r="C26" s="112"/>
      <c r="D26" s="327"/>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26"/>
      <c r="C27" s="112"/>
      <c r="D27" s="327"/>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15"/>
      <c r="C28" s="136"/>
      <c r="D28" s="316"/>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4">C23+C17-C16</f>
        <v>339443136</v>
      </c>
      <c r="D29" s="330">
        <f t="shared" si="4"/>
        <v>435597456</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5">C31+C32+C33+C34+C35</f>
        <v>723302.39999999979</v>
      </c>
      <c r="D30" s="363">
        <f t="shared" si="5"/>
        <v>1808255.9999999998</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outlineLevel="1" x14ac:dyDescent="0.2">
      <c r="A31" s="13"/>
      <c r="B31" s="184" t="s">
        <v>406</v>
      </c>
      <c r="C31" s="106">
        <f>'3. LED upgrade only '!C31+'4. Control lighting management '!C31</f>
        <v>723302.39999999979</v>
      </c>
      <c r="D31" s="314">
        <f>'3. LED upgrade only '!D31+'4. Control lighting management '!D31</f>
        <v>1808255.9999999998</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184"/>
      <c r="C32" s="106"/>
      <c r="D32" s="314"/>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184"/>
      <c r="C33" s="106"/>
      <c r="D33" s="314"/>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184"/>
      <c r="C34" s="106"/>
      <c r="D34" s="314"/>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315"/>
      <c r="C35" s="136"/>
      <c r="D35" s="316"/>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6">C29+C30</f>
        <v>340166438.39999998</v>
      </c>
      <c r="D36" s="334">
        <f t="shared" si="6"/>
        <v>437405712</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7">C13/$C11</f>
        <v>385.44317689530686</v>
      </c>
      <c r="D38" s="338">
        <f t="shared" si="7"/>
        <v>802.58050541516241</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8">C29/C13</f>
        <v>1.5896331252055864</v>
      </c>
      <c r="D39" s="340">
        <f t="shared" si="8"/>
        <v>0.97968613875459487</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9">C36/C13</f>
        <v>1.5930203949207138</v>
      </c>
      <c r="D40" s="344">
        <f t="shared" si="9"/>
        <v>0.98375302049166313</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A42" s="13"/>
      <c r="B42" s="13"/>
      <c r="C42" s="345"/>
      <c r="D42" s="471" t="s">
        <v>651</v>
      </c>
      <c r="E42" s="472"/>
      <c r="F42" s="471" t="s">
        <v>840</v>
      </c>
      <c r="G42" s="472"/>
      <c r="H42" s="471" t="s">
        <v>841</v>
      </c>
      <c r="I42" s="472"/>
      <c r="J42" s="471" t="s">
        <v>843</v>
      </c>
      <c r="K42" s="472"/>
      <c r="L42" s="471" t="s">
        <v>844</v>
      </c>
      <c r="M42" s="472"/>
      <c r="N42" s="13"/>
      <c r="O42" s="13"/>
      <c r="P42" s="13"/>
      <c r="Q42" s="13"/>
      <c r="R42" s="13"/>
      <c r="S42" s="13"/>
      <c r="T42" s="13"/>
      <c r="U42" s="13"/>
      <c r="V42" s="13"/>
      <c r="W42" s="13"/>
      <c r="X42" s="13"/>
      <c r="Y42" s="13"/>
      <c r="Z42" s="13"/>
    </row>
    <row r="43" spans="1:26" ht="15.75" customHeight="1" x14ac:dyDescent="0.2">
      <c r="B43" s="346"/>
      <c r="C43" s="81" t="s">
        <v>657</v>
      </c>
      <c r="D43" s="79" t="s">
        <v>630</v>
      </c>
      <c r="E43" s="79" t="s">
        <v>631</v>
      </c>
      <c r="F43" s="81" t="s">
        <v>630</v>
      </c>
      <c r="G43" s="81" t="s">
        <v>631</v>
      </c>
      <c r="H43" s="79" t="s">
        <v>630</v>
      </c>
      <c r="I43" s="79" t="s">
        <v>631</v>
      </c>
      <c r="J43" s="79" t="s">
        <v>630</v>
      </c>
      <c r="K43" s="79" t="s">
        <v>631</v>
      </c>
      <c r="L43" s="79" t="s">
        <v>630</v>
      </c>
      <c r="M43" s="79" t="s">
        <v>631</v>
      </c>
    </row>
    <row r="44" spans="1:26" ht="15.75" customHeight="1" x14ac:dyDescent="0.2">
      <c r="B44" s="347"/>
      <c r="C44" s="106">
        <f t="shared" ref="C44:G44" si="10">SUM(C45:C46)</f>
        <v>678096000</v>
      </c>
      <c r="D44" s="106">
        <f t="shared" si="10"/>
        <v>258274800.00000003</v>
      </c>
      <c r="E44" s="106">
        <f t="shared" si="10"/>
        <v>87753600.00000003</v>
      </c>
      <c r="F44" s="106">
        <f t="shared" si="10"/>
        <v>419821200</v>
      </c>
      <c r="G44" s="106">
        <f t="shared" si="10"/>
        <v>590342400</v>
      </c>
      <c r="H44" s="245">
        <f t="shared" ref="H44:I44" si="11">1-D44/$C44</f>
        <v>0.61911764705882355</v>
      </c>
      <c r="I44" s="245">
        <f t="shared" si="11"/>
        <v>0.87058823529411766</v>
      </c>
      <c r="J44" s="245"/>
      <c r="K44" s="245"/>
      <c r="L44" s="245"/>
      <c r="M44" s="245"/>
    </row>
    <row r="45" spans="1:26" ht="15.75" customHeight="1" x14ac:dyDescent="0.2">
      <c r="B45" s="349" t="s">
        <v>660</v>
      </c>
      <c r="C45" s="106">
        <f>'3. LED upgrade only '!K82*12</f>
        <v>478656000</v>
      </c>
      <c r="D45" s="106">
        <f t="shared" ref="D45:E45" si="12">$C45*(1-H45)</f>
        <v>203428800.00000003</v>
      </c>
      <c r="E45" s="106">
        <f t="shared" si="12"/>
        <v>71798400.000000015</v>
      </c>
      <c r="F45" s="106">
        <f t="shared" ref="F45:G45" si="13">$C45-D45</f>
        <v>275227200</v>
      </c>
      <c r="G45" s="106">
        <f t="shared" si="13"/>
        <v>406857600</v>
      </c>
      <c r="H45" s="245">
        <f t="shared" ref="H45:I45" si="14">J45+L45-J45*L45</f>
        <v>0.57499999999999996</v>
      </c>
      <c r="I45" s="245">
        <f t="shared" si="14"/>
        <v>0.85</v>
      </c>
      <c r="J45" s="245">
        <f>'3. LED upgrade only '!W82</f>
        <v>0.5</v>
      </c>
      <c r="K45" s="245">
        <f>'3. LED upgrade only '!X82</f>
        <v>0.7</v>
      </c>
      <c r="L45" s="245">
        <f>'4. Control lighting management '!W82</f>
        <v>0.15000000000000002</v>
      </c>
      <c r="M45" s="245">
        <f>'4. Control lighting management '!X82</f>
        <v>0.5</v>
      </c>
    </row>
    <row r="46" spans="1:26" ht="15.75" customHeight="1" x14ac:dyDescent="0.2">
      <c r="B46" s="349" t="s">
        <v>850</v>
      </c>
      <c r="C46" s="106">
        <f>'3. LED upgrade only '!K83*12</f>
        <v>199440000</v>
      </c>
      <c r="D46" s="106">
        <f t="shared" ref="D46:E46" si="15">$C46*(1-H46)</f>
        <v>54846000.000000007</v>
      </c>
      <c r="E46" s="106">
        <f t="shared" si="15"/>
        <v>15955200.000000015</v>
      </c>
      <c r="F46" s="106">
        <f t="shared" ref="F46:G46" si="16">$C46-D46</f>
        <v>144594000</v>
      </c>
      <c r="G46" s="106">
        <f t="shared" si="16"/>
        <v>183484800</v>
      </c>
      <c r="H46" s="245">
        <f t="shared" ref="H46:I46" si="17">J46+L46-J46*L46</f>
        <v>0.72499999999999998</v>
      </c>
      <c r="I46" s="245">
        <f t="shared" si="17"/>
        <v>0.91999999999999993</v>
      </c>
      <c r="J46" s="245">
        <f>'3. LED upgrade only '!W83</f>
        <v>0.5</v>
      </c>
      <c r="K46" s="245">
        <f>'3. LED upgrade only '!X83</f>
        <v>0.8</v>
      </c>
      <c r="L46" s="245">
        <f>'4. Control lighting management '!W83</f>
        <v>0.44999999999999996</v>
      </c>
      <c r="M46" s="245">
        <f>'4. Control lighting management '!X83</f>
        <v>0.6</v>
      </c>
    </row>
    <row r="47" spans="1:26" ht="15.75" customHeight="1" x14ac:dyDescent="0.2">
      <c r="B47" s="345"/>
      <c r="C47" s="168"/>
      <c r="G47" s="288"/>
    </row>
    <row r="48" spans="1:26" ht="15.75" customHeight="1" x14ac:dyDescent="0.2">
      <c r="G48" s="288"/>
    </row>
    <row r="49" spans="7:7" ht="15.75" customHeight="1" x14ac:dyDescent="0.2">
      <c r="G49" s="288"/>
    </row>
    <row r="50" spans="7:7" ht="15.75" customHeight="1" x14ac:dyDescent="0.2">
      <c r="G50" s="288"/>
    </row>
    <row r="51" spans="7:7" ht="15.75" customHeight="1" x14ac:dyDescent="0.2">
      <c r="G51" s="288"/>
    </row>
    <row r="52" spans="7:7" ht="15.75" customHeight="1" x14ac:dyDescent="0.2">
      <c r="G52" s="288"/>
    </row>
    <row r="53" spans="7:7" ht="15.75" customHeight="1" x14ac:dyDescent="0.2">
      <c r="G53" s="288"/>
    </row>
    <row r="54" spans="7:7" ht="15.75" customHeight="1" x14ac:dyDescent="0.2">
      <c r="G54" s="288"/>
    </row>
    <row r="55" spans="7:7" ht="15.75" customHeight="1" x14ac:dyDescent="0.2">
      <c r="G55" s="288"/>
    </row>
    <row r="56" spans="7:7" ht="15.75" customHeight="1" x14ac:dyDescent="0.2">
      <c r="G56" s="288"/>
    </row>
    <row r="57" spans="7:7" ht="15.75" customHeight="1" x14ac:dyDescent="0.2">
      <c r="G57" s="288"/>
    </row>
    <row r="58" spans="7:7" ht="15.75" customHeight="1" x14ac:dyDescent="0.2">
      <c r="G58" s="288"/>
    </row>
    <row r="59" spans="7:7" ht="15.75" customHeight="1" x14ac:dyDescent="0.2">
      <c r="G59" s="288"/>
    </row>
    <row r="60" spans="7:7" ht="15.75" customHeight="1" x14ac:dyDescent="0.2">
      <c r="G60" s="288"/>
    </row>
    <row r="61" spans="7:7" ht="15.75" customHeight="1" x14ac:dyDescent="0.2">
      <c r="G61" s="288"/>
    </row>
    <row r="62" spans="7:7" ht="15.75" customHeight="1" x14ac:dyDescent="0.2">
      <c r="G62" s="288"/>
    </row>
    <row r="63" spans="7:7" ht="15.75" customHeight="1" x14ac:dyDescent="0.2">
      <c r="G63" s="288"/>
    </row>
    <row r="64" spans="7:7" ht="15.75" customHeight="1" x14ac:dyDescent="0.2">
      <c r="G64" s="288"/>
    </row>
    <row r="65" spans="7:7" ht="15.75" customHeight="1" x14ac:dyDescent="0.2">
      <c r="G65" s="288"/>
    </row>
    <row r="66" spans="7:7" ht="15.75" customHeight="1" x14ac:dyDescent="0.2">
      <c r="G66" s="288"/>
    </row>
    <row r="67" spans="7:7" ht="15.75" customHeight="1" x14ac:dyDescent="0.2">
      <c r="G67" s="288"/>
    </row>
    <row r="68" spans="7:7" ht="15.75" customHeight="1" x14ac:dyDescent="0.2">
      <c r="G68" s="288"/>
    </row>
    <row r="69" spans="7:7" ht="15.75" customHeight="1" x14ac:dyDescent="0.2">
      <c r="G69" s="288"/>
    </row>
    <row r="70" spans="7:7" ht="15.75" customHeight="1" x14ac:dyDescent="0.2">
      <c r="G70" s="288"/>
    </row>
    <row r="71" spans="7:7" ht="15.75" customHeight="1" x14ac:dyDescent="0.2">
      <c r="G71" s="288"/>
    </row>
    <row r="72" spans="7:7" ht="15.75" customHeight="1" x14ac:dyDescent="0.2">
      <c r="G72" s="288"/>
    </row>
    <row r="73" spans="7:7" ht="15.75" customHeight="1" x14ac:dyDescent="0.2">
      <c r="G73" s="288"/>
    </row>
    <row r="74" spans="7:7" ht="15.75" customHeight="1" x14ac:dyDescent="0.2">
      <c r="G74" s="288"/>
    </row>
    <row r="75" spans="7:7" ht="15.75" customHeight="1" x14ac:dyDescent="0.2">
      <c r="G75" s="288"/>
    </row>
    <row r="76" spans="7:7" ht="15.75" customHeight="1" x14ac:dyDescent="0.2">
      <c r="G76" s="288"/>
    </row>
    <row r="77" spans="7:7" ht="15.75" customHeight="1" x14ac:dyDescent="0.2">
      <c r="G77" s="288"/>
    </row>
    <row r="78" spans="7:7" ht="15.75" customHeight="1" x14ac:dyDescent="0.2">
      <c r="G78" s="288"/>
    </row>
    <row r="79" spans="7:7" ht="15.75" customHeight="1" x14ac:dyDescent="0.2">
      <c r="G79" s="288"/>
    </row>
    <row r="80" spans="7:7" ht="15.75" customHeight="1" x14ac:dyDescent="0.2">
      <c r="G80" s="288"/>
    </row>
    <row r="81" spans="7:7" ht="15.75" customHeight="1" x14ac:dyDescent="0.2">
      <c r="G81" s="288"/>
    </row>
    <row r="82" spans="7:7" ht="15.75" customHeight="1" x14ac:dyDescent="0.2">
      <c r="G82" s="288"/>
    </row>
    <row r="83" spans="7:7" ht="15.75" customHeight="1" x14ac:dyDescent="0.2">
      <c r="G83" s="288"/>
    </row>
    <row r="84" spans="7:7" ht="15.75" customHeight="1" x14ac:dyDescent="0.2">
      <c r="G84" s="288"/>
    </row>
    <row r="85" spans="7:7" ht="15.75" customHeight="1" x14ac:dyDescent="0.2">
      <c r="G85" s="288"/>
    </row>
    <row r="86" spans="7:7" ht="15.75" customHeight="1" x14ac:dyDescent="0.2">
      <c r="G86" s="288"/>
    </row>
    <row r="87" spans="7:7" ht="15.75" customHeight="1" x14ac:dyDescent="0.2">
      <c r="G87" s="288"/>
    </row>
    <row r="88" spans="7:7" ht="15.75" customHeight="1" x14ac:dyDescent="0.2">
      <c r="G88" s="288"/>
    </row>
    <row r="89" spans="7:7" ht="15.75" customHeight="1" x14ac:dyDescent="0.2">
      <c r="G89" s="288"/>
    </row>
    <row r="90" spans="7:7" ht="15.75" customHeight="1" x14ac:dyDescent="0.2">
      <c r="G90" s="288"/>
    </row>
    <row r="91" spans="7:7" ht="15.75" customHeight="1" x14ac:dyDescent="0.2">
      <c r="G91" s="288"/>
    </row>
    <row r="92" spans="7:7" ht="15.75" customHeight="1" x14ac:dyDescent="0.2">
      <c r="G92" s="288"/>
    </row>
    <row r="93" spans="7:7" ht="15.75" customHeight="1" x14ac:dyDescent="0.2">
      <c r="G93" s="288"/>
    </row>
    <row r="94" spans="7:7" ht="15.75" customHeight="1" x14ac:dyDescent="0.2">
      <c r="G94" s="288"/>
    </row>
    <row r="95" spans="7:7" ht="15.75" customHeight="1" x14ac:dyDescent="0.2">
      <c r="G95" s="288"/>
    </row>
    <row r="96" spans="7:7" ht="15.75" customHeight="1" x14ac:dyDescent="0.2">
      <c r="G96" s="288"/>
    </row>
    <row r="97" spans="7:7" ht="15.75" customHeight="1" x14ac:dyDescent="0.2">
      <c r="G97" s="288"/>
    </row>
    <row r="98" spans="7:7" ht="15.75" customHeight="1" x14ac:dyDescent="0.2">
      <c r="G98" s="288"/>
    </row>
    <row r="99" spans="7:7" ht="15.75" customHeight="1" x14ac:dyDescent="0.2">
      <c r="G99" s="288"/>
    </row>
    <row r="100" spans="7:7" ht="15.75" customHeight="1" x14ac:dyDescent="0.2">
      <c r="G100" s="288"/>
    </row>
    <row r="101" spans="7:7" ht="15.75" customHeight="1" x14ac:dyDescent="0.2">
      <c r="G101" s="288"/>
    </row>
    <row r="102" spans="7:7" ht="15.75" customHeight="1" x14ac:dyDescent="0.2">
      <c r="G102" s="288"/>
    </row>
    <row r="103" spans="7:7" ht="15.75" customHeight="1" x14ac:dyDescent="0.2">
      <c r="G103" s="288"/>
    </row>
    <row r="104" spans="7:7" ht="15.75" customHeight="1" x14ac:dyDescent="0.2">
      <c r="G104" s="288"/>
    </row>
    <row r="105" spans="7:7" ht="15.75" customHeight="1" x14ac:dyDescent="0.2">
      <c r="G105" s="288"/>
    </row>
    <row r="106" spans="7:7" ht="15.75" customHeight="1" x14ac:dyDescent="0.2">
      <c r="G106" s="288"/>
    </row>
    <row r="107" spans="7:7" ht="15.75" customHeight="1" x14ac:dyDescent="0.2">
      <c r="G107" s="288"/>
    </row>
    <row r="108" spans="7:7" ht="15.75" customHeight="1" x14ac:dyDescent="0.2">
      <c r="G108" s="288"/>
    </row>
    <row r="109" spans="7:7" ht="15.75" customHeight="1" x14ac:dyDescent="0.2">
      <c r="G109" s="288"/>
    </row>
    <row r="110" spans="7:7" ht="15.75" customHeight="1" x14ac:dyDescent="0.2">
      <c r="G110" s="288"/>
    </row>
    <row r="111" spans="7:7" ht="15.75" customHeight="1" x14ac:dyDescent="0.2">
      <c r="G111" s="288"/>
    </row>
    <row r="112" spans="7:7"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
    <mergeCell ref="D42:E42"/>
    <mergeCell ref="F42:G42"/>
    <mergeCell ref="H42:I42"/>
    <mergeCell ref="J42:K42"/>
    <mergeCell ref="L42:M42"/>
  </mergeCells>
  <pageMargins left="0.7" right="0.7" top="0.75" bottom="0.75" header="0" footer="0"/>
  <pageSetup paperSize="9" fitToHeight="0" orientation="landscape"/>
  <headerFooter>
    <oddFooter>&amp;RPage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47.7109375" customWidth="1"/>
    <col min="3" max="3" width="34.7109375" customWidth="1"/>
    <col min="4" max="4" width="25.28515625" customWidth="1"/>
    <col min="5" max="6" width="16.7109375" customWidth="1"/>
    <col min="7" max="8" width="17.7109375" customWidth="1"/>
    <col min="9" max="9" width="10.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DB'!F1</f>
        <v>1. Lampost</v>
      </c>
      <c r="G2" s="288"/>
    </row>
    <row r="3" spans="1:26" ht="15.75" customHeight="1" x14ac:dyDescent="0.2">
      <c r="B3" s="291" t="s">
        <v>627</v>
      </c>
      <c r="C3" s="352" t="str">
        <f>'SIMUL DB'!F2</f>
        <v>1. Pole</v>
      </c>
      <c r="G3" s="288"/>
    </row>
    <row r="4" spans="1:26" ht="15.75" customHeight="1" x14ac:dyDescent="0.2">
      <c r="B4" s="289" t="s">
        <v>628</v>
      </c>
      <c r="C4" s="293">
        <f>'Outputs 1'!C3</f>
        <v>554000</v>
      </c>
      <c r="G4" s="288"/>
    </row>
    <row r="5" spans="1:26" ht="15.75" customHeight="1" x14ac:dyDescent="0.2">
      <c r="B5" s="294" t="s">
        <v>629</v>
      </c>
      <c r="C5" s="364">
        <v>0.7</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Group 1. Lampost / 1. Pole</v>
      </c>
      <c r="C8" s="298"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300"/>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13"/>
      <c r="B10" s="184" t="s">
        <v>456</v>
      </c>
      <c r="C10" s="366">
        <f t="shared" ref="C10:D10" si="0">$C4</f>
        <v>554000</v>
      </c>
      <c r="D10" s="367">
        <f t="shared" si="0"/>
        <v>554000</v>
      </c>
      <c r="E10" s="13"/>
      <c r="F10" s="13"/>
      <c r="G10" s="288"/>
      <c r="H10" s="13"/>
      <c r="I10" s="13"/>
      <c r="J10" s="13"/>
      <c r="K10" s="13"/>
      <c r="L10" s="13"/>
      <c r="M10" s="13"/>
      <c r="N10" s="13"/>
      <c r="O10" s="13"/>
      <c r="P10" s="13"/>
      <c r="Q10" s="13"/>
      <c r="R10" s="13"/>
      <c r="S10" s="13"/>
      <c r="T10" s="13"/>
      <c r="U10" s="13"/>
      <c r="V10" s="13"/>
      <c r="W10" s="13"/>
      <c r="X10" s="13"/>
      <c r="Y10" s="13"/>
      <c r="Z10" s="13"/>
    </row>
    <row r="11" spans="1:26" ht="15.75" customHeight="1" x14ac:dyDescent="0.2">
      <c r="A11" s="13"/>
      <c r="B11" s="184" t="s">
        <v>457</v>
      </c>
      <c r="C11" s="366">
        <f>C4*C5</f>
        <v>387800</v>
      </c>
      <c r="D11" s="367">
        <f>C4*C5</f>
        <v>387800</v>
      </c>
      <c r="E11" s="13"/>
      <c r="F11" s="13"/>
      <c r="G11" s="288"/>
      <c r="H11" s="13"/>
      <c r="I11" s="13"/>
      <c r="J11" s="13"/>
      <c r="K11" s="13"/>
      <c r="L11" s="13"/>
      <c r="M11" s="13"/>
      <c r="N11" s="13"/>
      <c r="O11" s="13"/>
      <c r="P11" s="13"/>
      <c r="Q11" s="13"/>
      <c r="R11" s="13"/>
      <c r="S11" s="13"/>
      <c r="T11" s="13"/>
      <c r="U11" s="13"/>
      <c r="V11" s="13"/>
      <c r="W11" s="13"/>
      <c r="X11" s="13"/>
      <c r="Y11" s="13"/>
      <c r="Z11" s="13"/>
    </row>
    <row r="12" spans="1:26" ht="15.75" customHeight="1" x14ac:dyDescent="0.2">
      <c r="A12" s="13"/>
      <c r="B12" s="184" t="str">
        <f>CONCATENATE(" ",C45," #")</f>
        <v xml:space="preserve"> Pole #</v>
      </c>
      <c r="C12" s="366">
        <f t="shared" ref="C12:D12" si="1">$H45</f>
        <v>387800</v>
      </c>
      <c r="D12" s="367">
        <f t="shared" si="1"/>
        <v>387800</v>
      </c>
      <c r="E12" s="13"/>
      <c r="F12" s="13"/>
      <c r="G12" s="288"/>
      <c r="H12" s="13"/>
      <c r="I12" s="13"/>
      <c r="J12" s="13"/>
      <c r="K12" s="13"/>
      <c r="L12" s="13"/>
      <c r="M12" s="13"/>
      <c r="N12" s="13"/>
      <c r="O12" s="13"/>
      <c r="P12" s="13"/>
      <c r="Q12" s="13"/>
      <c r="R12" s="13"/>
      <c r="S12" s="13"/>
      <c r="T12" s="13"/>
      <c r="U12" s="13"/>
      <c r="V12" s="13"/>
      <c r="W12" s="13"/>
      <c r="X12" s="13"/>
      <c r="Y12" s="13"/>
      <c r="Z12" s="13"/>
    </row>
    <row r="13" spans="1:26" ht="15.75" customHeight="1" x14ac:dyDescent="0.2">
      <c r="A13" s="13"/>
      <c r="B13" s="178" t="s">
        <v>292</v>
      </c>
      <c r="C13" s="116">
        <f t="shared" ref="C13:D13" si="2">SUM(C14:C15)</f>
        <v>519652000</v>
      </c>
      <c r="D13" s="120">
        <f t="shared" si="2"/>
        <v>1097474000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54292000</v>
      </c>
      <c r="D14" s="314">
        <f t="shared" si="3"/>
        <v>205534000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465360000</v>
      </c>
      <c r="D15" s="316">
        <f t="shared" si="4"/>
        <v>891940000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32" t="s">
        <v>319</v>
      </c>
      <c r="C16" s="333">
        <f t="shared" ref="C16:D16" si="5">D68*12</f>
        <v>23268000</v>
      </c>
      <c r="D16" s="334">
        <f t="shared" si="5"/>
        <v>69804000</v>
      </c>
      <c r="E16" s="13"/>
      <c r="F16" s="13"/>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35" t="s">
        <v>331</v>
      </c>
      <c r="C17" s="116">
        <f t="shared" ref="C17:D17" si="6">D77*12</f>
        <v>0</v>
      </c>
      <c r="D17" s="120">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184">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184">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184">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hidden="1" customHeight="1" outlineLevel="1" x14ac:dyDescent="0.2">
      <c r="A22" s="13"/>
      <c r="B22" s="315">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collapsed="1" x14ac:dyDescent="0.2">
      <c r="A23" s="13"/>
      <c r="B23" s="368" t="s">
        <v>387</v>
      </c>
      <c r="C23" s="130">
        <f t="shared" ref="C23:D23" si="13">E87*12</f>
        <v>0</v>
      </c>
      <c r="D23" s="369">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26">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70">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-23268000</v>
      </c>
      <c r="D29" s="330">
        <f t="shared" si="20"/>
        <v>-69804000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68" t="s">
        <v>538</v>
      </c>
      <c r="C30" s="130">
        <f t="shared" ref="C30:D30" si="21">E97*12</f>
        <v>0</v>
      </c>
      <c r="D30" s="369">
        <f t="shared" si="21"/>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outlineLevel="1" x14ac:dyDescent="0.2">
      <c r="A31" s="13"/>
      <c r="B31" s="184">
        <f t="shared" ref="B31:B35" si="22">C92</f>
        <v>0</v>
      </c>
      <c r="C31" s="106">
        <f t="shared" ref="C31:D31" si="23">E92*12</f>
        <v>0</v>
      </c>
      <c r="D31" s="314">
        <f t="shared" si="23"/>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184">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184">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184">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315">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collapsed="1" x14ac:dyDescent="0.2">
      <c r="A36" s="13"/>
      <c r="B36" s="332" t="s">
        <v>543</v>
      </c>
      <c r="C36" s="333">
        <f t="shared" ref="C36:D36" si="28">C29+C30</f>
        <v>-23268000</v>
      </c>
      <c r="D36" s="334">
        <f t="shared" si="28"/>
        <v>-69804000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1340</v>
      </c>
      <c r="D38" s="338">
        <f t="shared" si="29"/>
        <v>2830</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-4.4776119402985072E-2</v>
      </c>
      <c r="D39" s="340">
        <f t="shared" si="30"/>
        <v>-6.3604240282685506E-2</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-4.4776119402985072E-2</v>
      </c>
      <c r="D40" s="344">
        <f t="shared" si="31"/>
        <v>-6.3604240282685506E-2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DB'!F3</f>
        <v>Pole</v>
      </c>
      <c r="D45" s="377">
        <f t="shared" ref="D45:D49" si="32">H45*I45</f>
        <v>54292000</v>
      </c>
      <c r="E45" s="378">
        <f t="shared" ref="E45:E49" si="33">H45*J45</f>
        <v>205534000</v>
      </c>
      <c r="F45" s="379">
        <f>'SIMUL DB'!F6</f>
        <v>1</v>
      </c>
      <c r="G45" s="366">
        <f t="shared" ref="G45:G49" si="34">$C$4*$C$5</f>
        <v>387800</v>
      </c>
      <c r="H45" s="366">
        <f t="shared" ref="H45:H49" si="35">IF(F45="NA",1,G45*F45)</f>
        <v>387800</v>
      </c>
      <c r="I45" s="380">
        <f>'SIMUL DB'!F7</f>
        <v>140</v>
      </c>
      <c r="J45" s="380">
        <f>'SIMUL DB'!F8</f>
        <v>530</v>
      </c>
    </row>
    <row r="46" spans="1:26" ht="15.75" customHeight="1" x14ac:dyDescent="0.2">
      <c r="B46" s="336" t="s">
        <v>189</v>
      </c>
      <c r="C46" s="381">
        <f>'SIMUL DB'!F15</f>
        <v>0</v>
      </c>
      <c r="D46" s="382">
        <f t="shared" si="32"/>
        <v>0</v>
      </c>
      <c r="E46" s="383">
        <f t="shared" si="33"/>
        <v>0</v>
      </c>
      <c r="F46" s="384">
        <f>'SIMUL DB'!F18</f>
        <v>0</v>
      </c>
      <c r="G46" s="366">
        <f t="shared" si="34"/>
        <v>387800</v>
      </c>
      <c r="H46" s="385">
        <f t="shared" si="35"/>
        <v>0</v>
      </c>
      <c r="I46" s="386">
        <f>'SIMUL DB'!F19</f>
        <v>0</v>
      </c>
      <c r="J46" s="386">
        <f>'SIMUL DB'!F20</f>
        <v>0</v>
      </c>
    </row>
    <row r="47" spans="1:26" ht="15.75" customHeight="1" x14ac:dyDescent="0.2">
      <c r="B47" s="336" t="s">
        <v>254</v>
      </c>
      <c r="C47" s="381">
        <f>'SIMUL DB'!F27</f>
        <v>0</v>
      </c>
      <c r="D47" s="382">
        <f t="shared" si="32"/>
        <v>0</v>
      </c>
      <c r="E47" s="383">
        <f t="shared" si="33"/>
        <v>0</v>
      </c>
      <c r="F47" s="384">
        <f>'SIMUL DB'!F30</f>
        <v>0</v>
      </c>
      <c r="G47" s="366">
        <f t="shared" si="34"/>
        <v>387800</v>
      </c>
      <c r="H47" s="385">
        <f t="shared" si="35"/>
        <v>0</v>
      </c>
      <c r="I47" s="386">
        <f>'SIMUL DB'!F31</f>
        <v>0</v>
      </c>
      <c r="J47" s="386">
        <f>'SIMUL DB'!F32</f>
        <v>0</v>
      </c>
    </row>
    <row r="48" spans="1:26" ht="15.75" customHeight="1" x14ac:dyDescent="0.2">
      <c r="B48" s="336" t="s">
        <v>272</v>
      </c>
      <c r="C48" s="381">
        <f>'SIMUL DB'!F39</f>
        <v>0</v>
      </c>
      <c r="D48" s="382">
        <f t="shared" si="32"/>
        <v>0</v>
      </c>
      <c r="E48" s="383">
        <f t="shared" si="33"/>
        <v>0</v>
      </c>
      <c r="F48" s="384">
        <f>'SIMUL DB'!F42</f>
        <v>0</v>
      </c>
      <c r="G48" s="366">
        <f t="shared" si="34"/>
        <v>387800</v>
      </c>
      <c r="H48" s="385">
        <f t="shared" si="35"/>
        <v>0</v>
      </c>
      <c r="I48" s="386">
        <f>'SIMUL DB'!F43</f>
        <v>0</v>
      </c>
      <c r="J48" s="386">
        <f>'SIMUL DB'!F44</f>
        <v>0</v>
      </c>
    </row>
    <row r="49" spans="1:26" ht="15.75" customHeight="1" x14ac:dyDescent="0.2">
      <c r="B49" s="387" t="s">
        <v>273</v>
      </c>
      <c r="C49" s="381">
        <f>'SIMUL DB'!F51</f>
        <v>0</v>
      </c>
      <c r="D49" s="388">
        <f t="shared" si="32"/>
        <v>0</v>
      </c>
      <c r="E49" s="389">
        <f t="shared" si="33"/>
        <v>0</v>
      </c>
      <c r="F49" s="390">
        <f>'SIMUL DB'!F54</f>
        <v>0</v>
      </c>
      <c r="G49" s="366">
        <f t="shared" si="34"/>
        <v>387800</v>
      </c>
      <c r="H49" s="391">
        <f t="shared" si="35"/>
        <v>0</v>
      </c>
      <c r="I49" s="392">
        <f>'SIMUL DB'!F55</f>
        <v>0</v>
      </c>
      <c r="J49" s="392">
        <f>'SIMUL DB'!F56</f>
        <v>0</v>
      </c>
    </row>
    <row r="50" spans="1:26" ht="15.75" customHeight="1" x14ac:dyDescent="0.2">
      <c r="B50" s="328" t="s">
        <v>989</v>
      </c>
      <c r="C50" s="90"/>
      <c r="D50" s="393">
        <f t="shared" ref="D50:E50" si="36">SUM(D45:D49)</f>
        <v>54292000</v>
      </c>
      <c r="E50" s="394">
        <f t="shared" si="36"/>
        <v>205534000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DB'!F63</f>
        <v>Installation of the Pole</v>
      </c>
      <c r="D54" s="377">
        <f t="shared" ref="D54:D58" si="37">H54*I54</f>
        <v>465360000</v>
      </c>
      <c r="E54" s="378">
        <f t="shared" ref="E54:E58" si="38">H54*J54</f>
        <v>891940000</v>
      </c>
      <c r="F54" s="379">
        <f>'SIMUL DB'!F65</f>
        <v>1</v>
      </c>
      <c r="G54" s="366">
        <f t="shared" ref="G54:G58" si="39">$C$4*$C$5</f>
        <v>387800</v>
      </c>
      <c r="H54" s="366">
        <f t="shared" ref="H54:H58" si="40">IF(F54="NA",1,G54*F54)</f>
        <v>387800</v>
      </c>
      <c r="I54" s="380">
        <f>'SIMUL DB'!F66</f>
        <v>1200</v>
      </c>
      <c r="J54" s="380">
        <f>'SIMUL DB'!F67</f>
        <v>2300</v>
      </c>
    </row>
    <row r="55" spans="1:26" ht="15.75" customHeight="1" x14ac:dyDescent="0.2">
      <c r="B55" s="336" t="s">
        <v>189</v>
      </c>
      <c r="C55" s="376">
        <f>'SIMUL DB'!F74</f>
        <v>0</v>
      </c>
      <c r="D55" s="382">
        <f t="shared" si="37"/>
        <v>0</v>
      </c>
      <c r="E55" s="383">
        <f t="shared" si="38"/>
        <v>0</v>
      </c>
      <c r="F55" s="384">
        <f>'SIMUL DB'!F76</f>
        <v>0</v>
      </c>
      <c r="G55" s="366">
        <f t="shared" si="39"/>
        <v>387800</v>
      </c>
      <c r="H55" s="385">
        <f t="shared" si="40"/>
        <v>0</v>
      </c>
      <c r="I55" s="386">
        <f>'SIMUL DB'!F77</f>
        <v>0</v>
      </c>
      <c r="J55" s="386">
        <f>'SIMUL DB'!F78</f>
        <v>0</v>
      </c>
    </row>
    <row r="56" spans="1:26" ht="15.75" customHeight="1" x14ac:dyDescent="0.2">
      <c r="B56" s="336" t="s">
        <v>254</v>
      </c>
      <c r="C56" s="376">
        <f>'SIMUL DB'!F85</f>
        <v>0</v>
      </c>
      <c r="D56" s="382">
        <f t="shared" si="37"/>
        <v>0</v>
      </c>
      <c r="E56" s="383">
        <f t="shared" si="38"/>
        <v>0</v>
      </c>
      <c r="F56" s="384">
        <f>'SIMUL DB'!F87</f>
        <v>0</v>
      </c>
      <c r="G56" s="366">
        <f t="shared" si="39"/>
        <v>387800</v>
      </c>
      <c r="H56" s="385">
        <f t="shared" si="40"/>
        <v>0</v>
      </c>
      <c r="I56" s="386">
        <f>'SIMUL DB'!F88</f>
        <v>0</v>
      </c>
      <c r="J56" s="386">
        <f>'SIMUL DB'!F89</f>
        <v>0</v>
      </c>
    </row>
    <row r="57" spans="1:26" ht="15.75" customHeight="1" x14ac:dyDescent="0.2">
      <c r="B57" s="336" t="s">
        <v>272</v>
      </c>
      <c r="C57" s="376">
        <f>'SIMUL DB'!F96</f>
        <v>0</v>
      </c>
      <c r="D57" s="382">
        <f t="shared" si="37"/>
        <v>0</v>
      </c>
      <c r="E57" s="383">
        <f t="shared" si="38"/>
        <v>0</v>
      </c>
      <c r="F57" s="384">
        <f>'SIMUL DB'!F98</f>
        <v>0</v>
      </c>
      <c r="G57" s="366">
        <f t="shared" si="39"/>
        <v>387800</v>
      </c>
      <c r="H57" s="385">
        <f t="shared" si="40"/>
        <v>0</v>
      </c>
      <c r="I57" s="386">
        <f>'SIMUL DB'!F99</f>
        <v>0</v>
      </c>
      <c r="J57" s="386">
        <f>'SIMUL DB'!F100</f>
        <v>0</v>
      </c>
    </row>
    <row r="58" spans="1:26" ht="15.75" customHeight="1" x14ac:dyDescent="0.2">
      <c r="B58" s="387" t="s">
        <v>273</v>
      </c>
      <c r="C58" s="376">
        <f>'SIMUL DB'!F107</f>
        <v>0</v>
      </c>
      <c r="D58" s="388">
        <f t="shared" si="37"/>
        <v>0</v>
      </c>
      <c r="E58" s="389">
        <f t="shared" si="38"/>
        <v>0</v>
      </c>
      <c r="F58" s="390">
        <f>'SIMUL DB'!F109</f>
        <v>0</v>
      </c>
      <c r="G58" s="366">
        <f t="shared" si="39"/>
        <v>387800</v>
      </c>
      <c r="H58" s="391">
        <f t="shared" si="40"/>
        <v>0</v>
      </c>
      <c r="I58" s="392">
        <f>'SIMUL DB'!F110</f>
        <v>0</v>
      </c>
      <c r="J58" s="392">
        <f>'SIMUL DB'!F111</f>
        <v>0</v>
      </c>
    </row>
    <row r="59" spans="1:26" ht="15.75" customHeight="1" x14ac:dyDescent="0.2">
      <c r="B59" s="328" t="s">
        <v>989</v>
      </c>
      <c r="C59" s="90"/>
      <c r="D59" s="393">
        <f t="shared" ref="D59:E59" si="41">SUM(D54:D58)</f>
        <v>465360000</v>
      </c>
      <c r="E59" s="394">
        <f t="shared" si="41"/>
        <v>891940000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DB'!F118</f>
        <v>Maintenance of the pole</v>
      </c>
      <c r="D63" s="377">
        <f t="shared" ref="D63:D67" si="42">H63*I63</f>
        <v>1939000</v>
      </c>
      <c r="E63" s="378">
        <f t="shared" ref="E63:E67" si="43">H63*J63</f>
        <v>5817000</v>
      </c>
      <c r="F63" s="384">
        <f>'SIMUL DB'!F120</f>
        <v>1</v>
      </c>
      <c r="G63" s="366">
        <f t="shared" ref="G63:G67" si="44">$C$4*$C$5</f>
        <v>387800</v>
      </c>
      <c r="H63" s="366">
        <f t="shared" ref="H63:H67" si="45">IF(F63="NA",1,G63*F63)</f>
        <v>387800</v>
      </c>
      <c r="I63" s="380">
        <f>'SIMUL DB'!F121</f>
        <v>5</v>
      </c>
      <c r="J63" s="380">
        <f>'SIMUL DB'!F122</f>
        <v>15</v>
      </c>
    </row>
    <row r="64" spans="1:26" ht="15.75" customHeight="1" x14ac:dyDescent="0.2">
      <c r="B64" s="336" t="s">
        <v>189</v>
      </c>
      <c r="C64" s="376">
        <f>'SIMUL DB'!F129</f>
        <v>0</v>
      </c>
      <c r="D64" s="382">
        <f t="shared" si="42"/>
        <v>0</v>
      </c>
      <c r="E64" s="383">
        <f t="shared" si="43"/>
        <v>0</v>
      </c>
      <c r="F64" s="384">
        <f>'SIMUL DB'!F131</f>
        <v>0</v>
      </c>
      <c r="G64" s="366">
        <f t="shared" si="44"/>
        <v>387800</v>
      </c>
      <c r="H64" s="385">
        <f t="shared" si="45"/>
        <v>0</v>
      </c>
      <c r="I64" s="386">
        <f>'SIMUL DB'!F132</f>
        <v>0</v>
      </c>
      <c r="J64" s="386">
        <f>'SIMUL DB'!F133</f>
        <v>0</v>
      </c>
    </row>
    <row r="65" spans="1:26" ht="15.75" customHeight="1" x14ac:dyDescent="0.2">
      <c r="B65" s="336" t="s">
        <v>254</v>
      </c>
      <c r="C65" s="376">
        <f>'SIMUL DB'!F140</f>
        <v>0</v>
      </c>
      <c r="D65" s="382">
        <f t="shared" si="42"/>
        <v>0</v>
      </c>
      <c r="E65" s="383">
        <f t="shared" si="43"/>
        <v>0</v>
      </c>
      <c r="F65" s="384">
        <f>'SIMUL DB'!F142</f>
        <v>0</v>
      </c>
      <c r="G65" s="366">
        <f t="shared" si="44"/>
        <v>387800</v>
      </c>
      <c r="H65" s="385">
        <f t="shared" si="45"/>
        <v>0</v>
      </c>
      <c r="I65" s="386">
        <f>'SIMUL DB'!F143</f>
        <v>0</v>
      </c>
      <c r="J65" s="386">
        <f>'SIMUL DB'!F144</f>
        <v>0</v>
      </c>
    </row>
    <row r="66" spans="1:26" ht="15.75" customHeight="1" x14ac:dyDescent="0.2">
      <c r="B66" s="336" t="s">
        <v>272</v>
      </c>
      <c r="C66" s="376">
        <f>'SIMUL DB'!F151</f>
        <v>0</v>
      </c>
      <c r="D66" s="382">
        <f t="shared" si="42"/>
        <v>0</v>
      </c>
      <c r="E66" s="383">
        <f t="shared" si="43"/>
        <v>0</v>
      </c>
      <c r="F66" s="384">
        <f>'SIMUL DB'!F153</f>
        <v>0</v>
      </c>
      <c r="G66" s="366">
        <f t="shared" si="44"/>
        <v>387800</v>
      </c>
      <c r="H66" s="385">
        <f t="shared" si="45"/>
        <v>0</v>
      </c>
      <c r="I66" s="386">
        <f>'SIMUL DB'!F154</f>
        <v>0</v>
      </c>
      <c r="J66" s="386">
        <f>'SIMUL DB'!F155</f>
        <v>0</v>
      </c>
    </row>
    <row r="67" spans="1:26" ht="15.75" customHeight="1" x14ac:dyDescent="0.2">
      <c r="B67" s="387" t="s">
        <v>273</v>
      </c>
      <c r="C67" s="376">
        <f>'SIMUL DB'!F162</f>
        <v>0</v>
      </c>
      <c r="D67" s="388">
        <f t="shared" si="42"/>
        <v>0</v>
      </c>
      <c r="E67" s="389">
        <f t="shared" si="43"/>
        <v>0</v>
      </c>
      <c r="F67" s="390">
        <f>'SIMUL DB'!F164</f>
        <v>0</v>
      </c>
      <c r="G67" s="366">
        <f t="shared" si="44"/>
        <v>387800</v>
      </c>
      <c r="H67" s="391">
        <f t="shared" si="45"/>
        <v>0</v>
      </c>
      <c r="I67" s="392">
        <f>'SIMUL DB'!F165</f>
        <v>0</v>
      </c>
      <c r="J67" s="392">
        <f>'SIMUL DB'!F166</f>
        <v>0</v>
      </c>
    </row>
    <row r="68" spans="1:26" ht="15.75" customHeight="1" x14ac:dyDescent="0.2">
      <c r="B68" s="328" t="s">
        <v>989</v>
      </c>
      <c r="C68" s="90"/>
      <c r="D68" s="393">
        <f t="shared" ref="D68:E68" si="46">SUM(D63:D67)</f>
        <v>1939000</v>
      </c>
      <c r="E68" s="394">
        <f t="shared" si="46"/>
        <v>5817000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76">
        <f>'SIMUL DB'!F173</f>
        <v>0</v>
      </c>
      <c r="D72" s="377">
        <f t="shared" ref="D72:D76" si="47">H72*I72</f>
        <v>0</v>
      </c>
      <c r="E72" s="378">
        <f t="shared" ref="E72:E76" si="48">H72*J72</f>
        <v>0</v>
      </c>
      <c r="F72" s="379">
        <f>'SIMUL DB'!F175</f>
        <v>0</v>
      </c>
      <c r="G72" s="366">
        <f t="shared" ref="G72:G76" si="49">$C$4*$C$5</f>
        <v>387800</v>
      </c>
      <c r="H72" s="366">
        <f t="shared" ref="H72:H76" si="50">IF(F72="NA",1,G72*F72)</f>
        <v>0</v>
      </c>
      <c r="I72" s="380">
        <f>'SIMUL DB'!F176</f>
        <v>0</v>
      </c>
      <c r="J72" s="380">
        <f>'SIMUL DB'!F177</f>
        <v>0</v>
      </c>
    </row>
    <row r="73" spans="1:26" ht="15.75" customHeight="1" x14ac:dyDescent="0.2">
      <c r="B73" s="336" t="s">
        <v>189</v>
      </c>
      <c r="C73" s="381">
        <f>'SIMUL DB'!F184</f>
        <v>0</v>
      </c>
      <c r="D73" s="382">
        <f t="shared" si="47"/>
        <v>0</v>
      </c>
      <c r="E73" s="383">
        <f t="shared" si="48"/>
        <v>0</v>
      </c>
      <c r="F73" s="384">
        <f>'SIMUL DB'!F186</f>
        <v>0</v>
      </c>
      <c r="G73" s="366">
        <f t="shared" si="49"/>
        <v>387800</v>
      </c>
      <c r="H73" s="385">
        <f t="shared" si="50"/>
        <v>0</v>
      </c>
      <c r="I73" s="386">
        <f>'SIMUL DB'!F187</f>
        <v>0</v>
      </c>
      <c r="J73" s="386">
        <f>'SIMUL DB'!F188</f>
        <v>0</v>
      </c>
    </row>
    <row r="74" spans="1:26" ht="15.75" customHeight="1" x14ac:dyDescent="0.2">
      <c r="B74" s="336" t="s">
        <v>254</v>
      </c>
      <c r="C74" s="376">
        <f>'SIMUL DB'!F195</f>
        <v>0</v>
      </c>
      <c r="D74" s="382">
        <f t="shared" si="47"/>
        <v>0</v>
      </c>
      <c r="E74" s="383">
        <f t="shared" si="48"/>
        <v>0</v>
      </c>
      <c r="F74" s="384">
        <f>'SIMUL DB'!F197</f>
        <v>0</v>
      </c>
      <c r="G74" s="366">
        <f t="shared" si="49"/>
        <v>387800</v>
      </c>
      <c r="H74" s="385">
        <f t="shared" si="50"/>
        <v>0</v>
      </c>
      <c r="I74" s="386">
        <f>'SIMUL DB'!F198</f>
        <v>0</v>
      </c>
      <c r="J74" s="386">
        <f>'SIMUL DB'!F199</f>
        <v>0</v>
      </c>
    </row>
    <row r="75" spans="1:26" ht="15.75" customHeight="1" x14ac:dyDescent="0.2">
      <c r="B75" s="336" t="s">
        <v>272</v>
      </c>
      <c r="C75" s="376">
        <f>'SIMUL DB'!F206</f>
        <v>0</v>
      </c>
      <c r="D75" s="382">
        <f t="shared" si="47"/>
        <v>0</v>
      </c>
      <c r="E75" s="383">
        <f t="shared" si="48"/>
        <v>0</v>
      </c>
      <c r="F75" s="384">
        <f>'SIMUL DB'!F208</f>
        <v>0</v>
      </c>
      <c r="G75" s="366">
        <f t="shared" si="49"/>
        <v>387800</v>
      </c>
      <c r="H75" s="385">
        <f t="shared" si="50"/>
        <v>0</v>
      </c>
      <c r="I75" s="386">
        <f>'SIMUL DB'!F209</f>
        <v>0</v>
      </c>
      <c r="J75" s="386">
        <f>'SIMUL DB'!F210</f>
        <v>0</v>
      </c>
    </row>
    <row r="76" spans="1:26" ht="15.75" customHeight="1" x14ac:dyDescent="0.2">
      <c r="B76" s="387" t="s">
        <v>273</v>
      </c>
      <c r="C76" s="376">
        <f>'SIMUL DB'!F217</f>
        <v>0</v>
      </c>
      <c r="D76" s="388">
        <f t="shared" si="47"/>
        <v>0</v>
      </c>
      <c r="E76" s="389">
        <f t="shared" si="48"/>
        <v>0</v>
      </c>
      <c r="F76" s="390">
        <f>'SIMUL DB'!F219</f>
        <v>0</v>
      </c>
      <c r="G76" s="366">
        <f t="shared" si="49"/>
        <v>387800</v>
      </c>
      <c r="H76" s="391">
        <f t="shared" si="50"/>
        <v>0</v>
      </c>
      <c r="I76" s="392">
        <f>'SIMUL DB'!F220</f>
        <v>0</v>
      </c>
      <c r="J76" s="392">
        <f>'SIMUL DB'!F221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DB'!F228</f>
        <v>0</v>
      </c>
      <c r="D82" s="406">
        <f>'SIMUL DB'!F229</f>
        <v>0</v>
      </c>
      <c r="E82" s="407">
        <f t="shared" ref="E82:E86" si="52">IF(C82=0,0,K82-U82)</f>
        <v>0</v>
      </c>
      <c r="F82" s="407">
        <f t="shared" ref="F82:F86" si="53">IF(C82=0,0,K82-T82)</f>
        <v>0</v>
      </c>
      <c r="G82" s="408">
        <f>'SIMUL DB'!F230</f>
        <v>0</v>
      </c>
      <c r="H82" s="366">
        <f t="shared" ref="H82:H86" si="54">$C$4*$C$5</f>
        <v>387800</v>
      </c>
      <c r="I82" s="366">
        <f t="shared" ref="I82:I86" si="55">IF(G82="NA",1,H82*G82)</f>
        <v>0</v>
      </c>
      <c r="J82" s="386">
        <f>'SIMUL DB'!F231</f>
        <v>0</v>
      </c>
      <c r="K82" s="409">
        <f t="shared" ref="K82:K86" si="56">I82*J82</f>
        <v>0</v>
      </c>
      <c r="L82" s="410">
        <f>'SIMUL DB'!F232</f>
        <v>0</v>
      </c>
      <c r="M82" s="411">
        <f>'SIMUL DB'!F233</f>
        <v>0</v>
      </c>
      <c r="N82" s="385">
        <f t="shared" ref="N82:N86" si="57">$I82*(1-M82)</f>
        <v>0</v>
      </c>
      <c r="O82" s="385">
        <f t="shared" ref="O82:O86" si="58">$I82*(1-L82)</f>
        <v>0</v>
      </c>
      <c r="P82" s="410">
        <f>'SIMUL DB'!F234</f>
        <v>0</v>
      </c>
      <c r="Q82" s="411">
        <f>'SIMUL DB'!F235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06">
        <f>'SIMUL DB'!F242</f>
        <v>0</v>
      </c>
      <c r="D83" s="406">
        <f>'SIMUL DB'!F243</f>
        <v>0</v>
      </c>
      <c r="E83" s="407">
        <f t="shared" si="52"/>
        <v>0</v>
      </c>
      <c r="F83" s="407">
        <f t="shared" si="53"/>
        <v>0</v>
      </c>
      <c r="G83" s="408">
        <f>'SIMUL DB'!F244</f>
        <v>0</v>
      </c>
      <c r="H83" s="366">
        <f t="shared" si="54"/>
        <v>387800</v>
      </c>
      <c r="I83" s="385">
        <f t="shared" si="55"/>
        <v>0</v>
      </c>
      <c r="J83" s="386">
        <f>'SIMUL DB'!F245</f>
        <v>0</v>
      </c>
      <c r="K83" s="409">
        <f t="shared" si="56"/>
        <v>0</v>
      </c>
      <c r="L83" s="410">
        <f>'SIMUL DB'!F246</f>
        <v>0</v>
      </c>
      <c r="M83" s="411">
        <f>'SIMUL DB'!F247</f>
        <v>0</v>
      </c>
      <c r="N83" s="385">
        <f t="shared" si="57"/>
        <v>0</v>
      </c>
      <c r="O83" s="385">
        <f t="shared" si="58"/>
        <v>0</v>
      </c>
      <c r="P83" s="410">
        <f>'SIMUL DB'!F248</f>
        <v>0</v>
      </c>
      <c r="Q83" s="411">
        <f>'SIMUL DB'!F249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DB'!F256</f>
        <v>0</v>
      </c>
      <c r="D84" s="406">
        <f>'SIMUL DB'!F257</f>
        <v>0</v>
      </c>
      <c r="E84" s="407">
        <f t="shared" si="52"/>
        <v>0</v>
      </c>
      <c r="F84" s="407">
        <f t="shared" si="53"/>
        <v>0</v>
      </c>
      <c r="G84" s="408">
        <f>'SIMUL DB'!F258</f>
        <v>0</v>
      </c>
      <c r="H84" s="366">
        <f t="shared" si="54"/>
        <v>387800</v>
      </c>
      <c r="I84" s="385">
        <f t="shared" si="55"/>
        <v>0</v>
      </c>
      <c r="J84" s="386">
        <f>'SIMUL DB'!F259</f>
        <v>0</v>
      </c>
      <c r="K84" s="409">
        <f t="shared" si="56"/>
        <v>0</v>
      </c>
      <c r="L84" s="410">
        <f>'SIMUL DB'!F260</f>
        <v>0</v>
      </c>
      <c r="M84" s="411">
        <f>'SIMUL DB'!F261</f>
        <v>0</v>
      </c>
      <c r="N84" s="385">
        <f t="shared" si="57"/>
        <v>0</v>
      </c>
      <c r="O84" s="385">
        <f t="shared" si="58"/>
        <v>0</v>
      </c>
      <c r="P84" s="410">
        <f>'SIMUL DB'!F262</f>
        <v>0</v>
      </c>
      <c r="Q84" s="411">
        <f>'SIMUL DB'!F263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DB'!F270</f>
        <v>0</v>
      </c>
      <c r="D85" s="410">
        <f>'SIMUL DB'!F271</f>
        <v>0</v>
      </c>
      <c r="E85" s="407">
        <f t="shared" si="52"/>
        <v>0</v>
      </c>
      <c r="F85" s="407">
        <f t="shared" si="53"/>
        <v>0</v>
      </c>
      <c r="G85" s="408">
        <f>'SIMUL DB'!F272</f>
        <v>0</v>
      </c>
      <c r="H85" s="366">
        <f t="shared" si="54"/>
        <v>387800</v>
      </c>
      <c r="I85" s="385">
        <f t="shared" si="55"/>
        <v>0</v>
      </c>
      <c r="J85" s="386">
        <f>'SIMUL DB'!F273</f>
        <v>0</v>
      </c>
      <c r="K85" s="409">
        <f t="shared" si="56"/>
        <v>0</v>
      </c>
      <c r="L85" s="410">
        <f>'SIMUL DB'!F274</f>
        <v>0</v>
      </c>
      <c r="M85" s="411">
        <f>'SIMUL DB'!F275</f>
        <v>0</v>
      </c>
      <c r="N85" s="385">
        <f t="shared" si="57"/>
        <v>0</v>
      </c>
      <c r="O85" s="385">
        <f t="shared" si="58"/>
        <v>0</v>
      </c>
      <c r="P85" s="410">
        <f>'SIMUL DB'!F276</f>
        <v>0</v>
      </c>
      <c r="Q85" s="411">
        <f>'SIMUL DB'!F277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10">
        <f>'SIMUL DB'!F284</f>
        <v>0</v>
      </c>
      <c r="D86" s="410">
        <f>'SIMUL DB'!F285</f>
        <v>0</v>
      </c>
      <c r="E86" s="407">
        <f t="shared" si="52"/>
        <v>0</v>
      </c>
      <c r="F86" s="407">
        <f t="shared" si="53"/>
        <v>0</v>
      </c>
      <c r="G86" s="408">
        <f>'SIMUL DB'!F286</f>
        <v>0</v>
      </c>
      <c r="H86" s="366">
        <f t="shared" si="54"/>
        <v>387800</v>
      </c>
      <c r="I86" s="391">
        <f t="shared" si="55"/>
        <v>0</v>
      </c>
      <c r="J86" s="386">
        <f>'SIMUL DB'!F287</f>
        <v>0</v>
      </c>
      <c r="K86" s="409">
        <f t="shared" si="56"/>
        <v>0</v>
      </c>
      <c r="L86" s="410">
        <f>'SIMUL DB'!F288</f>
        <v>0</v>
      </c>
      <c r="M86" s="411">
        <f>'SIMUL DB'!F289</f>
        <v>0</v>
      </c>
      <c r="N86" s="385">
        <f t="shared" si="57"/>
        <v>0</v>
      </c>
      <c r="O86" s="385">
        <f t="shared" si="58"/>
        <v>0</v>
      </c>
      <c r="P86" s="410">
        <f>'SIMUL DB'!F290</f>
        <v>0</v>
      </c>
      <c r="Q86" s="411">
        <f>'SIMUL DB'!F291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06">
        <f>'SIMUL DB'!F298</f>
        <v>0</v>
      </c>
      <c r="D92" s="406">
        <f>'SIMUL DB'!F299</f>
        <v>0</v>
      </c>
      <c r="E92" s="407">
        <f t="shared" ref="E92:E96" si="70">IF(C92=0,0,K92-U92)</f>
        <v>0</v>
      </c>
      <c r="F92" s="407">
        <f t="shared" ref="F92:F96" si="71">IF(C92=0,0,K92-T92)</f>
        <v>0</v>
      </c>
      <c r="G92" s="428">
        <f>'SIMUL DB'!F300</f>
        <v>0</v>
      </c>
      <c r="H92" s="366">
        <f t="shared" ref="H92:H96" si="72">$C$4*$C$5</f>
        <v>387800</v>
      </c>
      <c r="I92" s="366">
        <f t="shared" ref="I92:I96" si="73">IF(G92="NA",1,H92*G92)</f>
        <v>0</v>
      </c>
      <c r="J92" s="386">
        <f>'SIMUL DB'!F301</f>
        <v>0</v>
      </c>
      <c r="K92" s="409">
        <f t="shared" ref="K92:K96" si="74">I92*J92</f>
        <v>0</v>
      </c>
      <c r="L92" s="410">
        <f>'SIMUL DB'!F302</f>
        <v>0</v>
      </c>
      <c r="M92" s="411">
        <f>'SIMUL DB'!F303</f>
        <v>0</v>
      </c>
      <c r="N92" s="385">
        <f t="shared" ref="N92:N96" si="75">$I92*(1-M92)</f>
        <v>0</v>
      </c>
      <c r="O92" s="385">
        <f t="shared" ref="O92:O96" si="76">$I92*(1-L92)</f>
        <v>0</v>
      </c>
      <c r="P92" s="410">
        <f>'SIMUL DB'!F304</f>
        <v>0</v>
      </c>
      <c r="Q92" s="411">
        <f>'SIMUL DB'!F305</f>
        <v>0</v>
      </c>
      <c r="R92" s="412">
        <f t="shared" ref="R92:R96" si="77">$J92*(1-Q92)</f>
        <v>0</v>
      </c>
      <c r="S92" s="412">
        <f t="shared" ref="S92:S96" si="78">$J92*(1-P92)</f>
        <v>0</v>
      </c>
      <c r="T92" s="407">
        <f t="shared" ref="T92:U92" si="79">R92*N92</f>
        <v>0</v>
      </c>
      <c r="U92" s="383">
        <f t="shared" si="79"/>
        <v>0</v>
      </c>
      <c r="W92" s="244" t="e">
        <f t="shared" ref="W92:W97" si="80">1-(U92/$K92)</f>
        <v>#DIV/0!</v>
      </c>
      <c r="X92" s="413" t="e">
        <f t="shared" ref="X92:X97" si="81">1-(T92/$K92)</f>
        <v>#DIV/0!</v>
      </c>
    </row>
    <row r="93" spans="1:26" ht="15.75" customHeight="1" x14ac:dyDescent="0.2">
      <c r="B93" s="405" t="s">
        <v>189</v>
      </c>
      <c r="C93" s="406">
        <f>'SIMUL DB'!F312</f>
        <v>0</v>
      </c>
      <c r="D93" s="406">
        <f>'SIMUL DB'!F313</f>
        <v>0</v>
      </c>
      <c r="E93" s="407">
        <f t="shared" si="70"/>
        <v>0</v>
      </c>
      <c r="F93" s="407">
        <f t="shared" si="71"/>
        <v>0</v>
      </c>
      <c r="G93" s="428">
        <f>'SIMUL DB'!F314</f>
        <v>0</v>
      </c>
      <c r="H93" s="366">
        <f t="shared" si="72"/>
        <v>387800</v>
      </c>
      <c r="I93" s="385">
        <f t="shared" si="73"/>
        <v>0</v>
      </c>
      <c r="J93" s="386">
        <f>'SIMUL DB'!F315</f>
        <v>0</v>
      </c>
      <c r="K93" s="409">
        <f t="shared" si="74"/>
        <v>0</v>
      </c>
      <c r="L93" s="410">
        <f>'SIMUL DB'!F316</f>
        <v>0</v>
      </c>
      <c r="M93" s="411">
        <f>'SIMUL DB'!F317</f>
        <v>0</v>
      </c>
      <c r="N93" s="385">
        <f t="shared" si="75"/>
        <v>0</v>
      </c>
      <c r="O93" s="385">
        <f t="shared" si="76"/>
        <v>0</v>
      </c>
      <c r="P93" s="410">
        <f>'SIMUL DB'!F318</f>
        <v>0</v>
      </c>
      <c r="Q93" s="411">
        <f>'SIMUL DB'!F319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06">
        <f>'SIMUL DB'!F326</f>
        <v>0</v>
      </c>
      <c r="D94" s="406">
        <f>'SIMUL DB'!F327</f>
        <v>0</v>
      </c>
      <c r="E94" s="407">
        <f t="shared" si="70"/>
        <v>0</v>
      </c>
      <c r="F94" s="407">
        <f t="shared" si="71"/>
        <v>0</v>
      </c>
      <c r="G94" s="428">
        <f>'SIMUL DB'!F328</f>
        <v>0</v>
      </c>
      <c r="H94" s="366">
        <f t="shared" si="72"/>
        <v>387800</v>
      </c>
      <c r="I94" s="385">
        <f t="shared" si="73"/>
        <v>0</v>
      </c>
      <c r="J94" s="386">
        <f>'SIMUL DB'!F329</f>
        <v>0</v>
      </c>
      <c r="K94" s="409">
        <f t="shared" si="74"/>
        <v>0</v>
      </c>
      <c r="L94" s="410">
        <f>'SIMUL DB'!F330</f>
        <v>0</v>
      </c>
      <c r="M94" s="411">
        <f>'SIMUL DB'!F331</f>
        <v>0</v>
      </c>
      <c r="N94" s="385">
        <f t="shared" si="75"/>
        <v>0</v>
      </c>
      <c r="O94" s="385">
        <f t="shared" si="76"/>
        <v>0</v>
      </c>
      <c r="P94" s="410">
        <f>'SIMUL DB'!F332</f>
        <v>0</v>
      </c>
      <c r="Q94" s="411">
        <f>'SIMUL DB'!F333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06">
        <f>'SIMUL DB'!F340</f>
        <v>0</v>
      </c>
      <c r="D95" s="406">
        <f>'SIMUL DB'!F341</f>
        <v>0</v>
      </c>
      <c r="E95" s="407">
        <f t="shared" si="70"/>
        <v>0</v>
      </c>
      <c r="F95" s="407">
        <f t="shared" si="71"/>
        <v>0</v>
      </c>
      <c r="G95" s="428">
        <f>'SIMUL DB'!F342</f>
        <v>0</v>
      </c>
      <c r="H95" s="366">
        <f t="shared" si="72"/>
        <v>387800</v>
      </c>
      <c r="I95" s="385">
        <f t="shared" si="73"/>
        <v>0</v>
      </c>
      <c r="J95" s="386">
        <f>'SIMUL DB'!F343</f>
        <v>0</v>
      </c>
      <c r="K95" s="409">
        <f t="shared" si="74"/>
        <v>0</v>
      </c>
      <c r="L95" s="410">
        <f>'SIMUL DB'!F344</f>
        <v>0</v>
      </c>
      <c r="M95" s="411">
        <f>'SIMUL DB'!F345</f>
        <v>0</v>
      </c>
      <c r="N95" s="385">
        <f t="shared" si="75"/>
        <v>0</v>
      </c>
      <c r="O95" s="385">
        <f t="shared" si="76"/>
        <v>0</v>
      </c>
      <c r="P95" s="410">
        <f>'SIMUL DB'!F346</f>
        <v>0</v>
      </c>
      <c r="Q95" s="411">
        <f>'SIMUL DB'!F347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DB'!F354</f>
        <v>0</v>
      </c>
      <c r="D96" s="406">
        <f>'SIMUL DB'!F355</f>
        <v>0</v>
      </c>
      <c r="E96" s="407">
        <f t="shared" si="70"/>
        <v>0</v>
      </c>
      <c r="F96" s="407">
        <f t="shared" si="71"/>
        <v>0</v>
      </c>
      <c r="G96" s="428">
        <f>'SIMUL DB'!F356</f>
        <v>0</v>
      </c>
      <c r="H96" s="366">
        <f t="shared" si="72"/>
        <v>387800</v>
      </c>
      <c r="I96" s="391">
        <f t="shared" si="73"/>
        <v>0</v>
      </c>
      <c r="J96" s="386">
        <f>'SIMUL DB'!F357</f>
        <v>0</v>
      </c>
      <c r="K96" s="409">
        <f t="shared" si="74"/>
        <v>0</v>
      </c>
      <c r="L96" s="410">
        <f>'SIMUL DB'!F358</f>
        <v>0</v>
      </c>
      <c r="M96" s="411">
        <f>'SIMUL DB'!F359</f>
        <v>0</v>
      </c>
      <c r="N96" s="385">
        <f t="shared" si="75"/>
        <v>0</v>
      </c>
      <c r="O96" s="385">
        <f t="shared" si="76"/>
        <v>0</v>
      </c>
      <c r="P96" s="410">
        <f>'SIMUL DB'!F360</f>
        <v>0</v>
      </c>
      <c r="Q96" s="411">
        <f>'SIMUL DB'!F361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0</v>
      </c>
      <c r="F97" s="421">
        <f t="shared" si="86"/>
        <v>0</v>
      </c>
      <c r="G97" s="419"/>
      <c r="H97" s="422"/>
      <c r="I97" s="423"/>
      <c r="J97" s="68"/>
      <c r="K97" s="425">
        <f>SUM(K92:K96)</f>
        <v>0</v>
      </c>
      <c r="L97" s="419"/>
      <c r="M97" s="424"/>
      <c r="N97" s="424"/>
      <c r="O97" s="420"/>
      <c r="P97" s="419"/>
      <c r="Q97" s="424"/>
      <c r="R97" s="424"/>
      <c r="S97" s="426"/>
      <c r="T97" s="421">
        <f t="shared" ref="T97:U97" si="87">SUM(T92:T96)</f>
        <v>0</v>
      </c>
      <c r="U97" s="426">
        <f t="shared" si="87"/>
        <v>0</v>
      </c>
      <c r="V97" s="68"/>
      <c r="W97" s="248" t="e">
        <f t="shared" si="80"/>
        <v>#DIV/0!</v>
      </c>
      <c r="X97" s="427" t="e">
        <f t="shared" si="81"/>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47.7109375" customWidth="1"/>
    <col min="3" max="3" width="34.7109375" customWidth="1"/>
    <col min="4" max="4" width="25.28515625" customWidth="1"/>
    <col min="5" max="6" width="16.7109375" customWidth="1"/>
    <col min="7" max="8" width="17.7109375" customWidth="1"/>
    <col min="9" max="9" width="10.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DB'!G1</f>
        <v>1. Lampost</v>
      </c>
      <c r="G2" s="288"/>
    </row>
    <row r="3" spans="1:26" ht="15.75" customHeight="1" x14ac:dyDescent="0.2">
      <c r="B3" s="291" t="s">
        <v>627</v>
      </c>
      <c r="C3" s="352" t="str">
        <f>'SIMUL DB'!G2</f>
        <v>2. Smart Lampost</v>
      </c>
      <c r="G3" s="288"/>
    </row>
    <row r="4" spans="1:26" ht="15.75" customHeight="1" x14ac:dyDescent="0.2">
      <c r="B4" s="289" t="s">
        <v>628</v>
      </c>
      <c r="C4" s="293">
        <f>'Outputs 1'!C3</f>
        <v>554000</v>
      </c>
      <c r="G4" s="288"/>
    </row>
    <row r="5" spans="1:26" ht="15.75" customHeight="1" x14ac:dyDescent="0.2">
      <c r="B5" s="294" t="s">
        <v>629</v>
      </c>
      <c r="C5" s="364">
        <v>0.7</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Group 1. Lampost / 2. Smart Lampost</v>
      </c>
      <c r="C8" s="298"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300"/>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387800</v>
      </c>
      <c r="D11" s="305">
        <f>C4*C5</f>
        <v>387800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Smart Lampost #</v>
      </c>
      <c r="C12" s="304">
        <f t="shared" ref="C12:D12" si="1">$H45</f>
        <v>387800</v>
      </c>
      <c r="D12" s="305">
        <f t="shared" si="1"/>
        <v>387800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824462800</v>
      </c>
      <c r="D13" s="120">
        <f t="shared" si="2"/>
        <v>2709558600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814380000</v>
      </c>
      <c r="D14" s="314">
        <f t="shared" si="3"/>
        <v>2675820000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10082800</v>
      </c>
      <c r="D15" s="316">
        <f t="shared" si="4"/>
        <v>33738600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34902000</v>
      </c>
      <c r="D16" s="319">
        <f t="shared" si="5"/>
        <v>104706000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184">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184">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184">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outlineLevel="1" x14ac:dyDescent="0.2">
      <c r="A22" s="13"/>
      <c r="B22" s="315">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26">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70">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-34902000</v>
      </c>
      <c r="D29" s="330">
        <f t="shared" si="20"/>
        <v>-104706000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0</v>
      </c>
      <c r="D30" s="363">
        <f t="shared" si="21"/>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outlineLevel="1" x14ac:dyDescent="0.2">
      <c r="A31" s="13"/>
      <c r="B31" s="184">
        <f t="shared" ref="B31:B35" si="22">C92</f>
        <v>0</v>
      </c>
      <c r="C31" s="106">
        <f t="shared" ref="C31:D31" si="23">E92*12</f>
        <v>0</v>
      </c>
      <c r="D31" s="314">
        <f t="shared" si="23"/>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184">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184">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184">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315">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collapsed="1" x14ac:dyDescent="0.2">
      <c r="A36" s="13"/>
      <c r="B36" s="332" t="s">
        <v>543</v>
      </c>
      <c r="C36" s="333">
        <f t="shared" ref="C36:D36" si="28">C29+C30</f>
        <v>-34902000</v>
      </c>
      <c r="D36" s="334">
        <f t="shared" si="28"/>
        <v>-104706000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2126</v>
      </c>
      <c r="D38" s="338">
        <f t="shared" si="29"/>
        <v>6987</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-4.2333019755409221E-2</v>
      </c>
      <c r="D39" s="340">
        <f t="shared" si="30"/>
        <v>-3.8643194504079006E-2</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-4.2333019755409221E-2</v>
      </c>
      <c r="D40" s="344">
        <f t="shared" si="31"/>
        <v>-3.8643194504079006E-2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DB'!G3</f>
        <v>Smart Lampost</v>
      </c>
      <c r="D45" s="377">
        <f t="shared" ref="D45:D49" si="32">H45*I45</f>
        <v>814380000</v>
      </c>
      <c r="E45" s="378">
        <f t="shared" ref="E45:E49" si="33">H45*J45</f>
        <v>2675820000</v>
      </c>
      <c r="F45" s="379">
        <f>'SIMUL DB'!G6</f>
        <v>1</v>
      </c>
      <c r="G45" s="366">
        <f t="shared" ref="G45:G49" si="34">$C$4*$C$5</f>
        <v>387800</v>
      </c>
      <c r="H45" s="366">
        <f t="shared" ref="H45:H49" si="35">IF(F45="NA",1,G45*F45)</f>
        <v>387800</v>
      </c>
      <c r="I45" s="380">
        <f>'SIMUL DB'!G7</f>
        <v>2100</v>
      </c>
      <c r="J45" s="380">
        <f>'SIMUL DB'!G8</f>
        <v>6900</v>
      </c>
    </row>
    <row r="46" spans="1:26" ht="15.75" customHeight="1" x14ac:dyDescent="0.2">
      <c r="B46" s="336" t="s">
        <v>189</v>
      </c>
      <c r="C46" s="381">
        <f>'SIMUL DB'!G15</f>
        <v>0</v>
      </c>
      <c r="D46" s="382">
        <f t="shared" si="32"/>
        <v>0</v>
      </c>
      <c r="E46" s="383">
        <f t="shared" si="33"/>
        <v>0</v>
      </c>
      <c r="F46" s="384">
        <f>'SIMUL DB'!G18</f>
        <v>0</v>
      </c>
      <c r="G46" s="366">
        <f t="shared" si="34"/>
        <v>387800</v>
      </c>
      <c r="H46" s="385">
        <f t="shared" si="35"/>
        <v>0</v>
      </c>
      <c r="I46" s="386">
        <f>'SIMUL DB'!G19</f>
        <v>0</v>
      </c>
      <c r="J46" s="386">
        <f>'SIMUL DB'!G20</f>
        <v>0</v>
      </c>
    </row>
    <row r="47" spans="1:26" ht="15.75" customHeight="1" x14ac:dyDescent="0.2">
      <c r="B47" s="336" t="s">
        <v>254</v>
      </c>
      <c r="C47" s="381">
        <f>'SIMUL DB'!G27</f>
        <v>0</v>
      </c>
      <c r="D47" s="382">
        <f t="shared" si="32"/>
        <v>0</v>
      </c>
      <c r="E47" s="383">
        <f t="shared" si="33"/>
        <v>0</v>
      </c>
      <c r="F47" s="384">
        <f>'SIMUL DB'!G30</f>
        <v>0</v>
      </c>
      <c r="G47" s="366">
        <f t="shared" si="34"/>
        <v>387800</v>
      </c>
      <c r="H47" s="385">
        <f t="shared" si="35"/>
        <v>0</v>
      </c>
      <c r="I47" s="386">
        <f>'SIMUL DB'!G31</f>
        <v>0</v>
      </c>
      <c r="J47" s="386">
        <f>'SIMUL DB'!G32</f>
        <v>0</v>
      </c>
    </row>
    <row r="48" spans="1:26" ht="15.75" customHeight="1" x14ac:dyDescent="0.2">
      <c r="B48" s="336" t="s">
        <v>272</v>
      </c>
      <c r="C48" s="381">
        <f>'SIMUL DB'!G39</f>
        <v>0</v>
      </c>
      <c r="D48" s="382">
        <f t="shared" si="32"/>
        <v>0</v>
      </c>
      <c r="E48" s="383">
        <f t="shared" si="33"/>
        <v>0</v>
      </c>
      <c r="F48" s="384">
        <f>'SIMUL DB'!G42</f>
        <v>0</v>
      </c>
      <c r="G48" s="366">
        <f t="shared" si="34"/>
        <v>387800</v>
      </c>
      <c r="H48" s="385">
        <f t="shared" si="35"/>
        <v>0</v>
      </c>
      <c r="I48" s="386">
        <f>'SIMUL DB'!G43</f>
        <v>0</v>
      </c>
      <c r="J48" s="386">
        <f>'SIMUL DB'!G44</f>
        <v>0</v>
      </c>
    </row>
    <row r="49" spans="1:26" ht="15.75" customHeight="1" x14ac:dyDescent="0.2">
      <c r="B49" s="387" t="s">
        <v>273</v>
      </c>
      <c r="C49" s="381">
        <f>'SIMUL DB'!G51</f>
        <v>0</v>
      </c>
      <c r="D49" s="388">
        <f t="shared" si="32"/>
        <v>0</v>
      </c>
      <c r="E49" s="389">
        <f t="shared" si="33"/>
        <v>0</v>
      </c>
      <c r="F49" s="390">
        <f>'SIMUL DB'!G54</f>
        <v>0</v>
      </c>
      <c r="G49" s="366">
        <f t="shared" si="34"/>
        <v>387800</v>
      </c>
      <c r="H49" s="391">
        <f t="shared" si="35"/>
        <v>0</v>
      </c>
      <c r="I49" s="392">
        <f>'SIMUL DB'!G55</f>
        <v>0</v>
      </c>
      <c r="J49" s="392">
        <f>'SIMUL DB'!G56</f>
        <v>0</v>
      </c>
    </row>
    <row r="50" spans="1:26" ht="15.75" customHeight="1" x14ac:dyDescent="0.2">
      <c r="B50" s="328" t="s">
        <v>989</v>
      </c>
      <c r="C50" s="90"/>
      <c r="D50" s="393">
        <f t="shared" ref="D50:E50" si="36">SUM(D45:D49)</f>
        <v>814380000</v>
      </c>
      <c r="E50" s="394">
        <f t="shared" si="36"/>
        <v>2675820000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DB'!G63</f>
        <v>Instllation of smart Lampost</v>
      </c>
      <c r="D54" s="377">
        <f t="shared" ref="D54:D58" si="37">H54*I54</f>
        <v>10082800</v>
      </c>
      <c r="E54" s="378">
        <f t="shared" ref="E54:E58" si="38">H54*J54</f>
        <v>33738600</v>
      </c>
      <c r="F54" s="379">
        <f>'SIMUL DB'!G65</f>
        <v>1</v>
      </c>
      <c r="G54" s="366">
        <f t="shared" ref="G54:G58" si="39">$C$4*$C$5</f>
        <v>387800</v>
      </c>
      <c r="H54" s="366">
        <f t="shared" ref="H54:H58" si="40">IF(F54="NA",1,G54*F54)</f>
        <v>387800</v>
      </c>
      <c r="I54" s="380">
        <f>'SIMUL DB'!G66</f>
        <v>26</v>
      </c>
      <c r="J54" s="380">
        <f>'SIMUL DB'!G67</f>
        <v>87</v>
      </c>
    </row>
    <row r="55" spans="1:26" ht="15.75" customHeight="1" x14ac:dyDescent="0.2">
      <c r="B55" s="336" t="s">
        <v>189</v>
      </c>
      <c r="C55" s="376">
        <f>'SIMUL DB'!G74</f>
        <v>0</v>
      </c>
      <c r="D55" s="382">
        <f t="shared" si="37"/>
        <v>0</v>
      </c>
      <c r="E55" s="383">
        <f t="shared" si="38"/>
        <v>0</v>
      </c>
      <c r="F55" s="384">
        <f>'SIMUL DB'!G76</f>
        <v>0</v>
      </c>
      <c r="G55" s="366">
        <f t="shared" si="39"/>
        <v>387800</v>
      </c>
      <c r="H55" s="385">
        <f t="shared" si="40"/>
        <v>0</v>
      </c>
      <c r="I55" s="386">
        <f>'SIMUL DB'!G77</f>
        <v>0</v>
      </c>
      <c r="J55" s="386">
        <f>'SIMUL DB'!G78</f>
        <v>0</v>
      </c>
    </row>
    <row r="56" spans="1:26" ht="15.75" customHeight="1" x14ac:dyDescent="0.2">
      <c r="B56" s="336" t="s">
        <v>254</v>
      </c>
      <c r="C56" s="376">
        <f>'SIMUL DB'!G85</f>
        <v>0</v>
      </c>
      <c r="D56" s="382">
        <f t="shared" si="37"/>
        <v>0</v>
      </c>
      <c r="E56" s="383">
        <f t="shared" si="38"/>
        <v>0</v>
      </c>
      <c r="F56" s="384">
        <f>'SIMUL DB'!G87</f>
        <v>0</v>
      </c>
      <c r="G56" s="366">
        <f t="shared" si="39"/>
        <v>387800</v>
      </c>
      <c r="H56" s="385">
        <f t="shared" si="40"/>
        <v>0</v>
      </c>
      <c r="I56" s="386">
        <f>'SIMUL DB'!G88</f>
        <v>0</v>
      </c>
      <c r="J56" s="386">
        <f>'SIMUL DB'!G89</f>
        <v>0</v>
      </c>
    </row>
    <row r="57" spans="1:26" ht="15.75" customHeight="1" x14ac:dyDescent="0.2">
      <c r="B57" s="336" t="s">
        <v>272</v>
      </c>
      <c r="C57" s="376">
        <f>'SIMUL DB'!G96</f>
        <v>0</v>
      </c>
      <c r="D57" s="382">
        <f t="shared" si="37"/>
        <v>0</v>
      </c>
      <c r="E57" s="383">
        <f t="shared" si="38"/>
        <v>0</v>
      </c>
      <c r="F57" s="384">
        <f>'SIMUL DB'!G98</f>
        <v>0</v>
      </c>
      <c r="G57" s="366">
        <f t="shared" si="39"/>
        <v>387800</v>
      </c>
      <c r="H57" s="385">
        <f t="shared" si="40"/>
        <v>0</v>
      </c>
      <c r="I57" s="386">
        <f>'SIMUL DB'!G99</f>
        <v>0</v>
      </c>
      <c r="J57" s="386">
        <f>'SIMUL DB'!G100</f>
        <v>0</v>
      </c>
    </row>
    <row r="58" spans="1:26" ht="15.75" customHeight="1" x14ac:dyDescent="0.2">
      <c r="B58" s="387" t="s">
        <v>273</v>
      </c>
      <c r="C58" s="376">
        <f>'SIMUL DB'!G107</f>
        <v>0</v>
      </c>
      <c r="D58" s="388">
        <f t="shared" si="37"/>
        <v>0</v>
      </c>
      <c r="E58" s="389">
        <f t="shared" si="38"/>
        <v>0</v>
      </c>
      <c r="F58" s="390">
        <f>'SIMUL DB'!G109</f>
        <v>0</v>
      </c>
      <c r="G58" s="366">
        <f t="shared" si="39"/>
        <v>387800</v>
      </c>
      <c r="H58" s="391">
        <f t="shared" si="40"/>
        <v>0</v>
      </c>
      <c r="I58" s="392">
        <f>'SIMUL DB'!G110</f>
        <v>0</v>
      </c>
      <c r="J58" s="392">
        <f>'SIMUL DB'!G111</f>
        <v>0</v>
      </c>
    </row>
    <row r="59" spans="1:26" ht="15.75" customHeight="1" x14ac:dyDescent="0.2">
      <c r="B59" s="328" t="s">
        <v>989</v>
      </c>
      <c r="C59" s="90"/>
      <c r="D59" s="393">
        <f t="shared" ref="D59:E59" si="41">SUM(D54:D58)</f>
        <v>10082800</v>
      </c>
      <c r="E59" s="394">
        <f t="shared" si="41"/>
        <v>33738600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DB'!G118</f>
        <v>Maintenance of smart lamppost</v>
      </c>
      <c r="D63" s="377">
        <f t="shared" ref="D63:D67" si="42">H63*I63</f>
        <v>2908500</v>
      </c>
      <c r="E63" s="378">
        <f t="shared" ref="E63:E67" si="43">H63*J63</f>
        <v>8725500</v>
      </c>
      <c r="F63" s="384">
        <f>'SIMUL DB'!G120</f>
        <v>1</v>
      </c>
      <c r="G63" s="366">
        <f t="shared" ref="G63:G67" si="44">$C$4*$C$5</f>
        <v>387800</v>
      </c>
      <c r="H63" s="366">
        <f t="shared" ref="H63:H67" si="45">IF(F63="NA",1,G63*F63)</f>
        <v>387800</v>
      </c>
      <c r="I63" s="380">
        <f>'SIMUL DB'!G121</f>
        <v>7.5</v>
      </c>
      <c r="J63" s="380">
        <f>'SIMUL DB'!G122</f>
        <v>22.5</v>
      </c>
    </row>
    <row r="64" spans="1:26" ht="15.75" customHeight="1" x14ac:dyDescent="0.2">
      <c r="B64" s="336" t="s">
        <v>189</v>
      </c>
      <c r="C64" s="376">
        <f>'SIMUL DB'!G129</f>
        <v>0</v>
      </c>
      <c r="D64" s="382">
        <f t="shared" si="42"/>
        <v>0</v>
      </c>
      <c r="E64" s="383">
        <f t="shared" si="43"/>
        <v>0</v>
      </c>
      <c r="F64" s="384">
        <f>'SIMUL DB'!G131</f>
        <v>0</v>
      </c>
      <c r="G64" s="366">
        <f t="shared" si="44"/>
        <v>387800</v>
      </c>
      <c r="H64" s="385">
        <f t="shared" si="45"/>
        <v>0</v>
      </c>
      <c r="I64" s="386">
        <f>'SIMUL DB'!G132</f>
        <v>0</v>
      </c>
      <c r="J64" s="386">
        <f>'SIMUL DB'!G133</f>
        <v>0</v>
      </c>
    </row>
    <row r="65" spans="1:26" ht="15.75" customHeight="1" x14ac:dyDescent="0.2">
      <c r="B65" s="336" t="s">
        <v>254</v>
      </c>
      <c r="C65" s="376">
        <f>'SIMUL DB'!G140</f>
        <v>0</v>
      </c>
      <c r="D65" s="382">
        <f t="shared" si="42"/>
        <v>0</v>
      </c>
      <c r="E65" s="383">
        <f t="shared" si="43"/>
        <v>0</v>
      </c>
      <c r="F65" s="384">
        <f>'SIMUL DB'!G142</f>
        <v>0</v>
      </c>
      <c r="G65" s="366">
        <f t="shared" si="44"/>
        <v>387800</v>
      </c>
      <c r="H65" s="385">
        <f t="shared" si="45"/>
        <v>0</v>
      </c>
      <c r="I65" s="386">
        <f>'SIMUL DB'!G143</f>
        <v>0</v>
      </c>
      <c r="J65" s="386">
        <f>'SIMUL DB'!G144</f>
        <v>0</v>
      </c>
    </row>
    <row r="66" spans="1:26" ht="15.75" customHeight="1" x14ac:dyDescent="0.2">
      <c r="B66" s="336" t="s">
        <v>272</v>
      </c>
      <c r="C66" s="376">
        <f>'SIMUL DB'!G151</f>
        <v>0</v>
      </c>
      <c r="D66" s="382">
        <f t="shared" si="42"/>
        <v>0</v>
      </c>
      <c r="E66" s="383">
        <f t="shared" si="43"/>
        <v>0</v>
      </c>
      <c r="F66" s="384">
        <f>'SIMUL DB'!G153</f>
        <v>0</v>
      </c>
      <c r="G66" s="366">
        <f t="shared" si="44"/>
        <v>387800</v>
      </c>
      <c r="H66" s="385">
        <f t="shared" si="45"/>
        <v>0</v>
      </c>
      <c r="I66" s="386">
        <f>'SIMUL DB'!G154</f>
        <v>0</v>
      </c>
      <c r="J66" s="386">
        <f>'SIMUL DB'!G155</f>
        <v>0</v>
      </c>
    </row>
    <row r="67" spans="1:26" ht="15.75" customHeight="1" x14ac:dyDescent="0.2">
      <c r="B67" s="387" t="s">
        <v>273</v>
      </c>
      <c r="C67" s="376">
        <f>'SIMUL DB'!G162</f>
        <v>0</v>
      </c>
      <c r="D67" s="388">
        <f t="shared" si="42"/>
        <v>0</v>
      </c>
      <c r="E67" s="389">
        <f t="shared" si="43"/>
        <v>0</v>
      </c>
      <c r="F67" s="390">
        <f>'SIMUL DB'!G164</f>
        <v>0</v>
      </c>
      <c r="G67" s="366">
        <f t="shared" si="44"/>
        <v>387800</v>
      </c>
      <c r="H67" s="391">
        <f t="shared" si="45"/>
        <v>0</v>
      </c>
      <c r="I67" s="392">
        <f>'SIMUL DB'!G165</f>
        <v>0</v>
      </c>
      <c r="J67" s="392">
        <f>'SIMUL DB'!G166</f>
        <v>0</v>
      </c>
    </row>
    <row r="68" spans="1:26" ht="15.75" customHeight="1" x14ac:dyDescent="0.2">
      <c r="B68" s="328" t="s">
        <v>989</v>
      </c>
      <c r="C68" s="90"/>
      <c r="D68" s="393">
        <f t="shared" ref="D68:E68" si="46">SUM(D63:D67)</f>
        <v>2908500</v>
      </c>
      <c r="E68" s="394">
        <f t="shared" si="46"/>
        <v>8725500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76">
        <f>'SIMUL DB'!G173</f>
        <v>0</v>
      </c>
      <c r="D72" s="377">
        <f t="shared" ref="D72:D76" si="47">H72*I72</f>
        <v>0</v>
      </c>
      <c r="E72" s="378">
        <f t="shared" ref="E72:E76" si="48">H72*J72</f>
        <v>0</v>
      </c>
      <c r="F72" s="379">
        <f>'SIMUL DB'!G175</f>
        <v>0</v>
      </c>
      <c r="G72" s="366">
        <f t="shared" ref="G72:G76" si="49">$C$4*$C$5</f>
        <v>387800</v>
      </c>
      <c r="H72" s="366">
        <f t="shared" ref="H72:H76" si="50">IF(F72="NA",1,G72*F72)</f>
        <v>0</v>
      </c>
      <c r="I72" s="380">
        <f>'SIMUL DB'!G176</f>
        <v>0</v>
      </c>
      <c r="J72" s="380">
        <f>'SIMUL DB'!G177</f>
        <v>0</v>
      </c>
    </row>
    <row r="73" spans="1:26" ht="15.75" customHeight="1" x14ac:dyDescent="0.2">
      <c r="B73" s="336" t="s">
        <v>189</v>
      </c>
      <c r="C73" s="381">
        <f>'SIMUL DB'!G184</f>
        <v>0</v>
      </c>
      <c r="D73" s="382">
        <f t="shared" si="47"/>
        <v>0</v>
      </c>
      <c r="E73" s="383">
        <f t="shared" si="48"/>
        <v>0</v>
      </c>
      <c r="F73" s="384">
        <f>'SIMUL DB'!G186</f>
        <v>0</v>
      </c>
      <c r="G73" s="366">
        <f t="shared" si="49"/>
        <v>387800</v>
      </c>
      <c r="H73" s="385">
        <f t="shared" si="50"/>
        <v>0</v>
      </c>
      <c r="I73" s="386">
        <f>'SIMUL DB'!G187</f>
        <v>0</v>
      </c>
      <c r="J73" s="386">
        <f>'SIMUL DB'!G188</f>
        <v>0</v>
      </c>
    </row>
    <row r="74" spans="1:26" ht="15.75" customHeight="1" x14ac:dyDescent="0.2">
      <c r="B74" s="336" t="s">
        <v>254</v>
      </c>
      <c r="C74" s="376">
        <f>'SIMUL DB'!G195</f>
        <v>0</v>
      </c>
      <c r="D74" s="382">
        <f t="shared" si="47"/>
        <v>0</v>
      </c>
      <c r="E74" s="383">
        <f t="shared" si="48"/>
        <v>0</v>
      </c>
      <c r="F74" s="384">
        <f>'SIMUL DB'!G197</f>
        <v>0</v>
      </c>
      <c r="G74" s="366">
        <f t="shared" si="49"/>
        <v>387800</v>
      </c>
      <c r="H74" s="385">
        <f t="shared" si="50"/>
        <v>0</v>
      </c>
      <c r="I74" s="386">
        <f>'SIMUL DB'!G198</f>
        <v>0</v>
      </c>
      <c r="J74" s="386">
        <f>'SIMUL DB'!G199</f>
        <v>0</v>
      </c>
    </row>
    <row r="75" spans="1:26" ht="15.75" customHeight="1" x14ac:dyDescent="0.2">
      <c r="B75" s="336" t="s">
        <v>272</v>
      </c>
      <c r="C75" s="376">
        <f>'SIMUL DB'!G206</f>
        <v>0</v>
      </c>
      <c r="D75" s="382">
        <f t="shared" si="47"/>
        <v>0</v>
      </c>
      <c r="E75" s="383">
        <f t="shared" si="48"/>
        <v>0</v>
      </c>
      <c r="F75" s="384">
        <f>'SIMUL DB'!G208</f>
        <v>0</v>
      </c>
      <c r="G75" s="366">
        <f t="shared" si="49"/>
        <v>387800</v>
      </c>
      <c r="H75" s="385">
        <f t="shared" si="50"/>
        <v>0</v>
      </c>
      <c r="I75" s="386">
        <f>'SIMUL DB'!G209</f>
        <v>0</v>
      </c>
      <c r="J75" s="386">
        <f>'SIMUL DB'!G210</f>
        <v>0</v>
      </c>
    </row>
    <row r="76" spans="1:26" ht="15.75" customHeight="1" x14ac:dyDescent="0.2">
      <c r="B76" s="387" t="s">
        <v>273</v>
      </c>
      <c r="C76" s="376">
        <f>'SIMUL DB'!G217</f>
        <v>0</v>
      </c>
      <c r="D76" s="388">
        <f t="shared" si="47"/>
        <v>0</v>
      </c>
      <c r="E76" s="389">
        <f t="shared" si="48"/>
        <v>0</v>
      </c>
      <c r="F76" s="390">
        <f>'SIMUL DB'!G219</f>
        <v>0</v>
      </c>
      <c r="G76" s="366">
        <f t="shared" si="49"/>
        <v>387800</v>
      </c>
      <c r="H76" s="391">
        <f t="shared" si="50"/>
        <v>0</v>
      </c>
      <c r="I76" s="392">
        <f>'SIMUL DB'!G220</f>
        <v>0</v>
      </c>
      <c r="J76" s="392">
        <f>'SIMUL DB'!G221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DB'!G228</f>
        <v>0</v>
      </c>
      <c r="D82" s="406">
        <f>'SIMUL DB'!G229</f>
        <v>0</v>
      </c>
      <c r="E82" s="407">
        <f t="shared" ref="E82:E86" si="52">IF(C82=0,0,K82-U82)</f>
        <v>0</v>
      </c>
      <c r="F82" s="407">
        <f t="shared" ref="F82:F86" si="53">IF(C82=0,0,K82-T82)</f>
        <v>0</v>
      </c>
      <c r="G82" s="408">
        <f>'SIMUL DB'!G230</f>
        <v>0</v>
      </c>
      <c r="H82" s="366">
        <f t="shared" ref="H82:H86" si="54">$C$4*$C$5</f>
        <v>387800</v>
      </c>
      <c r="I82" s="366">
        <f t="shared" ref="I82:I86" si="55">IF(G82="NA",1,H82*G82)</f>
        <v>0</v>
      </c>
      <c r="J82" s="386">
        <f>'SIMUL DB'!G231</f>
        <v>0</v>
      </c>
      <c r="K82" s="409">
        <f t="shared" ref="K82:K86" si="56">I82*J82</f>
        <v>0</v>
      </c>
      <c r="L82" s="410">
        <f>'SIMUL DB'!G232</f>
        <v>0</v>
      </c>
      <c r="M82" s="411">
        <f>'SIMUL DB'!G233</f>
        <v>0</v>
      </c>
      <c r="N82" s="385">
        <f t="shared" ref="N82:N86" si="57">$I82*(1-M82)</f>
        <v>0</v>
      </c>
      <c r="O82" s="385">
        <f t="shared" ref="O82:O86" si="58">$I82*(1-L82)</f>
        <v>0</v>
      </c>
      <c r="P82" s="410">
        <f>'SIMUL DB'!G234</f>
        <v>0</v>
      </c>
      <c r="Q82" s="411">
        <f>'SIMUL DB'!G235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06">
        <f>'SIMUL DB'!G242</f>
        <v>0</v>
      </c>
      <c r="D83" s="406">
        <f>'SIMUL DB'!G243</f>
        <v>0</v>
      </c>
      <c r="E83" s="407">
        <f t="shared" si="52"/>
        <v>0</v>
      </c>
      <c r="F83" s="407">
        <f t="shared" si="53"/>
        <v>0</v>
      </c>
      <c r="G83" s="408">
        <f>'SIMUL DB'!G244</f>
        <v>0</v>
      </c>
      <c r="H83" s="366">
        <f t="shared" si="54"/>
        <v>387800</v>
      </c>
      <c r="I83" s="385">
        <f t="shared" si="55"/>
        <v>0</v>
      </c>
      <c r="J83" s="386">
        <f>'SIMUL DB'!G245</f>
        <v>0</v>
      </c>
      <c r="K83" s="409">
        <f t="shared" si="56"/>
        <v>0</v>
      </c>
      <c r="L83" s="410">
        <f>'SIMUL DB'!G246</f>
        <v>0</v>
      </c>
      <c r="M83" s="411">
        <f>'SIMUL DB'!G247</f>
        <v>0</v>
      </c>
      <c r="N83" s="385">
        <f t="shared" si="57"/>
        <v>0</v>
      </c>
      <c r="O83" s="385">
        <f t="shared" si="58"/>
        <v>0</v>
      </c>
      <c r="P83" s="410">
        <f>'SIMUL DB'!G248</f>
        <v>0</v>
      </c>
      <c r="Q83" s="411">
        <f>'SIMUL DB'!G249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DB'!G256</f>
        <v>0</v>
      </c>
      <c r="D84" s="406">
        <f>'SIMUL DB'!G257</f>
        <v>0</v>
      </c>
      <c r="E84" s="407">
        <f t="shared" si="52"/>
        <v>0</v>
      </c>
      <c r="F84" s="407">
        <f t="shared" si="53"/>
        <v>0</v>
      </c>
      <c r="G84" s="408">
        <f>'SIMUL DB'!G258</f>
        <v>0</v>
      </c>
      <c r="H84" s="366">
        <f t="shared" si="54"/>
        <v>387800</v>
      </c>
      <c r="I84" s="385">
        <f t="shared" si="55"/>
        <v>0</v>
      </c>
      <c r="J84" s="386">
        <f>'SIMUL DB'!G259</f>
        <v>0</v>
      </c>
      <c r="K84" s="409">
        <f t="shared" si="56"/>
        <v>0</v>
      </c>
      <c r="L84" s="410">
        <f>'SIMUL DB'!G260</f>
        <v>0</v>
      </c>
      <c r="M84" s="411">
        <f>'SIMUL DB'!G261</f>
        <v>0</v>
      </c>
      <c r="N84" s="385">
        <f t="shared" si="57"/>
        <v>0</v>
      </c>
      <c r="O84" s="385">
        <f t="shared" si="58"/>
        <v>0</v>
      </c>
      <c r="P84" s="410">
        <f>'SIMUL DB'!G262</f>
        <v>0</v>
      </c>
      <c r="Q84" s="411">
        <f>'SIMUL DB'!G263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DB'!G270</f>
        <v>0</v>
      </c>
      <c r="D85" s="410">
        <f>'SIMUL DB'!G271</f>
        <v>0</v>
      </c>
      <c r="E85" s="407">
        <f t="shared" si="52"/>
        <v>0</v>
      </c>
      <c r="F85" s="407">
        <f t="shared" si="53"/>
        <v>0</v>
      </c>
      <c r="G85" s="408">
        <f>'SIMUL DB'!G272</f>
        <v>0</v>
      </c>
      <c r="H85" s="366">
        <f t="shared" si="54"/>
        <v>387800</v>
      </c>
      <c r="I85" s="385">
        <f t="shared" si="55"/>
        <v>0</v>
      </c>
      <c r="J85" s="386">
        <f>'SIMUL DB'!G273</f>
        <v>0</v>
      </c>
      <c r="K85" s="409">
        <f t="shared" si="56"/>
        <v>0</v>
      </c>
      <c r="L85" s="410">
        <f>'SIMUL DB'!G274</f>
        <v>0</v>
      </c>
      <c r="M85" s="411">
        <f>'SIMUL DB'!G275</f>
        <v>0</v>
      </c>
      <c r="N85" s="385">
        <f t="shared" si="57"/>
        <v>0</v>
      </c>
      <c r="O85" s="385">
        <f t="shared" si="58"/>
        <v>0</v>
      </c>
      <c r="P85" s="410">
        <f>'SIMUL DB'!G276</f>
        <v>0</v>
      </c>
      <c r="Q85" s="411">
        <f>'SIMUL DB'!G277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10">
        <f>'SIMUL DB'!G284</f>
        <v>0</v>
      </c>
      <c r="D86" s="410">
        <f>'SIMUL DB'!G285</f>
        <v>0</v>
      </c>
      <c r="E86" s="407">
        <f t="shared" si="52"/>
        <v>0</v>
      </c>
      <c r="F86" s="407">
        <f t="shared" si="53"/>
        <v>0</v>
      </c>
      <c r="G86" s="408">
        <f>'SIMUL DB'!G286</f>
        <v>0</v>
      </c>
      <c r="H86" s="366">
        <f t="shared" si="54"/>
        <v>387800</v>
      </c>
      <c r="I86" s="391">
        <f t="shared" si="55"/>
        <v>0</v>
      </c>
      <c r="J86" s="386">
        <f>'SIMUL DB'!G287</f>
        <v>0</v>
      </c>
      <c r="K86" s="409">
        <f t="shared" si="56"/>
        <v>0</v>
      </c>
      <c r="L86" s="410">
        <f>'SIMUL DB'!G288</f>
        <v>0</v>
      </c>
      <c r="M86" s="411">
        <f>'SIMUL DB'!G289</f>
        <v>0</v>
      </c>
      <c r="N86" s="385">
        <f t="shared" si="57"/>
        <v>0</v>
      </c>
      <c r="O86" s="385">
        <f t="shared" si="58"/>
        <v>0</v>
      </c>
      <c r="P86" s="410">
        <f>'SIMUL DB'!G290</f>
        <v>0</v>
      </c>
      <c r="Q86" s="411">
        <f>'SIMUL DB'!G291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06">
        <f>'SIMUL DB'!G298</f>
        <v>0</v>
      </c>
      <c r="D92" s="406">
        <f>'SIMUL DB'!G299</f>
        <v>0</v>
      </c>
      <c r="E92" s="407">
        <f t="shared" ref="E92:E96" si="70">IF(C92=0,0,K92-U92)</f>
        <v>0</v>
      </c>
      <c r="F92" s="407">
        <f t="shared" ref="F92:F96" si="71">IF(C92=0,0,K92-T92)</f>
        <v>0</v>
      </c>
      <c r="G92" s="428">
        <f>'SIMUL DB'!G300</f>
        <v>0</v>
      </c>
      <c r="H92" s="366">
        <f t="shared" ref="H92:H96" si="72">$C$4*$C$5</f>
        <v>387800</v>
      </c>
      <c r="I92" s="366">
        <f t="shared" ref="I92:I96" si="73">IF(G92="NA",1,H92*G92)</f>
        <v>0</v>
      </c>
      <c r="J92" s="386">
        <f>'SIMUL DB'!G301</f>
        <v>0</v>
      </c>
      <c r="K92" s="409">
        <f t="shared" ref="K92:K96" si="74">I92*J92</f>
        <v>0</v>
      </c>
      <c r="L92" s="410">
        <f>'SIMUL DB'!G302</f>
        <v>0</v>
      </c>
      <c r="M92" s="411">
        <f>'SIMUL DB'!G303</f>
        <v>0</v>
      </c>
      <c r="N92" s="385">
        <f t="shared" ref="N92:N96" si="75">$I92*(1-M92)</f>
        <v>0</v>
      </c>
      <c r="O92" s="385">
        <f t="shared" ref="O92:O96" si="76">$I92*(1-L92)</f>
        <v>0</v>
      </c>
      <c r="P92" s="410">
        <f>'SIMUL DB'!G304</f>
        <v>0</v>
      </c>
      <c r="Q92" s="411">
        <f>'SIMUL DB'!G305</f>
        <v>0</v>
      </c>
      <c r="R92" s="412">
        <f t="shared" ref="R92:R96" si="77">$J92*(1-Q92)</f>
        <v>0</v>
      </c>
      <c r="S92" s="412">
        <f t="shared" ref="S92:S96" si="78">$J92*(1-P92)</f>
        <v>0</v>
      </c>
      <c r="T92" s="407">
        <f t="shared" ref="T92:U92" si="79">R92*N92</f>
        <v>0</v>
      </c>
      <c r="U92" s="383">
        <f t="shared" si="79"/>
        <v>0</v>
      </c>
      <c r="W92" s="244" t="e">
        <f t="shared" ref="W92:W97" si="80">1-(U92/$K92)</f>
        <v>#DIV/0!</v>
      </c>
      <c r="X92" s="413" t="e">
        <f t="shared" ref="X92:X97" si="81">1-(T92/$K92)</f>
        <v>#DIV/0!</v>
      </c>
    </row>
    <row r="93" spans="1:26" ht="15.75" customHeight="1" x14ac:dyDescent="0.2">
      <c r="B93" s="405" t="s">
        <v>189</v>
      </c>
      <c r="C93" s="406">
        <f>'SIMUL DB'!G312</f>
        <v>0</v>
      </c>
      <c r="D93" s="406">
        <f>'SIMUL DB'!G313</f>
        <v>0</v>
      </c>
      <c r="E93" s="407">
        <f t="shared" si="70"/>
        <v>0</v>
      </c>
      <c r="F93" s="407">
        <f t="shared" si="71"/>
        <v>0</v>
      </c>
      <c r="G93" s="428">
        <f>'SIMUL DB'!G314</f>
        <v>0</v>
      </c>
      <c r="H93" s="366">
        <f t="shared" si="72"/>
        <v>387800</v>
      </c>
      <c r="I93" s="385">
        <f t="shared" si="73"/>
        <v>0</v>
      </c>
      <c r="J93" s="386">
        <f>'SIMUL DB'!G315</f>
        <v>0</v>
      </c>
      <c r="K93" s="409">
        <f t="shared" si="74"/>
        <v>0</v>
      </c>
      <c r="L93" s="410">
        <f>'SIMUL DB'!G316</f>
        <v>0</v>
      </c>
      <c r="M93" s="411">
        <f>'SIMUL DB'!G317</f>
        <v>0</v>
      </c>
      <c r="N93" s="385">
        <f t="shared" si="75"/>
        <v>0</v>
      </c>
      <c r="O93" s="385">
        <f t="shared" si="76"/>
        <v>0</v>
      </c>
      <c r="P93" s="410">
        <f>'SIMUL DB'!G318</f>
        <v>0</v>
      </c>
      <c r="Q93" s="411">
        <f>'SIMUL DB'!G319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06">
        <f>'SIMUL DB'!G326</f>
        <v>0</v>
      </c>
      <c r="D94" s="406">
        <f>'SIMUL DB'!G327</f>
        <v>0</v>
      </c>
      <c r="E94" s="407">
        <f t="shared" si="70"/>
        <v>0</v>
      </c>
      <c r="F94" s="407">
        <f t="shared" si="71"/>
        <v>0</v>
      </c>
      <c r="G94" s="428">
        <f>'SIMUL DB'!G328</f>
        <v>0</v>
      </c>
      <c r="H94" s="366">
        <f t="shared" si="72"/>
        <v>387800</v>
      </c>
      <c r="I94" s="385">
        <f t="shared" si="73"/>
        <v>0</v>
      </c>
      <c r="J94" s="386">
        <f>'SIMUL DB'!G329</f>
        <v>0</v>
      </c>
      <c r="K94" s="409">
        <f t="shared" si="74"/>
        <v>0</v>
      </c>
      <c r="L94" s="410">
        <f>'SIMUL DB'!G330</f>
        <v>0</v>
      </c>
      <c r="M94" s="411">
        <f>'SIMUL DB'!G331</f>
        <v>0</v>
      </c>
      <c r="N94" s="385">
        <f t="shared" si="75"/>
        <v>0</v>
      </c>
      <c r="O94" s="385">
        <f t="shared" si="76"/>
        <v>0</v>
      </c>
      <c r="P94" s="410">
        <f>'SIMUL DB'!G332</f>
        <v>0</v>
      </c>
      <c r="Q94" s="411">
        <f>'SIMUL DB'!G333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06">
        <f>'SIMUL DB'!G340</f>
        <v>0</v>
      </c>
      <c r="D95" s="406">
        <f>'SIMUL DB'!G341</f>
        <v>0</v>
      </c>
      <c r="E95" s="407">
        <f t="shared" si="70"/>
        <v>0</v>
      </c>
      <c r="F95" s="407">
        <f t="shared" si="71"/>
        <v>0</v>
      </c>
      <c r="G95" s="428">
        <f>'SIMUL DB'!G342</f>
        <v>0</v>
      </c>
      <c r="H95" s="366">
        <f t="shared" si="72"/>
        <v>387800</v>
      </c>
      <c r="I95" s="385">
        <f t="shared" si="73"/>
        <v>0</v>
      </c>
      <c r="J95" s="386">
        <f>'SIMUL DB'!G343</f>
        <v>0</v>
      </c>
      <c r="K95" s="409">
        <f t="shared" si="74"/>
        <v>0</v>
      </c>
      <c r="L95" s="410">
        <f>'SIMUL DB'!G344</f>
        <v>0</v>
      </c>
      <c r="M95" s="411">
        <f>'SIMUL DB'!G345</f>
        <v>0</v>
      </c>
      <c r="N95" s="385">
        <f t="shared" si="75"/>
        <v>0</v>
      </c>
      <c r="O95" s="385">
        <f t="shared" si="76"/>
        <v>0</v>
      </c>
      <c r="P95" s="410">
        <f>'SIMUL DB'!G346</f>
        <v>0</v>
      </c>
      <c r="Q95" s="411">
        <f>'SIMUL DB'!G347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DB'!G354</f>
        <v>0</v>
      </c>
      <c r="D96" s="406">
        <f>'SIMUL DB'!G355</f>
        <v>0</v>
      </c>
      <c r="E96" s="407">
        <f t="shared" si="70"/>
        <v>0</v>
      </c>
      <c r="F96" s="407">
        <f t="shared" si="71"/>
        <v>0</v>
      </c>
      <c r="G96" s="428">
        <f>'SIMUL DB'!G356</f>
        <v>0</v>
      </c>
      <c r="H96" s="366">
        <f t="shared" si="72"/>
        <v>387800</v>
      </c>
      <c r="I96" s="391">
        <f t="shared" si="73"/>
        <v>0</v>
      </c>
      <c r="J96" s="386">
        <f>'SIMUL DB'!G357</f>
        <v>0</v>
      </c>
      <c r="K96" s="409">
        <f t="shared" si="74"/>
        <v>0</v>
      </c>
      <c r="L96" s="410">
        <f>'SIMUL DB'!G358</f>
        <v>0</v>
      </c>
      <c r="M96" s="411">
        <f>'SIMUL DB'!G359</f>
        <v>0</v>
      </c>
      <c r="N96" s="385">
        <f t="shared" si="75"/>
        <v>0</v>
      </c>
      <c r="O96" s="385">
        <f t="shared" si="76"/>
        <v>0</v>
      </c>
      <c r="P96" s="410">
        <f>'SIMUL DB'!G360</f>
        <v>0</v>
      </c>
      <c r="Q96" s="411">
        <f>'SIMUL DB'!G361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0</v>
      </c>
      <c r="F97" s="421">
        <f t="shared" si="86"/>
        <v>0</v>
      </c>
      <c r="G97" s="419"/>
      <c r="H97" s="422"/>
      <c r="I97" s="423"/>
      <c r="J97" s="68"/>
      <c r="K97" s="425">
        <f>SUM(K92:K96)</f>
        <v>0</v>
      </c>
      <c r="L97" s="419"/>
      <c r="M97" s="424"/>
      <c r="N97" s="424"/>
      <c r="O97" s="420"/>
      <c r="P97" s="419"/>
      <c r="Q97" s="424"/>
      <c r="R97" s="424"/>
      <c r="S97" s="426"/>
      <c r="T97" s="421">
        <f t="shared" ref="T97:U97" si="87">SUM(T92:T96)</f>
        <v>0</v>
      </c>
      <c r="U97" s="426">
        <f t="shared" si="87"/>
        <v>0</v>
      </c>
      <c r="V97" s="68"/>
      <c r="W97" s="248" t="e">
        <f t="shared" si="80"/>
        <v>#DIV/0!</v>
      </c>
      <c r="X97" s="427" t="e">
        <f t="shared" si="81"/>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47.7109375" customWidth="1"/>
    <col min="3" max="3" width="34.7109375" customWidth="1"/>
    <col min="4" max="4" width="25.28515625" customWidth="1"/>
    <col min="5" max="6" width="16.7109375" customWidth="1"/>
    <col min="7" max="8" width="17.7109375" customWidth="1"/>
    <col min="9" max="9" width="11.7109375" customWidth="1"/>
    <col min="10" max="10" width="12.7109375" customWidth="1"/>
    <col min="11" max="11" width="17.42578125" customWidth="1"/>
    <col min="12"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DB'!H1</f>
        <v xml:space="preserve">2. Lighting </v>
      </c>
      <c r="G2" s="288"/>
    </row>
    <row r="3" spans="1:26" ht="15.75" customHeight="1" x14ac:dyDescent="0.2">
      <c r="B3" s="291" t="s">
        <v>627</v>
      </c>
      <c r="C3" s="352" t="str">
        <f>'SIMUL DB'!H2</f>
        <v xml:space="preserve">3. LED upgrade only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 xml:space="preserve">Group 2. Lighting  / 3. LED upgrade only </v>
      </c>
      <c r="C8" s="298"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300"/>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LED street light #</v>
      </c>
      <c r="C12" s="304">
        <f t="shared" ref="C12:D12" si="1">$H45</f>
        <v>554000</v>
      </c>
      <c r="D12" s="305">
        <f t="shared" si="1"/>
        <v>554000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142932000</v>
      </c>
      <c r="D13" s="120">
        <f t="shared" si="2"/>
        <v>282540000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33240000</v>
      </c>
      <c r="D14" s="314">
        <f t="shared" si="3"/>
        <v>99720000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109692000</v>
      </c>
      <c r="D15" s="316">
        <f t="shared" si="4"/>
        <v>182820000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39888000</v>
      </c>
      <c r="D16" s="319">
        <f t="shared" si="5"/>
        <v>73128000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184">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184">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184">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hidden="1" customHeight="1" outlineLevel="1" x14ac:dyDescent="0.2">
      <c r="A22" s="13"/>
      <c r="B22" s="315">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collapsed="1" x14ac:dyDescent="0.2">
      <c r="A23" s="13"/>
      <c r="B23" s="324" t="s">
        <v>387</v>
      </c>
      <c r="C23" s="325">
        <f t="shared" ref="C23:D23" si="13">E87*12</f>
        <v>339048000</v>
      </c>
      <c r="D23" s="363">
        <f t="shared" si="13"/>
        <v>494611200</v>
      </c>
      <c r="E23" s="13"/>
      <c r="F23" s="13"/>
      <c r="G23" s="288"/>
      <c r="H23" s="13"/>
      <c r="I23" s="13"/>
      <c r="J23" s="13"/>
      <c r="K23" s="13"/>
      <c r="L23" s="13"/>
      <c r="M23" s="13"/>
      <c r="N23" s="13"/>
      <c r="O23" s="13"/>
      <c r="P23" s="13"/>
      <c r="Q23" s="13"/>
      <c r="R23" s="13"/>
      <c r="S23" s="13"/>
      <c r="T23" s="13"/>
      <c r="U23" s="13"/>
      <c r="V23" s="13"/>
      <c r="W23" s="13"/>
      <c r="X23" s="13"/>
      <c r="Y23" s="13"/>
      <c r="Z23" s="13"/>
    </row>
    <row r="24" spans="1:26" ht="15.75" customHeight="1" outlineLevel="1" x14ac:dyDescent="0.2">
      <c r="A24" s="13"/>
      <c r="B24" s="326" t="str">
        <f t="shared" ref="B24:B28" si="14">C82</f>
        <v>Reduction of Electricity costs</v>
      </c>
      <c r="C24" s="112">
        <f t="shared" ref="C24:D24" si="15">E82*12</f>
        <v>239328000</v>
      </c>
      <c r="D24" s="327">
        <f t="shared" si="15"/>
        <v>335059200</v>
      </c>
      <c r="E24" s="13"/>
      <c r="F24" s="13"/>
      <c r="G24" s="288"/>
      <c r="H24" s="13"/>
      <c r="I24" s="13"/>
      <c r="J24" s="13"/>
      <c r="K24" s="13"/>
      <c r="L24" s="13"/>
      <c r="M24" s="13"/>
      <c r="N24" s="13"/>
      <c r="O24" s="13"/>
      <c r="P24" s="13"/>
      <c r="Q24" s="13"/>
      <c r="R24" s="13"/>
      <c r="S24" s="13"/>
      <c r="T24" s="13"/>
      <c r="U24" s="13"/>
      <c r="V24" s="13"/>
      <c r="W24" s="13"/>
      <c r="X24" s="13"/>
      <c r="Y24" s="13"/>
      <c r="Z24" s="13"/>
    </row>
    <row r="25" spans="1:26" ht="15.75" customHeight="1" outlineLevel="1" x14ac:dyDescent="0.2">
      <c r="A25" s="13"/>
      <c r="B25" s="326" t="str">
        <f t="shared" si="14"/>
        <v xml:space="preserve">Reduction of light Maintenance costs </v>
      </c>
      <c r="C25" s="112">
        <f t="shared" ref="C25:D25" si="16">E83*12</f>
        <v>99720000</v>
      </c>
      <c r="D25" s="327">
        <f t="shared" si="16"/>
        <v>159552000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70">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20">C23+C17-C16</f>
        <v>299160000</v>
      </c>
      <c r="D29" s="330">
        <f t="shared" si="20"/>
        <v>421483200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361651.1999999999</v>
      </c>
      <c r="D30" s="363">
        <f t="shared" si="21"/>
        <v>723302.39999999991</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outlineLevel="1" x14ac:dyDescent="0.2">
      <c r="A31" s="13"/>
      <c r="B31" s="184" t="str">
        <f t="shared" ref="B31:B35" si="22">C92</f>
        <v>Carbon savings</v>
      </c>
      <c r="C31" s="106">
        <f t="shared" ref="C31:D31" si="23">E92*12</f>
        <v>361651.1999999999</v>
      </c>
      <c r="D31" s="314">
        <f t="shared" si="23"/>
        <v>723302.39999999991</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184">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184">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184">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315">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299521651.19999999</v>
      </c>
      <c r="D36" s="334">
        <f t="shared" si="28"/>
        <v>422206502.39999998</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258</v>
      </c>
      <c r="D38" s="338">
        <f t="shared" si="29"/>
        <v>510</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2.0930232558139537</v>
      </c>
      <c r="D39" s="340">
        <f t="shared" si="30"/>
        <v>1.4917647058823529</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2.0955534883720928</v>
      </c>
      <c r="D40" s="344">
        <f t="shared" si="31"/>
        <v>1.4943247058823528</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DB'!H3</f>
        <v>LED street light</v>
      </c>
      <c r="D45" s="377">
        <f t="shared" ref="D45:D49" si="32">H45*I45</f>
        <v>27700000</v>
      </c>
      <c r="E45" s="378">
        <f t="shared" ref="E45:E49" si="33">H45*J45</f>
        <v>83100000</v>
      </c>
      <c r="F45" s="379">
        <f>'SIMUL DB'!H6</f>
        <v>1</v>
      </c>
      <c r="G45" s="366">
        <f t="shared" ref="G45:G49" si="34">$C$4*$C$5</f>
        <v>554000</v>
      </c>
      <c r="H45" s="366">
        <f t="shared" ref="H45:H49" si="35">IF(F45="NA",1,G45*F45)</f>
        <v>554000</v>
      </c>
      <c r="I45" s="380">
        <f>'SIMUL DB'!H7</f>
        <v>50</v>
      </c>
      <c r="J45" s="380">
        <f>'SIMUL DB'!H8</f>
        <v>150</v>
      </c>
    </row>
    <row r="46" spans="1:26" ht="15.75" customHeight="1" x14ac:dyDescent="0.2">
      <c r="B46" s="336" t="s">
        <v>189</v>
      </c>
      <c r="C46" s="381" t="str">
        <f>'SIMUL DB'!H15</f>
        <v>Electrical systems</v>
      </c>
      <c r="D46" s="382">
        <f t="shared" si="32"/>
        <v>5540000</v>
      </c>
      <c r="E46" s="383">
        <f t="shared" si="33"/>
        <v>16620000</v>
      </c>
      <c r="F46" s="384">
        <f>'SIMUL DB'!H18</f>
        <v>1</v>
      </c>
      <c r="G46" s="366">
        <f t="shared" si="34"/>
        <v>554000</v>
      </c>
      <c r="H46" s="385">
        <f t="shared" si="35"/>
        <v>554000</v>
      </c>
      <c r="I46" s="386">
        <f>'SIMUL DB'!H19</f>
        <v>10</v>
      </c>
      <c r="J46" s="386">
        <f>'SIMUL DB'!H20</f>
        <v>30</v>
      </c>
    </row>
    <row r="47" spans="1:26" ht="15.75" customHeight="1" x14ac:dyDescent="0.2">
      <c r="B47" s="336" t="s">
        <v>254</v>
      </c>
      <c r="C47" s="381">
        <f>'SIMUL DB'!H27</f>
        <v>0</v>
      </c>
      <c r="D47" s="382">
        <f t="shared" si="32"/>
        <v>0</v>
      </c>
      <c r="E47" s="383">
        <f t="shared" si="33"/>
        <v>0</v>
      </c>
      <c r="F47" s="384">
        <f>'SIMUL DB'!H30</f>
        <v>0</v>
      </c>
      <c r="G47" s="366">
        <f t="shared" si="34"/>
        <v>554000</v>
      </c>
      <c r="H47" s="385">
        <f t="shared" si="35"/>
        <v>0</v>
      </c>
      <c r="I47" s="386">
        <f>'SIMUL DB'!H31</f>
        <v>0</v>
      </c>
      <c r="J47" s="386">
        <f>'SIMUL DB'!H32</f>
        <v>0</v>
      </c>
    </row>
    <row r="48" spans="1:26" ht="15.75" customHeight="1" x14ac:dyDescent="0.2">
      <c r="B48" s="336" t="s">
        <v>272</v>
      </c>
      <c r="C48" s="381">
        <f>'SIMUL DB'!H39</f>
        <v>0</v>
      </c>
      <c r="D48" s="382">
        <f t="shared" si="32"/>
        <v>0</v>
      </c>
      <c r="E48" s="383">
        <f t="shared" si="33"/>
        <v>0</v>
      </c>
      <c r="F48" s="384">
        <f>'SIMUL DB'!H42</f>
        <v>0</v>
      </c>
      <c r="G48" s="366">
        <f t="shared" si="34"/>
        <v>554000</v>
      </c>
      <c r="H48" s="385">
        <f t="shared" si="35"/>
        <v>0</v>
      </c>
      <c r="I48" s="386">
        <f>'SIMUL DB'!H43</f>
        <v>0</v>
      </c>
      <c r="J48" s="386">
        <f>'SIMUL DB'!H44</f>
        <v>0</v>
      </c>
    </row>
    <row r="49" spans="1:26" ht="15.75" customHeight="1" x14ac:dyDescent="0.2">
      <c r="B49" s="387" t="s">
        <v>273</v>
      </c>
      <c r="C49" s="381">
        <f>'SIMUL DB'!H51</f>
        <v>0</v>
      </c>
      <c r="D49" s="388">
        <f t="shared" si="32"/>
        <v>0</v>
      </c>
      <c r="E49" s="389">
        <f t="shared" si="33"/>
        <v>0</v>
      </c>
      <c r="F49" s="390">
        <f>'SIMUL DB'!H54</f>
        <v>0</v>
      </c>
      <c r="G49" s="366">
        <f t="shared" si="34"/>
        <v>554000</v>
      </c>
      <c r="H49" s="391">
        <f t="shared" si="35"/>
        <v>0</v>
      </c>
      <c r="I49" s="392">
        <f>'SIMUL DB'!H55</f>
        <v>0</v>
      </c>
      <c r="J49" s="392">
        <f>'SIMUL DB'!H56</f>
        <v>0</v>
      </c>
    </row>
    <row r="50" spans="1:26" ht="15.75" customHeight="1" x14ac:dyDescent="0.2">
      <c r="B50" s="328" t="s">
        <v>989</v>
      </c>
      <c r="C50" s="90"/>
      <c r="D50" s="393">
        <f t="shared" ref="D50:E50" si="36">SUM(D45:D49)</f>
        <v>33240000</v>
      </c>
      <c r="E50" s="394">
        <f t="shared" si="36"/>
        <v>99720000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DB'!H63</f>
        <v>Upgrading of the LED lighting system</v>
      </c>
      <c r="D54" s="377">
        <f t="shared" ref="D54:D58" si="37">H54*I54</f>
        <v>88640000</v>
      </c>
      <c r="E54" s="378">
        <f t="shared" ref="E54:E58" si="38">H54*J54</f>
        <v>132960000</v>
      </c>
      <c r="F54" s="379">
        <f>'SIMUL DB'!H65</f>
        <v>1</v>
      </c>
      <c r="G54" s="366">
        <f t="shared" ref="G54:G58" si="39">$C$4*$C$5</f>
        <v>554000</v>
      </c>
      <c r="H54" s="366">
        <f t="shared" ref="H54:H58" si="40">IF(F54="NA",1,G54*F54)</f>
        <v>554000</v>
      </c>
      <c r="I54" s="380">
        <f>'SIMUL DB'!H66</f>
        <v>160</v>
      </c>
      <c r="J54" s="380">
        <f>'SIMUL DB'!H67</f>
        <v>240</v>
      </c>
    </row>
    <row r="55" spans="1:26" ht="15.75" customHeight="1" x14ac:dyDescent="0.2">
      <c r="B55" s="336" t="s">
        <v>189</v>
      </c>
      <c r="C55" s="376" t="str">
        <f>'SIMUL DB'!H74</f>
        <v>Electrical systems</v>
      </c>
      <c r="D55" s="382">
        <f t="shared" si="37"/>
        <v>21052000</v>
      </c>
      <c r="E55" s="383">
        <f t="shared" si="38"/>
        <v>49860000</v>
      </c>
      <c r="F55" s="384">
        <f>'SIMUL DB'!H76</f>
        <v>1</v>
      </c>
      <c r="G55" s="366">
        <f t="shared" si="39"/>
        <v>554000</v>
      </c>
      <c r="H55" s="385">
        <f t="shared" si="40"/>
        <v>554000</v>
      </c>
      <c r="I55" s="386">
        <f>'SIMUL DB'!H77</f>
        <v>38</v>
      </c>
      <c r="J55" s="386">
        <f>'SIMUL DB'!H78</f>
        <v>90</v>
      </c>
    </row>
    <row r="56" spans="1:26" ht="15.75" customHeight="1" x14ac:dyDescent="0.2">
      <c r="B56" s="336" t="s">
        <v>254</v>
      </c>
      <c r="C56" s="376">
        <f>'SIMUL DB'!H85</f>
        <v>0</v>
      </c>
      <c r="D56" s="382">
        <f t="shared" si="37"/>
        <v>0</v>
      </c>
      <c r="E56" s="383">
        <f t="shared" si="38"/>
        <v>0</v>
      </c>
      <c r="F56" s="384">
        <f>'SIMUL DB'!H87</f>
        <v>0</v>
      </c>
      <c r="G56" s="366">
        <f t="shared" si="39"/>
        <v>554000</v>
      </c>
      <c r="H56" s="385">
        <f t="shared" si="40"/>
        <v>0</v>
      </c>
      <c r="I56" s="386">
        <f>'SIMUL DB'!H88</f>
        <v>0</v>
      </c>
      <c r="J56" s="386">
        <f>'SIMUL DB'!H89</f>
        <v>0</v>
      </c>
    </row>
    <row r="57" spans="1:26" ht="15.75" customHeight="1" x14ac:dyDescent="0.2">
      <c r="B57" s="336" t="s">
        <v>272</v>
      </c>
      <c r="C57" s="376">
        <f>'SIMUL DB'!H96</f>
        <v>0</v>
      </c>
      <c r="D57" s="382">
        <f t="shared" si="37"/>
        <v>0</v>
      </c>
      <c r="E57" s="383">
        <f t="shared" si="38"/>
        <v>0</v>
      </c>
      <c r="F57" s="384">
        <f>'SIMUL DB'!H98</f>
        <v>0</v>
      </c>
      <c r="G57" s="366">
        <f t="shared" si="39"/>
        <v>554000</v>
      </c>
      <c r="H57" s="385">
        <f t="shared" si="40"/>
        <v>0</v>
      </c>
      <c r="I57" s="386">
        <f>'SIMUL DB'!H99</f>
        <v>0</v>
      </c>
      <c r="J57" s="386">
        <f>'SIMUL DB'!H100</f>
        <v>0</v>
      </c>
    </row>
    <row r="58" spans="1:26" ht="15.75" customHeight="1" x14ac:dyDescent="0.2">
      <c r="B58" s="387" t="s">
        <v>273</v>
      </c>
      <c r="C58" s="376">
        <f>'SIMUL DB'!H107</f>
        <v>0</v>
      </c>
      <c r="D58" s="388">
        <f t="shared" si="37"/>
        <v>0</v>
      </c>
      <c r="E58" s="389">
        <f t="shared" si="38"/>
        <v>0</v>
      </c>
      <c r="F58" s="390">
        <f>'SIMUL DB'!H109</f>
        <v>0</v>
      </c>
      <c r="G58" s="366">
        <f t="shared" si="39"/>
        <v>554000</v>
      </c>
      <c r="H58" s="391">
        <f t="shared" si="40"/>
        <v>0</v>
      </c>
      <c r="I58" s="392">
        <f>'SIMUL DB'!H110</f>
        <v>0</v>
      </c>
      <c r="J58" s="392">
        <f>'SIMUL DB'!H111</f>
        <v>0</v>
      </c>
    </row>
    <row r="59" spans="1:26" ht="15.75" customHeight="1" x14ac:dyDescent="0.2">
      <c r="B59" s="328" t="s">
        <v>989</v>
      </c>
      <c r="C59" s="90"/>
      <c r="D59" s="393">
        <f t="shared" ref="D59:E59" si="41">SUM(D54:D58)</f>
        <v>109692000</v>
      </c>
      <c r="E59" s="394">
        <f t="shared" si="41"/>
        <v>182820000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DB'!H118</f>
        <v>Maintenance of LED Bulb and electric system</v>
      </c>
      <c r="D63" s="377">
        <f t="shared" ref="D63:D67" si="42">H63*I63</f>
        <v>1662000</v>
      </c>
      <c r="E63" s="378">
        <f t="shared" ref="E63:E67" si="43">H63*J63</f>
        <v>2216000</v>
      </c>
      <c r="F63" s="384">
        <f>'SIMUL DB'!H120</f>
        <v>1</v>
      </c>
      <c r="G63" s="366">
        <f t="shared" ref="G63:G67" si="44">$C$4*$C$5</f>
        <v>554000</v>
      </c>
      <c r="H63" s="366">
        <f t="shared" ref="H63:H67" si="45">IF(F63="NA",1,G63*F63)</f>
        <v>554000</v>
      </c>
      <c r="I63" s="380">
        <f>'SIMUL DB'!H121</f>
        <v>3</v>
      </c>
      <c r="J63" s="380">
        <f>'SIMUL DB'!H122</f>
        <v>4</v>
      </c>
    </row>
    <row r="64" spans="1:26" ht="15.75" customHeight="1" x14ac:dyDescent="0.2">
      <c r="B64" s="336" t="s">
        <v>189</v>
      </c>
      <c r="C64" s="376" t="str">
        <f>'SIMUL DB'!H129</f>
        <v>Maintenance of the Electrical systems</v>
      </c>
      <c r="D64" s="382">
        <f t="shared" si="42"/>
        <v>1662000</v>
      </c>
      <c r="E64" s="383">
        <f t="shared" si="43"/>
        <v>3878000</v>
      </c>
      <c r="F64" s="384">
        <f>'SIMUL DB'!H131</f>
        <v>1</v>
      </c>
      <c r="G64" s="366">
        <f t="shared" si="44"/>
        <v>554000</v>
      </c>
      <c r="H64" s="385">
        <f t="shared" si="45"/>
        <v>554000</v>
      </c>
      <c r="I64" s="386">
        <f>'SIMUL DB'!H132</f>
        <v>3</v>
      </c>
      <c r="J64" s="386">
        <f>'SIMUL DB'!H133</f>
        <v>7</v>
      </c>
    </row>
    <row r="65" spans="1:26" ht="15.75" customHeight="1" x14ac:dyDescent="0.2">
      <c r="B65" s="336" t="s">
        <v>254</v>
      </c>
      <c r="C65" s="376">
        <f>'SIMUL DB'!H140</f>
        <v>0</v>
      </c>
      <c r="D65" s="382">
        <f t="shared" si="42"/>
        <v>0</v>
      </c>
      <c r="E65" s="383">
        <f t="shared" si="43"/>
        <v>0</v>
      </c>
      <c r="F65" s="384">
        <f>'SIMUL DB'!H142</f>
        <v>0</v>
      </c>
      <c r="G65" s="366">
        <f t="shared" si="44"/>
        <v>554000</v>
      </c>
      <c r="H65" s="385">
        <f t="shared" si="45"/>
        <v>0</v>
      </c>
      <c r="I65" s="386">
        <f>'SIMUL DB'!H143</f>
        <v>0</v>
      </c>
      <c r="J65" s="386">
        <f>'SIMUL DB'!H144</f>
        <v>0</v>
      </c>
    </row>
    <row r="66" spans="1:26" ht="15.75" customHeight="1" x14ac:dyDescent="0.2">
      <c r="B66" s="336" t="s">
        <v>272</v>
      </c>
      <c r="C66" s="376">
        <f>'SIMUL DB'!H151</f>
        <v>0</v>
      </c>
      <c r="D66" s="382">
        <f t="shared" si="42"/>
        <v>0</v>
      </c>
      <c r="E66" s="383">
        <f t="shared" si="43"/>
        <v>0</v>
      </c>
      <c r="F66" s="384">
        <f>'SIMUL DB'!H153</f>
        <v>0</v>
      </c>
      <c r="G66" s="366">
        <f t="shared" si="44"/>
        <v>554000</v>
      </c>
      <c r="H66" s="385">
        <f t="shared" si="45"/>
        <v>0</v>
      </c>
      <c r="I66" s="386">
        <f>'SIMUL DB'!H154</f>
        <v>0</v>
      </c>
      <c r="J66" s="386">
        <f>'SIMUL DB'!H155</f>
        <v>0</v>
      </c>
    </row>
    <row r="67" spans="1:26" ht="15.75" customHeight="1" x14ac:dyDescent="0.2">
      <c r="B67" s="387" t="s">
        <v>273</v>
      </c>
      <c r="C67" s="376">
        <f>'SIMUL DB'!H162</f>
        <v>0</v>
      </c>
      <c r="D67" s="388">
        <f t="shared" si="42"/>
        <v>0</v>
      </c>
      <c r="E67" s="389">
        <f t="shared" si="43"/>
        <v>0</v>
      </c>
      <c r="F67" s="390">
        <f>'SIMUL DB'!H164</f>
        <v>0</v>
      </c>
      <c r="G67" s="366">
        <f t="shared" si="44"/>
        <v>554000</v>
      </c>
      <c r="H67" s="391">
        <f t="shared" si="45"/>
        <v>0</v>
      </c>
      <c r="I67" s="392">
        <f>'SIMUL DB'!H165</f>
        <v>0</v>
      </c>
      <c r="J67" s="392">
        <f>'SIMUL DB'!H166</f>
        <v>0</v>
      </c>
    </row>
    <row r="68" spans="1:26" ht="15.75" customHeight="1" x14ac:dyDescent="0.2">
      <c r="B68" s="328" t="s">
        <v>989</v>
      </c>
      <c r="C68" s="90"/>
      <c r="D68" s="393">
        <f t="shared" ref="D68:E68" si="46">SUM(D63:D67)</f>
        <v>3324000</v>
      </c>
      <c r="E68" s="394">
        <f t="shared" si="46"/>
        <v>6094000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76">
        <f>'SIMUL DB'!H173</f>
        <v>0</v>
      </c>
      <c r="D72" s="377">
        <f t="shared" ref="D72:D76" si="47">H72*I72</f>
        <v>0</v>
      </c>
      <c r="E72" s="378">
        <f t="shared" ref="E72:E76" si="48">H72*J72</f>
        <v>0</v>
      </c>
      <c r="F72" s="379">
        <f>'SIMUL DB'!H175</f>
        <v>0</v>
      </c>
      <c r="G72" s="366">
        <f t="shared" ref="G72:G76" si="49">$C$4*$C$5</f>
        <v>554000</v>
      </c>
      <c r="H72" s="366">
        <f t="shared" ref="H72:H76" si="50">IF(F72="NA",1,G72*F72)</f>
        <v>0</v>
      </c>
      <c r="I72" s="380">
        <f>'SIMUL DB'!H176</f>
        <v>0</v>
      </c>
      <c r="J72" s="380">
        <f>'SIMUL DB'!H177</f>
        <v>0</v>
      </c>
    </row>
    <row r="73" spans="1:26" ht="15.75" customHeight="1" x14ac:dyDescent="0.2">
      <c r="B73" s="336" t="s">
        <v>189</v>
      </c>
      <c r="C73" s="381">
        <f>'SIMUL DB'!H184</f>
        <v>0</v>
      </c>
      <c r="D73" s="382">
        <f t="shared" si="47"/>
        <v>0</v>
      </c>
      <c r="E73" s="383">
        <f t="shared" si="48"/>
        <v>0</v>
      </c>
      <c r="F73" s="384">
        <f>'SIMUL DB'!H186</f>
        <v>0</v>
      </c>
      <c r="G73" s="366">
        <f t="shared" si="49"/>
        <v>554000</v>
      </c>
      <c r="H73" s="385">
        <f t="shared" si="50"/>
        <v>0</v>
      </c>
      <c r="I73" s="386">
        <f>'SIMUL DB'!H187</f>
        <v>0</v>
      </c>
      <c r="J73" s="386">
        <f>'SIMUL DB'!H188</f>
        <v>0</v>
      </c>
    </row>
    <row r="74" spans="1:26" ht="15.75" customHeight="1" x14ac:dyDescent="0.2">
      <c r="B74" s="336" t="s">
        <v>254</v>
      </c>
      <c r="C74" s="376">
        <f>'SIMUL DB'!H195</f>
        <v>0</v>
      </c>
      <c r="D74" s="382">
        <f t="shared" si="47"/>
        <v>0</v>
      </c>
      <c r="E74" s="383">
        <f t="shared" si="48"/>
        <v>0</v>
      </c>
      <c r="F74" s="384">
        <f>'SIMUL DB'!H197</f>
        <v>0</v>
      </c>
      <c r="G74" s="366">
        <f t="shared" si="49"/>
        <v>554000</v>
      </c>
      <c r="H74" s="385">
        <f t="shared" si="50"/>
        <v>0</v>
      </c>
      <c r="I74" s="386">
        <f>'SIMUL DB'!H198</f>
        <v>0</v>
      </c>
      <c r="J74" s="386">
        <f>'SIMUL DB'!H199</f>
        <v>0</v>
      </c>
    </row>
    <row r="75" spans="1:26" ht="15.75" customHeight="1" x14ac:dyDescent="0.2">
      <c r="B75" s="336" t="s">
        <v>272</v>
      </c>
      <c r="C75" s="376">
        <f>'SIMUL DB'!H206</f>
        <v>0</v>
      </c>
      <c r="D75" s="382">
        <f t="shared" si="47"/>
        <v>0</v>
      </c>
      <c r="E75" s="383">
        <f t="shared" si="48"/>
        <v>0</v>
      </c>
      <c r="F75" s="384">
        <f>'SIMUL DB'!H208</f>
        <v>0</v>
      </c>
      <c r="G75" s="366">
        <f t="shared" si="49"/>
        <v>554000</v>
      </c>
      <c r="H75" s="385">
        <f t="shared" si="50"/>
        <v>0</v>
      </c>
      <c r="I75" s="386">
        <f>'SIMUL DB'!H209</f>
        <v>0</v>
      </c>
      <c r="J75" s="386">
        <f>'SIMUL DB'!H210</f>
        <v>0</v>
      </c>
    </row>
    <row r="76" spans="1:26" ht="15.75" customHeight="1" x14ac:dyDescent="0.2">
      <c r="B76" s="387" t="s">
        <v>273</v>
      </c>
      <c r="C76" s="376">
        <f>'SIMUL DB'!H217</f>
        <v>0</v>
      </c>
      <c r="D76" s="388">
        <f t="shared" si="47"/>
        <v>0</v>
      </c>
      <c r="E76" s="389">
        <f t="shared" si="48"/>
        <v>0</v>
      </c>
      <c r="F76" s="390">
        <f>'SIMUL DB'!H219</f>
        <v>0</v>
      </c>
      <c r="G76" s="366">
        <f t="shared" si="49"/>
        <v>554000</v>
      </c>
      <c r="H76" s="391">
        <f t="shared" si="50"/>
        <v>0</v>
      </c>
      <c r="I76" s="392">
        <f>'SIMUL DB'!H220</f>
        <v>0</v>
      </c>
      <c r="J76" s="392">
        <f>'SIMUL DB'!H221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500"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t="str">
        <f>'SIMUL DB'!H228</f>
        <v>Reduction of Electricity costs</v>
      </c>
      <c r="D82" s="406" t="str">
        <f>'SIMUL DB'!H229</f>
        <v>Kwh</v>
      </c>
      <c r="E82" s="407">
        <f t="shared" ref="E82:E86" si="52">IF(C82=0,0,K82-U82)</f>
        <v>19944000</v>
      </c>
      <c r="F82" s="407">
        <f t="shared" ref="F82:F86" si="53">IF(C82=0,0,K82-T82)</f>
        <v>27921600</v>
      </c>
      <c r="G82" s="408">
        <f>'SIMUL DB'!H230</f>
        <v>600</v>
      </c>
      <c r="H82" s="366">
        <f t="shared" ref="H82:H86" si="54">$C$4*$C$5</f>
        <v>554000</v>
      </c>
      <c r="I82" s="366">
        <f t="shared" ref="I82:I86" si="55">IF(G82="NA",1,H82*G82)</f>
        <v>332400000</v>
      </c>
      <c r="J82" s="386">
        <f>'SIMUL DB'!H231</f>
        <v>0.12</v>
      </c>
      <c r="K82" s="409">
        <f t="shared" ref="K82:K86" si="56">I82*J82</f>
        <v>39888000</v>
      </c>
      <c r="L82" s="410">
        <f>'SIMUL DB'!H232</f>
        <v>0.5</v>
      </c>
      <c r="M82" s="411">
        <f>'SIMUL DB'!H233</f>
        <v>0.7</v>
      </c>
      <c r="N82" s="385">
        <f t="shared" ref="N82:N86" si="57">$I82*(1-M82)</f>
        <v>99720000.000000015</v>
      </c>
      <c r="O82" s="385">
        <f t="shared" ref="O82:O86" si="58">$I82*(1-L82)</f>
        <v>166200000</v>
      </c>
      <c r="P82" s="410">
        <f>'SIMUL DB'!H234</f>
        <v>0</v>
      </c>
      <c r="Q82" s="411">
        <f>'SIMUL DB'!H235</f>
        <v>0</v>
      </c>
      <c r="R82" s="412">
        <f t="shared" ref="R82:R86" si="59">$J82*(1-Q82)</f>
        <v>0.12</v>
      </c>
      <c r="S82" s="412">
        <f t="shared" ref="S82:S86" si="60">$J82*(1-P82)</f>
        <v>0.12</v>
      </c>
      <c r="T82" s="407">
        <f t="shared" ref="T82:U82" si="61">R82*N82</f>
        <v>11966400.000000002</v>
      </c>
      <c r="U82" s="383">
        <f t="shared" si="61"/>
        <v>19944000</v>
      </c>
      <c r="W82" s="244">
        <f t="shared" ref="W82:W87" si="62">1-(U82/$K82)</f>
        <v>0.5</v>
      </c>
      <c r="X82" s="413">
        <f t="shared" ref="X82:X87" si="63">1-(T82/$K82)</f>
        <v>0.7</v>
      </c>
    </row>
    <row r="83" spans="1:26" ht="15.75" customHeight="1" x14ac:dyDescent="0.2">
      <c r="B83" s="405" t="s">
        <v>189</v>
      </c>
      <c r="C83" s="406" t="str">
        <f>'SIMUL DB'!H242</f>
        <v xml:space="preserve">Reduction of light Maintenance costs </v>
      </c>
      <c r="D83" s="406" t="str">
        <f>'SIMUL DB'!H243</f>
        <v>Per Light bulb</v>
      </c>
      <c r="E83" s="407">
        <f t="shared" si="52"/>
        <v>8310000</v>
      </c>
      <c r="F83" s="407">
        <f t="shared" si="53"/>
        <v>13296000</v>
      </c>
      <c r="G83" s="408">
        <f>'SIMUL DB'!H244</f>
        <v>1</v>
      </c>
      <c r="H83" s="366">
        <f t="shared" si="54"/>
        <v>554000</v>
      </c>
      <c r="I83" s="385">
        <f t="shared" si="55"/>
        <v>554000</v>
      </c>
      <c r="J83" s="386">
        <f>'SIMUL DB'!H245</f>
        <v>30</v>
      </c>
      <c r="K83" s="409">
        <f t="shared" si="56"/>
        <v>16620000</v>
      </c>
      <c r="L83" s="410">
        <f>'SIMUL DB'!H246</f>
        <v>0</v>
      </c>
      <c r="M83" s="411">
        <f>'SIMUL DB'!H247</f>
        <v>0</v>
      </c>
      <c r="N83" s="385">
        <f t="shared" si="57"/>
        <v>554000</v>
      </c>
      <c r="O83" s="385">
        <f t="shared" si="58"/>
        <v>554000</v>
      </c>
      <c r="P83" s="410">
        <f>'SIMUL DB'!H248</f>
        <v>0.5</v>
      </c>
      <c r="Q83" s="411">
        <f>'SIMUL DB'!H249</f>
        <v>0.8</v>
      </c>
      <c r="R83" s="412">
        <f t="shared" si="59"/>
        <v>5.9999999999999982</v>
      </c>
      <c r="S83" s="412">
        <f t="shared" si="60"/>
        <v>15</v>
      </c>
      <c r="T83" s="407">
        <f t="shared" ref="T83:U83" si="64">R83*N83</f>
        <v>3323999.9999999991</v>
      </c>
      <c r="U83" s="383">
        <f t="shared" si="64"/>
        <v>8310000</v>
      </c>
      <c r="W83" s="244">
        <f t="shared" si="62"/>
        <v>0.5</v>
      </c>
      <c r="X83" s="413">
        <f t="shared" si="63"/>
        <v>0.8</v>
      </c>
    </row>
    <row r="84" spans="1:26" ht="15.75" customHeight="1" x14ac:dyDescent="0.2">
      <c r="B84" s="405" t="s">
        <v>254</v>
      </c>
      <c r="C84" s="406">
        <f>'SIMUL DB'!H256</f>
        <v>0</v>
      </c>
      <c r="D84" s="406">
        <f>'SIMUL DB'!H257</f>
        <v>0</v>
      </c>
      <c r="E84" s="407">
        <f t="shared" si="52"/>
        <v>0</v>
      </c>
      <c r="F84" s="407">
        <f t="shared" si="53"/>
        <v>0</v>
      </c>
      <c r="G84" s="408">
        <f>'SIMUL DB'!H258</f>
        <v>0</v>
      </c>
      <c r="H84" s="366">
        <f t="shared" si="54"/>
        <v>554000</v>
      </c>
      <c r="I84" s="385">
        <f t="shared" si="55"/>
        <v>0</v>
      </c>
      <c r="J84" s="386">
        <f>'SIMUL DB'!H259</f>
        <v>0</v>
      </c>
      <c r="K84" s="409">
        <f t="shared" si="56"/>
        <v>0</v>
      </c>
      <c r="L84" s="410">
        <f>'SIMUL DB'!H260</f>
        <v>0</v>
      </c>
      <c r="M84" s="411">
        <f>'SIMUL DB'!H261</f>
        <v>0</v>
      </c>
      <c r="N84" s="385">
        <f t="shared" si="57"/>
        <v>0</v>
      </c>
      <c r="O84" s="385">
        <f t="shared" si="58"/>
        <v>0</v>
      </c>
      <c r="P84" s="410">
        <f>'SIMUL DB'!H262</f>
        <v>0</v>
      </c>
      <c r="Q84" s="411">
        <f>'SIMUL DB'!H263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DB'!H270</f>
        <v>0</v>
      </c>
      <c r="D85" s="410">
        <f>'SIMUL DB'!H271</f>
        <v>0</v>
      </c>
      <c r="E85" s="407">
        <f t="shared" si="52"/>
        <v>0</v>
      </c>
      <c r="F85" s="407">
        <f t="shared" si="53"/>
        <v>0</v>
      </c>
      <c r="G85" s="408">
        <f>'SIMUL DB'!H272</f>
        <v>0</v>
      </c>
      <c r="H85" s="366">
        <f t="shared" si="54"/>
        <v>554000</v>
      </c>
      <c r="I85" s="385">
        <f t="shared" si="55"/>
        <v>0</v>
      </c>
      <c r="J85" s="386">
        <f>'SIMUL DB'!H273</f>
        <v>0</v>
      </c>
      <c r="K85" s="409">
        <f t="shared" si="56"/>
        <v>0</v>
      </c>
      <c r="L85" s="410">
        <f>'SIMUL DB'!H274</f>
        <v>0</v>
      </c>
      <c r="M85" s="411">
        <f>'SIMUL DB'!H275</f>
        <v>0</v>
      </c>
      <c r="N85" s="385">
        <f t="shared" si="57"/>
        <v>0</v>
      </c>
      <c r="O85" s="385">
        <f t="shared" si="58"/>
        <v>0</v>
      </c>
      <c r="P85" s="410">
        <f>'SIMUL DB'!H276</f>
        <v>0</v>
      </c>
      <c r="Q85" s="411">
        <f>'SIMUL DB'!H277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10">
        <f>'SIMUL DB'!H284</f>
        <v>0</v>
      </c>
      <c r="D86" s="410">
        <f>'SIMUL DB'!H285</f>
        <v>0</v>
      </c>
      <c r="E86" s="407">
        <f t="shared" si="52"/>
        <v>0</v>
      </c>
      <c r="F86" s="407">
        <f t="shared" si="53"/>
        <v>0</v>
      </c>
      <c r="G86" s="408">
        <f>'SIMUL DB'!H286</f>
        <v>0</v>
      </c>
      <c r="H86" s="366">
        <f t="shared" si="54"/>
        <v>554000</v>
      </c>
      <c r="I86" s="391">
        <f t="shared" si="55"/>
        <v>0</v>
      </c>
      <c r="J86" s="386">
        <f>'SIMUL DB'!H287</f>
        <v>0</v>
      </c>
      <c r="K86" s="409">
        <f t="shared" si="56"/>
        <v>0</v>
      </c>
      <c r="L86" s="410">
        <f>'SIMUL DB'!H288</f>
        <v>0</v>
      </c>
      <c r="M86" s="411">
        <f>'SIMUL DB'!H289</f>
        <v>0</v>
      </c>
      <c r="N86" s="385">
        <f t="shared" si="57"/>
        <v>0</v>
      </c>
      <c r="O86" s="385">
        <f t="shared" si="58"/>
        <v>0</v>
      </c>
      <c r="P86" s="410">
        <f>'SIMUL DB'!H290</f>
        <v>0</v>
      </c>
      <c r="Q86" s="411">
        <f>'SIMUL DB'!H291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28254000</v>
      </c>
      <c r="F87" s="421">
        <f t="shared" si="68"/>
        <v>41217600</v>
      </c>
      <c r="G87" s="419"/>
      <c r="H87" s="422"/>
      <c r="I87" s="423"/>
      <c r="J87" s="424"/>
      <c r="K87" s="425">
        <f>SUM(K82:K86)</f>
        <v>56508000</v>
      </c>
      <c r="L87" s="419"/>
      <c r="M87" s="424"/>
      <c r="N87" s="424"/>
      <c r="O87" s="420"/>
      <c r="P87" s="419"/>
      <c r="Q87" s="424"/>
      <c r="R87" s="424"/>
      <c r="S87" s="426"/>
      <c r="T87" s="421">
        <f t="shared" ref="T87:U87" si="69">SUM(T82:T86)</f>
        <v>15290400</v>
      </c>
      <c r="U87" s="426">
        <f t="shared" si="69"/>
        <v>28254000</v>
      </c>
      <c r="V87" s="68"/>
      <c r="W87" s="248">
        <f t="shared" si="62"/>
        <v>0.5</v>
      </c>
      <c r="X87" s="427">
        <f t="shared" si="63"/>
        <v>0.72941176470588243</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500"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06" t="str">
        <f>'SIMUL DB'!H298</f>
        <v>Carbon savings</v>
      </c>
      <c r="D92" s="406" t="str">
        <f>'SIMUL DB'!H299</f>
        <v>Per Ton of carbon</v>
      </c>
      <c r="E92" s="407">
        <f t="shared" ref="E92:E96" si="70">IF(C92=0,0,K92-U92)</f>
        <v>30137.599999999991</v>
      </c>
      <c r="F92" s="407">
        <f t="shared" ref="F92:F96" si="71">IF(C92=0,0,K92-T92)</f>
        <v>60275.199999999997</v>
      </c>
      <c r="G92" s="428">
        <f>'SIMUL DB'!H300</f>
        <v>1.7000000000000001E-2</v>
      </c>
      <c r="H92" s="366">
        <f t="shared" ref="H92:H96" si="72">$C$4*$C$5</f>
        <v>554000</v>
      </c>
      <c r="I92" s="366">
        <f t="shared" ref="I92:I96" si="73">IF(G92="NA",1,H92*G92)</f>
        <v>9418</v>
      </c>
      <c r="J92" s="386">
        <f>'SIMUL DB'!H301</f>
        <v>16</v>
      </c>
      <c r="K92" s="409">
        <f t="shared" ref="K92:K96" si="74">I92*J92</f>
        <v>150688</v>
      </c>
      <c r="L92" s="410">
        <f>'SIMUL DB'!H302</f>
        <v>0.2</v>
      </c>
      <c r="M92" s="411">
        <f>'SIMUL DB'!H303</f>
        <v>0.4</v>
      </c>
      <c r="N92" s="385">
        <f t="shared" ref="N92:N96" si="75">$I92*(1-M92)</f>
        <v>5650.8</v>
      </c>
      <c r="O92" s="385">
        <f t="shared" ref="O92:O96" si="76">$I92*(1-L92)</f>
        <v>7534.4000000000005</v>
      </c>
      <c r="P92" s="410">
        <f>'SIMUL DB'!H304</f>
        <v>0</v>
      </c>
      <c r="Q92" s="411">
        <f>'SIMUL DB'!H305</f>
        <v>0</v>
      </c>
      <c r="R92" s="412">
        <f t="shared" ref="R92:R96" si="77">$J92*(1-Q92)</f>
        <v>16</v>
      </c>
      <c r="S92" s="412">
        <f t="shared" ref="S92:S96" si="78">$J92*(1-P92)</f>
        <v>16</v>
      </c>
      <c r="T92" s="407">
        <f t="shared" ref="T92:U92" si="79">R92*N92</f>
        <v>90412.800000000003</v>
      </c>
      <c r="U92" s="383">
        <f t="shared" si="79"/>
        <v>120550.40000000001</v>
      </c>
      <c r="W92" s="244">
        <f t="shared" ref="W92:W97" si="80">1-(U92/$K92)</f>
        <v>0.19999999999999996</v>
      </c>
      <c r="X92" s="413">
        <f t="shared" ref="X92:X97" si="81">1-(T92/$K92)</f>
        <v>0.4</v>
      </c>
    </row>
    <row r="93" spans="1:26" ht="15.75" customHeight="1" x14ac:dyDescent="0.2">
      <c r="B93" s="405" t="s">
        <v>189</v>
      </c>
      <c r="C93" s="406">
        <f>'SIMUL DB'!H312</f>
        <v>0</v>
      </c>
      <c r="D93" s="406">
        <f>'SIMUL DB'!H313</f>
        <v>0</v>
      </c>
      <c r="E93" s="407">
        <f t="shared" si="70"/>
        <v>0</v>
      </c>
      <c r="F93" s="407">
        <f t="shared" si="71"/>
        <v>0</v>
      </c>
      <c r="G93" s="428">
        <f>'SIMUL DB'!H314</f>
        <v>0</v>
      </c>
      <c r="H93" s="366">
        <f t="shared" si="72"/>
        <v>554000</v>
      </c>
      <c r="I93" s="385">
        <f t="shared" si="73"/>
        <v>0</v>
      </c>
      <c r="J93" s="386">
        <f>'SIMUL DB'!H315</f>
        <v>0</v>
      </c>
      <c r="K93" s="409">
        <f t="shared" si="74"/>
        <v>0</v>
      </c>
      <c r="L93" s="410">
        <f>'SIMUL DB'!H316</f>
        <v>0</v>
      </c>
      <c r="M93" s="411">
        <f>'SIMUL DB'!H317</f>
        <v>0</v>
      </c>
      <c r="N93" s="385">
        <f t="shared" si="75"/>
        <v>0</v>
      </c>
      <c r="O93" s="385">
        <f t="shared" si="76"/>
        <v>0</v>
      </c>
      <c r="P93" s="410">
        <f>'SIMUL DB'!H318</f>
        <v>0</v>
      </c>
      <c r="Q93" s="411">
        <f>'SIMUL DB'!H319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06">
        <f>'SIMUL DB'!H326</f>
        <v>0</v>
      </c>
      <c r="D94" s="406">
        <f>'SIMUL DB'!H327</f>
        <v>0</v>
      </c>
      <c r="E94" s="407">
        <f t="shared" si="70"/>
        <v>0</v>
      </c>
      <c r="F94" s="407">
        <f t="shared" si="71"/>
        <v>0</v>
      </c>
      <c r="G94" s="428">
        <f>'SIMUL DB'!H328</f>
        <v>0</v>
      </c>
      <c r="H94" s="366">
        <f t="shared" si="72"/>
        <v>554000</v>
      </c>
      <c r="I94" s="385">
        <f t="shared" si="73"/>
        <v>0</v>
      </c>
      <c r="J94" s="386">
        <f>'SIMUL DB'!H329</f>
        <v>0</v>
      </c>
      <c r="K94" s="409">
        <f t="shared" si="74"/>
        <v>0</v>
      </c>
      <c r="L94" s="410">
        <f>'SIMUL DB'!H330</f>
        <v>0</v>
      </c>
      <c r="M94" s="411">
        <f>'SIMUL DB'!H331</f>
        <v>0</v>
      </c>
      <c r="N94" s="385">
        <f t="shared" si="75"/>
        <v>0</v>
      </c>
      <c r="O94" s="385">
        <f t="shared" si="76"/>
        <v>0</v>
      </c>
      <c r="P94" s="410">
        <f>'SIMUL DB'!H332</f>
        <v>0</v>
      </c>
      <c r="Q94" s="411">
        <f>'SIMUL DB'!H333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06">
        <f>'SIMUL DB'!H340</f>
        <v>0</v>
      </c>
      <c r="D95" s="406">
        <f>'SIMUL DB'!H341</f>
        <v>0</v>
      </c>
      <c r="E95" s="407">
        <f t="shared" si="70"/>
        <v>0</v>
      </c>
      <c r="F95" s="407">
        <f t="shared" si="71"/>
        <v>0</v>
      </c>
      <c r="G95" s="428">
        <f>'SIMUL DB'!H342</f>
        <v>0</v>
      </c>
      <c r="H95" s="366">
        <f t="shared" si="72"/>
        <v>554000</v>
      </c>
      <c r="I95" s="385">
        <f t="shared" si="73"/>
        <v>0</v>
      </c>
      <c r="J95" s="386">
        <f>'SIMUL DB'!H343</f>
        <v>0</v>
      </c>
      <c r="K95" s="409">
        <f t="shared" si="74"/>
        <v>0</v>
      </c>
      <c r="L95" s="410">
        <f>'SIMUL DB'!H344</f>
        <v>0</v>
      </c>
      <c r="M95" s="411">
        <f>'SIMUL DB'!H345</f>
        <v>0</v>
      </c>
      <c r="N95" s="385">
        <f t="shared" si="75"/>
        <v>0</v>
      </c>
      <c r="O95" s="385">
        <f t="shared" si="76"/>
        <v>0</v>
      </c>
      <c r="P95" s="410">
        <f>'SIMUL DB'!H346</f>
        <v>0</v>
      </c>
      <c r="Q95" s="411">
        <f>'SIMUL DB'!H347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DB'!H354</f>
        <v>0</v>
      </c>
      <c r="D96" s="406">
        <f>'SIMUL DB'!H355</f>
        <v>0</v>
      </c>
      <c r="E96" s="407">
        <f t="shared" si="70"/>
        <v>0</v>
      </c>
      <c r="F96" s="407">
        <f t="shared" si="71"/>
        <v>0</v>
      </c>
      <c r="G96" s="428">
        <f>'SIMUL DB'!H356</f>
        <v>0</v>
      </c>
      <c r="H96" s="366">
        <f t="shared" si="72"/>
        <v>554000</v>
      </c>
      <c r="I96" s="391">
        <f t="shared" si="73"/>
        <v>0</v>
      </c>
      <c r="J96" s="386">
        <f>'SIMUL DB'!H357</f>
        <v>0</v>
      </c>
      <c r="K96" s="409">
        <f t="shared" si="74"/>
        <v>0</v>
      </c>
      <c r="L96" s="410">
        <f>'SIMUL DB'!H358</f>
        <v>0</v>
      </c>
      <c r="M96" s="411">
        <f>'SIMUL DB'!H359</f>
        <v>0</v>
      </c>
      <c r="N96" s="385">
        <f t="shared" si="75"/>
        <v>0</v>
      </c>
      <c r="O96" s="385">
        <f t="shared" si="76"/>
        <v>0</v>
      </c>
      <c r="P96" s="410">
        <f>'SIMUL DB'!H360</f>
        <v>0</v>
      </c>
      <c r="Q96" s="411">
        <f>'SIMUL DB'!H361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30137.599999999991</v>
      </c>
      <c r="F97" s="421">
        <f t="shared" si="86"/>
        <v>60275.199999999997</v>
      </c>
      <c r="G97" s="419"/>
      <c r="H97" s="422"/>
      <c r="I97" s="423"/>
      <c r="J97" s="68"/>
      <c r="K97" s="425">
        <f>SUM(K92:K96)</f>
        <v>150688</v>
      </c>
      <c r="L97" s="419"/>
      <c r="M97" s="424"/>
      <c r="N97" s="424"/>
      <c r="O97" s="420"/>
      <c r="P97" s="419"/>
      <c r="Q97" s="424"/>
      <c r="R97" s="424"/>
      <c r="S97" s="426"/>
      <c r="T97" s="421">
        <f t="shared" ref="T97:U97" si="87">SUM(T92:T96)</f>
        <v>90412.800000000003</v>
      </c>
      <c r="U97" s="426">
        <f t="shared" si="87"/>
        <v>120550.40000000001</v>
      </c>
      <c r="V97" s="68"/>
      <c r="W97" s="248">
        <f t="shared" si="80"/>
        <v>0.19999999999999996</v>
      </c>
      <c r="X97" s="427">
        <f t="shared" si="81"/>
        <v>0.4</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67.42578125" customWidth="1"/>
    <col min="3" max="3" width="34.28515625" customWidth="1"/>
    <col min="4" max="4" width="21.140625" customWidth="1"/>
    <col min="5" max="6" width="16.7109375" customWidth="1"/>
    <col min="7" max="8" width="17.7109375" customWidth="1"/>
    <col min="9" max="9" width="10.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DB'!I1</f>
        <v xml:space="preserve">2. Lighting </v>
      </c>
      <c r="G2" s="288"/>
    </row>
    <row r="3" spans="1:26" ht="15.75" customHeight="1" x14ac:dyDescent="0.2">
      <c r="B3" s="291" t="s">
        <v>627</v>
      </c>
      <c r="C3" s="352" t="str">
        <f>'SIMUL DB'!I2</f>
        <v xml:space="preserve">4. Control lighting management system (CMS)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t="s">
        <v>1028</v>
      </c>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 xml:space="preserve">Group 2. Lighting  / 4. Control lighting management system (CMS)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440" t="str">
        <f>C46</f>
        <v>Street lighting control boxes</v>
      </c>
      <c r="C12" s="304">
        <f t="shared" ref="C12:D12" si="1">$H46</f>
        <v>554000</v>
      </c>
      <c r="D12" s="305">
        <f t="shared" si="1"/>
        <v>554000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70603520</v>
      </c>
      <c r="D13" s="120">
        <f t="shared" si="2"/>
        <v>162089600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22325120</v>
      </c>
      <c r="D14" s="314">
        <f t="shared" si="3"/>
        <v>55636600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48278400</v>
      </c>
      <c r="D15" s="316">
        <f t="shared" si="4"/>
        <v>106453000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40490064</v>
      </c>
      <c r="D16" s="319">
        <f t="shared" si="5"/>
        <v>81616944</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184">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184">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184">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outlineLevel="1" x14ac:dyDescent="0.2">
      <c r="A22" s="13"/>
      <c r="B22" s="315">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161546400</v>
      </c>
      <c r="D23" s="363">
        <f t="shared" si="13"/>
        <v>358992000</v>
      </c>
      <c r="E23" s="13"/>
      <c r="F23" s="13"/>
      <c r="G23" s="288"/>
      <c r="H23" s="13"/>
      <c r="I23" s="13"/>
      <c r="J23" s="13"/>
      <c r="K23" s="13"/>
      <c r="L23" s="13"/>
      <c r="M23" s="13"/>
      <c r="N23" s="13"/>
      <c r="O23" s="13"/>
      <c r="P23" s="13"/>
      <c r="Q23" s="13"/>
      <c r="R23" s="13"/>
      <c r="S23" s="13"/>
      <c r="T23" s="13"/>
      <c r="U23" s="13"/>
      <c r="V23" s="13"/>
      <c r="W23" s="13"/>
      <c r="X23" s="13"/>
      <c r="Y23" s="13"/>
      <c r="Z23" s="13"/>
    </row>
    <row r="24" spans="1:26" ht="15.75" customHeight="1" outlineLevel="1" x14ac:dyDescent="0.2">
      <c r="A24" s="13"/>
      <c r="B24" s="326" t="str">
        <f t="shared" ref="B24:B28" si="14">C82</f>
        <v>Reduction of Electricity costs</v>
      </c>
      <c r="C24" s="112">
        <f t="shared" ref="C24:D24" si="15">E82*12</f>
        <v>71798400</v>
      </c>
      <c r="D24" s="327">
        <f t="shared" si="15"/>
        <v>239328000</v>
      </c>
      <c r="E24" s="13"/>
      <c r="F24" s="13"/>
      <c r="G24" s="288"/>
      <c r="H24" s="13"/>
      <c r="I24" s="13"/>
      <c r="J24" s="13"/>
      <c r="K24" s="13"/>
      <c r="L24" s="13"/>
      <c r="M24" s="13"/>
      <c r="N24" s="13"/>
      <c r="O24" s="13"/>
      <c r="P24" s="13"/>
      <c r="Q24" s="13"/>
      <c r="R24" s="13"/>
      <c r="S24" s="13"/>
      <c r="T24" s="13"/>
      <c r="U24" s="13"/>
      <c r="V24" s="13"/>
      <c r="W24" s="13"/>
      <c r="X24" s="13"/>
      <c r="Y24" s="13"/>
      <c r="Z24" s="13"/>
    </row>
    <row r="25" spans="1:26" ht="15.75" customHeight="1" outlineLevel="1" x14ac:dyDescent="0.2">
      <c r="A25" s="13"/>
      <c r="B25" s="326" t="str">
        <f t="shared" si="14"/>
        <v xml:space="preserve">Reduction of light Maintenance costs </v>
      </c>
      <c r="C25" s="112">
        <f t="shared" ref="C25:D25" si="16">E83*12</f>
        <v>89748000</v>
      </c>
      <c r="D25" s="327">
        <f t="shared" si="16"/>
        <v>119664000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70">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20">C23+C17-C16</f>
        <v>121056336</v>
      </c>
      <c r="D29" s="330">
        <f t="shared" si="20"/>
        <v>277375056</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361651.1999999999</v>
      </c>
      <c r="D30" s="363">
        <f t="shared" si="21"/>
        <v>1084953.5999999999</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outlineLevel="1" x14ac:dyDescent="0.2">
      <c r="A31" s="13"/>
      <c r="B31" s="331" t="str">
        <f t="shared" ref="B31:B35" si="22">C92</f>
        <v>Carbon savings</v>
      </c>
      <c r="C31" s="106">
        <f t="shared" ref="C31:D31" si="23">E92*12</f>
        <v>361651.1999999999</v>
      </c>
      <c r="D31" s="314">
        <f t="shared" si="23"/>
        <v>1084953.5999999999</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121417987.2</v>
      </c>
      <c r="D36" s="334">
        <f t="shared" si="28"/>
        <v>278460009.60000002</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127.44317689530686</v>
      </c>
      <c r="D38" s="338">
        <f t="shared" si="29"/>
        <v>292.58050541516246</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1.714593493355572</v>
      </c>
      <c r="D39" s="340">
        <f t="shared" si="30"/>
        <v>1.7112452372021401</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1.7197157762105912</v>
      </c>
      <c r="D40" s="344">
        <f t="shared" si="31"/>
        <v>1.717938779539218</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DB'!I3</f>
        <v>Remote control Software</v>
      </c>
      <c r="D45" s="377">
        <f t="shared" ref="D45:D49" si="32">H45*I45</f>
        <v>10000</v>
      </c>
      <c r="E45" s="378">
        <f t="shared" ref="E45:E49" si="33">H45*J45</f>
        <v>15000</v>
      </c>
      <c r="F45" s="379" t="str">
        <f>'SIMUL DB'!I6</f>
        <v>NA</v>
      </c>
      <c r="G45" s="366">
        <f t="shared" ref="G45:G49" si="34">$C$4*$C$5</f>
        <v>554000</v>
      </c>
      <c r="H45" s="366">
        <f t="shared" ref="H45:H49" si="35">IF(F45="NA",1,G45*F45)</f>
        <v>1</v>
      </c>
      <c r="I45" s="380">
        <f>'SIMUL DB'!I7</f>
        <v>10000</v>
      </c>
      <c r="J45" s="380">
        <f>'SIMUL DB'!I8</f>
        <v>15000</v>
      </c>
    </row>
    <row r="46" spans="1:26" ht="15.75" customHeight="1" x14ac:dyDescent="0.2">
      <c r="B46" s="336" t="s">
        <v>189</v>
      </c>
      <c r="C46" s="381" t="str">
        <f>'SIMUL DB'!I15</f>
        <v>Street lighting control boxes</v>
      </c>
      <c r="D46" s="382">
        <f t="shared" si="32"/>
        <v>22160000</v>
      </c>
      <c r="E46" s="383">
        <f t="shared" si="33"/>
        <v>55400000</v>
      </c>
      <c r="F46" s="384">
        <f>'SIMUL DB'!I18</f>
        <v>1</v>
      </c>
      <c r="G46" s="366">
        <f t="shared" si="34"/>
        <v>554000</v>
      </c>
      <c r="H46" s="385">
        <f t="shared" si="35"/>
        <v>554000</v>
      </c>
      <c r="I46" s="386">
        <f>'SIMUL DB'!I19</f>
        <v>40</v>
      </c>
      <c r="J46" s="386">
        <f>'SIMUL DB'!I20</f>
        <v>100</v>
      </c>
    </row>
    <row r="47" spans="1:26" ht="15.75" customHeight="1" x14ac:dyDescent="0.2">
      <c r="B47" s="336" t="s">
        <v>254</v>
      </c>
      <c r="C47" s="381" t="str">
        <f>'SIMUL DB'!I27</f>
        <v>Box Gateway</v>
      </c>
      <c r="D47" s="382">
        <f t="shared" si="32"/>
        <v>155120</v>
      </c>
      <c r="E47" s="383">
        <f t="shared" si="33"/>
        <v>221600</v>
      </c>
      <c r="F47" s="384">
        <f>'SIMUL DB'!I30</f>
        <v>1E-3</v>
      </c>
      <c r="G47" s="366">
        <f t="shared" si="34"/>
        <v>554000</v>
      </c>
      <c r="H47" s="385">
        <f t="shared" si="35"/>
        <v>554</v>
      </c>
      <c r="I47" s="386">
        <f>'SIMUL DB'!I31</f>
        <v>280</v>
      </c>
      <c r="J47" s="386">
        <f>'SIMUL DB'!I32</f>
        <v>400</v>
      </c>
    </row>
    <row r="48" spans="1:26" ht="15.75" customHeight="1" x14ac:dyDescent="0.2">
      <c r="B48" s="336" t="s">
        <v>272</v>
      </c>
      <c r="C48" s="381">
        <f>'SIMUL DB'!I39</f>
        <v>0</v>
      </c>
      <c r="D48" s="382">
        <f t="shared" si="32"/>
        <v>0</v>
      </c>
      <c r="E48" s="383">
        <f t="shared" si="33"/>
        <v>0</v>
      </c>
      <c r="F48" s="384">
        <f>'SIMUL DB'!I42</f>
        <v>0</v>
      </c>
      <c r="G48" s="366">
        <f t="shared" si="34"/>
        <v>554000</v>
      </c>
      <c r="H48" s="385">
        <f t="shared" si="35"/>
        <v>0</v>
      </c>
      <c r="I48" s="386">
        <f>'SIMUL DB'!I43</f>
        <v>0</v>
      </c>
      <c r="J48" s="386">
        <f>'SIMUL DB'!I44</f>
        <v>0</v>
      </c>
    </row>
    <row r="49" spans="1:26" ht="15.75" customHeight="1" x14ac:dyDescent="0.2">
      <c r="B49" s="387" t="s">
        <v>273</v>
      </c>
      <c r="C49" s="381">
        <f>'SIMUL DB'!I51</f>
        <v>0</v>
      </c>
      <c r="D49" s="388">
        <f t="shared" si="32"/>
        <v>0</v>
      </c>
      <c r="E49" s="389">
        <f t="shared" si="33"/>
        <v>0</v>
      </c>
      <c r="F49" s="390">
        <f>'SIMUL DB'!I54</f>
        <v>0</v>
      </c>
      <c r="G49" s="366">
        <f t="shared" si="34"/>
        <v>554000</v>
      </c>
      <c r="H49" s="391">
        <f t="shared" si="35"/>
        <v>0</v>
      </c>
      <c r="I49" s="392">
        <f>'SIMUL DB'!I55</f>
        <v>0</v>
      </c>
      <c r="J49" s="392">
        <f>'SIMUL DB'!I56</f>
        <v>0</v>
      </c>
    </row>
    <row r="50" spans="1:26" ht="15.75" customHeight="1" x14ac:dyDescent="0.2">
      <c r="B50" s="328" t="s">
        <v>989</v>
      </c>
      <c r="C50" s="90"/>
      <c r="D50" s="393">
        <f t="shared" ref="D50:E50" si="36">SUM(D45:D49)</f>
        <v>22325120</v>
      </c>
      <c r="E50" s="394">
        <f t="shared" si="36"/>
        <v>55636600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DB'!I63</f>
        <v>Installation of the software</v>
      </c>
      <c r="D54" s="377">
        <f t="shared" ref="D54:D58" si="37">H54*I54</f>
        <v>25000</v>
      </c>
      <c r="E54" s="378">
        <f t="shared" ref="E54:E58" si="38">H54*J54</f>
        <v>85000</v>
      </c>
      <c r="F54" s="379" t="str">
        <f>'SIMUL DB'!I65</f>
        <v>NA</v>
      </c>
      <c r="G54" s="366">
        <f t="shared" ref="G54:G58" si="39">$C$4*$C$5</f>
        <v>554000</v>
      </c>
      <c r="H54" s="366">
        <f t="shared" ref="H54:H58" si="40">IF(F54="NA",1,G54*F54)</f>
        <v>1</v>
      </c>
      <c r="I54" s="380">
        <f>'SIMUL DB'!I66</f>
        <v>25000</v>
      </c>
      <c r="J54" s="380">
        <f>'SIMUL DB'!I67</f>
        <v>85000</v>
      </c>
    </row>
    <row r="55" spans="1:26" ht="15.75" customHeight="1" x14ac:dyDescent="0.2">
      <c r="B55" s="336" t="s">
        <v>189</v>
      </c>
      <c r="C55" s="376" t="str">
        <f>'SIMUL DB'!I74</f>
        <v>Control boxes implementation</v>
      </c>
      <c r="D55" s="382">
        <f t="shared" si="37"/>
        <v>44320000</v>
      </c>
      <c r="E55" s="383">
        <f t="shared" si="38"/>
        <v>94180000</v>
      </c>
      <c r="F55" s="384">
        <f>'SIMUL DB'!I76</f>
        <v>1</v>
      </c>
      <c r="G55" s="366">
        <f t="shared" si="39"/>
        <v>554000</v>
      </c>
      <c r="H55" s="385">
        <f t="shared" si="40"/>
        <v>554000</v>
      </c>
      <c r="I55" s="386">
        <f>'SIMUL DB'!I77</f>
        <v>80</v>
      </c>
      <c r="J55" s="386">
        <f>'SIMUL DB'!I78</f>
        <v>170</v>
      </c>
    </row>
    <row r="56" spans="1:26" ht="15.75" customHeight="1" x14ac:dyDescent="0.2">
      <c r="B56" s="336" t="s">
        <v>254</v>
      </c>
      <c r="C56" s="376" t="str">
        <f>'SIMUL DB'!I85</f>
        <v>Gateway implementation</v>
      </c>
      <c r="D56" s="382">
        <f t="shared" si="37"/>
        <v>3933400</v>
      </c>
      <c r="E56" s="383">
        <f t="shared" si="38"/>
        <v>12188000</v>
      </c>
      <c r="F56" s="384">
        <f>'SIMUL DB'!I87</f>
        <v>1E-3</v>
      </c>
      <c r="G56" s="366">
        <f t="shared" si="39"/>
        <v>554000</v>
      </c>
      <c r="H56" s="385">
        <f t="shared" si="40"/>
        <v>554</v>
      </c>
      <c r="I56" s="386">
        <f>'SIMUL DB'!I88</f>
        <v>7100</v>
      </c>
      <c r="J56" s="386">
        <f>'SIMUL DB'!I89</f>
        <v>22000</v>
      </c>
    </row>
    <row r="57" spans="1:26" ht="15.75" customHeight="1" x14ac:dyDescent="0.2">
      <c r="B57" s="336" t="s">
        <v>272</v>
      </c>
      <c r="C57" s="376">
        <f>'SIMUL DB'!I96</f>
        <v>0</v>
      </c>
      <c r="D57" s="382">
        <f t="shared" si="37"/>
        <v>0</v>
      </c>
      <c r="E57" s="383">
        <f t="shared" si="38"/>
        <v>0</v>
      </c>
      <c r="F57" s="384">
        <f>'SIMUL DB'!I98</f>
        <v>0</v>
      </c>
      <c r="G57" s="366">
        <f t="shared" si="39"/>
        <v>554000</v>
      </c>
      <c r="H57" s="385">
        <f t="shared" si="40"/>
        <v>0</v>
      </c>
      <c r="I57" s="386">
        <f>'SIMUL DB'!I99</f>
        <v>0</v>
      </c>
      <c r="J57" s="386">
        <f>'SIMUL DB'!I100</f>
        <v>0</v>
      </c>
    </row>
    <row r="58" spans="1:26" ht="15.75" customHeight="1" x14ac:dyDescent="0.2">
      <c r="B58" s="387" t="s">
        <v>273</v>
      </c>
      <c r="C58" s="376">
        <f>'SIMUL DB'!I107</f>
        <v>0</v>
      </c>
      <c r="D58" s="388">
        <f t="shared" si="37"/>
        <v>0</v>
      </c>
      <c r="E58" s="389">
        <f t="shared" si="38"/>
        <v>0</v>
      </c>
      <c r="F58" s="390">
        <f>'SIMUL DB'!I109</f>
        <v>0</v>
      </c>
      <c r="G58" s="366">
        <f t="shared" si="39"/>
        <v>554000</v>
      </c>
      <c r="H58" s="391">
        <f t="shared" si="40"/>
        <v>0</v>
      </c>
      <c r="I58" s="392">
        <f>'SIMUL DB'!I110</f>
        <v>0</v>
      </c>
      <c r="J58" s="392">
        <f>'SIMUL DB'!I111</f>
        <v>0</v>
      </c>
    </row>
    <row r="59" spans="1:26" ht="15.75" customHeight="1" x14ac:dyDescent="0.2">
      <c r="B59" s="328" t="s">
        <v>989</v>
      </c>
      <c r="C59" s="90"/>
      <c r="D59" s="393">
        <f t="shared" ref="D59:E59" si="41">SUM(D54:D58)</f>
        <v>48278400</v>
      </c>
      <c r="E59" s="394">
        <f t="shared" si="41"/>
        <v>106453000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DB'!I118</f>
        <v>Maintenance of the control boxes</v>
      </c>
      <c r="D63" s="377">
        <f t="shared" ref="D63:D67" si="42">H63*I63</f>
        <v>3324000</v>
      </c>
      <c r="E63" s="378">
        <f t="shared" ref="E63:E67" si="43">H63*J63</f>
        <v>6648000</v>
      </c>
      <c r="F63" s="384">
        <f>'SIMUL DB'!I120</f>
        <v>1</v>
      </c>
      <c r="G63" s="366">
        <f t="shared" ref="G63:G67" si="44">$C$4*$C$5</f>
        <v>554000</v>
      </c>
      <c r="H63" s="366">
        <f t="shared" ref="H63:H67" si="45">IF(F63="NA",1,G63*F63)</f>
        <v>554000</v>
      </c>
      <c r="I63" s="380">
        <f>'SIMUL DB'!I121</f>
        <v>6</v>
      </c>
      <c r="J63" s="380">
        <f>'SIMUL DB'!I122</f>
        <v>12</v>
      </c>
    </row>
    <row r="64" spans="1:26" ht="15.75" customHeight="1" x14ac:dyDescent="0.2">
      <c r="B64" s="336" t="s">
        <v>189</v>
      </c>
      <c r="C64" s="381" t="str">
        <f>'SIMUL DB'!I129</f>
        <v>Software maintenance</v>
      </c>
      <c r="D64" s="382">
        <f t="shared" si="42"/>
        <v>312</v>
      </c>
      <c r="E64" s="383">
        <f t="shared" si="43"/>
        <v>1062</v>
      </c>
      <c r="F64" s="384" t="str">
        <f>'SIMUL DB'!I131</f>
        <v>NA</v>
      </c>
      <c r="G64" s="366">
        <f t="shared" si="44"/>
        <v>554000</v>
      </c>
      <c r="H64" s="385">
        <f t="shared" si="45"/>
        <v>1</v>
      </c>
      <c r="I64" s="386">
        <f>'SIMUL DB'!I132</f>
        <v>312</v>
      </c>
      <c r="J64" s="386">
        <f>'SIMUL DB'!I133</f>
        <v>1062</v>
      </c>
    </row>
    <row r="65" spans="1:26" ht="15.75" customHeight="1" x14ac:dyDescent="0.2">
      <c r="B65" s="336" t="s">
        <v>254</v>
      </c>
      <c r="C65" s="376" t="str">
        <f>'SIMUL DB'!I140</f>
        <v>Maintenance of the box gateway</v>
      </c>
      <c r="D65" s="382">
        <f t="shared" si="42"/>
        <v>49860</v>
      </c>
      <c r="E65" s="383">
        <f t="shared" si="43"/>
        <v>152350</v>
      </c>
      <c r="F65" s="384">
        <f>'SIMUL DB'!I142</f>
        <v>1E-3</v>
      </c>
      <c r="G65" s="366">
        <f t="shared" si="44"/>
        <v>554000</v>
      </c>
      <c r="H65" s="385">
        <f t="shared" si="45"/>
        <v>554</v>
      </c>
      <c r="I65" s="386">
        <f>'SIMUL DB'!I143</f>
        <v>90</v>
      </c>
      <c r="J65" s="386">
        <f>'SIMUL DB'!I144</f>
        <v>275</v>
      </c>
    </row>
    <row r="66" spans="1:26" ht="15.75" customHeight="1" x14ac:dyDescent="0.2">
      <c r="B66" s="336" t="s">
        <v>272</v>
      </c>
      <c r="C66" s="376">
        <f>'SIMUL DB'!I151</f>
        <v>0</v>
      </c>
      <c r="D66" s="382">
        <f t="shared" si="42"/>
        <v>0</v>
      </c>
      <c r="E66" s="383">
        <f t="shared" si="43"/>
        <v>0</v>
      </c>
      <c r="F66" s="384">
        <f>'SIMUL DB'!I153</f>
        <v>0</v>
      </c>
      <c r="G66" s="366">
        <f t="shared" si="44"/>
        <v>554000</v>
      </c>
      <c r="H66" s="385">
        <f t="shared" si="45"/>
        <v>0</v>
      </c>
      <c r="I66" s="386">
        <f>'SIMUL DB'!I154</f>
        <v>0</v>
      </c>
      <c r="J66" s="386">
        <f>'SIMUL DB'!I155</f>
        <v>0</v>
      </c>
    </row>
    <row r="67" spans="1:26" ht="15.75" customHeight="1" x14ac:dyDescent="0.2">
      <c r="B67" s="387" t="s">
        <v>273</v>
      </c>
      <c r="C67" s="376">
        <f>'SIMUL DB'!I162</f>
        <v>0</v>
      </c>
      <c r="D67" s="388">
        <f t="shared" si="42"/>
        <v>0</v>
      </c>
      <c r="E67" s="389">
        <f t="shared" si="43"/>
        <v>0</v>
      </c>
      <c r="F67" s="390">
        <f>'SIMUL DB'!I164</f>
        <v>0</v>
      </c>
      <c r="G67" s="366">
        <f t="shared" si="44"/>
        <v>554000</v>
      </c>
      <c r="H67" s="391">
        <f t="shared" si="45"/>
        <v>0</v>
      </c>
      <c r="I67" s="392">
        <f>'SIMUL DB'!I165</f>
        <v>0</v>
      </c>
      <c r="J67" s="392">
        <f>'SIMUL DB'!I166</f>
        <v>0</v>
      </c>
    </row>
    <row r="68" spans="1:26" ht="15.75" customHeight="1" x14ac:dyDescent="0.2">
      <c r="B68" s="328" t="s">
        <v>989</v>
      </c>
      <c r="C68" s="90"/>
      <c r="D68" s="393">
        <f t="shared" ref="D68:E68" si="46">SUM(D63:D67)</f>
        <v>3374172</v>
      </c>
      <c r="E68" s="394">
        <f t="shared" si="46"/>
        <v>6801412</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76">
        <f>'SIMUL DB'!I173</f>
        <v>0</v>
      </c>
      <c r="D72" s="377">
        <f t="shared" ref="D72:D76" si="47">H72*I72</f>
        <v>0</v>
      </c>
      <c r="E72" s="378">
        <f t="shared" ref="E72:E76" si="48">H72*J72</f>
        <v>0</v>
      </c>
      <c r="F72" s="379">
        <f>'SIMUL DB'!I175</f>
        <v>0</v>
      </c>
      <c r="G72" s="366">
        <f t="shared" ref="G72:G76" si="49">$C$4*$C$5</f>
        <v>554000</v>
      </c>
      <c r="H72" s="366">
        <f t="shared" ref="H72:H76" si="50">IF(F72="NA",1,G72*F72)</f>
        <v>0</v>
      </c>
      <c r="I72" s="380">
        <f>'SIMUL DB'!I176</f>
        <v>0</v>
      </c>
      <c r="J72" s="380">
        <f>'SIMUL DB'!I177</f>
        <v>0</v>
      </c>
    </row>
    <row r="73" spans="1:26" ht="15.75" customHeight="1" x14ac:dyDescent="0.2">
      <c r="B73" s="336" t="s">
        <v>189</v>
      </c>
      <c r="C73" s="381">
        <f>'SIMUL DB'!I184</f>
        <v>0</v>
      </c>
      <c r="D73" s="382">
        <f t="shared" si="47"/>
        <v>0</v>
      </c>
      <c r="E73" s="383">
        <f t="shared" si="48"/>
        <v>0</v>
      </c>
      <c r="F73" s="384">
        <f>'SIMUL DB'!I186</f>
        <v>0</v>
      </c>
      <c r="G73" s="366">
        <f t="shared" si="49"/>
        <v>554000</v>
      </c>
      <c r="H73" s="385">
        <f t="shared" si="50"/>
        <v>0</v>
      </c>
      <c r="I73" s="386">
        <f>'SIMUL DB'!I187</f>
        <v>0</v>
      </c>
      <c r="J73" s="386">
        <f>'SIMUL DB'!I188</f>
        <v>0</v>
      </c>
    </row>
    <row r="74" spans="1:26" ht="15.75" customHeight="1" x14ac:dyDescent="0.2">
      <c r="B74" s="336" t="s">
        <v>254</v>
      </c>
      <c r="C74" s="376">
        <f>'SIMUL DB'!I195</f>
        <v>0</v>
      </c>
      <c r="D74" s="382">
        <f t="shared" si="47"/>
        <v>0</v>
      </c>
      <c r="E74" s="383">
        <f t="shared" si="48"/>
        <v>0</v>
      </c>
      <c r="F74" s="384">
        <f>'SIMUL DB'!I197</f>
        <v>0</v>
      </c>
      <c r="G74" s="366">
        <f t="shared" si="49"/>
        <v>554000</v>
      </c>
      <c r="H74" s="385">
        <f t="shared" si="50"/>
        <v>0</v>
      </c>
      <c r="I74" s="386">
        <f>'SIMUL DB'!I198</f>
        <v>0</v>
      </c>
      <c r="J74" s="386">
        <f>'SIMUL DB'!I199</f>
        <v>0</v>
      </c>
    </row>
    <row r="75" spans="1:26" ht="15.75" customHeight="1" x14ac:dyDescent="0.2">
      <c r="B75" s="336" t="s">
        <v>272</v>
      </c>
      <c r="C75" s="376">
        <f>'SIMUL DB'!I206</f>
        <v>0</v>
      </c>
      <c r="D75" s="382">
        <f t="shared" si="47"/>
        <v>0</v>
      </c>
      <c r="E75" s="383">
        <f t="shared" si="48"/>
        <v>0</v>
      </c>
      <c r="F75" s="384">
        <f>'SIMUL DB'!I208</f>
        <v>0</v>
      </c>
      <c r="G75" s="366">
        <f t="shared" si="49"/>
        <v>554000</v>
      </c>
      <c r="H75" s="385">
        <f t="shared" si="50"/>
        <v>0</v>
      </c>
      <c r="I75" s="386">
        <f>'SIMUL DB'!I209</f>
        <v>0</v>
      </c>
      <c r="J75" s="386">
        <f>'SIMUL DB'!I210</f>
        <v>0</v>
      </c>
    </row>
    <row r="76" spans="1:26" ht="15.75" customHeight="1" x14ac:dyDescent="0.2">
      <c r="B76" s="387" t="s">
        <v>273</v>
      </c>
      <c r="C76" s="376">
        <f>'SIMUL DB'!I217</f>
        <v>0</v>
      </c>
      <c r="D76" s="388">
        <f t="shared" si="47"/>
        <v>0</v>
      </c>
      <c r="E76" s="389">
        <f t="shared" si="48"/>
        <v>0</v>
      </c>
      <c r="F76" s="390">
        <f>'SIMUL DB'!I219</f>
        <v>0</v>
      </c>
      <c r="G76" s="366">
        <f t="shared" si="49"/>
        <v>554000</v>
      </c>
      <c r="H76" s="391">
        <f t="shared" si="50"/>
        <v>0</v>
      </c>
      <c r="I76" s="392">
        <f>'SIMUL DB'!I220</f>
        <v>0</v>
      </c>
      <c r="J76" s="392">
        <f>'SIMUL DB'!I221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t="str">
        <f>'SIMUL DB'!I228</f>
        <v>Reduction of Electricity costs</v>
      </c>
      <c r="D82" s="406" t="str">
        <f>'SIMUL DB'!I229</f>
        <v>Per Kwh</v>
      </c>
      <c r="E82" s="407">
        <f t="shared" ref="E82:E86" si="52">IF(C82=0,0,K82-U82)</f>
        <v>5983200</v>
      </c>
      <c r="F82" s="407">
        <f t="shared" ref="F82:F86" si="53">IF(C82=0,0,K82-T82)</f>
        <v>19944000</v>
      </c>
      <c r="G82" s="408">
        <f>'SIMUL DB'!I230</f>
        <v>600</v>
      </c>
      <c r="H82" s="366">
        <f t="shared" ref="H82:H86" si="54">$C$4*$C$5</f>
        <v>554000</v>
      </c>
      <c r="I82" s="366">
        <f t="shared" ref="I82:I86" si="55">IF(G82="NA",1,H82*G82)</f>
        <v>332400000</v>
      </c>
      <c r="J82" s="386">
        <f>'SIMUL DB'!I231</f>
        <v>0.12</v>
      </c>
      <c r="K82" s="409">
        <f t="shared" ref="K82:K86" si="56">I82*J82</f>
        <v>39888000</v>
      </c>
      <c r="L82" s="410">
        <f>'SIMUL DB'!I232</f>
        <v>0.15</v>
      </c>
      <c r="M82" s="411">
        <f>'SIMUL DB'!I233</f>
        <v>0.5</v>
      </c>
      <c r="N82" s="385">
        <f t="shared" ref="N82:N86" si="57">$I82*(1-M82)</f>
        <v>166200000</v>
      </c>
      <c r="O82" s="385">
        <f t="shared" ref="O82:O86" si="58">$I82*(1-L82)</f>
        <v>282540000</v>
      </c>
      <c r="P82" s="410">
        <f>'SIMUL DB'!I234</f>
        <v>0</v>
      </c>
      <c r="Q82" s="411">
        <f>'SIMUL DB'!I235</f>
        <v>0</v>
      </c>
      <c r="R82" s="412">
        <f t="shared" ref="R82:R86" si="59">$J82*(1-Q82)</f>
        <v>0.12</v>
      </c>
      <c r="S82" s="412">
        <f t="shared" ref="S82:S86" si="60">$J82*(1-P82)</f>
        <v>0.12</v>
      </c>
      <c r="T82" s="407">
        <f t="shared" ref="T82:U82" si="61">R82*N82</f>
        <v>19944000</v>
      </c>
      <c r="U82" s="383">
        <f t="shared" si="61"/>
        <v>33904800</v>
      </c>
      <c r="W82" s="244">
        <f t="shared" ref="W82:W87" si="62">1-(U82/$K82)</f>
        <v>0.15000000000000002</v>
      </c>
      <c r="X82" s="413">
        <f t="shared" ref="X82:X87" si="63">1-(T82/$K82)</f>
        <v>0.5</v>
      </c>
    </row>
    <row r="83" spans="1:26" ht="15.75" customHeight="1" x14ac:dyDescent="0.2">
      <c r="B83" s="405" t="s">
        <v>189</v>
      </c>
      <c r="C83" s="406" t="str">
        <f>'SIMUL DB'!I242</f>
        <v xml:space="preserve">Reduction of light Maintenance costs </v>
      </c>
      <c r="D83" s="406" t="str">
        <f>'SIMUL DB'!I243</f>
        <v>Per light bulb</v>
      </c>
      <c r="E83" s="407">
        <f t="shared" si="52"/>
        <v>7479000</v>
      </c>
      <c r="F83" s="407">
        <f t="shared" si="53"/>
        <v>9972000</v>
      </c>
      <c r="G83" s="408">
        <f>'SIMUL DB'!I244</f>
        <v>1</v>
      </c>
      <c r="H83" s="366">
        <f t="shared" si="54"/>
        <v>554000</v>
      </c>
      <c r="I83" s="385">
        <f t="shared" si="55"/>
        <v>554000</v>
      </c>
      <c r="J83" s="386">
        <f>'SIMUL DB'!I245</f>
        <v>30</v>
      </c>
      <c r="K83" s="409">
        <f t="shared" si="56"/>
        <v>16620000</v>
      </c>
      <c r="L83" s="410">
        <f>'SIMUL DB'!I246</f>
        <v>0.45</v>
      </c>
      <c r="M83" s="411">
        <f>'SIMUL DB'!I247</f>
        <v>0.6</v>
      </c>
      <c r="N83" s="385">
        <f t="shared" si="57"/>
        <v>221600</v>
      </c>
      <c r="O83" s="385">
        <f t="shared" si="58"/>
        <v>304700</v>
      </c>
      <c r="P83" s="410">
        <f>'SIMUL DB'!I248</f>
        <v>0</v>
      </c>
      <c r="Q83" s="411">
        <f>'SIMUL DB'!I249</f>
        <v>0</v>
      </c>
      <c r="R83" s="412">
        <f t="shared" si="59"/>
        <v>30</v>
      </c>
      <c r="S83" s="412">
        <f t="shared" si="60"/>
        <v>30</v>
      </c>
      <c r="T83" s="407">
        <f t="shared" ref="T83:U83" si="64">R83*N83</f>
        <v>6648000</v>
      </c>
      <c r="U83" s="383">
        <f t="shared" si="64"/>
        <v>9141000</v>
      </c>
      <c r="W83" s="244">
        <f t="shared" si="62"/>
        <v>0.44999999999999996</v>
      </c>
      <c r="X83" s="413">
        <f t="shared" si="63"/>
        <v>0.6</v>
      </c>
    </row>
    <row r="84" spans="1:26" ht="15.75" customHeight="1" x14ac:dyDescent="0.2">
      <c r="B84" s="405" t="s">
        <v>254</v>
      </c>
      <c r="C84" s="406">
        <f>'SIMUL DB'!I256</f>
        <v>0</v>
      </c>
      <c r="D84" s="406">
        <f>'SIMUL DB'!I257</f>
        <v>0</v>
      </c>
      <c r="E84" s="407">
        <f t="shared" si="52"/>
        <v>0</v>
      </c>
      <c r="F84" s="407">
        <f t="shared" si="53"/>
        <v>0</v>
      </c>
      <c r="G84" s="408">
        <f>'SIMUL DB'!I258</f>
        <v>0</v>
      </c>
      <c r="H84" s="366">
        <f t="shared" si="54"/>
        <v>554000</v>
      </c>
      <c r="I84" s="385">
        <f t="shared" si="55"/>
        <v>0</v>
      </c>
      <c r="J84" s="386">
        <f>'SIMUL DB'!I259</f>
        <v>0</v>
      </c>
      <c r="K84" s="409">
        <f t="shared" si="56"/>
        <v>0</v>
      </c>
      <c r="L84" s="410">
        <f>'SIMUL DB'!I260</f>
        <v>0</v>
      </c>
      <c r="M84" s="411">
        <f>'SIMUL DB'!I261</f>
        <v>0</v>
      </c>
      <c r="N84" s="385">
        <f t="shared" si="57"/>
        <v>0</v>
      </c>
      <c r="O84" s="385">
        <f t="shared" si="58"/>
        <v>0</v>
      </c>
      <c r="P84" s="410">
        <f>'SIMUL DB'!I262</f>
        <v>0</v>
      </c>
      <c r="Q84" s="411">
        <f>'SIMUL DB'!I263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DB'!I270</f>
        <v>0</v>
      </c>
      <c r="D85" s="410">
        <f>'SIMUL DB'!I271</f>
        <v>0</v>
      </c>
      <c r="E85" s="407">
        <f t="shared" si="52"/>
        <v>0</v>
      </c>
      <c r="F85" s="407">
        <f t="shared" si="53"/>
        <v>0</v>
      </c>
      <c r="G85" s="408">
        <f>'SIMUL DB'!I272</f>
        <v>0</v>
      </c>
      <c r="H85" s="366">
        <f t="shared" si="54"/>
        <v>554000</v>
      </c>
      <c r="I85" s="385">
        <f t="shared" si="55"/>
        <v>0</v>
      </c>
      <c r="J85" s="386">
        <f>'SIMUL DB'!I273</f>
        <v>0</v>
      </c>
      <c r="K85" s="409">
        <f t="shared" si="56"/>
        <v>0</v>
      </c>
      <c r="L85" s="410">
        <f>'SIMUL DB'!I274</f>
        <v>0</v>
      </c>
      <c r="M85" s="411">
        <f>'SIMUL DB'!I275</f>
        <v>0</v>
      </c>
      <c r="N85" s="385">
        <f t="shared" si="57"/>
        <v>0</v>
      </c>
      <c r="O85" s="385">
        <f t="shared" si="58"/>
        <v>0</v>
      </c>
      <c r="P85" s="410">
        <f>'SIMUL DB'!I276</f>
        <v>0</v>
      </c>
      <c r="Q85" s="411">
        <f>'SIMUL DB'!I277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10">
        <f>'SIMUL DB'!I284</f>
        <v>0</v>
      </c>
      <c r="D86" s="410">
        <f>'SIMUL DB'!I285</f>
        <v>0</v>
      </c>
      <c r="E86" s="407">
        <f t="shared" si="52"/>
        <v>0</v>
      </c>
      <c r="F86" s="407">
        <f t="shared" si="53"/>
        <v>0</v>
      </c>
      <c r="G86" s="408">
        <f>'SIMUL DB'!I286</f>
        <v>0</v>
      </c>
      <c r="H86" s="366">
        <f t="shared" si="54"/>
        <v>554000</v>
      </c>
      <c r="I86" s="391">
        <f t="shared" si="55"/>
        <v>0</v>
      </c>
      <c r="J86" s="386">
        <f>'SIMUL DB'!I287</f>
        <v>0</v>
      </c>
      <c r="K86" s="409">
        <f t="shared" si="56"/>
        <v>0</v>
      </c>
      <c r="L86" s="410">
        <f>'SIMUL DB'!I288</f>
        <v>0</v>
      </c>
      <c r="M86" s="411">
        <f>'SIMUL DB'!I289</f>
        <v>0</v>
      </c>
      <c r="N86" s="385">
        <f t="shared" si="57"/>
        <v>0</v>
      </c>
      <c r="O86" s="385">
        <f t="shared" si="58"/>
        <v>0</v>
      </c>
      <c r="P86" s="410">
        <f>'SIMUL DB'!I290</f>
        <v>0</v>
      </c>
      <c r="Q86" s="411">
        <f>'SIMUL DB'!I291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13462200</v>
      </c>
      <c r="F87" s="421">
        <f t="shared" si="68"/>
        <v>29916000</v>
      </c>
      <c r="G87" s="419"/>
      <c r="H87" s="422"/>
      <c r="I87" s="423"/>
      <c r="J87" s="424"/>
      <c r="K87" s="425">
        <f>SUM(K82:K86)</f>
        <v>56508000</v>
      </c>
      <c r="L87" s="419"/>
      <c r="M87" s="424"/>
      <c r="N87" s="424"/>
      <c r="O87" s="420"/>
      <c r="P87" s="419"/>
      <c r="Q87" s="424"/>
      <c r="R87" s="424"/>
      <c r="S87" s="426"/>
      <c r="T87" s="421">
        <f t="shared" ref="T87:U87" si="69">SUM(T82:T86)</f>
        <v>26592000</v>
      </c>
      <c r="U87" s="426">
        <f t="shared" si="69"/>
        <v>43045800</v>
      </c>
      <c r="V87" s="68"/>
      <c r="W87" s="248">
        <f t="shared" si="62"/>
        <v>0.2382352941176471</v>
      </c>
      <c r="X87" s="427">
        <f t="shared" si="63"/>
        <v>0.52941176470588236</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t="str">
        <f>'SIMUL DB'!I298</f>
        <v>Carbon savings</v>
      </c>
      <c r="D92" s="410" t="str">
        <f>'SIMUL DB'!I299</f>
        <v>Per Ton of carbon</v>
      </c>
      <c r="E92" s="407">
        <f t="shared" ref="E92:E96" si="70">IF(C92=0,0,K92-U92)</f>
        <v>30137.599999999991</v>
      </c>
      <c r="F92" s="407">
        <f t="shared" ref="F92:F96" si="71">IF(C92=0,0,K92-T92)</f>
        <v>90412.799999999988</v>
      </c>
      <c r="G92" s="408">
        <f>'SIMUL DB'!I300</f>
        <v>1.7000000000000001E-2</v>
      </c>
      <c r="H92" s="366">
        <f t="shared" ref="H92:H96" si="72">$C$4*$C$5</f>
        <v>554000</v>
      </c>
      <c r="I92" s="366">
        <f t="shared" ref="I92:I96" si="73">IF(G92="NA",1,H92*G92)</f>
        <v>9418</v>
      </c>
      <c r="J92" s="386">
        <f>'SIMUL DB'!I301</f>
        <v>16</v>
      </c>
      <c r="K92" s="409">
        <f t="shared" ref="K92:K96" si="74">I92*J92</f>
        <v>150688</v>
      </c>
      <c r="L92" s="410">
        <f>'SIMUL DB'!I302</f>
        <v>0.2</v>
      </c>
      <c r="M92" s="411">
        <f>'SIMUL DB'!I303</f>
        <v>0.6</v>
      </c>
      <c r="N92" s="385">
        <f t="shared" ref="N92:N96" si="75">$I92*(1-M92)</f>
        <v>3767.2000000000003</v>
      </c>
      <c r="O92" s="385">
        <f t="shared" ref="O92:O96" si="76">$I92*(1-L92)</f>
        <v>7534.4000000000005</v>
      </c>
      <c r="P92" s="410">
        <f>'SIMUL DB'!I304</f>
        <v>0</v>
      </c>
      <c r="Q92" s="411">
        <f>'SIMUL DB'!I305</f>
        <v>0</v>
      </c>
      <c r="R92" s="412">
        <f t="shared" ref="R92:R96" si="77">$J92*(1-Q92)</f>
        <v>16</v>
      </c>
      <c r="S92" s="412">
        <f t="shared" ref="S92:S96" si="78">$J92*(1-P92)</f>
        <v>16</v>
      </c>
      <c r="T92" s="407">
        <f t="shared" ref="T92:U92" si="79">R92*N92</f>
        <v>60275.200000000004</v>
      </c>
      <c r="U92" s="383">
        <f t="shared" si="79"/>
        <v>120550.40000000001</v>
      </c>
      <c r="W92" s="244">
        <f t="shared" ref="W92:W97" si="80">1-(U92/$K92)</f>
        <v>0.19999999999999996</v>
      </c>
      <c r="X92" s="413">
        <f t="shared" ref="X92:X97" si="81">1-(T92/$K92)</f>
        <v>0.6</v>
      </c>
    </row>
    <row r="93" spans="1:26" ht="15.75" customHeight="1" x14ac:dyDescent="0.2">
      <c r="B93" s="405" t="s">
        <v>189</v>
      </c>
      <c r="C93" s="410">
        <f>'SIMUL DB'!I312</f>
        <v>0</v>
      </c>
      <c r="D93" s="410">
        <f>'SIMUL DB'!I313</f>
        <v>0</v>
      </c>
      <c r="E93" s="407">
        <f t="shared" si="70"/>
        <v>0</v>
      </c>
      <c r="F93" s="407">
        <f t="shared" si="71"/>
        <v>0</v>
      </c>
      <c r="G93" s="408">
        <f>'SIMUL DB'!I314</f>
        <v>0</v>
      </c>
      <c r="H93" s="366">
        <f t="shared" si="72"/>
        <v>554000</v>
      </c>
      <c r="I93" s="385">
        <f t="shared" si="73"/>
        <v>0</v>
      </c>
      <c r="J93" s="386">
        <f>'SIMUL DB'!I315</f>
        <v>0</v>
      </c>
      <c r="K93" s="409">
        <f t="shared" si="74"/>
        <v>0</v>
      </c>
      <c r="L93" s="410">
        <f>'SIMUL DB'!I316</f>
        <v>0</v>
      </c>
      <c r="M93" s="411">
        <f>'SIMUL DB'!I317</f>
        <v>0</v>
      </c>
      <c r="N93" s="385">
        <f t="shared" si="75"/>
        <v>0</v>
      </c>
      <c r="O93" s="385">
        <f t="shared" si="76"/>
        <v>0</v>
      </c>
      <c r="P93" s="410">
        <f>'SIMUL DB'!I318</f>
        <v>0</v>
      </c>
      <c r="Q93" s="411">
        <f>'SIMUL DB'!I319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DB'!I326</f>
        <v>0</v>
      </c>
      <c r="D94" s="410">
        <f>'SIMUL DB'!I327</f>
        <v>0</v>
      </c>
      <c r="E94" s="407">
        <f t="shared" si="70"/>
        <v>0</v>
      </c>
      <c r="F94" s="407">
        <f t="shared" si="71"/>
        <v>0</v>
      </c>
      <c r="G94" s="408">
        <f>'SIMUL DB'!I328</f>
        <v>0</v>
      </c>
      <c r="H94" s="366">
        <f t="shared" si="72"/>
        <v>554000</v>
      </c>
      <c r="I94" s="385">
        <f t="shared" si="73"/>
        <v>0</v>
      </c>
      <c r="J94" s="386">
        <f>'SIMUL DB'!I329</f>
        <v>0</v>
      </c>
      <c r="K94" s="409">
        <f t="shared" si="74"/>
        <v>0</v>
      </c>
      <c r="L94" s="410">
        <f>'SIMUL DB'!I330</f>
        <v>0</v>
      </c>
      <c r="M94" s="411">
        <f>'SIMUL DB'!I331</f>
        <v>0</v>
      </c>
      <c r="N94" s="385">
        <f t="shared" si="75"/>
        <v>0</v>
      </c>
      <c r="O94" s="385">
        <f t="shared" si="76"/>
        <v>0</v>
      </c>
      <c r="P94" s="410">
        <f>'SIMUL DB'!I332</f>
        <v>0</v>
      </c>
      <c r="Q94" s="411">
        <f>'SIMUL DB'!I333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DB'!I340</f>
        <v>0</v>
      </c>
      <c r="D95" s="410">
        <f>'SIMUL DB'!I341</f>
        <v>0</v>
      </c>
      <c r="E95" s="407">
        <f t="shared" si="70"/>
        <v>0</v>
      </c>
      <c r="F95" s="407">
        <f t="shared" si="71"/>
        <v>0</v>
      </c>
      <c r="G95" s="408">
        <f>'SIMUL DB'!I342</f>
        <v>0</v>
      </c>
      <c r="H95" s="366">
        <f t="shared" si="72"/>
        <v>554000</v>
      </c>
      <c r="I95" s="385">
        <f t="shared" si="73"/>
        <v>0</v>
      </c>
      <c r="J95" s="386">
        <f>'SIMUL DB'!I343</f>
        <v>0</v>
      </c>
      <c r="K95" s="409">
        <f t="shared" si="74"/>
        <v>0</v>
      </c>
      <c r="L95" s="410">
        <f>'SIMUL DB'!I344</f>
        <v>0</v>
      </c>
      <c r="M95" s="411">
        <f>'SIMUL DB'!I345</f>
        <v>0</v>
      </c>
      <c r="N95" s="385">
        <f t="shared" si="75"/>
        <v>0</v>
      </c>
      <c r="O95" s="385">
        <f t="shared" si="76"/>
        <v>0</v>
      </c>
      <c r="P95" s="410">
        <f>'SIMUL DB'!I346</f>
        <v>0</v>
      </c>
      <c r="Q95" s="411">
        <f>'SIMUL DB'!I347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DB'!I354</f>
        <v>0</v>
      </c>
      <c r="D96" s="410">
        <f>'SIMUL DB'!I355</f>
        <v>0</v>
      </c>
      <c r="E96" s="407">
        <f t="shared" si="70"/>
        <v>0</v>
      </c>
      <c r="F96" s="407">
        <f t="shared" si="71"/>
        <v>0</v>
      </c>
      <c r="G96" s="408">
        <f>'SIMUL DB'!I356</f>
        <v>0</v>
      </c>
      <c r="H96" s="366">
        <f t="shared" si="72"/>
        <v>554000</v>
      </c>
      <c r="I96" s="391">
        <f t="shared" si="73"/>
        <v>0</v>
      </c>
      <c r="J96" s="386">
        <f>'SIMUL DB'!I357</f>
        <v>0</v>
      </c>
      <c r="K96" s="409">
        <f t="shared" si="74"/>
        <v>0</v>
      </c>
      <c r="L96" s="410">
        <f>'SIMUL DB'!I358</f>
        <v>0</v>
      </c>
      <c r="M96" s="411">
        <f>'SIMUL DB'!I359</f>
        <v>0</v>
      </c>
      <c r="N96" s="385">
        <f t="shared" si="75"/>
        <v>0</v>
      </c>
      <c r="O96" s="385">
        <f t="shared" si="76"/>
        <v>0</v>
      </c>
      <c r="P96" s="410">
        <f>'SIMUL DB'!I360</f>
        <v>0</v>
      </c>
      <c r="Q96" s="411">
        <f>'SIMUL DB'!I361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30137.599999999991</v>
      </c>
      <c r="F97" s="421">
        <f t="shared" si="86"/>
        <v>90412.799999999988</v>
      </c>
      <c r="G97" s="419"/>
      <c r="H97" s="422"/>
      <c r="I97" s="423"/>
      <c r="J97" s="68"/>
      <c r="K97" s="425">
        <f>SUM(K92:K96)</f>
        <v>150688</v>
      </c>
      <c r="L97" s="419"/>
      <c r="M97" s="424"/>
      <c r="N97" s="424"/>
      <c r="O97" s="420"/>
      <c r="P97" s="419"/>
      <c r="Q97" s="424"/>
      <c r="R97" s="424"/>
      <c r="S97" s="426"/>
      <c r="T97" s="421">
        <f t="shared" ref="T97:U97" si="87">SUM(T92:T96)</f>
        <v>60275.200000000004</v>
      </c>
      <c r="U97" s="426">
        <f t="shared" si="87"/>
        <v>120550.40000000001</v>
      </c>
      <c r="V97" s="68"/>
      <c r="W97" s="248">
        <f t="shared" si="80"/>
        <v>0.19999999999999996</v>
      </c>
      <c r="X97" s="427">
        <f t="shared" si="81"/>
        <v>0.6</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53.140625" customWidth="1"/>
    <col min="3" max="3" width="34.28515625" customWidth="1"/>
    <col min="4" max="4" width="19" customWidth="1"/>
    <col min="5" max="6" width="16.7109375" customWidth="1"/>
    <col min="7" max="8" width="17.7109375" customWidth="1"/>
    <col min="9" max="9" width="10.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DB'!J1</f>
        <v xml:space="preserve">3. Energy </v>
      </c>
      <c r="G2" s="288"/>
    </row>
    <row r="3" spans="1:26" ht="15.75" customHeight="1" x14ac:dyDescent="0.2">
      <c r="B3" s="291" t="s">
        <v>627</v>
      </c>
      <c r="C3" s="352" t="str">
        <f>'SIMUL DB'!J2</f>
        <v xml:space="preserve">5. Electric Vehicle Charging Point </v>
      </c>
      <c r="G3" s="288"/>
    </row>
    <row r="4" spans="1:26" ht="15.75" customHeight="1" x14ac:dyDescent="0.2">
      <c r="B4" s="289" t="s">
        <v>628</v>
      </c>
      <c r="C4" s="293">
        <f>'Outputs 1'!C3</f>
        <v>554000</v>
      </c>
      <c r="G4" s="288"/>
    </row>
    <row r="5" spans="1:26" ht="15.75" customHeight="1" x14ac:dyDescent="0.2">
      <c r="B5" s="294" t="s">
        <v>629</v>
      </c>
      <c r="C5" s="364">
        <v>0.1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 xml:space="preserve">Group 3. Energy  / 5. Electric Vehicle Charging Point </v>
      </c>
      <c r="C8" s="298"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300"/>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v>
      </c>
      <c r="D11" s="305">
        <f>C4*C5</f>
        <v>55400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EVSE charger  #</v>
      </c>
      <c r="C12" s="304">
        <f t="shared" ref="C12:D12" si="1">$H45</f>
        <v>2770</v>
      </c>
      <c r="D12" s="305">
        <f t="shared" si="1"/>
        <v>2770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2135670</v>
      </c>
      <c r="D13" s="120">
        <f t="shared" si="2"/>
        <v>2902960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1371150</v>
      </c>
      <c r="D14" s="314">
        <f t="shared" si="3"/>
        <v>1772800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764520</v>
      </c>
      <c r="D15" s="316">
        <f t="shared" si="4"/>
        <v>1130160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1974456</v>
      </c>
      <c r="D16" s="319">
        <f t="shared" si="5"/>
        <v>2293560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6568224</v>
      </c>
      <c r="D17" s="322">
        <f t="shared" si="6"/>
        <v>9008040</v>
      </c>
      <c r="E17" s="13"/>
      <c r="F17" s="13"/>
      <c r="G17" s="288"/>
      <c r="H17" s="13"/>
      <c r="I17" s="13"/>
      <c r="J17" s="13"/>
      <c r="K17" s="13"/>
      <c r="L17" s="13"/>
      <c r="M17" s="13"/>
      <c r="N17" s="13"/>
      <c r="O17" s="13"/>
      <c r="P17" s="13"/>
      <c r="Q17" s="13"/>
      <c r="R17" s="13"/>
      <c r="S17" s="13"/>
      <c r="T17" s="13"/>
      <c r="U17" s="13"/>
      <c r="V17" s="13"/>
      <c r="W17" s="13"/>
      <c r="X17" s="13"/>
      <c r="Y17" s="13"/>
      <c r="Z17" s="13"/>
    </row>
    <row r="18" spans="1:26" ht="15.75" customHeight="1" x14ac:dyDescent="0.2">
      <c r="A18" s="13"/>
      <c r="B18" s="184" t="str">
        <f t="shared" ref="B18:B22" si="7">C72</f>
        <v>User fee - Membership card</v>
      </c>
      <c r="C18" s="106">
        <f t="shared" ref="C18:D18" si="8">D72*12</f>
        <v>53184</v>
      </c>
      <c r="D18" s="314">
        <f t="shared" si="8"/>
        <v>66480</v>
      </c>
      <c r="E18" s="13"/>
      <c r="F18" s="13"/>
      <c r="G18" s="288"/>
      <c r="H18" s="13"/>
      <c r="I18" s="13"/>
      <c r="J18" s="13"/>
      <c r="K18" s="13"/>
      <c r="L18" s="13"/>
      <c r="M18" s="13"/>
      <c r="N18" s="13"/>
      <c r="O18" s="13"/>
      <c r="P18" s="13"/>
      <c r="Q18" s="13"/>
      <c r="R18" s="13"/>
      <c r="S18" s="13"/>
      <c r="T18" s="13"/>
      <c r="U18" s="13"/>
      <c r="V18" s="13"/>
      <c r="W18" s="13"/>
      <c r="X18" s="13"/>
      <c r="Y18" s="13"/>
      <c r="Z18" s="13"/>
    </row>
    <row r="19" spans="1:26" ht="15.75" customHeight="1" x14ac:dyDescent="0.2">
      <c r="A19" s="13"/>
      <c r="B19" s="323" t="str">
        <f t="shared" si="7"/>
        <v>Electricity charging fees</v>
      </c>
      <c r="C19" s="106">
        <f t="shared" ref="C19:D19" si="9">D73*12</f>
        <v>3490200</v>
      </c>
      <c r="D19" s="314">
        <f t="shared" si="9"/>
        <v>5817000</v>
      </c>
      <c r="E19" s="13"/>
      <c r="F19" s="13"/>
      <c r="G19" s="288"/>
      <c r="H19" s="13"/>
      <c r="I19" s="13"/>
      <c r="J19" s="13"/>
      <c r="K19" s="13"/>
      <c r="L19" s="13"/>
      <c r="M19" s="13"/>
      <c r="N19" s="13"/>
      <c r="O19" s="13"/>
      <c r="P19" s="13"/>
      <c r="Q19" s="13"/>
      <c r="R19" s="13"/>
      <c r="S19" s="13"/>
      <c r="T19" s="13"/>
      <c r="U19" s="13"/>
      <c r="V19" s="13"/>
      <c r="W19" s="13"/>
      <c r="X19" s="13"/>
      <c r="Y19" s="13"/>
      <c r="Z19" s="13"/>
    </row>
    <row r="20" spans="1:26" ht="15.75" customHeight="1" x14ac:dyDescent="0.2">
      <c r="A20" s="13"/>
      <c r="B20" s="184" t="str">
        <f t="shared" si="7"/>
        <v>Fees for parking-services</v>
      </c>
      <c r="C20" s="106">
        <f t="shared" ref="C20:D20" si="10">D74*12</f>
        <v>3024840</v>
      </c>
      <c r="D20" s="314">
        <f t="shared" si="10"/>
        <v>3124560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x14ac:dyDescent="0.2">
      <c r="A21" s="13"/>
      <c r="B21" s="184">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x14ac:dyDescent="0.2">
      <c r="A22" s="13"/>
      <c r="B22" s="315">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26">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4593768</v>
      </c>
      <c r="D29" s="330">
        <f t="shared" si="20"/>
        <v>6714480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0</v>
      </c>
      <c r="D30" s="363">
        <f t="shared" si="21"/>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outlineLevel="1" x14ac:dyDescent="0.2">
      <c r="A31" s="13"/>
      <c r="B31" s="331">
        <f t="shared" ref="B31:B35" si="22">C92</f>
        <v>0</v>
      </c>
      <c r="C31" s="106">
        <f t="shared" ref="C31:D31" si="23">E92*12</f>
        <v>0</v>
      </c>
      <c r="D31" s="314">
        <f t="shared" si="23"/>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collapsed="1" x14ac:dyDescent="0.2">
      <c r="A36" s="13"/>
      <c r="B36" s="332" t="s">
        <v>543</v>
      </c>
      <c r="C36" s="333">
        <f t="shared" ref="C36:D36" si="28">C29+C30</f>
        <v>4593768</v>
      </c>
      <c r="D36" s="334">
        <f t="shared" si="28"/>
        <v>6714480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38.549999999999997</v>
      </c>
      <c r="D38" s="338">
        <f t="shared" si="29"/>
        <v>52.4</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2.1509727626459143</v>
      </c>
      <c r="D39" s="340">
        <f t="shared" si="30"/>
        <v>2.3129770992366412</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2.1509727626459143</v>
      </c>
      <c r="D40" s="344">
        <f t="shared" si="31"/>
        <v>2.3129770992366412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DB'!J3</f>
        <v xml:space="preserve">EVSE charger </v>
      </c>
      <c r="D45" s="377">
        <f t="shared" ref="D45:D49" si="32">H45*I45</f>
        <v>1288050</v>
      </c>
      <c r="E45" s="378">
        <f t="shared" ref="E45:E49" si="33">H45*J45</f>
        <v>1662000</v>
      </c>
      <c r="F45" s="379">
        <f>'SIMUL DB'!J6</f>
        <v>0.05</v>
      </c>
      <c r="G45" s="366">
        <f t="shared" ref="G45:G49" si="34">$C$4*$C$5</f>
        <v>55400</v>
      </c>
      <c r="H45" s="366">
        <f t="shared" ref="H45:H49" si="35">IF(F45="NA",1,G45*F45)</f>
        <v>2770</v>
      </c>
      <c r="I45" s="380">
        <f>'SIMUL DB'!J7</f>
        <v>465</v>
      </c>
      <c r="J45" s="380">
        <f>'SIMUL DB'!J8</f>
        <v>600</v>
      </c>
    </row>
    <row r="46" spans="1:26" ht="15.75" customHeight="1" x14ac:dyDescent="0.2">
      <c r="B46" s="336" t="s">
        <v>189</v>
      </c>
      <c r="C46" s="381" t="str">
        <f>'SIMUL DB'!J15</f>
        <v xml:space="preserve">Charging Connector </v>
      </c>
      <c r="D46" s="382">
        <f t="shared" si="32"/>
        <v>83100</v>
      </c>
      <c r="E46" s="383">
        <f t="shared" si="33"/>
        <v>110800</v>
      </c>
      <c r="F46" s="384">
        <f>'SIMUL DB'!J18</f>
        <v>0.01</v>
      </c>
      <c r="G46" s="366">
        <f t="shared" si="34"/>
        <v>55400</v>
      </c>
      <c r="H46" s="385">
        <f t="shared" si="35"/>
        <v>554</v>
      </c>
      <c r="I46" s="386">
        <f>'SIMUL DB'!J19</f>
        <v>150</v>
      </c>
      <c r="J46" s="386">
        <f>'SIMUL DB'!J20</f>
        <v>200</v>
      </c>
    </row>
    <row r="47" spans="1:26" ht="15.75" customHeight="1" x14ac:dyDescent="0.2">
      <c r="B47" s="336" t="s">
        <v>254</v>
      </c>
      <c r="C47" s="381">
        <f>'SIMUL DB'!J27</f>
        <v>0</v>
      </c>
      <c r="D47" s="382">
        <f t="shared" si="32"/>
        <v>0</v>
      </c>
      <c r="E47" s="383">
        <f t="shared" si="33"/>
        <v>0</v>
      </c>
      <c r="F47" s="384">
        <f>'SIMUL DB'!J30</f>
        <v>0</v>
      </c>
      <c r="G47" s="366">
        <f t="shared" si="34"/>
        <v>55400</v>
      </c>
      <c r="H47" s="385">
        <f t="shared" si="35"/>
        <v>0</v>
      </c>
      <c r="I47" s="386">
        <f>'SIMUL DB'!J31</f>
        <v>0</v>
      </c>
      <c r="J47" s="386">
        <f>'SIMUL DB'!J32</f>
        <v>0</v>
      </c>
    </row>
    <row r="48" spans="1:26" ht="15.75" customHeight="1" x14ac:dyDescent="0.2">
      <c r="B48" s="336" t="s">
        <v>272</v>
      </c>
      <c r="C48" s="381">
        <f>'SIMUL DB'!J39</f>
        <v>0</v>
      </c>
      <c r="D48" s="382">
        <f t="shared" si="32"/>
        <v>0</v>
      </c>
      <c r="E48" s="383">
        <f t="shared" si="33"/>
        <v>0</v>
      </c>
      <c r="F48" s="384">
        <f>'SIMUL DB'!J42</f>
        <v>0</v>
      </c>
      <c r="G48" s="366">
        <f t="shared" si="34"/>
        <v>55400</v>
      </c>
      <c r="H48" s="385">
        <f t="shared" si="35"/>
        <v>0</v>
      </c>
      <c r="I48" s="386">
        <f>'SIMUL DB'!J43</f>
        <v>0</v>
      </c>
      <c r="J48" s="386">
        <f>'SIMUL DB'!J44</f>
        <v>0</v>
      </c>
    </row>
    <row r="49" spans="1:26" ht="15.75" customHeight="1" x14ac:dyDescent="0.2">
      <c r="B49" s="387" t="s">
        <v>273</v>
      </c>
      <c r="C49" s="381">
        <f>'SIMUL DB'!J51</f>
        <v>0</v>
      </c>
      <c r="D49" s="388">
        <f t="shared" si="32"/>
        <v>0</v>
      </c>
      <c r="E49" s="389">
        <f t="shared" si="33"/>
        <v>0</v>
      </c>
      <c r="F49" s="390">
        <f>'SIMUL DB'!J54</f>
        <v>0</v>
      </c>
      <c r="G49" s="366">
        <f t="shared" si="34"/>
        <v>55400</v>
      </c>
      <c r="H49" s="391">
        <f t="shared" si="35"/>
        <v>0</v>
      </c>
      <c r="I49" s="392">
        <f>'SIMUL DB'!J55</f>
        <v>0</v>
      </c>
      <c r="J49" s="392">
        <f>'SIMUL DB'!J56</f>
        <v>0</v>
      </c>
    </row>
    <row r="50" spans="1:26" ht="15.75" customHeight="1" x14ac:dyDescent="0.2">
      <c r="B50" s="328" t="s">
        <v>989</v>
      </c>
      <c r="C50" s="90"/>
      <c r="D50" s="393">
        <f t="shared" ref="D50:E50" si="36">SUM(D45:D49)</f>
        <v>1371150</v>
      </c>
      <c r="E50" s="394">
        <f t="shared" si="36"/>
        <v>1772800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DB'!J63</f>
        <v>Installation of the charging point</v>
      </c>
      <c r="D54" s="377">
        <f t="shared" ref="D54:D58" si="37">H54*I54</f>
        <v>554000</v>
      </c>
      <c r="E54" s="378">
        <f t="shared" ref="E54:E58" si="38">H54*J54</f>
        <v>886400</v>
      </c>
      <c r="F54" s="379">
        <f>'SIMUL DB'!J65</f>
        <v>0.01</v>
      </c>
      <c r="G54" s="366">
        <f t="shared" ref="G54:G58" si="39">$C$4*$C$5</f>
        <v>55400</v>
      </c>
      <c r="H54" s="366">
        <f t="shared" ref="H54:H58" si="40">IF(F54="NA",1,G54*F54)</f>
        <v>554</v>
      </c>
      <c r="I54" s="380">
        <f>'SIMUL DB'!J66</f>
        <v>1000</v>
      </c>
      <c r="J54" s="380">
        <f>'SIMUL DB'!J67</f>
        <v>1600</v>
      </c>
    </row>
    <row r="55" spans="1:26" ht="15.75" customHeight="1" x14ac:dyDescent="0.2">
      <c r="B55" s="336" t="s">
        <v>189</v>
      </c>
      <c r="C55" s="376" t="str">
        <f>'SIMUL DB'!J74</f>
        <v>Installation of the wall connector</v>
      </c>
      <c r="D55" s="382">
        <f t="shared" si="37"/>
        <v>210520</v>
      </c>
      <c r="E55" s="383">
        <f t="shared" si="38"/>
        <v>243760</v>
      </c>
      <c r="F55" s="384">
        <f>'SIMUL DB'!J76</f>
        <v>0.01</v>
      </c>
      <c r="G55" s="366">
        <f t="shared" si="39"/>
        <v>55400</v>
      </c>
      <c r="H55" s="385">
        <f t="shared" si="40"/>
        <v>554</v>
      </c>
      <c r="I55" s="386">
        <f>'SIMUL DB'!J77</f>
        <v>380</v>
      </c>
      <c r="J55" s="386">
        <f>'SIMUL DB'!J78</f>
        <v>440</v>
      </c>
    </row>
    <row r="56" spans="1:26" ht="15.75" customHeight="1" x14ac:dyDescent="0.2">
      <c r="B56" s="336" t="s">
        <v>254</v>
      </c>
      <c r="C56" s="376">
        <f>'SIMUL DB'!J85</f>
        <v>0</v>
      </c>
      <c r="D56" s="382">
        <f t="shared" si="37"/>
        <v>0</v>
      </c>
      <c r="E56" s="383">
        <f t="shared" si="38"/>
        <v>0</v>
      </c>
      <c r="F56" s="384">
        <f>'SIMUL DB'!J87</f>
        <v>0</v>
      </c>
      <c r="G56" s="366">
        <f t="shared" si="39"/>
        <v>55400</v>
      </c>
      <c r="H56" s="385">
        <f t="shared" si="40"/>
        <v>0</v>
      </c>
      <c r="I56" s="386">
        <f>'SIMUL DB'!J88</f>
        <v>0</v>
      </c>
      <c r="J56" s="386">
        <f>'SIMUL DB'!J89</f>
        <v>0</v>
      </c>
    </row>
    <row r="57" spans="1:26" ht="15.75" customHeight="1" x14ac:dyDescent="0.2">
      <c r="B57" s="336" t="s">
        <v>272</v>
      </c>
      <c r="C57" s="376">
        <f>'SIMUL DB'!J96</f>
        <v>0</v>
      </c>
      <c r="D57" s="382">
        <f t="shared" si="37"/>
        <v>0</v>
      </c>
      <c r="E57" s="383">
        <f t="shared" si="38"/>
        <v>0</v>
      </c>
      <c r="F57" s="384">
        <f>'SIMUL DB'!J98</f>
        <v>0</v>
      </c>
      <c r="G57" s="366">
        <f t="shared" si="39"/>
        <v>55400</v>
      </c>
      <c r="H57" s="385">
        <f t="shared" si="40"/>
        <v>0</v>
      </c>
      <c r="I57" s="386">
        <f>'SIMUL DB'!J99</f>
        <v>0</v>
      </c>
      <c r="J57" s="386">
        <f>'SIMUL DB'!J100</f>
        <v>0</v>
      </c>
    </row>
    <row r="58" spans="1:26" ht="15.75" customHeight="1" x14ac:dyDescent="0.2">
      <c r="B58" s="387" t="s">
        <v>273</v>
      </c>
      <c r="C58" s="376">
        <f>'SIMUL DB'!J107</f>
        <v>0</v>
      </c>
      <c r="D58" s="388">
        <f t="shared" si="37"/>
        <v>0</v>
      </c>
      <c r="E58" s="389">
        <f t="shared" si="38"/>
        <v>0</v>
      </c>
      <c r="F58" s="390">
        <f>'SIMUL DB'!J109</f>
        <v>0</v>
      </c>
      <c r="G58" s="366">
        <f t="shared" si="39"/>
        <v>55400</v>
      </c>
      <c r="H58" s="391">
        <f t="shared" si="40"/>
        <v>0</v>
      </c>
      <c r="I58" s="392">
        <f>'SIMUL DB'!J110</f>
        <v>0</v>
      </c>
      <c r="J58" s="392">
        <f>'SIMUL DB'!J111</f>
        <v>0</v>
      </c>
    </row>
    <row r="59" spans="1:26" ht="15.75" customHeight="1" x14ac:dyDescent="0.2">
      <c r="B59" s="328" t="s">
        <v>989</v>
      </c>
      <c r="C59" s="90"/>
      <c r="D59" s="393">
        <f t="shared" ref="D59:E59" si="41">SUM(D54:D58)</f>
        <v>764520</v>
      </c>
      <c r="E59" s="394">
        <f t="shared" si="41"/>
        <v>1130160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DB'!J118</f>
        <v>Maintenance of the EV charging point</v>
      </c>
      <c r="D63" s="377">
        <f t="shared" ref="D63:D67" si="42">H63*I63</f>
        <v>3878</v>
      </c>
      <c r="E63" s="378">
        <f t="shared" ref="E63:E67" si="43">H63*J63</f>
        <v>11080</v>
      </c>
      <c r="F63" s="384">
        <f>'SIMUL DB'!J120</f>
        <v>0.01</v>
      </c>
      <c r="G63" s="366">
        <f t="shared" ref="G63:G67" si="44">$C$4*$C$5</f>
        <v>55400</v>
      </c>
      <c r="H63" s="366">
        <f t="shared" ref="H63:H67" si="45">IF(F63="NA",1,G63*F63)</f>
        <v>554</v>
      </c>
      <c r="I63" s="380">
        <f>'SIMUL DB'!J121</f>
        <v>7</v>
      </c>
      <c r="J63" s="380">
        <f>'SIMUL DB'!J122</f>
        <v>20</v>
      </c>
    </row>
    <row r="64" spans="1:26" ht="15.75" customHeight="1" x14ac:dyDescent="0.2">
      <c r="B64" s="336" t="s">
        <v>189</v>
      </c>
      <c r="C64" s="376" t="str">
        <f>'SIMUL DB'!J129</f>
        <v xml:space="preserve">Data and transactions run costs </v>
      </c>
      <c r="D64" s="382">
        <f t="shared" si="42"/>
        <v>11080</v>
      </c>
      <c r="E64" s="383">
        <f t="shared" si="43"/>
        <v>13850</v>
      </c>
      <c r="F64" s="384">
        <f>'SIMUL DB'!J131</f>
        <v>0.01</v>
      </c>
      <c r="G64" s="366">
        <f t="shared" si="44"/>
        <v>55400</v>
      </c>
      <c r="H64" s="385">
        <f t="shared" si="45"/>
        <v>554</v>
      </c>
      <c r="I64" s="386">
        <f>'SIMUL DB'!J132</f>
        <v>20</v>
      </c>
      <c r="J64" s="386">
        <f>'SIMUL DB'!J133</f>
        <v>25</v>
      </c>
    </row>
    <row r="65" spans="1:26" ht="15.75" customHeight="1" x14ac:dyDescent="0.2">
      <c r="B65" s="336" t="s">
        <v>254</v>
      </c>
      <c r="C65" s="376" t="str">
        <f>'SIMUL DB'!J140</f>
        <v>Electricity cost</v>
      </c>
      <c r="D65" s="382">
        <f t="shared" si="42"/>
        <v>149580</v>
      </c>
      <c r="E65" s="383">
        <f t="shared" si="43"/>
        <v>166200</v>
      </c>
      <c r="F65" s="384">
        <f>'SIMUL DB'!J142</f>
        <v>0.01</v>
      </c>
      <c r="G65" s="366">
        <f t="shared" si="44"/>
        <v>55400</v>
      </c>
      <c r="H65" s="385">
        <f t="shared" si="45"/>
        <v>554</v>
      </c>
      <c r="I65" s="386">
        <f>'SIMUL DB'!J143</f>
        <v>270</v>
      </c>
      <c r="J65" s="386">
        <f>'SIMUL DB'!J144</f>
        <v>300</v>
      </c>
    </row>
    <row r="66" spans="1:26" ht="15.75" customHeight="1" x14ac:dyDescent="0.2">
      <c r="B66" s="336" t="s">
        <v>272</v>
      </c>
      <c r="C66" s="376">
        <f>'SIMUL DB'!J151</f>
        <v>0</v>
      </c>
      <c r="D66" s="382">
        <f t="shared" si="42"/>
        <v>0</v>
      </c>
      <c r="E66" s="383">
        <f t="shared" si="43"/>
        <v>0</v>
      </c>
      <c r="F66" s="384">
        <f>'SIMUL DB'!J153</f>
        <v>0</v>
      </c>
      <c r="G66" s="366">
        <f t="shared" si="44"/>
        <v>55400</v>
      </c>
      <c r="H66" s="385">
        <f t="shared" si="45"/>
        <v>0</v>
      </c>
      <c r="I66" s="386">
        <f>'SIMUL DB'!J154</f>
        <v>0</v>
      </c>
      <c r="J66" s="386">
        <f>'SIMUL DB'!J155</f>
        <v>0</v>
      </c>
    </row>
    <row r="67" spans="1:26" ht="15.75" customHeight="1" x14ac:dyDescent="0.2">
      <c r="B67" s="387" t="s">
        <v>273</v>
      </c>
      <c r="C67" s="376">
        <f>'SIMUL DB'!J162</f>
        <v>0</v>
      </c>
      <c r="D67" s="388">
        <f t="shared" si="42"/>
        <v>0</v>
      </c>
      <c r="E67" s="389">
        <f t="shared" si="43"/>
        <v>0</v>
      </c>
      <c r="F67" s="390">
        <f>'SIMUL DB'!J164</f>
        <v>0</v>
      </c>
      <c r="G67" s="366">
        <f t="shared" si="44"/>
        <v>55400</v>
      </c>
      <c r="H67" s="391">
        <f t="shared" si="45"/>
        <v>0</v>
      </c>
      <c r="I67" s="392">
        <f>'SIMUL DB'!J165</f>
        <v>0</v>
      </c>
      <c r="J67" s="392">
        <f>'SIMUL DB'!J166</f>
        <v>0</v>
      </c>
    </row>
    <row r="68" spans="1:26" ht="15.75" customHeight="1" x14ac:dyDescent="0.2">
      <c r="B68" s="328" t="s">
        <v>989</v>
      </c>
      <c r="C68" s="90"/>
      <c r="D68" s="393">
        <f t="shared" ref="D68:E68" si="46">SUM(D63:D67)</f>
        <v>164538</v>
      </c>
      <c r="E68" s="394">
        <f t="shared" si="46"/>
        <v>191130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76" t="str">
        <f>'SIMUL DB'!J173</f>
        <v>User fee - Membership card</v>
      </c>
      <c r="D72" s="377">
        <f t="shared" ref="D72:D76" si="47">H72*I72</f>
        <v>4432</v>
      </c>
      <c r="E72" s="378">
        <f t="shared" ref="E72:E76" si="48">H72*J72</f>
        <v>5540</v>
      </c>
      <c r="F72" s="379">
        <f>'SIMUL DB'!J175</f>
        <v>0.01</v>
      </c>
      <c r="G72" s="366">
        <f t="shared" ref="G72:G76" si="49">$C$4*$C$5</f>
        <v>55400</v>
      </c>
      <c r="H72" s="366">
        <f t="shared" ref="H72:H76" si="50">IF(F72="NA",1,G72*F72)</f>
        <v>554</v>
      </c>
      <c r="I72" s="380">
        <f>'SIMUL DB'!J176</f>
        <v>8</v>
      </c>
      <c r="J72" s="380">
        <f>'SIMUL DB'!J177</f>
        <v>10</v>
      </c>
    </row>
    <row r="73" spans="1:26" ht="15.75" customHeight="1" x14ac:dyDescent="0.2">
      <c r="B73" s="336" t="s">
        <v>189</v>
      </c>
      <c r="C73" s="381" t="str">
        <f>'SIMUL DB'!J184</f>
        <v>Electricity charging fees</v>
      </c>
      <c r="D73" s="382">
        <f t="shared" si="47"/>
        <v>290850</v>
      </c>
      <c r="E73" s="383">
        <f t="shared" si="48"/>
        <v>484750</v>
      </c>
      <c r="F73" s="384">
        <f>'SIMUL DB'!J186</f>
        <v>0.01</v>
      </c>
      <c r="G73" s="366">
        <f t="shared" si="49"/>
        <v>55400</v>
      </c>
      <c r="H73" s="385">
        <f t="shared" si="50"/>
        <v>554</v>
      </c>
      <c r="I73" s="386">
        <f>'SIMUL DB'!J187</f>
        <v>525</v>
      </c>
      <c r="J73" s="386">
        <f>'SIMUL DB'!J188</f>
        <v>875</v>
      </c>
    </row>
    <row r="74" spans="1:26" ht="15.75" customHeight="1" x14ac:dyDescent="0.2">
      <c r="B74" s="336" t="s">
        <v>254</v>
      </c>
      <c r="C74" s="376" t="str">
        <f>'SIMUL DB'!J195</f>
        <v>Fees for parking-services</v>
      </c>
      <c r="D74" s="382">
        <f t="shared" si="47"/>
        <v>252070</v>
      </c>
      <c r="E74" s="383">
        <f t="shared" si="48"/>
        <v>260380</v>
      </c>
      <c r="F74" s="384">
        <f>'SIMUL DB'!J197</f>
        <v>0.01</v>
      </c>
      <c r="G74" s="366">
        <f t="shared" si="49"/>
        <v>55400</v>
      </c>
      <c r="H74" s="385">
        <f t="shared" si="50"/>
        <v>554</v>
      </c>
      <c r="I74" s="386">
        <f>'SIMUL DB'!J198</f>
        <v>455</v>
      </c>
      <c r="J74" s="386">
        <f>'SIMUL DB'!J199</f>
        <v>470</v>
      </c>
    </row>
    <row r="75" spans="1:26" ht="15.75" customHeight="1" x14ac:dyDescent="0.2">
      <c r="B75" s="336" t="s">
        <v>272</v>
      </c>
      <c r="C75" s="376">
        <f>'SIMUL DB'!J206</f>
        <v>0</v>
      </c>
      <c r="D75" s="382">
        <f t="shared" si="47"/>
        <v>0</v>
      </c>
      <c r="E75" s="383">
        <f t="shared" si="48"/>
        <v>0</v>
      </c>
      <c r="F75" s="384">
        <f>'SIMUL DB'!J208</f>
        <v>0</v>
      </c>
      <c r="G75" s="366">
        <f t="shared" si="49"/>
        <v>55400</v>
      </c>
      <c r="H75" s="385">
        <f t="shared" si="50"/>
        <v>0</v>
      </c>
      <c r="I75" s="386">
        <f>'SIMUL DB'!J209</f>
        <v>0</v>
      </c>
      <c r="J75" s="386">
        <f>'SIMUL DB'!J210</f>
        <v>0</v>
      </c>
    </row>
    <row r="76" spans="1:26" ht="15.75" customHeight="1" x14ac:dyDescent="0.2">
      <c r="B76" s="387" t="s">
        <v>273</v>
      </c>
      <c r="C76" s="376">
        <f>'SIMUL DB'!J217</f>
        <v>0</v>
      </c>
      <c r="D76" s="388">
        <f t="shared" si="47"/>
        <v>0</v>
      </c>
      <c r="E76" s="389">
        <f t="shared" si="48"/>
        <v>0</v>
      </c>
      <c r="F76" s="390">
        <f>'SIMUL DB'!J219</f>
        <v>0</v>
      </c>
      <c r="G76" s="366">
        <f t="shared" si="49"/>
        <v>55400</v>
      </c>
      <c r="H76" s="391">
        <f t="shared" si="50"/>
        <v>0</v>
      </c>
      <c r="I76" s="392">
        <f>'SIMUL DB'!J220</f>
        <v>0</v>
      </c>
      <c r="J76" s="392">
        <f>'SIMUL DB'!J221</f>
        <v>0</v>
      </c>
    </row>
    <row r="77" spans="1:26" ht="15.75" customHeight="1" x14ac:dyDescent="0.2">
      <c r="B77" s="328" t="s">
        <v>989</v>
      </c>
      <c r="C77" s="90"/>
      <c r="D77" s="393">
        <f t="shared" ref="D77:E77" si="51">SUM(D72:D76)</f>
        <v>547352</v>
      </c>
      <c r="E77" s="394">
        <f t="shared" si="51"/>
        <v>750670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DB'!J228</f>
        <v>0</v>
      </c>
      <c r="D82" s="406">
        <f>'SIMUL DB'!J229</f>
        <v>0</v>
      </c>
      <c r="E82" s="407">
        <f t="shared" ref="E82:E86" si="52">IF(C82=0,0,K82-U82)</f>
        <v>0</v>
      </c>
      <c r="F82" s="407">
        <f t="shared" ref="F82:F86" si="53">IF(C82=0,0,K82-T82)</f>
        <v>0</v>
      </c>
      <c r="G82" s="408">
        <f>'SIMUL DB'!J230</f>
        <v>0</v>
      </c>
      <c r="H82" s="366">
        <f t="shared" ref="H82:H86" si="54">$C$4*$C$5</f>
        <v>55400</v>
      </c>
      <c r="I82" s="366">
        <f t="shared" ref="I82:I86" si="55">IF(G82="NA",1,H82*G82)</f>
        <v>0</v>
      </c>
      <c r="J82" s="386">
        <f>'SIMUL DB'!J231</f>
        <v>0</v>
      </c>
      <c r="K82" s="409">
        <f t="shared" ref="K82:K86" si="56">I82*J82</f>
        <v>0</v>
      </c>
      <c r="L82" s="410">
        <f>'SIMUL DB'!J232</f>
        <v>0</v>
      </c>
      <c r="M82" s="411">
        <f>'SIMUL DB'!J233</f>
        <v>0</v>
      </c>
      <c r="N82" s="385">
        <f t="shared" ref="N82:N86" si="57">$I82*(1-M82)</f>
        <v>0</v>
      </c>
      <c r="O82" s="385">
        <f t="shared" ref="O82:O86" si="58">$I82*(1-L82)</f>
        <v>0</v>
      </c>
      <c r="P82" s="410">
        <f>'SIMUL DB'!J234</f>
        <v>0</v>
      </c>
      <c r="Q82" s="411">
        <f>'SIMUL DB'!J235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06">
        <f>'SIMUL DB'!J242</f>
        <v>0</v>
      </c>
      <c r="D83" s="406">
        <f>'SIMUL DB'!J243</f>
        <v>0</v>
      </c>
      <c r="E83" s="407">
        <f t="shared" si="52"/>
        <v>0</v>
      </c>
      <c r="F83" s="407">
        <f t="shared" si="53"/>
        <v>0</v>
      </c>
      <c r="G83" s="408">
        <f>'SIMUL DB'!J244</f>
        <v>0</v>
      </c>
      <c r="H83" s="366">
        <f t="shared" si="54"/>
        <v>55400</v>
      </c>
      <c r="I83" s="385">
        <f t="shared" si="55"/>
        <v>0</v>
      </c>
      <c r="J83" s="386">
        <f>'SIMUL DB'!J245</f>
        <v>0</v>
      </c>
      <c r="K83" s="409">
        <f t="shared" si="56"/>
        <v>0</v>
      </c>
      <c r="L83" s="410">
        <f>'SIMUL DB'!J246</f>
        <v>0</v>
      </c>
      <c r="M83" s="411">
        <f>'SIMUL DB'!J247</f>
        <v>0</v>
      </c>
      <c r="N83" s="385">
        <f t="shared" si="57"/>
        <v>0</v>
      </c>
      <c r="O83" s="385">
        <f t="shared" si="58"/>
        <v>0</v>
      </c>
      <c r="P83" s="410">
        <f>'SIMUL DB'!J248</f>
        <v>0</v>
      </c>
      <c r="Q83" s="411">
        <f>'SIMUL DB'!J249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DB'!J256</f>
        <v>0</v>
      </c>
      <c r="D84" s="406">
        <f>'SIMUL DB'!J257</f>
        <v>0</v>
      </c>
      <c r="E84" s="407">
        <f t="shared" si="52"/>
        <v>0</v>
      </c>
      <c r="F84" s="407">
        <f t="shared" si="53"/>
        <v>0</v>
      </c>
      <c r="G84" s="408">
        <f>'SIMUL DB'!J258</f>
        <v>0</v>
      </c>
      <c r="H84" s="366">
        <f t="shared" si="54"/>
        <v>55400</v>
      </c>
      <c r="I84" s="385">
        <f t="shared" si="55"/>
        <v>0</v>
      </c>
      <c r="J84" s="386">
        <f>'SIMUL DB'!J259</f>
        <v>0</v>
      </c>
      <c r="K84" s="409">
        <f t="shared" si="56"/>
        <v>0</v>
      </c>
      <c r="L84" s="410">
        <f>'SIMUL DB'!J260</f>
        <v>0</v>
      </c>
      <c r="M84" s="411">
        <f>'SIMUL DB'!J261</f>
        <v>0</v>
      </c>
      <c r="N84" s="385">
        <f t="shared" si="57"/>
        <v>0</v>
      </c>
      <c r="O84" s="385">
        <f t="shared" si="58"/>
        <v>0</v>
      </c>
      <c r="P84" s="410">
        <f>'SIMUL DB'!J262</f>
        <v>0</v>
      </c>
      <c r="Q84" s="411">
        <f>'SIMUL DB'!J263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DB'!J270</f>
        <v>0</v>
      </c>
      <c r="D85" s="410">
        <f>'SIMUL DB'!J271</f>
        <v>0</v>
      </c>
      <c r="E85" s="407">
        <f t="shared" si="52"/>
        <v>0</v>
      </c>
      <c r="F85" s="407">
        <f t="shared" si="53"/>
        <v>0</v>
      </c>
      <c r="G85" s="408">
        <f>'SIMUL DB'!J272</f>
        <v>0</v>
      </c>
      <c r="H85" s="366">
        <f t="shared" si="54"/>
        <v>55400</v>
      </c>
      <c r="I85" s="385">
        <f t="shared" si="55"/>
        <v>0</v>
      </c>
      <c r="J85" s="386">
        <f>'SIMUL DB'!J273</f>
        <v>0</v>
      </c>
      <c r="K85" s="409">
        <f t="shared" si="56"/>
        <v>0</v>
      </c>
      <c r="L85" s="410">
        <f>'SIMUL DB'!J274</f>
        <v>0</v>
      </c>
      <c r="M85" s="411">
        <f>'SIMUL DB'!J275</f>
        <v>0</v>
      </c>
      <c r="N85" s="385">
        <f t="shared" si="57"/>
        <v>0</v>
      </c>
      <c r="O85" s="385">
        <f t="shared" si="58"/>
        <v>0</v>
      </c>
      <c r="P85" s="410">
        <f>'SIMUL DB'!J276</f>
        <v>0</v>
      </c>
      <c r="Q85" s="411">
        <f>'SIMUL DB'!J277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DB'!J284</f>
        <v>0</v>
      </c>
      <c r="D86" s="406">
        <f>'SIMUL DB'!J285</f>
        <v>0</v>
      </c>
      <c r="E86" s="407">
        <f t="shared" si="52"/>
        <v>0</v>
      </c>
      <c r="F86" s="407">
        <f t="shared" si="53"/>
        <v>0</v>
      </c>
      <c r="G86" s="408">
        <f>'SIMUL DB'!J286</f>
        <v>0</v>
      </c>
      <c r="H86" s="366">
        <f t="shared" si="54"/>
        <v>55400</v>
      </c>
      <c r="I86" s="391">
        <f t="shared" si="55"/>
        <v>0</v>
      </c>
      <c r="J86" s="386">
        <f>'SIMUL DB'!J287</f>
        <v>0</v>
      </c>
      <c r="K86" s="409">
        <f t="shared" si="56"/>
        <v>0</v>
      </c>
      <c r="L86" s="410">
        <f>'SIMUL DB'!J288</f>
        <v>0</v>
      </c>
      <c r="M86" s="411">
        <f>'SIMUL DB'!J289</f>
        <v>0</v>
      </c>
      <c r="N86" s="385">
        <f t="shared" si="57"/>
        <v>0</v>
      </c>
      <c r="O86" s="385">
        <f t="shared" si="58"/>
        <v>0</v>
      </c>
      <c r="P86" s="410">
        <f>'SIMUL DB'!J290</f>
        <v>0</v>
      </c>
      <c r="Q86" s="411">
        <f>'SIMUL DB'!J291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f>'SIMUL DB'!J298</f>
        <v>0</v>
      </c>
      <c r="D92" s="410">
        <f>'SIMUL DB'!J299</f>
        <v>0</v>
      </c>
      <c r="E92" s="407">
        <f t="shared" ref="E92:E96" si="70">IF(C92=0,0,K92-U92)</f>
        <v>0</v>
      </c>
      <c r="F92" s="407">
        <f t="shared" ref="F92:F96" si="71">IF(C92=0,0,K92-T92)</f>
        <v>0</v>
      </c>
      <c r="G92" s="408">
        <f>'SIMUL DB'!J300</f>
        <v>0</v>
      </c>
      <c r="H92" s="366">
        <f t="shared" ref="H92:H96" si="72">$C$4*$C$5</f>
        <v>55400</v>
      </c>
      <c r="I92" s="366">
        <f t="shared" ref="I92:I96" si="73">IF(G92="NA",1,H92*G92)</f>
        <v>0</v>
      </c>
      <c r="J92" s="386">
        <f>'SIMUL DB'!J301</f>
        <v>0</v>
      </c>
      <c r="K92" s="409">
        <f t="shared" ref="K92:K96" si="74">I92*J92</f>
        <v>0</v>
      </c>
      <c r="L92" s="410">
        <f>'SIMUL DB'!J302</f>
        <v>0</v>
      </c>
      <c r="M92" s="411">
        <f>'SIMUL DB'!J303</f>
        <v>0</v>
      </c>
      <c r="N92" s="385">
        <f t="shared" ref="N92:N96" si="75">$I92*(1-M92)</f>
        <v>0</v>
      </c>
      <c r="O92" s="385">
        <f t="shared" ref="O92:O96" si="76">$I92*(1-L92)</f>
        <v>0</v>
      </c>
      <c r="P92" s="410">
        <f>'SIMUL DB'!J304</f>
        <v>0</v>
      </c>
      <c r="Q92" s="411">
        <f>'SIMUL DB'!J305</f>
        <v>0</v>
      </c>
      <c r="R92" s="412">
        <f t="shared" ref="R92:R96" si="77">$J92*(1-Q92)</f>
        <v>0</v>
      </c>
      <c r="S92" s="412">
        <f t="shared" ref="S92:S96" si="78">$J92*(1-P92)</f>
        <v>0</v>
      </c>
      <c r="T92" s="407">
        <f t="shared" ref="T92:U92" si="79">R92*N92</f>
        <v>0</v>
      </c>
      <c r="U92" s="383">
        <f t="shared" si="79"/>
        <v>0</v>
      </c>
      <c r="W92" s="244" t="e">
        <f t="shared" ref="W92:W97" si="80">1-(U92/$K92)</f>
        <v>#DIV/0!</v>
      </c>
      <c r="X92" s="413" t="e">
        <f t="shared" ref="X92:X97" si="81">1-(T92/$K92)</f>
        <v>#DIV/0!</v>
      </c>
    </row>
    <row r="93" spans="1:26" ht="15.75" customHeight="1" x14ac:dyDescent="0.2">
      <c r="B93" s="405" t="s">
        <v>189</v>
      </c>
      <c r="C93" s="410">
        <f>'SIMUL DB'!J312</f>
        <v>0</v>
      </c>
      <c r="D93" s="410">
        <f>'SIMUL DB'!J313</f>
        <v>0</v>
      </c>
      <c r="E93" s="407">
        <f t="shared" si="70"/>
        <v>0</v>
      </c>
      <c r="F93" s="407">
        <f t="shared" si="71"/>
        <v>0</v>
      </c>
      <c r="G93" s="408">
        <f>'SIMUL DB'!J314</f>
        <v>0</v>
      </c>
      <c r="H93" s="366">
        <f t="shared" si="72"/>
        <v>55400</v>
      </c>
      <c r="I93" s="385">
        <f t="shared" si="73"/>
        <v>0</v>
      </c>
      <c r="J93" s="386">
        <f>'SIMUL DB'!J315</f>
        <v>0</v>
      </c>
      <c r="K93" s="409">
        <f t="shared" si="74"/>
        <v>0</v>
      </c>
      <c r="L93" s="410">
        <f>'SIMUL DB'!J316</f>
        <v>0</v>
      </c>
      <c r="M93" s="411">
        <f>'SIMUL DB'!J317</f>
        <v>0</v>
      </c>
      <c r="N93" s="385">
        <f t="shared" si="75"/>
        <v>0</v>
      </c>
      <c r="O93" s="385">
        <f t="shared" si="76"/>
        <v>0</v>
      </c>
      <c r="P93" s="410">
        <f>'SIMUL DB'!J318</f>
        <v>0</v>
      </c>
      <c r="Q93" s="411">
        <f>'SIMUL DB'!J319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06">
        <f>'SIMUL DB'!J326</f>
        <v>0</v>
      </c>
      <c r="D94" s="406">
        <f>'SIMUL DB'!J327</f>
        <v>0</v>
      </c>
      <c r="E94" s="407">
        <f t="shared" si="70"/>
        <v>0</v>
      </c>
      <c r="F94" s="407">
        <f t="shared" si="71"/>
        <v>0</v>
      </c>
      <c r="G94" s="408">
        <f>'SIMUL DB'!J328</f>
        <v>0</v>
      </c>
      <c r="H94" s="366">
        <f t="shared" si="72"/>
        <v>55400</v>
      </c>
      <c r="I94" s="385">
        <f t="shared" si="73"/>
        <v>0</v>
      </c>
      <c r="J94" s="386">
        <f>'SIMUL DB'!J329</f>
        <v>0</v>
      </c>
      <c r="K94" s="409">
        <f t="shared" si="74"/>
        <v>0</v>
      </c>
      <c r="L94" s="410">
        <f>'SIMUL DB'!J330</f>
        <v>0</v>
      </c>
      <c r="M94" s="411">
        <f>'SIMUL DB'!J331</f>
        <v>0</v>
      </c>
      <c r="N94" s="385">
        <f t="shared" si="75"/>
        <v>0</v>
      </c>
      <c r="O94" s="385">
        <f t="shared" si="76"/>
        <v>0</v>
      </c>
      <c r="P94" s="410">
        <f>'SIMUL DB'!J332</f>
        <v>0</v>
      </c>
      <c r="Q94" s="411">
        <f>'SIMUL DB'!J333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06">
        <f>'SIMUL DB'!J340</f>
        <v>0</v>
      </c>
      <c r="D95" s="406">
        <f>'SIMUL DB'!J341</f>
        <v>0</v>
      </c>
      <c r="E95" s="407">
        <f t="shared" si="70"/>
        <v>0</v>
      </c>
      <c r="F95" s="407">
        <f t="shared" si="71"/>
        <v>0</v>
      </c>
      <c r="G95" s="408">
        <f>'SIMUL DB'!J342</f>
        <v>0</v>
      </c>
      <c r="H95" s="366">
        <f t="shared" si="72"/>
        <v>55400</v>
      </c>
      <c r="I95" s="385">
        <f t="shared" si="73"/>
        <v>0</v>
      </c>
      <c r="J95" s="386">
        <f>'SIMUL DB'!J343</f>
        <v>0</v>
      </c>
      <c r="K95" s="409">
        <f t="shared" si="74"/>
        <v>0</v>
      </c>
      <c r="L95" s="410">
        <f>'SIMUL DB'!J344</f>
        <v>0</v>
      </c>
      <c r="M95" s="411">
        <f>'SIMUL DB'!J345</f>
        <v>0</v>
      </c>
      <c r="N95" s="385">
        <f t="shared" si="75"/>
        <v>0</v>
      </c>
      <c r="O95" s="385">
        <f t="shared" si="76"/>
        <v>0</v>
      </c>
      <c r="P95" s="410">
        <f>'SIMUL DB'!J346</f>
        <v>0</v>
      </c>
      <c r="Q95" s="411">
        <f>'SIMUL DB'!J347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DB'!J354</f>
        <v>0</v>
      </c>
      <c r="D96" s="406">
        <f>'SIMUL DB'!J355</f>
        <v>0</v>
      </c>
      <c r="E96" s="407">
        <f t="shared" si="70"/>
        <v>0</v>
      </c>
      <c r="F96" s="407">
        <f t="shared" si="71"/>
        <v>0</v>
      </c>
      <c r="G96" s="408">
        <f>'SIMUL DB'!J356</f>
        <v>0</v>
      </c>
      <c r="H96" s="366">
        <f t="shared" si="72"/>
        <v>55400</v>
      </c>
      <c r="I96" s="391">
        <f t="shared" si="73"/>
        <v>0</v>
      </c>
      <c r="J96" s="386">
        <f>'SIMUL DB'!J357</f>
        <v>0</v>
      </c>
      <c r="K96" s="409">
        <f t="shared" si="74"/>
        <v>0</v>
      </c>
      <c r="L96" s="410">
        <f>'SIMUL DB'!J358</f>
        <v>0</v>
      </c>
      <c r="M96" s="411">
        <f>'SIMUL DB'!J359</f>
        <v>0</v>
      </c>
      <c r="N96" s="385">
        <f t="shared" si="75"/>
        <v>0</v>
      </c>
      <c r="O96" s="385">
        <f t="shared" si="76"/>
        <v>0</v>
      </c>
      <c r="P96" s="410">
        <f>'SIMUL DB'!J360</f>
        <v>0</v>
      </c>
      <c r="Q96" s="411">
        <f>'SIMUL DB'!J361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0</v>
      </c>
      <c r="F97" s="421">
        <f t="shared" si="86"/>
        <v>0</v>
      </c>
      <c r="G97" s="419"/>
      <c r="H97" s="422"/>
      <c r="I97" s="423"/>
      <c r="J97" s="68"/>
      <c r="K97" s="425">
        <f>SUM(K92:K96)</f>
        <v>0</v>
      </c>
      <c r="L97" s="419"/>
      <c r="M97" s="424"/>
      <c r="N97" s="424"/>
      <c r="O97" s="420"/>
      <c r="P97" s="419"/>
      <c r="Q97" s="424"/>
      <c r="R97" s="424"/>
      <c r="S97" s="426"/>
      <c r="T97" s="421">
        <f t="shared" ref="T97:U97" si="87">SUM(T92:T96)</f>
        <v>0</v>
      </c>
      <c r="U97" s="426">
        <f t="shared" si="87"/>
        <v>0</v>
      </c>
      <c r="V97" s="68"/>
      <c r="W97" s="248" t="e">
        <f t="shared" si="80"/>
        <v>#DIV/0!</v>
      </c>
      <c r="X97" s="427" t="e">
        <f t="shared" si="81"/>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47.7109375" customWidth="1"/>
    <col min="3" max="3" width="34.42578125" customWidth="1"/>
    <col min="4" max="4" width="25.42578125" customWidth="1"/>
    <col min="5" max="5" width="12.42578125" customWidth="1"/>
    <col min="6" max="6" width="16.7109375" customWidth="1"/>
    <col min="7" max="8" width="17.7109375" customWidth="1"/>
    <col min="9" max="9" width="11.140625" customWidth="1"/>
    <col min="10" max="10" width="12.7109375" customWidth="1"/>
    <col min="11" max="11" width="14.7109375" customWidth="1"/>
    <col min="12"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DB'!K1</f>
        <v xml:space="preserve">3. Energy </v>
      </c>
      <c r="G2" s="288"/>
    </row>
    <row r="3" spans="1:26" ht="15.75" customHeight="1" x14ac:dyDescent="0.2">
      <c r="B3" s="291" t="s">
        <v>627</v>
      </c>
      <c r="C3" s="352" t="str">
        <f>'SIMUL DB'!K2</f>
        <v xml:space="preserve">6. Photo Voltaic (PV)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 xml:space="preserve">Group 3. Energy  / 6. Photo Voltaic (PV)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Photovoltaic Solar Panel #</v>
      </c>
      <c r="C12" s="304">
        <f t="shared" ref="C12:D12" si="1">$H45</f>
        <v>55400</v>
      </c>
      <c r="D12" s="305">
        <f t="shared" si="1"/>
        <v>55400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70358000</v>
      </c>
      <c r="D13" s="120">
        <f t="shared" si="2"/>
        <v>140162000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19944000</v>
      </c>
      <c r="D14" s="314">
        <f t="shared" si="3"/>
        <v>42104000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50414000</v>
      </c>
      <c r="D15" s="316">
        <f t="shared" si="4"/>
        <v>98058000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8642400</v>
      </c>
      <c r="D16" s="319">
        <f t="shared" si="5"/>
        <v>12631200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184">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184">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184">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outlineLevel="1" x14ac:dyDescent="0.2">
      <c r="A22" s="13"/>
      <c r="B22" s="315">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191462400</v>
      </c>
      <c r="D23" s="363">
        <f t="shared" si="13"/>
        <v>287193600</v>
      </c>
      <c r="E23" s="13"/>
      <c r="F23" s="13"/>
      <c r="G23" s="288"/>
      <c r="H23" s="13"/>
      <c r="I23" s="13"/>
      <c r="J23" s="13"/>
      <c r="K23" s="13"/>
      <c r="L23" s="13"/>
      <c r="M23" s="13"/>
      <c r="N23" s="13"/>
      <c r="O23" s="13"/>
      <c r="P23" s="13"/>
      <c r="Q23" s="13"/>
      <c r="R23" s="13"/>
      <c r="S23" s="13"/>
      <c r="T23" s="13"/>
      <c r="U23" s="13"/>
      <c r="V23" s="13"/>
      <c r="W23" s="13"/>
      <c r="X23" s="13"/>
      <c r="Y23" s="13"/>
      <c r="Z23" s="13"/>
    </row>
    <row r="24" spans="1:26" ht="15.75" customHeight="1" x14ac:dyDescent="0.2">
      <c r="A24" s="13"/>
      <c r="B24" s="326" t="str">
        <f t="shared" ref="B24:B28" si="14">C82</f>
        <v>Reduction of Electricity costs</v>
      </c>
      <c r="C24" s="112">
        <f t="shared" ref="C24:D24" si="15">E82*12</f>
        <v>191462400</v>
      </c>
      <c r="D24" s="327">
        <f t="shared" si="15"/>
        <v>287193600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x14ac:dyDescent="0.2">
      <c r="A25" s="13"/>
      <c r="B25" s="326">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20">C23+C17-C16</f>
        <v>182820000</v>
      </c>
      <c r="D29" s="330">
        <f t="shared" si="20"/>
        <v>274562400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1537017.5999999999</v>
      </c>
      <c r="D30" s="363">
        <f t="shared" si="21"/>
        <v>1808256</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x14ac:dyDescent="0.2">
      <c r="A31" s="13"/>
      <c r="B31" s="331" t="str">
        <f t="shared" ref="B31:B35" si="22">C92</f>
        <v>Carbon savings</v>
      </c>
      <c r="C31" s="106">
        <f t="shared" ref="C31:D31" si="23">E92*12</f>
        <v>1537017.5999999999</v>
      </c>
      <c r="D31" s="314">
        <f t="shared" si="23"/>
        <v>1808256</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184357017.59999999</v>
      </c>
      <c r="D36" s="334">
        <f t="shared" si="28"/>
        <v>276370656</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127</v>
      </c>
      <c r="D38" s="338">
        <f t="shared" si="29"/>
        <v>253</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2.5984251968503935</v>
      </c>
      <c r="D39" s="340">
        <f t="shared" si="30"/>
        <v>1.9588932806324111</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2.6202708661417322</v>
      </c>
      <c r="D40" s="344">
        <f t="shared" si="31"/>
        <v>1.9717944664031621</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DB'!K3</f>
        <v>Photovoltaic Solar Panel</v>
      </c>
      <c r="D45" s="377">
        <f t="shared" ref="D45:D49" si="32">H45*I45</f>
        <v>3878000</v>
      </c>
      <c r="E45" s="378">
        <f t="shared" ref="E45:E49" si="33">H45*J45</f>
        <v>8310000</v>
      </c>
      <c r="F45" s="379">
        <f>'SIMUL DB'!K6</f>
        <v>0.1</v>
      </c>
      <c r="G45" s="366">
        <f t="shared" ref="G45:G49" si="34">$C$4*$C$5</f>
        <v>554000</v>
      </c>
      <c r="H45" s="366">
        <f t="shared" ref="H45:H49" si="35">IF(F45="NA",1,G45*F45)</f>
        <v>55400</v>
      </c>
      <c r="I45" s="380">
        <f>'SIMUL DB'!K7</f>
        <v>70</v>
      </c>
      <c r="J45" s="380">
        <f>'SIMUL DB'!K8</f>
        <v>150</v>
      </c>
    </row>
    <row r="46" spans="1:26" ht="15.75" customHeight="1" x14ac:dyDescent="0.2">
      <c r="B46" s="336" t="s">
        <v>189</v>
      </c>
      <c r="C46" s="381" t="str">
        <f>'SIMUL DB'!K15</f>
        <v>Intelligent remote control</v>
      </c>
      <c r="D46" s="382">
        <f t="shared" si="32"/>
        <v>10526000</v>
      </c>
      <c r="E46" s="383">
        <f t="shared" si="33"/>
        <v>11634000</v>
      </c>
      <c r="F46" s="384">
        <f>'SIMUL DB'!K18</f>
        <v>0.1</v>
      </c>
      <c r="G46" s="366">
        <f t="shared" si="34"/>
        <v>554000</v>
      </c>
      <c r="H46" s="385">
        <f t="shared" si="35"/>
        <v>55400</v>
      </c>
      <c r="I46" s="386">
        <f>'SIMUL DB'!K19</f>
        <v>190</v>
      </c>
      <c r="J46" s="386">
        <f>'SIMUL DB'!K20</f>
        <v>210</v>
      </c>
    </row>
    <row r="47" spans="1:26" ht="15.75" customHeight="1" x14ac:dyDescent="0.2">
      <c r="B47" s="336" t="s">
        <v>254</v>
      </c>
      <c r="C47" s="381" t="str">
        <f>'SIMUL DB'!K27</f>
        <v>Battery</v>
      </c>
      <c r="D47" s="382">
        <f t="shared" si="32"/>
        <v>5540000</v>
      </c>
      <c r="E47" s="383">
        <f t="shared" si="33"/>
        <v>22160000</v>
      </c>
      <c r="F47" s="384">
        <f>'SIMUL DB'!K30</f>
        <v>0.1</v>
      </c>
      <c r="G47" s="366">
        <f t="shared" si="34"/>
        <v>554000</v>
      </c>
      <c r="H47" s="385">
        <f t="shared" si="35"/>
        <v>55400</v>
      </c>
      <c r="I47" s="386">
        <f>'SIMUL DB'!K31</f>
        <v>100</v>
      </c>
      <c r="J47" s="386">
        <f>'SIMUL DB'!K32</f>
        <v>400</v>
      </c>
    </row>
    <row r="48" spans="1:26" ht="15.75" customHeight="1" x14ac:dyDescent="0.2">
      <c r="B48" s="336" t="s">
        <v>272</v>
      </c>
      <c r="C48" s="381">
        <f>'SIMUL DB'!K39</f>
        <v>0</v>
      </c>
      <c r="D48" s="382">
        <f t="shared" si="32"/>
        <v>0</v>
      </c>
      <c r="E48" s="383">
        <f t="shared" si="33"/>
        <v>0</v>
      </c>
      <c r="F48" s="384">
        <f>'SIMUL DB'!K42</f>
        <v>0</v>
      </c>
      <c r="G48" s="366">
        <f t="shared" si="34"/>
        <v>554000</v>
      </c>
      <c r="H48" s="385">
        <f t="shared" si="35"/>
        <v>0</v>
      </c>
      <c r="I48" s="386">
        <f>'SIMUL DB'!K43</f>
        <v>0</v>
      </c>
      <c r="J48" s="386">
        <f>'SIMUL DB'!K44</f>
        <v>0</v>
      </c>
    </row>
    <row r="49" spans="1:26" ht="15.75" customHeight="1" x14ac:dyDescent="0.2">
      <c r="B49" s="387" t="s">
        <v>273</v>
      </c>
      <c r="C49" s="381">
        <f>'SIMUL DB'!K51</f>
        <v>0</v>
      </c>
      <c r="D49" s="388">
        <f t="shared" si="32"/>
        <v>0</v>
      </c>
      <c r="E49" s="389">
        <f t="shared" si="33"/>
        <v>0</v>
      </c>
      <c r="F49" s="390">
        <f>'SIMUL DB'!K54</f>
        <v>0</v>
      </c>
      <c r="G49" s="366">
        <f t="shared" si="34"/>
        <v>554000</v>
      </c>
      <c r="H49" s="391">
        <f t="shared" si="35"/>
        <v>0</v>
      </c>
      <c r="I49" s="392">
        <f>'SIMUL DB'!K55</f>
        <v>0</v>
      </c>
      <c r="J49" s="392">
        <f>'SIMUL DB'!K56</f>
        <v>0</v>
      </c>
    </row>
    <row r="50" spans="1:26" ht="15.75" customHeight="1" x14ac:dyDescent="0.2">
      <c r="B50" s="328" t="s">
        <v>989</v>
      </c>
      <c r="C50" s="90"/>
      <c r="D50" s="393">
        <f t="shared" ref="D50:E50" si="36">SUM(D45:D49)</f>
        <v>19944000</v>
      </c>
      <c r="E50" s="394">
        <f t="shared" si="36"/>
        <v>42104000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DB'!K63</f>
        <v>Installation of the panel</v>
      </c>
      <c r="D54" s="377">
        <f t="shared" ref="D54:D58" si="37">H54*I54</f>
        <v>33240000</v>
      </c>
      <c r="E54" s="378">
        <f t="shared" ref="E54:E58" si="38">H54*J54</f>
        <v>66480000</v>
      </c>
      <c r="F54" s="379">
        <f>'SIMUL DB'!K65</f>
        <v>0.1</v>
      </c>
      <c r="G54" s="366">
        <f t="shared" ref="G54:G58" si="39">$C$4*$C$5</f>
        <v>554000</v>
      </c>
      <c r="H54" s="366">
        <f t="shared" ref="H54:H58" si="40">IF(F54="NA",1,G54*F54)</f>
        <v>55400</v>
      </c>
      <c r="I54" s="380">
        <f>'SIMUL DB'!K66</f>
        <v>600</v>
      </c>
      <c r="J54" s="380">
        <f>'SIMUL DB'!K67</f>
        <v>1200</v>
      </c>
    </row>
    <row r="55" spans="1:26" ht="15.75" customHeight="1" x14ac:dyDescent="0.2">
      <c r="B55" s="336" t="s">
        <v>189</v>
      </c>
      <c r="C55" s="376" t="str">
        <f>'SIMUL DB'!K74</f>
        <v>Installation of the battery &amp;remote control</v>
      </c>
      <c r="D55" s="382">
        <f t="shared" si="37"/>
        <v>17174000</v>
      </c>
      <c r="E55" s="383">
        <f t="shared" si="38"/>
        <v>31578000</v>
      </c>
      <c r="F55" s="384">
        <f>'SIMUL DB'!K76</f>
        <v>0.1</v>
      </c>
      <c r="G55" s="366">
        <f t="shared" si="39"/>
        <v>554000</v>
      </c>
      <c r="H55" s="385">
        <f t="shared" si="40"/>
        <v>55400</v>
      </c>
      <c r="I55" s="386">
        <f>'SIMUL DB'!K77</f>
        <v>310</v>
      </c>
      <c r="J55" s="386">
        <f>'SIMUL DB'!K78</f>
        <v>570</v>
      </c>
    </row>
    <row r="56" spans="1:26" ht="15.75" customHeight="1" x14ac:dyDescent="0.2">
      <c r="B56" s="336" t="s">
        <v>254</v>
      </c>
      <c r="C56" s="376">
        <f>'SIMUL DB'!K85</f>
        <v>0</v>
      </c>
      <c r="D56" s="382">
        <f t="shared" si="37"/>
        <v>0</v>
      </c>
      <c r="E56" s="383">
        <f t="shared" si="38"/>
        <v>0</v>
      </c>
      <c r="F56" s="384">
        <f>'SIMUL DB'!K87</f>
        <v>0</v>
      </c>
      <c r="G56" s="366">
        <f t="shared" si="39"/>
        <v>554000</v>
      </c>
      <c r="H56" s="385">
        <f t="shared" si="40"/>
        <v>0</v>
      </c>
      <c r="I56" s="386">
        <f>'SIMUL DB'!K88</f>
        <v>0</v>
      </c>
      <c r="J56" s="386">
        <f>'SIMUL DB'!K89</f>
        <v>0</v>
      </c>
    </row>
    <row r="57" spans="1:26" ht="15.75" customHeight="1" x14ac:dyDescent="0.2">
      <c r="B57" s="336" t="s">
        <v>272</v>
      </c>
      <c r="C57" s="376">
        <f>'SIMUL DB'!K96</f>
        <v>0</v>
      </c>
      <c r="D57" s="382">
        <f t="shared" si="37"/>
        <v>0</v>
      </c>
      <c r="E57" s="383">
        <f t="shared" si="38"/>
        <v>0</v>
      </c>
      <c r="F57" s="384">
        <f>'SIMUL DB'!K98</f>
        <v>0</v>
      </c>
      <c r="G57" s="366">
        <f t="shared" si="39"/>
        <v>554000</v>
      </c>
      <c r="H57" s="385">
        <f t="shared" si="40"/>
        <v>0</v>
      </c>
      <c r="I57" s="386">
        <f>'SIMUL DB'!K99</f>
        <v>0</v>
      </c>
      <c r="J57" s="386">
        <f>'SIMUL DB'!K100</f>
        <v>0</v>
      </c>
    </row>
    <row r="58" spans="1:26" ht="15.75" customHeight="1" x14ac:dyDescent="0.2">
      <c r="B58" s="387" t="s">
        <v>273</v>
      </c>
      <c r="C58" s="376">
        <f>'SIMUL DB'!K107</f>
        <v>0</v>
      </c>
      <c r="D58" s="388">
        <f t="shared" si="37"/>
        <v>0</v>
      </c>
      <c r="E58" s="389">
        <f t="shared" si="38"/>
        <v>0</v>
      </c>
      <c r="F58" s="390">
        <f>'SIMUL DB'!K109</f>
        <v>0</v>
      </c>
      <c r="G58" s="366">
        <f t="shared" si="39"/>
        <v>554000</v>
      </c>
      <c r="H58" s="391">
        <f t="shared" si="40"/>
        <v>0</v>
      </c>
      <c r="I58" s="392">
        <f>'SIMUL DB'!K110</f>
        <v>0</v>
      </c>
      <c r="J58" s="392">
        <f>'SIMUL DB'!K111</f>
        <v>0</v>
      </c>
    </row>
    <row r="59" spans="1:26" ht="15.75" customHeight="1" x14ac:dyDescent="0.2">
      <c r="B59" s="328" t="s">
        <v>989</v>
      </c>
      <c r="C59" s="90"/>
      <c r="D59" s="393">
        <f t="shared" ref="D59:E59" si="41">SUM(D54:D58)</f>
        <v>50414000</v>
      </c>
      <c r="E59" s="394">
        <f t="shared" si="41"/>
        <v>98058000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DB'!K118</f>
        <v>Maintenance of the PV panel</v>
      </c>
      <c r="D63" s="377">
        <f t="shared" ref="D63:D67" si="42">H63*I63</f>
        <v>498600</v>
      </c>
      <c r="E63" s="378">
        <f t="shared" ref="E63:E67" si="43">H63*J63</f>
        <v>609400</v>
      </c>
      <c r="F63" s="384">
        <f>'SIMUL DB'!K120</f>
        <v>0.1</v>
      </c>
      <c r="G63" s="366">
        <f t="shared" ref="G63:G67" si="44">$C$4*$C$5</f>
        <v>554000</v>
      </c>
      <c r="H63" s="366">
        <f t="shared" ref="H63:H67" si="45">IF(F63="NA",1,G63*F63)</f>
        <v>55400</v>
      </c>
      <c r="I63" s="380">
        <f>'SIMUL DB'!K121</f>
        <v>9</v>
      </c>
      <c r="J63" s="380">
        <f>'SIMUL DB'!K122</f>
        <v>11</v>
      </c>
    </row>
    <row r="64" spans="1:26" ht="15.75" customHeight="1" x14ac:dyDescent="0.2">
      <c r="B64" s="336" t="s">
        <v>189</v>
      </c>
      <c r="C64" s="381" t="str">
        <f>'SIMUL DB'!K129</f>
        <v>Maintenance of the battery &amp; remote control</v>
      </c>
      <c r="D64" s="382">
        <f t="shared" si="42"/>
        <v>221600</v>
      </c>
      <c r="E64" s="383">
        <f t="shared" si="43"/>
        <v>443200</v>
      </c>
      <c r="F64" s="384">
        <f>'SIMUL DB'!K131</f>
        <v>0.1</v>
      </c>
      <c r="G64" s="366">
        <f t="shared" si="44"/>
        <v>554000</v>
      </c>
      <c r="H64" s="385">
        <f t="shared" si="45"/>
        <v>55400</v>
      </c>
      <c r="I64" s="386">
        <f>'SIMUL DB'!K132</f>
        <v>4</v>
      </c>
      <c r="J64" s="386">
        <f>'SIMUL DB'!K133</f>
        <v>8</v>
      </c>
    </row>
    <row r="65" spans="1:26" ht="15.75" customHeight="1" x14ac:dyDescent="0.2">
      <c r="B65" s="336" t="s">
        <v>254</v>
      </c>
      <c r="C65" s="376">
        <f>'SIMUL DB'!K140</f>
        <v>0</v>
      </c>
      <c r="D65" s="382">
        <f t="shared" si="42"/>
        <v>0</v>
      </c>
      <c r="E65" s="383">
        <f t="shared" si="43"/>
        <v>0</v>
      </c>
      <c r="F65" s="384">
        <f>'SIMUL DB'!K142</f>
        <v>0</v>
      </c>
      <c r="G65" s="366">
        <f t="shared" si="44"/>
        <v>554000</v>
      </c>
      <c r="H65" s="385">
        <f t="shared" si="45"/>
        <v>0</v>
      </c>
      <c r="I65" s="386">
        <f>'SIMUL DB'!K143</f>
        <v>0</v>
      </c>
      <c r="J65" s="386">
        <f>'SIMUL DB'!K144</f>
        <v>0</v>
      </c>
    </row>
    <row r="66" spans="1:26" ht="15.75" customHeight="1" x14ac:dyDescent="0.2">
      <c r="B66" s="336" t="s">
        <v>272</v>
      </c>
      <c r="C66" s="376">
        <f>'SIMUL DB'!K151</f>
        <v>0</v>
      </c>
      <c r="D66" s="382">
        <f t="shared" si="42"/>
        <v>0</v>
      </c>
      <c r="E66" s="383">
        <f t="shared" si="43"/>
        <v>0</v>
      </c>
      <c r="F66" s="384">
        <f>'SIMUL DB'!K153</f>
        <v>0</v>
      </c>
      <c r="G66" s="366">
        <f t="shared" si="44"/>
        <v>554000</v>
      </c>
      <c r="H66" s="385">
        <f t="shared" si="45"/>
        <v>0</v>
      </c>
      <c r="I66" s="386">
        <f>'SIMUL DB'!K154</f>
        <v>0</v>
      </c>
      <c r="J66" s="386">
        <f>'SIMUL DB'!K155</f>
        <v>0</v>
      </c>
    </row>
    <row r="67" spans="1:26" ht="15.75" customHeight="1" x14ac:dyDescent="0.2">
      <c r="B67" s="387" t="s">
        <v>273</v>
      </c>
      <c r="C67" s="376">
        <f>'SIMUL DB'!K162</f>
        <v>0</v>
      </c>
      <c r="D67" s="388">
        <f t="shared" si="42"/>
        <v>0</v>
      </c>
      <c r="E67" s="389">
        <f t="shared" si="43"/>
        <v>0</v>
      </c>
      <c r="F67" s="390">
        <f>'SIMUL DB'!K164</f>
        <v>0</v>
      </c>
      <c r="G67" s="366">
        <f t="shared" si="44"/>
        <v>554000</v>
      </c>
      <c r="H67" s="391">
        <f t="shared" si="45"/>
        <v>0</v>
      </c>
      <c r="I67" s="392">
        <f>'SIMUL DB'!K165</f>
        <v>0</v>
      </c>
      <c r="J67" s="392">
        <f>'SIMUL DB'!K166</f>
        <v>0</v>
      </c>
    </row>
    <row r="68" spans="1:26" ht="15.75" customHeight="1" x14ac:dyDescent="0.2">
      <c r="B68" s="328" t="s">
        <v>989</v>
      </c>
      <c r="C68" s="90"/>
      <c r="D68" s="393">
        <f t="shared" ref="D68:E68" si="46">SUM(D63:D67)</f>
        <v>720200</v>
      </c>
      <c r="E68" s="394">
        <f t="shared" si="46"/>
        <v>1052600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76">
        <f>'SIMUL DB'!K173</f>
        <v>0</v>
      </c>
      <c r="D72" s="377">
        <f t="shared" ref="D72:D76" si="47">H72*I72</f>
        <v>0</v>
      </c>
      <c r="E72" s="378">
        <f t="shared" ref="E72:E76" si="48">H72*J72</f>
        <v>0</v>
      </c>
      <c r="F72" s="379">
        <f>'SIMUL DB'!K175</f>
        <v>0</v>
      </c>
      <c r="G72" s="366">
        <f t="shared" ref="G72:G76" si="49">$C$4*$C$5</f>
        <v>554000</v>
      </c>
      <c r="H72" s="366">
        <f t="shared" ref="H72:H76" si="50">IF(F72="NA",1,G72*F72)</f>
        <v>0</v>
      </c>
      <c r="I72" s="380">
        <f>'SIMUL DB'!K176</f>
        <v>0</v>
      </c>
      <c r="J72" s="380">
        <f>'SIMUL DB'!K177</f>
        <v>0</v>
      </c>
    </row>
    <row r="73" spans="1:26" ht="15.75" customHeight="1" x14ac:dyDescent="0.2">
      <c r="B73" s="336" t="s">
        <v>189</v>
      </c>
      <c r="C73" s="381">
        <f>'SIMUL DB'!K184</f>
        <v>0</v>
      </c>
      <c r="D73" s="382">
        <f t="shared" si="47"/>
        <v>0</v>
      </c>
      <c r="E73" s="383">
        <f t="shared" si="48"/>
        <v>0</v>
      </c>
      <c r="F73" s="384">
        <f>'SIMUL DB'!K186</f>
        <v>0</v>
      </c>
      <c r="G73" s="366">
        <f t="shared" si="49"/>
        <v>554000</v>
      </c>
      <c r="H73" s="385">
        <f t="shared" si="50"/>
        <v>0</v>
      </c>
      <c r="I73" s="386">
        <f>'SIMUL DB'!K187</f>
        <v>0</v>
      </c>
      <c r="J73" s="386">
        <f>'SIMUL DB'!K188</f>
        <v>0</v>
      </c>
    </row>
    <row r="74" spans="1:26" ht="15.75" customHeight="1" x14ac:dyDescent="0.2">
      <c r="B74" s="336" t="s">
        <v>254</v>
      </c>
      <c r="C74" s="376">
        <f>'SIMUL DB'!K195</f>
        <v>0</v>
      </c>
      <c r="D74" s="382">
        <f t="shared" si="47"/>
        <v>0</v>
      </c>
      <c r="E74" s="383">
        <f t="shared" si="48"/>
        <v>0</v>
      </c>
      <c r="F74" s="384">
        <f>'SIMUL DB'!K197</f>
        <v>0</v>
      </c>
      <c r="G74" s="366">
        <f t="shared" si="49"/>
        <v>554000</v>
      </c>
      <c r="H74" s="385">
        <f t="shared" si="50"/>
        <v>0</v>
      </c>
      <c r="I74" s="386">
        <f>'SIMUL DB'!K198</f>
        <v>0</v>
      </c>
      <c r="J74" s="386">
        <f>'SIMUL DB'!K199</f>
        <v>0</v>
      </c>
    </row>
    <row r="75" spans="1:26" ht="15.75" customHeight="1" x14ac:dyDescent="0.2">
      <c r="B75" s="336" t="s">
        <v>272</v>
      </c>
      <c r="C75" s="376">
        <f>'SIMUL DB'!K206</f>
        <v>0</v>
      </c>
      <c r="D75" s="382">
        <f t="shared" si="47"/>
        <v>0</v>
      </c>
      <c r="E75" s="383">
        <f t="shared" si="48"/>
        <v>0</v>
      </c>
      <c r="F75" s="384">
        <f>'SIMUL DB'!K208</f>
        <v>0</v>
      </c>
      <c r="G75" s="366">
        <f t="shared" si="49"/>
        <v>554000</v>
      </c>
      <c r="H75" s="385">
        <f t="shared" si="50"/>
        <v>0</v>
      </c>
      <c r="I75" s="386">
        <f>'SIMUL DB'!K209</f>
        <v>0</v>
      </c>
      <c r="J75" s="386">
        <f>'SIMUL DB'!K210</f>
        <v>0</v>
      </c>
    </row>
    <row r="76" spans="1:26" ht="15.75" customHeight="1" x14ac:dyDescent="0.2">
      <c r="B76" s="387" t="s">
        <v>273</v>
      </c>
      <c r="C76" s="376">
        <f>'SIMUL DB'!K217</f>
        <v>0</v>
      </c>
      <c r="D76" s="388">
        <f t="shared" si="47"/>
        <v>0</v>
      </c>
      <c r="E76" s="389">
        <f t="shared" si="48"/>
        <v>0</v>
      </c>
      <c r="F76" s="390">
        <f>'SIMUL DB'!K219</f>
        <v>0</v>
      </c>
      <c r="G76" s="366">
        <f t="shared" si="49"/>
        <v>554000</v>
      </c>
      <c r="H76" s="391">
        <f t="shared" si="50"/>
        <v>0</v>
      </c>
      <c r="I76" s="392">
        <f>'SIMUL DB'!K220</f>
        <v>0</v>
      </c>
      <c r="J76" s="392">
        <f>'SIMUL DB'!K221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t="str">
        <f>'SIMUL DB'!K228</f>
        <v>Reduction of Electricity costs</v>
      </c>
      <c r="D82" s="406" t="str">
        <f>'SIMUL DB'!K229</f>
        <v>Per Kwh</v>
      </c>
      <c r="E82" s="407">
        <f t="shared" ref="E82:E86" si="52">IF(C82=0,0,K82-U82)</f>
        <v>15955200</v>
      </c>
      <c r="F82" s="407">
        <f t="shared" ref="F82:F86" si="53">IF(C82=0,0,K82-T82)</f>
        <v>23932800</v>
      </c>
      <c r="G82" s="408">
        <f>'SIMUL DB'!K230</f>
        <v>600</v>
      </c>
      <c r="H82" s="366">
        <f t="shared" ref="H82:H86" si="54">$C$4*$C$5</f>
        <v>554000</v>
      </c>
      <c r="I82" s="366">
        <f t="shared" ref="I82:I86" si="55">IF(G82="NA",1,H82*G82)</f>
        <v>332400000</v>
      </c>
      <c r="J82" s="386">
        <f>'SIMUL DB'!K231</f>
        <v>0.12</v>
      </c>
      <c r="K82" s="409">
        <f t="shared" ref="K82:K86" si="56">I82*J82</f>
        <v>39888000</v>
      </c>
      <c r="L82" s="410">
        <f>'SIMUL DB'!K232</f>
        <v>0.4</v>
      </c>
      <c r="M82" s="411">
        <f>'SIMUL DB'!K233</f>
        <v>0.6</v>
      </c>
      <c r="N82" s="385">
        <f t="shared" ref="N82:N86" si="57">$I82*(1-M82)</f>
        <v>132960000</v>
      </c>
      <c r="O82" s="385">
        <f t="shared" ref="O82:O86" si="58">$I82*(1-L82)</f>
        <v>199440000</v>
      </c>
      <c r="P82" s="410">
        <f>'SIMUL DB'!K234</f>
        <v>0</v>
      </c>
      <c r="Q82" s="411">
        <f>'SIMUL DB'!K235</f>
        <v>0</v>
      </c>
      <c r="R82" s="412">
        <f t="shared" ref="R82:R86" si="59">$J82*(1-Q82)</f>
        <v>0.12</v>
      </c>
      <c r="S82" s="412">
        <f t="shared" ref="S82:S86" si="60">$J82*(1-P82)</f>
        <v>0.12</v>
      </c>
      <c r="T82" s="407">
        <f t="shared" ref="T82:U82" si="61">R82*N82</f>
        <v>15955200</v>
      </c>
      <c r="U82" s="383">
        <f t="shared" si="61"/>
        <v>23932800</v>
      </c>
      <c r="W82" s="244">
        <f t="shared" ref="W82:W87" si="62">1-(U82/$K82)</f>
        <v>0.4</v>
      </c>
      <c r="X82" s="413">
        <f t="shared" ref="X82:X87" si="63">1-(T82/$K82)</f>
        <v>0.6</v>
      </c>
    </row>
    <row r="83" spans="1:26" ht="15.75" customHeight="1" x14ac:dyDescent="0.2">
      <c r="B83" s="405" t="s">
        <v>189</v>
      </c>
      <c r="C83" s="406">
        <f>'SIMUL DB'!K242</f>
        <v>0</v>
      </c>
      <c r="D83" s="406">
        <f>'SIMUL DB'!K243</f>
        <v>0</v>
      </c>
      <c r="E83" s="407">
        <f t="shared" si="52"/>
        <v>0</v>
      </c>
      <c r="F83" s="407">
        <f t="shared" si="53"/>
        <v>0</v>
      </c>
      <c r="G83" s="408">
        <f>'SIMUL DB'!K244</f>
        <v>0</v>
      </c>
      <c r="H83" s="366">
        <f t="shared" si="54"/>
        <v>554000</v>
      </c>
      <c r="I83" s="385">
        <f t="shared" si="55"/>
        <v>0</v>
      </c>
      <c r="J83" s="386">
        <f>'SIMUL DB'!K245</f>
        <v>0</v>
      </c>
      <c r="K83" s="409">
        <f t="shared" si="56"/>
        <v>0</v>
      </c>
      <c r="L83" s="410">
        <f>'SIMUL DB'!K246</f>
        <v>0</v>
      </c>
      <c r="M83" s="411">
        <f>'SIMUL DB'!K247</f>
        <v>0</v>
      </c>
      <c r="N83" s="385">
        <f t="shared" si="57"/>
        <v>0</v>
      </c>
      <c r="O83" s="385">
        <f t="shared" si="58"/>
        <v>0</v>
      </c>
      <c r="P83" s="410">
        <f>'SIMUL DB'!K248</f>
        <v>0</v>
      </c>
      <c r="Q83" s="411">
        <f>'SIMUL DB'!K249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DB'!K256</f>
        <v>0</v>
      </c>
      <c r="D84" s="406">
        <f>'SIMUL DB'!K257</f>
        <v>0</v>
      </c>
      <c r="E84" s="407">
        <f t="shared" si="52"/>
        <v>0</v>
      </c>
      <c r="F84" s="407">
        <f t="shared" si="53"/>
        <v>0</v>
      </c>
      <c r="G84" s="408">
        <f>'SIMUL DB'!K258</f>
        <v>0</v>
      </c>
      <c r="H84" s="366">
        <f t="shared" si="54"/>
        <v>554000</v>
      </c>
      <c r="I84" s="385">
        <f t="shared" si="55"/>
        <v>0</v>
      </c>
      <c r="J84" s="386">
        <f>'SIMUL DB'!K259</f>
        <v>0</v>
      </c>
      <c r="K84" s="409">
        <f t="shared" si="56"/>
        <v>0</v>
      </c>
      <c r="L84" s="410">
        <f>'SIMUL DB'!K260</f>
        <v>0</v>
      </c>
      <c r="M84" s="411">
        <f>'SIMUL DB'!K261</f>
        <v>0</v>
      </c>
      <c r="N84" s="385">
        <f t="shared" si="57"/>
        <v>0</v>
      </c>
      <c r="O84" s="385">
        <f t="shared" si="58"/>
        <v>0</v>
      </c>
      <c r="P84" s="410">
        <f>'SIMUL DB'!K262</f>
        <v>0</v>
      </c>
      <c r="Q84" s="411">
        <f>'SIMUL DB'!K263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DB'!K270</f>
        <v>0</v>
      </c>
      <c r="D85" s="410">
        <f>'SIMUL DB'!K271</f>
        <v>0</v>
      </c>
      <c r="E85" s="407">
        <f t="shared" si="52"/>
        <v>0</v>
      </c>
      <c r="F85" s="407">
        <f t="shared" si="53"/>
        <v>0</v>
      </c>
      <c r="G85" s="408">
        <f>'SIMUL DB'!K272</f>
        <v>0</v>
      </c>
      <c r="H85" s="366">
        <f t="shared" si="54"/>
        <v>554000</v>
      </c>
      <c r="I85" s="385">
        <f t="shared" si="55"/>
        <v>0</v>
      </c>
      <c r="J85" s="386">
        <f>'SIMUL DB'!K273</f>
        <v>0</v>
      </c>
      <c r="K85" s="409">
        <f t="shared" si="56"/>
        <v>0</v>
      </c>
      <c r="L85" s="410">
        <f>'SIMUL DB'!K274</f>
        <v>0</v>
      </c>
      <c r="M85" s="411">
        <f>'SIMUL DB'!K275</f>
        <v>0</v>
      </c>
      <c r="N85" s="385">
        <f t="shared" si="57"/>
        <v>0</v>
      </c>
      <c r="O85" s="385">
        <f t="shared" si="58"/>
        <v>0</v>
      </c>
      <c r="P85" s="410">
        <f>'SIMUL DB'!K276</f>
        <v>0</v>
      </c>
      <c r="Q85" s="411">
        <f>'SIMUL DB'!K277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DB'!K284</f>
        <v>0</v>
      </c>
      <c r="D86" s="406">
        <f>'SIMUL DB'!K285</f>
        <v>0</v>
      </c>
      <c r="E86" s="407">
        <f t="shared" si="52"/>
        <v>0</v>
      </c>
      <c r="F86" s="407">
        <f t="shared" si="53"/>
        <v>0</v>
      </c>
      <c r="G86" s="408">
        <f>'SIMUL DB'!K286</f>
        <v>0</v>
      </c>
      <c r="H86" s="366">
        <f t="shared" si="54"/>
        <v>554000</v>
      </c>
      <c r="I86" s="391">
        <f t="shared" si="55"/>
        <v>0</v>
      </c>
      <c r="J86" s="386">
        <f>'SIMUL DB'!K287</f>
        <v>0</v>
      </c>
      <c r="K86" s="409">
        <f t="shared" si="56"/>
        <v>0</v>
      </c>
      <c r="L86" s="410">
        <f>'SIMUL DB'!K288</f>
        <v>0</v>
      </c>
      <c r="M86" s="411">
        <f>'SIMUL DB'!K289</f>
        <v>0</v>
      </c>
      <c r="N86" s="385">
        <f t="shared" si="57"/>
        <v>0</v>
      </c>
      <c r="O86" s="385">
        <f t="shared" si="58"/>
        <v>0</v>
      </c>
      <c r="P86" s="410">
        <f>'SIMUL DB'!K290</f>
        <v>0</v>
      </c>
      <c r="Q86" s="411">
        <f>'SIMUL DB'!K291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15955200</v>
      </c>
      <c r="F87" s="421">
        <f t="shared" si="68"/>
        <v>23932800</v>
      </c>
      <c r="G87" s="419"/>
      <c r="H87" s="422"/>
      <c r="I87" s="423"/>
      <c r="J87" s="424"/>
      <c r="K87" s="425">
        <f>SUM(K82:K86)</f>
        <v>39888000</v>
      </c>
      <c r="L87" s="419"/>
      <c r="M87" s="424"/>
      <c r="N87" s="424"/>
      <c r="O87" s="420"/>
      <c r="P87" s="419"/>
      <c r="Q87" s="424"/>
      <c r="R87" s="424"/>
      <c r="S87" s="426"/>
      <c r="T87" s="421">
        <f t="shared" ref="T87:U87" si="69">SUM(T82:T86)</f>
        <v>15955200</v>
      </c>
      <c r="U87" s="426">
        <f t="shared" si="69"/>
        <v>23932800</v>
      </c>
      <c r="V87" s="68"/>
      <c r="W87" s="248">
        <f t="shared" si="62"/>
        <v>0.4</v>
      </c>
      <c r="X87" s="427">
        <f t="shared" si="63"/>
        <v>0.6</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t="str">
        <f>'SIMUL DB'!K298</f>
        <v>Carbon savings</v>
      </c>
      <c r="D92" s="410" t="str">
        <f>'SIMUL DB'!K299</f>
        <v>Per Ton of carbon</v>
      </c>
      <c r="E92" s="407">
        <f t="shared" ref="E92:E96" si="70">IF(C92=0,0,K92-U92)</f>
        <v>128084.79999999999</v>
      </c>
      <c r="F92" s="407">
        <f t="shared" ref="F92:F96" si="71">IF(C92=0,0,K92-T92)</f>
        <v>150688</v>
      </c>
      <c r="G92" s="408">
        <f>'SIMUL DB'!K300</f>
        <v>1.7000000000000001E-2</v>
      </c>
      <c r="H92" s="366">
        <f t="shared" ref="H92:H96" si="72">$C$4*$C$5</f>
        <v>554000</v>
      </c>
      <c r="I92" s="366">
        <f t="shared" ref="I92:I96" si="73">IF(G92="NA",1,H92*G92)</f>
        <v>9418</v>
      </c>
      <c r="J92" s="386">
        <f>'SIMUL DB'!K301</f>
        <v>16</v>
      </c>
      <c r="K92" s="409">
        <f t="shared" ref="K92:K96" si="74">I92*J92</f>
        <v>150688</v>
      </c>
      <c r="L92" s="410">
        <f>'SIMUL DB'!K302</f>
        <v>0.85</v>
      </c>
      <c r="M92" s="411">
        <f>'SIMUL DB'!K303</f>
        <v>1</v>
      </c>
      <c r="N92" s="385">
        <f t="shared" ref="N92:N96" si="75">$I92*(1-M92)</f>
        <v>0</v>
      </c>
      <c r="O92" s="385">
        <f t="shared" ref="O92:O96" si="76">$I92*(1-L92)</f>
        <v>1412.7000000000003</v>
      </c>
      <c r="P92" s="410">
        <f>'SIMUL DB'!K304</f>
        <v>0</v>
      </c>
      <c r="Q92" s="411">
        <f>'SIMUL DB'!K305</f>
        <v>0</v>
      </c>
      <c r="R92" s="412">
        <f t="shared" ref="R92:R96" si="77">$J92*(1-Q92)</f>
        <v>16</v>
      </c>
      <c r="S92" s="412">
        <f t="shared" ref="S92:S96" si="78">$J92*(1-P92)</f>
        <v>16</v>
      </c>
      <c r="T92" s="407">
        <f t="shared" ref="T92:U92" si="79">R92*N92</f>
        <v>0</v>
      </c>
      <c r="U92" s="383">
        <f t="shared" si="79"/>
        <v>22603.200000000004</v>
      </c>
      <c r="W92" s="244">
        <f t="shared" ref="W92:W97" si="80">1-(U92/$K92)</f>
        <v>0.85</v>
      </c>
      <c r="X92" s="413">
        <f t="shared" ref="X92:X97" si="81">1-(T92/$K92)</f>
        <v>1</v>
      </c>
    </row>
    <row r="93" spans="1:26" ht="15.75" customHeight="1" x14ac:dyDescent="0.2">
      <c r="B93" s="405" t="s">
        <v>189</v>
      </c>
      <c r="C93" s="410">
        <f>'SIMUL DB'!K312</f>
        <v>0</v>
      </c>
      <c r="D93" s="410">
        <f>'SIMUL DB'!K313</f>
        <v>0</v>
      </c>
      <c r="E93" s="407">
        <f t="shared" si="70"/>
        <v>0</v>
      </c>
      <c r="F93" s="407">
        <f t="shared" si="71"/>
        <v>0</v>
      </c>
      <c r="G93" s="408">
        <f>'SIMUL DB'!K314</f>
        <v>0</v>
      </c>
      <c r="H93" s="366">
        <f t="shared" si="72"/>
        <v>554000</v>
      </c>
      <c r="I93" s="385">
        <f t="shared" si="73"/>
        <v>0</v>
      </c>
      <c r="J93" s="386">
        <f>'SIMUL DB'!K315</f>
        <v>0</v>
      </c>
      <c r="K93" s="409">
        <f t="shared" si="74"/>
        <v>0</v>
      </c>
      <c r="L93" s="410">
        <f>'SIMUL DB'!K316</f>
        <v>0</v>
      </c>
      <c r="M93" s="411">
        <f>'SIMUL DB'!K317</f>
        <v>0</v>
      </c>
      <c r="N93" s="385">
        <f t="shared" si="75"/>
        <v>0</v>
      </c>
      <c r="O93" s="385">
        <f t="shared" si="76"/>
        <v>0</v>
      </c>
      <c r="P93" s="410">
        <f>'SIMUL DB'!K318</f>
        <v>0</v>
      </c>
      <c r="Q93" s="411">
        <f>'SIMUL DB'!K319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DB'!K326</f>
        <v>0</v>
      </c>
      <c r="D94" s="410">
        <f>'SIMUL DB'!K327</f>
        <v>0</v>
      </c>
      <c r="E94" s="407">
        <f t="shared" si="70"/>
        <v>0</v>
      </c>
      <c r="F94" s="407">
        <f t="shared" si="71"/>
        <v>0</v>
      </c>
      <c r="G94" s="408">
        <f>'SIMUL DB'!K328</f>
        <v>0</v>
      </c>
      <c r="H94" s="366">
        <f t="shared" si="72"/>
        <v>554000</v>
      </c>
      <c r="I94" s="385">
        <f t="shared" si="73"/>
        <v>0</v>
      </c>
      <c r="J94" s="386">
        <f>'SIMUL DB'!K329</f>
        <v>0</v>
      </c>
      <c r="K94" s="409">
        <f t="shared" si="74"/>
        <v>0</v>
      </c>
      <c r="L94" s="410">
        <f>'SIMUL DB'!K330</f>
        <v>0</v>
      </c>
      <c r="M94" s="411">
        <f>'SIMUL DB'!K331</f>
        <v>0</v>
      </c>
      <c r="N94" s="385">
        <f t="shared" si="75"/>
        <v>0</v>
      </c>
      <c r="O94" s="385">
        <f t="shared" si="76"/>
        <v>0</v>
      </c>
      <c r="P94" s="410">
        <f>'SIMUL DB'!K332</f>
        <v>0</v>
      </c>
      <c r="Q94" s="411">
        <f>'SIMUL DB'!K333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06">
        <f>'SIMUL DB'!K340</f>
        <v>0</v>
      </c>
      <c r="D95" s="406">
        <f>'SIMUL DB'!K341</f>
        <v>0</v>
      </c>
      <c r="E95" s="407">
        <f t="shared" si="70"/>
        <v>0</v>
      </c>
      <c r="F95" s="407">
        <f t="shared" si="71"/>
        <v>0</v>
      </c>
      <c r="G95" s="408">
        <f>'SIMUL DB'!K342</f>
        <v>0</v>
      </c>
      <c r="H95" s="366">
        <f t="shared" si="72"/>
        <v>554000</v>
      </c>
      <c r="I95" s="385">
        <f t="shared" si="73"/>
        <v>0</v>
      </c>
      <c r="J95" s="386">
        <f>'SIMUL DB'!K343</f>
        <v>0</v>
      </c>
      <c r="K95" s="409">
        <f t="shared" si="74"/>
        <v>0</v>
      </c>
      <c r="L95" s="410">
        <f>'SIMUL DB'!K344</f>
        <v>0</v>
      </c>
      <c r="M95" s="411">
        <f>'SIMUL DB'!K345</f>
        <v>0</v>
      </c>
      <c r="N95" s="385">
        <f t="shared" si="75"/>
        <v>0</v>
      </c>
      <c r="O95" s="385">
        <f t="shared" si="76"/>
        <v>0</v>
      </c>
      <c r="P95" s="410">
        <f>'SIMUL DB'!K346</f>
        <v>0</v>
      </c>
      <c r="Q95" s="411">
        <f>'SIMUL DB'!K347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DB'!K354</f>
        <v>0</v>
      </c>
      <c r="D96" s="410">
        <f>'SIMUL DB'!K355</f>
        <v>0</v>
      </c>
      <c r="E96" s="407">
        <f t="shared" si="70"/>
        <v>0</v>
      </c>
      <c r="F96" s="407">
        <f t="shared" si="71"/>
        <v>0</v>
      </c>
      <c r="G96" s="408">
        <f>'SIMUL DB'!K356</f>
        <v>0</v>
      </c>
      <c r="H96" s="366">
        <f t="shared" si="72"/>
        <v>554000</v>
      </c>
      <c r="I96" s="391">
        <f t="shared" si="73"/>
        <v>0</v>
      </c>
      <c r="J96" s="386">
        <f>'SIMUL DB'!K357</f>
        <v>0</v>
      </c>
      <c r="K96" s="409">
        <f t="shared" si="74"/>
        <v>0</v>
      </c>
      <c r="L96" s="410">
        <f>'SIMUL DB'!K358</f>
        <v>0</v>
      </c>
      <c r="M96" s="411">
        <f>'SIMUL DB'!K359</f>
        <v>0</v>
      </c>
      <c r="N96" s="385">
        <f t="shared" si="75"/>
        <v>0</v>
      </c>
      <c r="O96" s="385">
        <f t="shared" si="76"/>
        <v>0</v>
      </c>
      <c r="P96" s="410">
        <f>'SIMUL DB'!K360</f>
        <v>0</v>
      </c>
      <c r="Q96" s="411">
        <f>'SIMUL DB'!K361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128084.79999999999</v>
      </c>
      <c r="F97" s="421">
        <f t="shared" si="86"/>
        <v>150688</v>
      </c>
      <c r="G97" s="419"/>
      <c r="H97" s="422"/>
      <c r="I97" s="423"/>
      <c r="J97" s="68"/>
      <c r="K97" s="425">
        <f>SUM(K92:K96)</f>
        <v>150688</v>
      </c>
      <c r="L97" s="419"/>
      <c r="M97" s="424"/>
      <c r="N97" s="424"/>
      <c r="O97" s="420"/>
      <c r="P97" s="419"/>
      <c r="Q97" s="424"/>
      <c r="R97" s="424"/>
      <c r="S97" s="426"/>
      <c r="T97" s="421">
        <f t="shared" ref="T97:U97" si="87">SUM(T92:T96)</f>
        <v>0</v>
      </c>
      <c r="U97" s="426">
        <f t="shared" si="87"/>
        <v>22603.200000000004</v>
      </c>
      <c r="V97" s="68"/>
      <c r="W97" s="248">
        <f t="shared" si="80"/>
        <v>0.85</v>
      </c>
      <c r="X97" s="427">
        <f t="shared" si="81"/>
        <v>1</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55" customWidth="1"/>
    <col min="3" max="3" width="34.42578125" customWidth="1"/>
    <col min="4" max="4" width="25.42578125" customWidth="1"/>
    <col min="5" max="5" width="12.42578125"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DB'!L1</f>
        <v xml:space="preserve">3. Energy </v>
      </c>
      <c r="G2" s="288"/>
    </row>
    <row r="3" spans="1:26" ht="15.75" customHeight="1" x14ac:dyDescent="0.2">
      <c r="B3" s="291" t="s">
        <v>627</v>
      </c>
      <c r="C3" s="352" t="str">
        <f>'SIMUL DB'!L2</f>
        <v xml:space="preserve">7. Energy Storage (and DC Supply)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 xml:space="preserve">Group 3. Energy  / 7. Energy Storage (and DC Supply)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Battery #</v>
      </c>
      <c r="C12" s="304">
        <f t="shared" ref="C12:D12" si="1">$H45</f>
        <v>55400</v>
      </c>
      <c r="D12" s="305">
        <f t="shared" si="1"/>
        <v>55400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33240000</v>
      </c>
      <c r="D13" s="120">
        <f t="shared" si="2"/>
        <v>65372000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16066000</v>
      </c>
      <c r="D14" s="314">
        <f t="shared" si="3"/>
        <v>33794000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17174000</v>
      </c>
      <c r="D15" s="316">
        <f t="shared" si="4"/>
        <v>31578000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3988800</v>
      </c>
      <c r="D16" s="319">
        <f t="shared" si="5"/>
        <v>7312800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184">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184">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184">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outlineLevel="1" x14ac:dyDescent="0.2">
      <c r="A22" s="13"/>
      <c r="B22" s="315">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191462400</v>
      </c>
      <c r="D23" s="363">
        <f t="shared" si="13"/>
        <v>287193600</v>
      </c>
      <c r="E23" s="13"/>
      <c r="F23" s="13"/>
      <c r="G23" s="288"/>
      <c r="H23" s="13"/>
      <c r="I23" s="13"/>
      <c r="J23" s="13"/>
      <c r="K23" s="13"/>
      <c r="L23" s="13"/>
      <c r="M23" s="13"/>
      <c r="N23" s="13"/>
      <c r="O23" s="13"/>
      <c r="P23" s="13"/>
      <c r="Q23" s="13"/>
      <c r="R23" s="13"/>
      <c r="S23" s="13"/>
      <c r="T23" s="13"/>
      <c r="U23" s="13"/>
      <c r="V23" s="13"/>
      <c r="W23" s="13"/>
      <c r="X23" s="13"/>
      <c r="Y23" s="13"/>
      <c r="Z23" s="13"/>
    </row>
    <row r="24" spans="1:26" ht="15.75" customHeight="1" x14ac:dyDescent="0.2">
      <c r="A24" s="13"/>
      <c r="B24" s="326" t="str">
        <f t="shared" ref="B24:B28" si="14">C82</f>
        <v>Reduction of Electricity costs</v>
      </c>
      <c r="C24" s="112">
        <f t="shared" ref="C24:D24" si="15">E82*12</f>
        <v>191462400</v>
      </c>
      <c r="D24" s="327">
        <f t="shared" si="15"/>
        <v>287193600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x14ac:dyDescent="0.2">
      <c r="A25" s="13"/>
      <c r="B25" s="326">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20">C23+C17-C16</f>
        <v>187473600</v>
      </c>
      <c r="D29" s="330">
        <f t="shared" si="20"/>
        <v>279880800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132960</v>
      </c>
      <c r="D30" s="363">
        <f t="shared" si="21"/>
        <v>398880</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x14ac:dyDescent="0.2">
      <c r="A31" s="13"/>
      <c r="B31" s="331" t="str">
        <f t="shared" ref="B31:B35" si="22">C92</f>
        <v>Reduction of cabling Maintenance</v>
      </c>
      <c r="C31" s="106">
        <f t="shared" ref="C31:D31" si="23">E92*12</f>
        <v>132960</v>
      </c>
      <c r="D31" s="314">
        <f t="shared" si="23"/>
        <v>398880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187606560</v>
      </c>
      <c r="D36" s="334">
        <f t="shared" si="28"/>
        <v>280279680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60</v>
      </c>
      <c r="D38" s="338">
        <f t="shared" si="29"/>
        <v>118</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5.64</v>
      </c>
      <c r="D39" s="340">
        <f t="shared" si="30"/>
        <v>4.2813559322033896</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5.6440000000000001</v>
      </c>
      <c r="D40" s="344">
        <f t="shared" si="31"/>
        <v>4.287457627118644</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DB'!L3</f>
        <v>Battery</v>
      </c>
      <c r="D45" s="377">
        <f t="shared" ref="D45:D49" si="32">H45*I45</f>
        <v>5540000</v>
      </c>
      <c r="E45" s="378">
        <f t="shared" ref="E45:E49" si="33">H45*J45</f>
        <v>22160000</v>
      </c>
      <c r="F45" s="379">
        <f>'SIMUL DB'!L6</f>
        <v>0.1</v>
      </c>
      <c r="G45" s="366">
        <f t="shared" ref="G45:G49" si="34">$C$4*$C$5</f>
        <v>554000</v>
      </c>
      <c r="H45" s="366">
        <f t="shared" ref="H45:H49" si="35">IF(F45="NA",1,G45*F45)</f>
        <v>55400</v>
      </c>
      <c r="I45" s="380">
        <f>'SIMUL DB'!L7</f>
        <v>100</v>
      </c>
      <c r="J45" s="380">
        <f>'SIMUL DB'!L8</f>
        <v>400</v>
      </c>
    </row>
    <row r="46" spans="1:26" ht="15.75" customHeight="1" x14ac:dyDescent="0.2">
      <c r="B46" s="336" t="s">
        <v>189</v>
      </c>
      <c r="C46" s="381" t="str">
        <f>'SIMUL DB'!L15</f>
        <v>Remote telemetry system</v>
      </c>
      <c r="D46" s="382">
        <f t="shared" si="32"/>
        <v>10526000</v>
      </c>
      <c r="E46" s="383">
        <f t="shared" si="33"/>
        <v>11634000</v>
      </c>
      <c r="F46" s="384">
        <f>'SIMUL DB'!L18</f>
        <v>0.1</v>
      </c>
      <c r="G46" s="366">
        <f t="shared" si="34"/>
        <v>554000</v>
      </c>
      <c r="H46" s="385">
        <f t="shared" si="35"/>
        <v>55400</v>
      </c>
      <c r="I46" s="386">
        <f>'SIMUL DB'!L19</f>
        <v>190</v>
      </c>
      <c r="J46" s="386">
        <f>'SIMUL DB'!L20</f>
        <v>210</v>
      </c>
    </row>
    <row r="47" spans="1:26" ht="15.75" customHeight="1" x14ac:dyDescent="0.2">
      <c r="B47" s="336" t="s">
        <v>254</v>
      </c>
      <c r="C47" s="381">
        <f>'SIMUL DB'!L27</f>
        <v>0</v>
      </c>
      <c r="D47" s="382">
        <f t="shared" si="32"/>
        <v>0</v>
      </c>
      <c r="E47" s="383">
        <f t="shared" si="33"/>
        <v>0</v>
      </c>
      <c r="F47" s="384">
        <f>'SIMUL DB'!L30</f>
        <v>0</v>
      </c>
      <c r="G47" s="366">
        <f t="shared" si="34"/>
        <v>554000</v>
      </c>
      <c r="H47" s="385">
        <f t="shared" si="35"/>
        <v>0</v>
      </c>
      <c r="I47" s="386">
        <f>'SIMUL DB'!L31</f>
        <v>0</v>
      </c>
      <c r="J47" s="386">
        <f>'SIMUL DB'!L32</f>
        <v>0</v>
      </c>
    </row>
    <row r="48" spans="1:26" ht="15.75" customHeight="1" x14ac:dyDescent="0.2">
      <c r="B48" s="336" t="s">
        <v>272</v>
      </c>
      <c r="C48" s="381">
        <f>'SIMUL DB'!L39</f>
        <v>0</v>
      </c>
      <c r="D48" s="382">
        <f t="shared" si="32"/>
        <v>0</v>
      </c>
      <c r="E48" s="383">
        <f t="shared" si="33"/>
        <v>0</v>
      </c>
      <c r="F48" s="384">
        <f>'SIMUL DB'!L42</f>
        <v>0</v>
      </c>
      <c r="G48" s="366">
        <f t="shared" si="34"/>
        <v>554000</v>
      </c>
      <c r="H48" s="385">
        <f t="shared" si="35"/>
        <v>0</v>
      </c>
      <c r="I48" s="386">
        <f>'SIMUL DB'!L43</f>
        <v>0</v>
      </c>
      <c r="J48" s="386">
        <f>'SIMUL DB'!L44</f>
        <v>0</v>
      </c>
    </row>
    <row r="49" spans="1:26" ht="15.75" customHeight="1" x14ac:dyDescent="0.2">
      <c r="B49" s="387" t="s">
        <v>273</v>
      </c>
      <c r="C49" s="381">
        <f>'SIMUL DB'!L51</f>
        <v>0</v>
      </c>
      <c r="D49" s="388">
        <f t="shared" si="32"/>
        <v>0</v>
      </c>
      <c r="E49" s="389">
        <f t="shared" si="33"/>
        <v>0</v>
      </c>
      <c r="F49" s="390">
        <f>'SIMUL DB'!L54</f>
        <v>0</v>
      </c>
      <c r="G49" s="366">
        <f t="shared" si="34"/>
        <v>554000</v>
      </c>
      <c r="H49" s="391">
        <f t="shared" si="35"/>
        <v>0</v>
      </c>
      <c r="I49" s="392">
        <f>'SIMUL DB'!L55</f>
        <v>0</v>
      </c>
      <c r="J49" s="392">
        <f>'SIMUL DB'!L56</f>
        <v>0</v>
      </c>
    </row>
    <row r="50" spans="1:26" ht="15.75" customHeight="1" x14ac:dyDescent="0.2">
      <c r="B50" s="328" t="s">
        <v>989</v>
      </c>
      <c r="C50" s="90"/>
      <c r="D50" s="393">
        <f t="shared" ref="D50:E50" si="36">SUM(D45:D49)</f>
        <v>16066000</v>
      </c>
      <c r="E50" s="394">
        <f t="shared" si="36"/>
        <v>33794000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DB'!L63</f>
        <v>Installation of the battery &amp;remote control</v>
      </c>
      <c r="D54" s="377">
        <f t="shared" ref="D54:D58" si="37">H54*I54</f>
        <v>17174000</v>
      </c>
      <c r="E54" s="378">
        <f t="shared" ref="E54:E58" si="38">H54*J54</f>
        <v>31578000</v>
      </c>
      <c r="F54" s="379">
        <f>'SIMUL DB'!L65</f>
        <v>0.1</v>
      </c>
      <c r="G54" s="366">
        <f t="shared" ref="G54:G58" si="39">$C$4*$C$5</f>
        <v>554000</v>
      </c>
      <c r="H54" s="366">
        <f t="shared" ref="H54:H58" si="40">IF(F54="NA",1,G54*F54)</f>
        <v>55400</v>
      </c>
      <c r="I54" s="380">
        <f>'SIMUL DB'!L66</f>
        <v>310</v>
      </c>
      <c r="J54" s="380">
        <f>'SIMUL DB'!L67</f>
        <v>570</v>
      </c>
    </row>
    <row r="55" spans="1:26" ht="15.75" customHeight="1" x14ac:dyDescent="0.2">
      <c r="B55" s="336" t="s">
        <v>189</v>
      </c>
      <c r="C55" s="376">
        <f>'SIMUL DB'!L74</f>
        <v>0</v>
      </c>
      <c r="D55" s="382">
        <f t="shared" si="37"/>
        <v>0</v>
      </c>
      <c r="E55" s="383">
        <f t="shared" si="38"/>
        <v>0</v>
      </c>
      <c r="F55" s="384">
        <f>'SIMUL DB'!L76</f>
        <v>0</v>
      </c>
      <c r="G55" s="366">
        <f t="shared" si="39"/>
        <v>554000</v>
      </c>
      <c r="H55" s="385">
        <f t="shared" si="40"/>
        <v>0</v>
      </c>
      <c r="I55" s="386">
        <f>'SIMUL DB'!L77</f>
        <v>0</v>
      </c>
      <c r="J55" s="386">
        <f>'SIMUL DB'!L78</f>
        <v>0</v>
      </c>
    </row>
    <row r="56" spans="1:26" ht="15.75" customHeight="1" x14ac:dyDescent="0.2">
      <c r="B56" s="336" t="s">
        <v>254</v>
      </c>
      <c r="C56" s="376">
        <f>'SIMUL DB'!L85</f>
        <v>0</v>
      </c>
      <c r="D56" s="382">
        <f t="shared" si="37"/>
        <v>0</v>
      </c>
      <c r="E56" s="383">
        <f t="shared" si="38"/>
        <v>0</v>
      </c>
      <c r="F56" s="384">
        <f>'SIMUL DB'!L87</f>
        <v>0</v>
      </c>
      <c r="G56" s="366">
        <f t="shared" si="39"/>
        <v>554000</v>
      </c>
      <c r="H56" s="385">
        <f t="shared" si="40"/>
        <v>0</v>
      </c>
      <c r="I56" s="386">
        <f>'SIMUL DB'!L88</f>
        <v>0</v>
      </c>
      <c r="J56" s="386">
        <f>'SIMUL DB'!L89</f>
        <v>0</v>
      </c>
    </row>
    <row r="57" spans="1:26" ht="15.75" customHeight="1" x14ac:dyDescent="0.2">
      <c r="B57" s="336" t="s">
        <v>272</v>
      </c>
      <c r="C57" s="376">
        <f>'SIMUL DB'!L96</f>
        <v>0</v>
      </c>
      <c r="D57" s="382">
        <f t="shared" si="37"/>
        <v>0</v>
      </c>
      <c r="E57" s="383">
        <f t="shared" si="38"/>
        <v>0</v>
      </c>
      <c r="F57" s="384">
        <f>'SIMUL DB'!L98</f>
        <v>0</v>
      </c>
      <c r="G57" s="366">
        <f t="shared" si="39"/>
        <v>554000</v>
      </c>
      <c r="H57" s="385">
        <f t="shared" si="40"/>
        <v>0</v>
      </c>
      <c r="I57" s="386">
        <f>'SIMUL DB'!L99</f>
        <v>0</v>
      </c>
      <c r="J57" s="386">
        <f>'SIMUL DB'!L100</f>
        <v>0</v>
      </c>
    </row>
    <row r="58" spans="1:26" ht="15.75" customHeight="1" x14ac:dyDescent="0.2">
      <c r="B58" s="387" t="s">
        <v>273</v>
      </c>
      <c r="C58" s="376">
        <f>'SIMUL DB'!L107</f>
        <v>0</v>
      </c>
      <c r="D58" s="388">
        <f t="shared" si="37"/>
        <v>0</v>
      </c>
      <c r="E58" s="389">
        <f t="shared" si="38"/>
        <v>0</v>
      </c>
      <c r="F58" s="390">
        <f>'SIMUL DB'!L109</f>
        <v>0</v>
      </c>
      <c r="G58" s="366">
        <f t="shared" si="39"/>
        <v>554000</v>
      </c>
      <c r="H58" s="391">
        <f t="shared" si="40"/>
        <v>0</v>
      </c>
      <c r="I58" s="392">
        <f>'SIMUL DB'!L110</f>
        <v>0</v>
      </c>
      <c r="J58" s="392">
        <f>'SIMUL DB'!L111</f>
        <v>0</v>
      </c>
    </row>
    <row r="59" spans="1:26" ht="15.75" customHeight="1" x14ac:dyDescent="0.2">
      <c r="B59" s="328" t="s">
        <v>989</v>
      </c>
      <c r="C59" s="90"/>
      <c r="D59" s="393">
        <f t="shared" ref="D59:E59" si="41">SUM(D54:D58)</f>
        <v>17174000</v>
      </c>
      <c r="E59" s="394">
        <f t="shared" si="41"/>
        <v>31578000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DB'!L118</f>
        <v>Maintenance of the battery &amp;remote control</v>
      </c>
      <c r="D63" s="377">
        <f t="shared" ref="D63:D67" si="42">H63*I63</f>
        <v>332400</v>
      </c>
      <c r="E63" s="378">
        <f t="shared" ref="E63:E67" si="43">H63*J63</f>
        <v>609400</v>
      </c>
      <c r="F63" s="384">
        <f>'SIMUL DB'!L120</f>
        <v>0.1</v>
      </c>
      <c r="G63" s="366">
        <f t="shared" ref="G63:G67" si="44">$C$4*$C$5</f>
        <v>554000</v>
      </c>
      <c r="H63" s="366">
        <f t="shared" ref="H63:H67" si="45">IF(F63="NA",1,G63*F63)</f>
        <v>55400</v>
      </c>
      <c r="I63" s="380">
        <f>'SIMUL DB'!L121</f>
        <v>6</v>
      </c>
      <c r="J63" s="380">
        <f>'SIMUL DB'!L122</f>
        <v>11</v>
      </c>
    </row>
    <row r="64" spans="1:26" ht="15.75" customHeight="1" x14ac:dyDescent="0.2">
      <c r="B64" s="336" t="s">
        <v>189</v>
      </c>
      <c r="C64" s="381">
        <f>'SIMUL DB'!L129</f>
        <v>0</v>
      </c>
      <c r="D64" s="382">
        <f t="shared" si="42"/>
        <v>0</v>
      </c>
      <c r="E64" s="383">
        <f t="shared" si="43"/>
        <v>0</v>
      </c>
      <c r="F64" s="384">
        <f>'SIMUL DB'!L131</f>
        <v>0</v>
      </c>
      <c r="G64" s="366">
        <f t="shared" si="44"/>
        <v>554000</v>
      </c>
      <c r="H64" s="385">
        <f t="shared" si="45"/>
        <v>0</v>
      </c>
      <c r="I64" s="386">
        <f>'SIMUL DB'!L132</f>
        <v>0</v>
      </c>
      <c r="J64" s="386">
        <f>'SIMUL DB'!L133</f>
        <v>0</v>
      </c>
    </row>
    <row r="65" spans="1:26" ht="15.75" customHeight="1" x14ac:dyDescent="0.2">
      <c r="B65" s="336" t="s">
        <v>254</v>
      </c>
      <c r="C65" s="376">
        <f>'SIMUL DB'!L140</f>
        <v>0</v>
      </c>
      <c r="D65" s="382">
        <f t="shared" si="42"/>
        <v>0</v>
      </c>
      <c r="E65" s="383">
        <f t="shared" si="43"/>
        <v>0</v>
      </c>
      <c r="F65" s="384">
        <f>'SIMUL DB'!L142</f>
        <v>0</v>
      </c>
      <c r="G65" s="366">
        <f t="shared" si="44"/>
        <v>554000</v>
      </c>
      <c r="H65" s="385">
        <f t="shared" si="45"/>
        <v>0</v>
      </c>
      <c r="I65" s="386">
        <f>'SIMUL DB'!L143</f>
        <v>0</v>
      </c>
      <c r="J65" s="386">
        <f>'SIMUL DB'!L144</f>
        <v>0</v>
      </c>
    </row>
    <row r="66" spans="1:26" ht="15.75" customHeight="1" x14ac:dyDescent="0.2">
      <c r="B66" s="336" t="s">
        <v>272</v>
      </c>
      <c r="C66" s="376">
        <f>'SIMUL DB'!L151</f>
        <v>0</v>
      </c>
      <c r="D66" s="382">
        <f t="shared" si="42"/>
        <v>0</v>
      </c>
      <c r="E66" s="383">
        <f t="shared" si="43"/>
        <v>0</v>
      </c>
      <c r="F66" s="384">
        <f>'SIMUL DB'!L153</f>
        <v>0</v>
      </c>
      <c r="G66" s="366">
        <f t="shared" si="44"/>
        <v>554000</v>
      </c>
      <c r="H66" s="385">
        <f t="shared" si="45"/>
        <v>0</v>
      </c>
      <c r="I66" s="386">
        <f>'SIMUL DB'!L154</f>
        <v>0</v>
      </c>
      <c r="J66" s="386">
        <f>'SIMUL DB'!L155</f>
        <v>0</v>
      </c>
    </row>
    <row r="67" spans="1:26" ht="15.75" customHeight="1" x14ac:dyDescent="0.2">
      <c r="B67" s="387" t="s">
        <v>273</v>
      </c>
      <c r="C67" s="376">
        <f>'SIMUL DB'!L162</f>
        <v>0</v>
      </c>
      <c r="D67" s="388">
        <f t="shared" si="42"/>
        <v>0</v>
      </c>
      <c r="E67" s="389">
        <f t="shared" si="43"/>
        <v>0</v>
      </c>
      <c r="F67" s="390">
        <f>'SIMUL DB'!L164</f>
        <v>0</v>
      </c>
      <c r="G67" s="366">
        <f t="shared" si="44"/>
        <v>554000</v>
      </c>
      <c r="H67" s="391">
        <f t="shared" si="45"/>
        <v>0</v>
      </c>
      <c r="I67" s="392">
        <f>'SIMUL DB'!L165</f>
        <v>0</v>
      </c>
      <c r="J67" s="392">
        <f>'SIMUL DB'!L166</f>
        <v>0</v>
      </c>
    </row>
    <row r="68" spans="1:26" ht="15.75" customHeight="1" x14ac:dyDescent="0.2">
      <c r="B68" s="328" t="s">
        <v>989</v>
      </c>
      <c r="C68" s="90"/>
      <c r="D68" s="393">
        <f t="shared" ref="D68:E68" si="46">SUM(D63:D67)</f>
        <v>332400</v>
      </c>
      <c r="E68" s="394">
        <f t="shared" si="46"/>
        <v>609400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76">
        <f>'SIMUL DB'!L173</f>
        <v>0</v>
      </c>
      <c r="D72" s="377">
        <f t="shared" ref="D72:D76" si="47">H72*I72</f>
        <v>0</v>
      </c>
      <c r="E72" s="378">
        <f t="shared" ref="E72:E76" si="48">H72*J72</f>
        <v>0</v>
      </c>
      <c r="F72" s="379">
        <f>'SIMUL DB'!L175</f>
        <v>0</v>
      </c>
      <c r="G72" s="366">
        <f t="shared" ref="G72:G76" si="49">$C$4*$C$5</f>
        <v>554000</v>
      </c>
      <c r="H72" s="366">
        <f t="shared" ref="H72:H76" si="50">IF(F72="NA",1,G72*F72)</f>
        <v>0</v>
      </c>
      <c r="I72" s="380">
        <f>'SIMUL DB'!L176</f>
        <v>0</v>
      </c>
      <c r="J72" s="380">
        <f>'SIMUL DB'!L177</f>
        <v>0</v>
      </c>
    </row>
    <row r="73" spans="1:26" ht="15.75" customHeight="1" x14ac:dyDescent="0.2">
      <c r="B73" s="336" t="s">
        <v>189</v>
      </c>
      <c r="C73" s="381">
        <f>'SIMUL DB'!L184</f>
        <v>0</v>
      </c>
      <c r="D73" s="382">
        <f t="shared" si="47"/>
        <v>0</v>
      </c>
      <c r="E73" s="383">
        <f t="shared" si="48"/>
        <v>0</v>
      </c>
      <c r="F73" s="384">
        <f>'SIMUL DB'!L186</f>
        <v>0</v>
      </c>
      <c r="G73" s="366">
        <f t="shared" si="49"/>
        <v>554000</v>
      </c>
      <c r="H73" s="385">
        <f t="shared" si="50"/>
        <v>0</v>
      </c>
      <c r="I73" s="386">
        <f>'SIMUL DB'!L187</f>
        <v>0</v>
      </c>
      <c r="J73" s="386">
        <f>'SIMUL DB'!L188</f>
        <v>0</v>
      </c>
    </row>
    <row r="74" spans="1:26" ht="15.75" customHeight="1" x14ac:dyDescent="0.2">
      <c r="B74" s="336" t="s">
        <v>254</v>
      </c>
      <c r="C74" s="376">
        <f>'SIMUL DB'!L195</f>
        <v>0</v>
      </c>
      <c r="D74" s="382">
        <f t="shared" si="47"/>
        <v>0</v>
      </c>
      <c r="E74" s="383">
        <f t="shared" si="48"/>
        <v>0</v>
      </c>
      <c r="F74" s="384">
        <f>'SIMUL DB'!L197</f>
        <v>0</v>
      </c>
      <c r="G74" s="366">
        <f t="shared" si="49"/>
        <v>554000</v>
      </c>
      <c r="H74" s="385">
        <f t="shared" si="50"/>
        <v>0</v>
      </c>
      <c r="I74" s="386">
        <f>'SIMUL DB'!L198</f>
        <v>0</v>
      </c>
      <c r="J74" s="386">
        <f>'SIMUL DB'!L199</f>
        <v>0</v>
      </c>
    </row>
    <row r="75" spans="1:26" ht="15.75" customHeight="1" x14ac:dyDescent="0.2">
      <c r="B75" s="336" t="s">
        <v>272</v>
      </c>
      <c r="C75" s="376">
        <f>'SIMUL DB'!L206</f>
        <v>0</v>
      </c>
      <c r="D75" s="382">
        <f t="shared" si="47"/>
        <v>0</v>
      </c>
      <c r="E75" s="383">
        <f t="shared" si="48"/>
        <v>0</v>
      </c>
      <c r="F75" s="384">
        <f>'SIMUL DB'!L208</f>
        <v>0</v>
      </c>
      <c r="G75" s="366">
        <f t="shared" si="49"/>
        <v>554000</v>
      </c>
      <c r="H75" s="385">
        <f t="shared" si="50"/>
        <v>0</v>
      </c>
      <c r="I75" s="386">
        <f>'SIMUL DB'!L209</f>
        <v>0</v>
      </c>
      <c r="J75" s="386">
        <f>'SIMUL DB'!L210</f>
        <v>0</v>
      </c>
    </row>
    <row r="76" spans="1:26" ht="15.75" customHeight="1" x14ac:dyDescent="0.2">
      <c r="B76" s="387" t="s">
        <v>273</v>
      </c>
      <c r="C76" s="376">
        <f>'SIMUL DB'!L217</f>
        <v>0</v>
      </c>
      <c r="D76" s="388">
        <f t="shared" si="47"/>
        <v>0</v>
      </c>
      <c r="E76" s="389">
        <f t="shared" si="48"/>
        <v>0</v>
      </c>
      <c r="F76" s="390">
        <f>'SIMUL DB'!L219</f>
        <v>0</v>
      </c>
      <c r="G76" s="366">
        <f t="shared" si="49"/>
        <v>554000</v>
      </c>
      <c r="H76" s="391">
        <f t="shared" si="50"/>
        <v>0</v>
      </c>
      <c r="I76" s="392">
        <f>'SIMUL DB'!L220</f>
        <v>0</v>
      </c>
      <c r="J76" s="392">
        <f>'SIMUL DB'!L221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t="str">
        <f>'SIMUL DB'!L228</f>
        <v>Reduction of Electricity costs</v>
      </c>
      <c r="D82" s="406" t="str">
        <f>'SIMUL DB'!L229</f>
        <v>Per Kwh</v>
      </c>
      <c r="E82" s="407">
        <f t="shared" ref="E82:E86" si="52">IF(C82=0,0,K82-U82)</f>
        <v>15955200</v>
      </c>
      <c r="F82" s="407">
        <f t="shared" ref="F82:F86" si="53">IF(C82=0,0,K82-T82)</f>
        <v>23932800</v>
      </c>
      <c r="G82" s="408">
        <f>'SIMUL DB'!L230</f>
        <v>600</v>
      </c>
      <c r="H82" s="366">
        <f t="shared" ref="H82:H86" si="54">$C$4*$C$5</f>
        <v>554000</v>
      </c>
      <c r="I82" s="366">
        <f t="shared" ref="I82:I86" si="55">IF(G82="NA",1,H82*G82)</f>
        <v>332400000</v>
      </c>
      <c r="J82" s="386">
        <f>'SIMUL DB'!L231</f>
        <v>0.12</v>
      </c>
      <c r="K82" s="409">
        <f t="shared" ref="K82:K86" si="56">I82*J82</f>
        <v>39888000</v>
      </c>
      <c r="L82" s="410">
        <f>'SIMUL DB'!L232</f>
        <v>0.4</v>
      </c>
      <c r="M82" s="411">
        <f>'SIMUL DB'!L233</f>
        <v>0.6</v>
      </c>
      <c r="N82" s="385">
        <f t="shared" ref="N82:N86" si="57">$I82*(1-M82)</f>
        <v>132960000</v>
      </c>
      <c r="O82" s="385">
        <f t="shared" ref="O82:O86" si="58">$I82*(1-L82)</f>
        <v>199440000</v>
      </c>
      <c r="P82" s="410">
        <f>'SIMUL DB'!L234</f>
        <v>0</v>
      </c>
      <c r="Q82" s="411">
        <f>'SIMUL DB'!L235</f>
        <v>0</v>
      </c>
      <c r="R82" s="412">
        <f t="shared" ref="R82:R86" si="59">$J82*(1-Q82)</f>
        <v>0.12</v>
      </c>
      <c r="S82" s="412">
        <f t="shared" ref="S82:S86" si="60">$J82*(1-P82)</f>
        <v>0.12</v>
      </c>
      <c r="T82" s="407">
        <f t="shared" ref="T82:U82" si="61">R82*N82</f>
        <v>15955200</v>
      </c>
      <c r="U82" s="383">
        <f t="shared" si="61"/>
        <v>23932800</v>
      </c>
      <c r="W82" s="244">
        <f t="shared" ref="W82:W87" si="62">1-(U82/$K82)</f>
        <v>0.4</v>
      </c>
      <c r="X82" s="413">
        <f t="shared" ref="X82:X87" si="63">1-(T82/$K82)</f>
        <v>0.6</v>
      </c>
    </row>
    <row r="83" spans="1:26" ht="15.75" customHeight="1" x14ac:dyDescent="0.2">
      <c r="B83" s="405" t="s">
        <v>189</v>
      </c>
      <c r="C83" s="406">
        <f>'SIMUL DB'!L242</f>
        <v>0</v>
      </c>
      <c r="D83" s="406">
        <f>'SIMUL DB'!L243</f>
        <v>0</v>
      </c>
      <c r="E83" s="407">
        <f t="shared" si="52"/>
        <v>0</v>
      </c>
      <c r="F83" s="407">
        <f t="shared" si="53"/>
        <v>0</v>
      </c>
      <c r="G83" s="408">
        <f>'SIMUL DB'!L244</f>
        <v>0</v>
      </c>
      <c r="H83" s="366">
        <f t="shared" si="54"/>
        <v>554000</v>
      </c>
      <c r="I83" s="385">
        <f t="shared" si="55"/>
        <v>0</v>
      </c>
      <c r="J83" s="386">
        <f>'SIMUL DB'!L245</f>
        <v>0</v>
      </c>
      <c r="K83" s="409">
        <f t="shared" si="56"/>
        <v>0</v>
      </c>
      <c r="L83" s="410">
        <f>'SIMUL DB'!L246</f>
        <v>0</v>
      </c>
      <c r="M83" s="411">
        <f>'SIMUL DB'!L247</f>
        <v>0</v>
      </c>
      <c r="N83" s="385">
        <f t="shared" si="57"/>
        <v>0</v>
      </c>
      <c r="O83" s="385">
        <f t="shared" si="58"/>
        <v>0</v>
      </c>
      <c r="P83" s="410">
        <f>'SIMUL DB'!L248</f>
        <v>0</v>
      </c>
      <c r="Q83" s="411">
        <f>'SIMUL DB'!L249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DB'!L256</f>
        <v>0</v>
      </c>
      <c r="D84" s="406">
        <f>'SIMUL DB'!L257</f>
        <v>0</v>
      </c>
      <c r="E84" s="407">
        <f t="shared" si="52"/>
        <v>0</v>
      </c>
      <c r="F84" s="407">
        <f t="shared" si="53"/>
        <v>0</v>
      </c>
      <c r="G84" s="408">
        <f>'SIMUL DB'!L258</f>
        <v>0</v>
      </c>
      <c r="H84" s="366">
        <f t="shared" si="54"/>
        <v>554000</v>
      </c>
      <c r="I84" s="385">
        <f t="shared" si="55"/>
        <v>0</v>
      </c>
      <c r="J84" s="386">
        <f>'SIMUL DB'!L259</f>
        <v>0</v>
      </c>
      <c r="K84" s="409">
        <f t="shared" si="56"/>
        <v>0</v>
      </c>
      <c r="L84" s="410">
        <f>'SIMUL DB'!L260</f>
        <v>0</v>
      </c>
      <c r="M84" s="411">
        <f>'SIMUL DB'!L261</f>
        <v>0</v>
      </c>
      <c r="N84" s="385">
        <f t="shared" si="57"/>
        <v>0</v>
      </c>
      <c r="O84" s="385">
        <f t="shared" si="58"/>
        <v>0</v>
      </c>
      <c r="P84" s="410">
        <f>'SIMUL DB'!L262</f>
        <v>0</v>
      </c>
      <c r="Q84" s="411">
        <f>'SIMUL DB'!L263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DB'!L270</f>
        <v>0</v>
      </c>
      <c r="D85" s="410">
        <f>'SIMUL DB'!L271</f>
        <v>0</v>
      </c>
      <c r="E85" s="407">
        <f t="shared" si="52"/>
        <v>0</v>
      </c>
      <c r="F85" s="407">
        <f t="shared" si="53"/>
        <v>0</v>
      </c>
      <c r="G85" s="408">
        <f>'SIMUL DB'!L272</f>
        <v>0</v>
      </c>
      <c r="H85" s="366">
        <f t="shared" si="54"/>
        <v>554000</v>
      </c>
      <c r="I85" s="385">
        <f t="shared" si="55"/>
        <v>0</v>
      </c>
      <c r="J85" s="386">
        <f>'SIMUL DB'!L273</f>
        <v>0</v>
      </c>
      <c r="K85" s="409">
        <f t="shared" si="56"/>
        <v>0</v>
      </c>
      <c r="L85" s="410">
        <f>'SIMUL DB'!L274</f>
        <v>0</v>
      </c>
      <c r="M85" s="411">
        <f>'SIMUL DB'!L275</f>
        <v>0</v>
      </c>
      <c r="N85" s="385">
        <f t="shared" si="57"/>
        <v>0</v>
      </c>
      <c r="O85" s="385">
        <f t="shared" si="58"/>
        <v>0</v>
      </c>
      <c r="P85" s="410">
        <f>'SIMUL DB'!L276</f>
        <v>0</v>
      </c>
      <c r="Q85" s="411">
        <f>'SIMUL DB'!L277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DB'!L284</f>
        <v>0</v>
      </c>
      <c r="D86" s="406">
        <f>'SIMUL DB'!L285</f>
        <v>0</v>
      </c>
      <c r="E86" s="407">
        <f t="shared" si="52"/>
        <v>0</v>
      </c>
      <c r="F86" s="407">
        <f t="shared" si="53"/>
        <v>0</v>
      </c>
      <c r="G86" s="408">
        <f>'SIMUL DB'!L286</f>
        <v>0</v>
      </c>
      <c r="H86" s="366">
        <f t="shared" si="54"/>
        <v>554000</v>
      </c>
      <c r="I86" s="391">
        <f t="shared" si="55"/>
        <v>0</v>
      </c>
      <c r="J86" s="386">
        <f>'SIMUL DB'!L287</f>
        <v>0</v>
      </c>
      <c r="K86" s="409">
        <f t="shared" si="56"/>
        <v>0</v>
      </c>
      <c r="L86" s="410">
        <f>'SIMUL DB'!L288</f>
        <v>0</v>
      </c>
      <c r="M86" s="411">
        <f>'SIMUL DB'!L289</f>
        <v>0</v>
      </c>
      <c r="N86" s="385">
        <f t="shared" si="57"/>
        <v>0</v>
      </c>
      <c r="O86" s="385">
        <f t="shared" si="58"/>
        <v>0</v>
      </c>
      <c r="P86" s="410">
        <f>'SIMUL DB'!L290</f>
        <v>0</v>
      </c>
      <c r="Q86" s="411">
        <f>'SIMUL DB'!L291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15955200</v>
      </c>
      <c r="F87" s="421">
        <f t="shared" si="68"/>
        <v>23932800</v>
      </c>
      <c r="G87" s="419"/>
      <c r="H87" s="422"/>
      <c r="I87" s="423"/>
      <c r="J87" s="424"/>
      <c r="K87" s="425">
        <f>SUM(K82:K86)</f>
        <v>39888000</v>
      </c>
      <c r="L87" s="419"/>
      <c r="M87" s="424"/>
      <c r="N87" s="424"/>
      <c r="O87" s="420"/>
      <c r="P87" s="419"/>
      <c r="Q87" s="424"/>
      <c r="R87" s="424"/>
      <c r="S87" s="426"/>
      <c r="T87" s="421">
        <f t="shared" ref="T87:U87" si="69">SUM(T82:T86)</f>
        <v>15955200</v>
      </c>
      <c r="U87" s="426">
        <f t="shared" si="69"/>
        <v>23932800</v>
      </c>
      <c r="V87" s="68"/>
      <c r="W87" s="248">
        <f t="shared" si="62"/>
        <v>0.4</v>
      </c>
      <c r="X87" s="427">
        <f t="shared" si="63"/>
        <v>0.6</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t="str">
        <f>'SIMUL DB'!L298</f>
        <v>Reduction of cabling Maintenance</v>
      </c>
      <c r="D92" s="410" t="str">
        <f>'SIMUL DB'!L299</f>
        <v>Per cabling system</v>
      </c>
      <c r="E92" s="407">
        <f t="shared" ref="E92:E96" si="70">IF(C92=0,0,K92-U92)</f>
        <v>11080</v>
      </c>
      <c r="F92" s="407">
        <f t="shared" ref="F92:F96" si="71">IF(C92=0,0,K92-T92)</f>
        <v>33240</v>
      </c>
      <c r="G92" s="408">
        <f>'SIMUL DB'!L300</f>
        <v>2.5000000000000001E-2</v>
      </c>
      <c r="H92" s="366">
        <f t="shared" ref="H92:H96" si="72">$C$4*$C$5</f>
        <v>554000</v>
      </c>
      <c r="I92" s="366">
        <f t="shared" ref="I92:I96" si="73">IF(G92="NA",1,H92*G92)</f>
        <v>13850</v>
      </c>
      <c r="J92" s="386">
        <f>'SIMUL DB'!L301</f>
        <v>8</v>
      </c>
      <c r="K92" s="409">
        <f t="shared" ref="K92:K96" si="74">I92*J92</f>
        <v>110800</v>
      </c>
      <c r="L92" s="410">
        <f>'SIMUL DB'!L302</f>
        <v>0.1</v>
      </c>
      <c r="M92" s="411">
        <f>'SIMUL DB'!L303</f>
        <v>0.3</v>
      </c>
      <c r="N92" s="385">
        <f t="shared" ref="N92:N96" si="75">$I92*(1-M92)</f>
        <v>9695</v>
      </c>
      <c r="O92" s="385">
        <f t="shared" ref="O92:O96" si="76">$I92*(1-L92)</f>
        <v>12465</v>
      </c>
      <c r="P92" s="410">
        <f>'SIMUL DB'!L304</f>
        <v>0</v>
      </c>
      <c r="Q92" s="411">
        <f>'SIMUL DB'!L305</f>
        <v>0</v>
      </c>
      <c r="R92" s="412">
        <f t="shared" ref="R92:R96" si="77">$J92*(1-Q92)</f>
        <v>8</v>
      </c>
      <c r="S92" s="412">
        <f t="shared" ref="S92:S96" si="78">$J92*(1-P92)</f>
        <v>8</v>
      </c>
      <c r="T92" s="407">
        <f t="shared" ref="T92:U92" si="79">R92*N92</f>
        <v>77560</v>
      </c>
      <c r="U92" s="383">
        <f t="shared" si="79"/>
        <v>99720</v>
      </c>
      <c r="W92" s="244">
        <f t="shared" ref="W92:W97" si="80">1-(U92/$K92)</f>
        <v>9.9999999999999978E-2</v>
      </c>
      <c r="X92" s="413">
        <f t="shared" ref="X92:X97" si="81">1-(T92/$K92)</f>
        <v>0.30000000000000004</v>
      </c>
    </row>
    <row r="93" spans="1:26" ht="15.75" customHeight="1" x14ac:dyDescent="0.2">
      <c r="B93" s="405" t="s">
        <v>189</v>
      </c>
      <c r="C93" s="410">
        <f>'SIMUL DB'!L312</f>
        <v>0</v>
      </c>
      <c r="D93" s="410">
        <f>'SIMUL DB'!L313</f>
        <v>0</v>
      </c>
      <c r="E93" s="407">
        <f t="shared" si="70"/>
        <v>0</v>
      </c>
      <c r="F93" s="407">
        <f t="shared" si="71"/>
        <v>0</v>
      </c>
      <c r="G93" s="408">
        <f>'SIMUL DB'!L314</f>
        <v>0</v>
      </c>
      <c r="H93" s="366">
        <f t="shared" si="72"/>
        <v>554000</v>
      </c>
      <c r="I93" s="385">
        <f t="shared" si="73"/>
        <v>0</v>
      </c>
      <c r="J93" s="386">
        <f>'SIMUL DB'!L315</f>
        <v>0</v>
      </c>
      <c r="K93" s="409">
        <f t="shared" si="74"/>
        <v>0</v>
      </c>
      <c r="L93" s="410">
        <f>'SIMUL DB'!L316</f>
        <v>0</v>
      </c>
      <c r="M93" s="411">
        <f>'SIMUL DB'!L317</f>
        <v>0</v>
      </c>
      <c r="N93" s="385">
        <f t="shared" si="75"/>
        <v>0</v>
      </c>
      <c r="O93" s="385">
        <f t="shared" si="76"/>
        <v>0</v>
      </c>
      <c r="P93" s="410">
        <f>'SIMUL DB'!L318</f>
        <v>0</v>
      </c>
      <c r="Q93" s="411">
        <f>'SIMUL DB'!L319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06">
        <f>'SIMUL DB'!L326</f>
        <v>0</v>
      </c>
      <c r="D94" s="406">
        <f>'SIMUL DB'!L327</f>
        <v>0</v>
      </c>
      <c r="E94" s="407">
        <f t="shared" si="70"/>
        <v>0</v>
      </c>
      <c r="F94" s="407">
        <f t="shared" si="71"/>
        <v>0</v>
      </c>
      <c r="G94" s="408">
        <f>'SIMUL DB'!L328</f>
        <v>0</v>
      </c>
      <c r="H94" s="366">
        <f t="shared" si="72"/>
        <v>554000</v>
      </c>
      <c r="I94" s="385">
        <f t="shared" si="73"/>
        <v>0</v>
      </c>
      <c r="J94" s="386">
        <f>'SIMUL DB'!L329</f>
        <v>0</v>
      </c>
      <c r="K94" s="409">
        <f t="shared" si="74"/>
        <v>0</v>
      </c>
      <c r="L94" s="410">
        <f>'SIMUL DB'!L330</f>
        <v>0</v>
      </c>
      <c r="M94" s="411">
        <f>'SIMUL DB'!L331</f>
        <v>0</v>
      </c>
      <c r="N94" s="385">
        <f t="shared" si="75"/>
        <v>0</v>
      </c>
      <c r="O94" s="385">
        <f t="shared" si="76"/>
        <v>0</v>
      </c>
      <c r="P94" s="410">
        <f>'SIMUL DB'!L332</f>
        <v>0</v>
      </c>
      <c r="Q94" s="411">
        <f>'SIMUL DB'!L333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06">
        <f>'SIMUL DB'!L340</f>
        <v>0</v>
      </c>
      <c r="D95" s="406">
        <f>'SIMUL DB'!L341</f>
        <v>0</v>
      </c>
      <c r="E95" s="407">
        <f t="shared" si="70"/>
        <v>0</v>
      </c>
      <c r="F95" s="407">
        <f t="shared" si="71"/>
        <v>0</v>
      </c>
      <c r="G95" s="408">
        <f>'SIMUL DB'!L342</f>
        <v>0</v>
      </c>
      <c r="H95" s="366">
        <f t="shared" si="72"/>
        <v>554000</v>
      </c>
      <c r="I95" s="385">
        <f t="shared" si="73"/>
        <v>0</v>
      </c>
      <c r="J95" s="386">
        <f>'SIMUL DB'!L343</f>
        <v>0</v>
      </c>
      <c r="K95" s="409">
        <f t="shared" si="74"/>
        <v>0</v>
      </c>
      <c r="L95" s="410">
        <f>'SIMUL DB'!L344</f>
        <v>0</v>
      </c>
      <c r="M95" s="411">
        <f>'SIMUL DB'!L345</f>
        <v>0</v>
      </c>
      <c r="N95" s="385">
        <f t="shared" si="75"/>
        <v>0</v>
      </c>
      <c r="O95" s="385">
        <f t="shared" si="76"/>
        <v>0</v>
      </c>
      <c r="P95" s="410">
        <f>'SIMUL DB'!L346</f>
        <v>0</v>
      </c>
      <c r="Q95" s="411">
        <f>'SIMUL DB'!L347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DB'!L354</f>
        <v>0</v>
      </c>
      <c r="D96" s="406">
        <f>'SIMUL DB'!L355</f>
        <v>0</v>
      </c>
      <c r="E96" s="407">
        <f t="shared" si="70"/>
        <v>0</v>
      </c>
      <c r="F96" s="407">
        <f t="shared" si="71"/>
        <v>0</v>
      </c>
      <c r="G96" s="408">
        <f>'SIMUL DB'!L356</f>
        <v>0</v>
      </c>
      <c r="H96" s="366">
        <f t="shared" si="72"/>
        <v>554000</v>
      </c>
      <c r="I96" s="391">
        <f t="shared" si="73"/>
        <v>0</v>
      </c>
      <c r="J96" s="386">
        <f>'SIMUL DB'!L357</f>
        <v>0</v>
      </c>
      <c r="K96" s="409">
        <f t="shared" si="74"/>
        <v>0</v>
      </c>
      <c r="L96" s="410">
        <f>'SIMUL DB'!L358</f>
        <v>0</v>
      </c>
      <c r="M96" s="411">
        <f>'SIMUL DB'!L359</f>
        <v>0</v>
      </c>
      <c r="N96" s="385">
        <f t="shared" si="75"/>
        <v>0</v>
      </c>
      <c r="O96" s="385">
        <f t="shared" si="76"/>
        <v>0</v>
      </c>
      <c r="P96" s="410">
        <f>'SIMUL DB'!L360</f>
        <v>0</v>
      </c>
      <c r="Q96" s="411">
        <f>'SIMUL DB'!L361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11080</v>
      </c>
      <c r="F97" s="421">
        <f t="shared" si="86"/>
        <v>33240</v>
      </c>
      <c r="G97" s="419"/>
      <c r="H97" s="422"/>
      <c r="I97" s="423"/>
      <c r="J97" s="68"/>
      <c r="K97" s="425">
        <f>SUM(K92:K96)</f>
        <v>110800</v>
      </c>
      <c r="L97" s="419"/>
      <c r="M97" s="424"/>
      <c r="N97" s="424"/>
      <c r="O97" s="420"/>
      <c r="P97" s="419"/>
      <c r="Q97" s="424"/>
      <c r="R97" s="424"/>
      <c r="S97" s="426"/>
      <c r="T97" s="421">
        <f t="shared" ref="T97:U97" si="87">SUM(T92:T96)</f>
        <v>77560</v>
      </c>
      <c r="U97" s="426">
        <f t="shared" si="87"/>
        <v>99720</v>
      </c>
      <c r="V97" s="68"/>
      <c r="W97" s="248">
        <f t="shared" si="80"/>
        <v>9.9999999999999978E-2</v>
      </c>
      <c r="X97" s="427">
        <f t="shared" si="81"/>
        <v>0.30000000000000004</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47.7109375" customWidth="1"/>
    <col min="3" max="3" width="34.42578125" customWidth="1"/>
    <col min="4" max="4" width="25.42578125" customWidth="1"/>
    <col min="5" max="5" width="16"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DB'!M1</f>
        <v xml:space="preserve">4. Public Safety </v>
      </c>
      <c r="G2" s="288"/>
    </row>
    <row r="3" spans="1:26" ht="15.75" customHeight="1" x14ac:dyDescent="0.2">
      <c r="B3" s="291" t="s">
        <v>627</v>
      </c>
      <c r="C3" s="352" t="str">
        <f>'SIMUL DB'!M2</f>
        <v xml:space="preserve">8. CCTV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 xml:space="preserve">Group 4. Public Safety  / 8. CCTV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Remote CCTV #</v>
      </c>
      <c r="C12" s="304">
        <f t="shared" ref="C12:D12" si="1">$H45</f>
        <v>27700</v>
      </c>
      <c r="D12" s="305">
        <f t="shared" si="1"/>
        <v>27700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14404100</v>
      </c>
      <c r="D13" s="120">
        <f t="shared" si="2"/>
        <v>31301140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6648100</v>
      </c>
      <c r="D14" s="314">
        <f t="shared" si="3"/>
        <v>20221140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7756000</v>
      </c>
      <c r="D15" s="316">
        <f t="shared" si="4"/>
        <v>11080000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12631200</v>
      </c>
      <c r="D16" s="319">
        <f t="shared" si="5"/>
        <v>26259600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323">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outlineLevel="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-12631200</v>
      </c>
      <c r="D29" s="330">
        <f t="shared" si="20"/>
        <v>-26259600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207417600</v>
      </c>
      <c r="D30" s="363">
        <f t="shared" si="21"/>
        <v>622252800</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x14ac:dyDescent="0.2">
      <c r="A31" s="13"/>
      <c r="B31" s="331" t="str">
        <f t="shared" ref="B31:B35" si="22">C92</f>
        <v>Crime reduction &amp; prevention</v>
      </c>
      <c r="C31" s="106">
        <f t="shared" ref="C31:D31" si="23">E92*12</f>
        <v>207417600</v>
      </c>
      <c r="D31" s="314">
        <f t="shared" si="23"/>
        <v>622252800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194786400</v>
      </c>
      <c r="D36" s="334">
        <f t="shared" si="28"/>
        <v>595993200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26.000180505415162</v>
      </c>
      <c r="D38" s="338">
        <f t="shared" si="29"/>
        <v>56.500252707581225</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-0.87691698891287895</v>
      </c>
      <c r="D39" s="340">
        <f t="shared" si="30"/>
        <v>-0.8389343007954343</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13.522983039551239</v>
      </c>
      <c r="D40" s="344">
        <f t="shared" si="31"/>
        <v>19.040622801597642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DB'!M3</f>
        <v>Remote CCTV</v>
      </c>
      <c r="D45" s="377">
        <f t="shared" ref="D45:D49" si="32">H45*I45</f>
        <v>2493000</v>
      </c>
      <c r="E45" s="378">
        <f t="shared" ref="E45:E49" si="33">H45*J45</f>
        <v>9695000</v>
      </c>
      <c r="F45" s="379">
        <f>'SIMUL DB'!M6</f>
        <v>0.05</v>
      </c>
      <c r="G45" s="366">
        <f t="shared" ref="G45:G49" si="34">$C$4*$C$5</f>
        <v>554000</v>
      </c>
      <c r="H45" s="366">
        <f t="shared" ref="H45:H49" si="35">IF(F45="NA",1,G45*F45)</f>
        <v>27700</v>
      </c>
      <c r="I45" s="380">
        <f>'SIMUL DB'!M7</f>
        <v>90</v>
      </c>
      <c r="J45" s="380">
        <f>'SIMUL DB'!M8</f>
        <v>350</v>
      </c>
    </row>
    <row r="46" spans="1:26" ht="15.75" customHeight="1" x14ac:dyDescent="0.2">
      <c r="B46" s="336" t="s">
        <v>189</v>
      </c>
      <c r="C46" s="381" t="str">
        <f>'SIMUL DB'!M15</f>
        <v>DVR (Digital Video Recorder)</v>
      </c>
      <c r="D46" s="382">
        <f t="shared" si="32"/>
        <v>4155000</v>
      </c>
      <c r="E46" s="383">
        <f t="shared" si="33"/>
        <v>10526000</v>
      </c>
      <c r="F46" s="384">
        <f>'SIMUL DB'!M18</f>
        <v>0.05</v>
      </c>
      <c r="G46" s="366">
        <f t="shared" si="34"/>
        <v>554000</v>
      </c>
      <c r="H46" s="385">
        <f t="shared" si="35"/>
        <v>27700</v>
      </c>
      <c r="I46" s="386">
        <f>'SIMUL DB'!M19</f>
        <v>150</v>
      </c>
      <c r="J46" s="386">
        <f>'SIMUL DB'!M20</f>
        <v>380</v>
      </c>
    </row>
    <row r="47" spans="1:26" ht="15.75" customHeight="1" x14ac:dyDescent="0.2">
      <c r="B47" s="336" t="s">
        <v>254</v>
      </c>
      <c r="C47" s="381" t="str">
        <f>'SIMUL DB'!M27</f>
        <v>Monitor/screens</v>
      </c>
      <c r="D47" s="382">
        <f t="shared" si="32"/>
        <v>100</v>
      </c>
      <c r="E47" s="383">
        <f t="shared" si="33"/>
        <v>140</v>
      </c>
      <c r="F47" s="384" t="str">
        <f>'SIMUL DB'!M30</f>
        <v>NA</v>
      </c>
      <c r="G47" s="366">
        <f t="shared" si="34"/>
        <v>554000</v>
      </c>
      <c r="H47" s="385">
        <f t="shared" si="35"/>
        <v>1</v>
      </c>
      <c r="I47" s="386">
        <f>'SIMUL DB'!M31</f>
        <v>100</v>
      </c>
      <c r="J47" s="386">
        <f>'SIMUL DB'!M32</f>
        <v>140</v>
      </c>
    </row>
    <row r="48" spans="1:26" ht="15.75" customHeight="1" x14ac:dyDescent="0.2">
      <c r="B48" s="336" t="s">
        <v>272</v>
      </c>
      <c r="C48" s="381">
        <f>'SIMUL DB'!M39</f>
        <v>0</v>
      </c>
      <c r="D48" s="382">
        <f t="shared" si="32"/>
        <v>0</v>
      </c>
      <c r="E48" s="383">
        <f t="shared" si="33"/>
        <v>0</v>
      </c>
      <c r="F48" s="384">
        <f>'SIMUL DB'!M42</f>
        <v>0</v>
      </c>
      <c r="G48" s="366">
        <f t="shared" si="34"/>
        <v>554000</v>
      </c>
      <c r="H48" s="385">
        <f t="shared" si="35"/>
        <v>0</v>
      </c>
      <c r="I48" s="386">
        <f>'SIMUL DB'!M43</f>
        <v>0</v>
      </c>
      <c r="J48" s="386">
        <f>'SIMUL DB'!M44</f>
        <v>0</v>
      </c>
    </row>
    <row r="49" spans="1:26" ht="15.75" customHeight="1" x14ac:dyDescent="0.2">
      <c r="B49" s="387" t="s">
        <v>273</v>
      </c>
      <c r="C49" s="381">
        <f>'SIMUL DB'!M51</f>
        <v>0</v>
      </c>
      <c r="D49" s="388">
        <f t="shared" si="32"/>
        <v>0</v>
      </c>
      <c r="E49" s="389">
        <f t="shared" si="33"/>
        <v>0</v>
      </c>
      <c r="F49" s="390">
        <f>'SIMUL DB'!M54</f>
        <v>0</v>
      </c>
      <c r="G49" s="366">
        <f t="shared" si="34"/>
        <v>554000</v>
      </c>
      <c r="H49" s="391">
        <f t="shared" si="35"/>
        <v>0</v>
      </c>
      <c r="I49" s="392">
        <f>'SIMUL DB'!M55</f>
        <v>0</v>
      </c>
      <c r="J49" s="392">
        <f>'SIMUL DB'!M56</f>
        <v>0</v>
      </c>
    </row>
    <row r="50" spans="1:26" ht="15.75" customHeight="1" x14ac:dyDescent="0.2">
      <c r="B50" s="328" t="s">
        <v>989</v>
      </c>
      <c r="C50" s="90"/>
      <c r="D50" s="393">
        <f t="shared" ref="D50:E50" si="36">SUM(D45:D49)</f>
        <v>6648100</v>
      </c>
      <c r="E50" s="394">
        <f t="shared" si="36"/>
        <v>20221140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DB'!M63</f>
        <v>Installation of the CCTV system</v>
      </c>
      <c r="D54" s="377">
        <f t="shared" ref="D54:D58" si="37">H54*I54</f>
        <v>7756000</v>
      </c>
      <c r="E54" s="378">
        <f t="shared" ref="E54:E58" si="38">H54*J54</f>
        <v>11080000</v>
      </c>
      <c r="F54" s="379">
        <f>'SIMUL DB'!M65</f>
        <v>0.05</v>
      </c>
      <c r="G54" s="366">
        <f t="shared" ref="G54:G58" si="39">$C$4*$C$5</f>
        <v>554000</v>
      </c>
      <c r="H54" s="366">
        <f t="shared" ref="H54:H58" si="40">IF(F54="NA",1,G54*F54)</f>
        <v>27700</v>
      </c>
      <c r="I54" s="380">
        <f>'SIMUL DB'!M66</f>
        <v>280</v>
      </c>
      <c r="J54" s="380">
        <f>'SIMUL DB'!M67</f>
        <v>400</v>
      </c>
    </row>
    <row r="55" spans="1:26" ht="15.75" customHeight="1" x14ac:dyDescent="0.2">
      <c r="B55" s="336" t="s">
        <v>189</v>
      </c>
      <c r="C55" s="376">
        <f>'SIMUL DB'!M74</f>
        <v>0</v>
      </c>
      <c r="D55" s="382">
        <f t="shared" si="37"/>
        <v>0</v>
      </c>
      <c r="E55" s="383">
        <f t="shared" si="38"/>
        <v>0</v>
      </c>
      <c r="F55" s="384">
        <f>'SIMUL DB'!M76</f>
        <v>0</v>
      </c>
      <c r="G55" s="366">
        <f t="shared" si="39"/>
        <v>554000</v>
      </c>
      <c r="H55" s="385">
        <f t="shared" si="40"/>
        <v>0</v>
      </c>
      <c r="I55" s="386">
        <f>'SIMUL DB'!M77</f>
        <v>0</v>
      </c>
      <c r="J55" s="386">
        <f>'SIMUL DB'!M78</f>
        <v>0</v>
      </c>
    </row>
    <row r="56" spans="1:26" ht="15.75" customHeight="1" x14ac:dyDescent="0.2">
      <c r="B56" s="336" t="s">
        <v>254</v>
      </c>
      <c r="C56" s="376">
        <f>'SIMUL DB'!M85</f>
        <v>0</v>
      </c>
      <c r="D56" s="382">
        <f t="shared" si="37"/>
        <v>0</v>
      </c>
      <c r="E56" s="383">
        <f t="shared" si="38"/>
        <v>0</v>
      </c>
      <c r="F56" s="384">
        <f>'SIMUL DB'!M87</f>
        <v>0</v>
      </c>
      <c r="G56" s="366">
        <f t="shared" si="39"/>
        <v>554000</v>
      </c>
      <c r="H56" s="385">
        <f t="shared" si="40"/>
        <v>0</v>
      </c>
      <c r="I56" s="386">
        <f>'SIMUL DB'!M88</f>
        <v>0</v>
      </c>
      <c r="J56" s="386">
        <f>'SIMUL DB'!M89</f>
        <v>0</v>
      </c>
    </row>
    <row r="57" spans="1:26" ht="15.75" customHeight="1" x14ac:dyDescent="0.2">
      <c r="B57" s="336" t="s">
        <v>272</v>
      </c>
      <c r="C57" s="376">
        <f>'SIMUL DB'!M96</f>
        <v>0</v>
      </c>
      <c r="D57" s="382">
        <f t="shared" si="37"/>
        <v>0</v>
      </c>
      <c r="E57" s="383">
        <f t="shared" si="38"/>
        <v>0</v>
      </c>
      <c r="F57" s="384">
        <f>'SIMUL DB'!M98</f>
        <v>0</v>
      </c>
      <c r="G57" s="366">
        <f t="shared" si="39"/>
        <v>554000</v>
      </c>
      <c r="H57" s="385">
        <f t="shared" si="40"/>
        <v>0</v>
      </c>
      <c r="I57" s="386">
        <f>'SIMUL DB'!M99</f>
        <v>0</v>
      </c>
      <c r="J57" s="386">
        <f>'SIMUL DB'!M100</f>
        <v>0</v>
      </c>
    </row>
    <row r="58" spans="1:26" ht="15.75" customHeight="1" x14ac:dyDescent="0.2">
      <c r="B58" s="387" t="s">
        <v>273</v>
      </c>
      <c r="C58" s="376">
        <f>'SIMUL DB'!M107</f>
        <v>0</v>
      </c>
      <c r="D58" s="388">
        <f t="shared" si="37"/>
        <v>0</v>
      </c>
      <c r="E58" s="389">
        <f t="shared" si="38"/>
        <v>0</v>
      </c>
      <c r="F58" s="390">
        <f>'SIMUL DB'!M109</f>
        <v>0</v>
      </c>
      <c r="G58" s="366">
        <f t="shared" si="39"/>
        <v>554000</v>
      </c>
      <c r="H58" s="391">
        <f t="shared" si="40"/>
        <v>0</v>
      </c>
      <c r="I58" s="392">
        <f>'SIMUL DB'!M110</f>
        <v>0</v>
      </c>
      <c r="J58" s="392">
        <f>'SIMUL DB'!M111</f>
        <v>0</v>
      </c>
    </row>
    <row r="59" spans="1:26" ht="15.75" customHeight="1" x14ac:dyDescent="0.2">
      <c r="B59" s="328" t="s">
        <v>989</v>
      </c>
      <c r="C59" s="90"/>
      <c r="D59" s="393">
        <f t="shared" ref="D59:E59" si="41">SUM(D54:D58)</f>
        <v>7756000</v>
      </c>
      <c r="E59" s="394">
        <f t="shared" si="41"/>
        <v>11080000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DB'!M118</f>
        <v>Maintenance of the CCTV monitor</v>
      </c>
      <c r="D63" s="377">
        <f t="shared" ref="D63:D67" si="42">H63*I63</f>
        <v>55400</v>
      </c>
      <c r="E63" s="378">
        <f t="shared" ref="E63:E67" si="43">H63*J63</f>
        <v>138500</v>
      </c>
      <c r="F63" s="384">
        <f>'SIMUL DB'!M120</f>
        <v>0.05</v>
      </c>
      <c r="G63" s="366">
        <f t="shared" ref="G63:G67" si="44">$C$4*$C$5</f>
        <v>554000</v>
      </c>
      <c r="H63" s="366">
        <f t="shared" ref="H63:H67" si="45">IF(F63="NA",1,G63*F63)</f>
        <v>27700</v>
      </c>
      <c r="I63" s="380">
        <f>'SIMUL DB'!M121</f>
        <v>2</v>
      </c>
      <c r="J63" s="380">
        <f>'SIMUL DB'!M122</f>
        <v>5</v>
      </c>
    </row>
    <row r="64" spans="1:26" ht="15.75" customHeight="1" x14ac:dyDescent="0.2">
      <c r="B64" s="336" t="s">
        <v>189</v>
      </c>
      <c r="C64" s="381" t="str">
        <f>'SIMUL DB'!M129</f>
        <v>Maintenance of the CCTV camera</v>
      </c>
      <c r="D64" s="382">
        <f t="shared" si="42"/>
        <v>166200</v>
      </c>
      <c r="E64" s="383">
        <f t="shared" si="43"/>
        <v>526300</v>
      </c>
      <c r="F64" s="384">
        <f>'SIMUL DB'!M131</f>
        <v>0.05</v>
      </c>
      <c r="G64" s="366">
        <f t="shared" si="44"/>
        <v>554000</v>
      </c>
      <c r="H64" s="385">
        <f t="shared" si="45"/>
        <v>27700</v>
      </c>
      <c r="I64" s="386">
        <f>'SIMUL DB'!M132</f>
        <v>6</v>
      </c>
      <c r="J64" s="386">
        <f>'SIMUL DB'!M133</f>
        <v>19</v>
      </c>
    </row>
    <row r="65" spans="1:26" ht="15.75" customHeight="1" x14ac:dyDescent="0.2">
      <c r="B65" s="336" t="s">
        <v>254</v>
      </c>
      <c r="C65" s="376" t="str">
        <f>'SIMUL DB'!M140</f>
        <v>Maintenance of the DVR (Digital Video Recorder) and monitor</v>
      </c>
      <c r="D65" s="382">
        <f t="shared" si="42"/>
        <v>831000</v>
      </c>
      <c r="E65" s="383">
        <f t="shared" si="43"/>
        <v>1523500</v>
      </c>
      <c r="F65" s="384">
        <f>'SIMUL DB'!M142</f>
        <v>0.05</v>
      </c>
      <c r="G65" s="366">
        <f t="shared" si="44"/>
        <v>554000</v>
      </c>
      <c r="H65" s="385">
        <f t="shared" si="45"/>
        <v>27700</v>
      </c>
      <c r="I65" s="386">
        <f>'SIMUL DB'!M143</f>
        <v>30</v>
      </c>
      <c r="J65" s="386">
        <f>'SIMUL DB'!M144</f>
        <v>55</v>
      </c>
    </row>
    <row r="66" spans="1:26" ht="15.75" customHeight="1" x14ac:dyDescent="0.2">
      <c r="B66" s="336" t="s">
        <v>272</v>
      </c>
      <c r="C66" s="376">
        <f>'SIMUL DB'!M151</f>
        <v>0</v>
      </c>
      <c r="D66" s="382">
        <f t="shared" si="42"/>
        <v>0</v>
      </c>
      <c r="E66" s="383">
        <f t="shared" si="43"/>
        <v>0</v>
      </c>
      <c r="F66" s="384">
        <f>'SIMUL DB'!M153</f>
        <v>0</v>
      </c>
      <c r="G66" s="366">
        <f t="shared" si="44"/>
        <v>554000</v>
      </c>
      <c r="H66" s="385">
        <f t="shared" si="45"/>
        <v>0</v>
      </c>
      <c r="I66" s="386">
        <f>'SIMUL DB'!M154</f>
        <v>0</v>
      </c>
      <c r="J66" s="386">
        <f>'SIMUL DB'!M155</f>
        <v>0</v>
      </c>
    </row>
    <row r="67" spans="1:26" ht="15.75" customHeight="1" x14ac:dyDescent="0.2">
      <c r="B67" s="387" t="s">
        <v>273</v>
      </c>
      <c r="C67" s="381">
        <f>'SIMUL DB'!M162</f>
        <v>0</v>
      </c>
      <c r="D67" s="388">
        <f t="shared" si="42"/>
        <v>0</v>
      </c>
      <c r="E67" s="389">
        <f t="shared" si="43"/>
        <v>0</v>
      </c>
      <c r="F67" s="390">
        <f>'SIMUL DB'!M164</f>
        <v>0</v>
      </c>
      <c r="G67" s="366">
        <f t="shared" si="44"/>
        <v>554000</v>
      </c>
      <c r="H67" s="391">
        <f t="shared" si="45"/>
        <v>0</v>
      </c>
      <c r="I67" s="392">
        <f>'SIMUL DB'!M165</f>
        <v>0</v>
      </c>
      <c r="J67" s="392">
        <f>'SIMUL DB'!M166</f>
        <v>0</v>
      </c>
    </row>
    <row r="68" spans="1:26" ht="15.75" customHeight="1" x14ac:dyDescent="0.2">
      <c r="B68" s="328" t="s">
        <v>989</v>
      </c>
      <c r="C68" s="90"/>
      <c r="D68" s="393">
        <f t="shared" ref="D68:E68" si="46">SUM(D63:D67)</f>
        <v>1052600</v>
      </c>
      <c r="E68" s="394">
        <f t="shared" si="46"/>
        <v>2188300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DB'!M173</f>
        <v>0</v>
      </c>
      <c r="D72" s="377">
        <f t="shared" ref="D72:D76" si="47">H72*I72</f>
        <v>0</v>
      </c>
      <c r="E72" s="378">
        <f t="shared" ref="E72:E76" si="48">H72*J72</f>
        <v>0</v>
      </c>
      <c r="F72" s="379">
        <f>'SIMUL DB'!M175</f>
        <v>0</v>
      </c>
      <c r="G72" s="366">
        <f t="shared" ref="G72:G76" si="49">$C$4*$C$5</f>
        <v>554000</v>
      </c>
      <c r="H72" s="366">
        <f t="shared" ref="H72:H76" si="50">IF(F72="NA",1,G72*F72)</f>
        <v>0</v>
      </c>
      <c r="I72" s="380">
        <f>'SIMUL DB'!M176</f>
        <v>0</v>
      </c>
      <c r="J72" s="380">
        <f>'SIMUL DB'!M177</f>
        <v>0</v>
      </c>
    </row>
    <row r="73" spans="1:26" ht="15.75" customHeight="1" x14ac:dyDescent="0.2">
      <c r="B73" s="336" t="s">
        <v>189</v>
      </c>
      <c r="C73" s="381">
        <f>'SIMUL DB'!M184</f>
        <v>0</v>
      </c>
      <c r="D73" s="382">
        <f t="shared" si="47"/>
        <v>0</v>
      </c>
      <c r="E73" s="383">
        <f t="shared" si="48"/>
        <v>0</v>
      </c>
      <c r="F73" s="384">
        <f>'SIMUL DB'!M186</f>
        <v>0</v>
      </c>
      <c r="G73" s="366">
        <f t="shared" si="49"/>
        <v>554000</v>
      </c>
      <c r="H73" s="385">
        <f t="shared" si="50"/>
        <v>0</v>
      </c>
      <c r="I73" s="386">
        <f>'SIMUL DB'!M187</f>
        <v>0</v>
      </c>
      <c r="J73" s="386">
        <f>'SIMUL DB'!M188</f>
        <v>0</v>
      </c>
    </row>
    <row r="74" spans="1:26" ht="15.75" customHeight="1" x14ac:dyDescent="0.2">
      <c r="B74" s="336" t="s">
        <v>254</v>
      </c>
      <c r="C74" s="376">
        <f>'SIMUL DB'!M195</f>
        <v>0</v>
      </c>
      <c r="D74" s="382">
        <f t="shared" si="47"/>
        <v>0</v>
      </c>
      <c r="E74" s="383">
        <f t="shared" si="48"/>
        <v>0</v>
      </c>
      <c r="F74" s="384">
        <f>'SIMUL DB'!M197</f>
        <v>0</v>
      </c>
      <c r="G74" s="366">
        <f t="shared" si="49"/>
        <v>554000</v>
      </c>
      <c r="H74" s="385">
        <f t="shared" si="50"/>
        <v>0</v>
      </c>
      <c r="I74" s="386">
        <f>'SIMUL DB'!M198</f>
        <v>0</v>
      </c>
      <c r="J74" s="386">
        <f>'SIMUL DB'!M199</f>
        <v>0</v>
      </c>
    </row>
    <row r="75" spans="1:26" ht="15.75" customHeight="1" x14ac:dyDescent="0.2">
      <c r="B75" s="336" t="s">
        <v>272</v>
      </c>
      <c r="C75" s="376">
        <f>'SIMUL DB'!M206</f>
        <v>0</v>
      </c>
      <c r="D75" s="382">
        <f t="shared" si="47"/>
        <v>0</v>
      </c>
      <c r="E75" s="383">
        <f t="shared" si="48"/>
        <v>0</v>
      </c>
      <c r="F75" s="384">
        <f>'SIMUL DB'!M208</f>
        <v>0</v>
      </c>
      <c r="G75" s="366">
        <f t="shared" si="49"/>
        <v>554000</v>
      </c>
      <c r="H75" s="385">
        <f t="shared" si="50"/>
        <v>0</v>
      </c>
      <c r="I75" s="386">
        <f>'SIMUL DB'!M209</f>
        <v>0</v>
      </c>
      <c r="J75" s="386">
        <f>'SIMUL DB'!M210</f>
        <v>0</v>
      </c>
    </row>
    <row r="76" spans="1:26" ht="15.75" customHeight="1" x14ac:dyDescent="0.2">
      <c r="B76" s="387" t="s">
        <v>273</v>
      </c>
      <c r="C76" s="376">
        <f>'SIMUL DB'!M217</f>
        <v>0</v>
      </c>
      <c r="D76" s="388">
        <f t="shared" si="47"/>
        <v>0</v>
      </c>
      <c r="E76" s="389">
        <f t="shared" si="48"/>
        <v>0</v>
      </c>
      <c r="F76" s="390">
        <f>'SIMUL DB'!M219</f>
        <v>0</v>
      </c>
      <c r="G76" s="366">
        <f t="shared" si="49"/>
        <v>554000</v>
      </c>
      <c r="H76" s="391">
        <f t="shared" si="50"/>
        <v>0</v>
      </c>
      <c r="I76" s="392">
        <f>'SIMUL DB'!M220</f>
        <v>0</v>
      </c>
      <c r="J76" s="392">
        <f>'SIMUL DB'!M221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DB'!M228</f>
        <v>0</v>
      </c>
      <c r="D82" s="406">
        <f>'SIMUL DB'!M229</f>
        <v>0</v>
      </c>
      <c r="E82" s="407">
        <f t="shared" ref="E82:E86" si="52">IF(C82=0,0,K82-U82)</f>
        <v>0</v>
      </c>
      <c r="F82" s="407">
        <f t="shared" ref="F82:F86" si="53">IF(C82=0,0,K82-T82)</f>
        <v>0</v>
      </c>
      <c r="G82" s="408">
        <f>'SIMUL DB'!M230</f>
        <v>0</v>
      </c>
      <c r="H82" s="366">
        <f t="shared" ref="H82:H86" si="54">$C$4*$C$5</f>
        <v>554000</v>
      </c>
      <c r="I82" s="366">
        <f t="shared" ref="I82:I86" si="55">IF(G82="NA",1,H82*G82)</f>
        <v>0</v>
      </c>
      <c r="J82" s="386">
        <f>'SIMUL DB'!M231</f>
        <v>0</v>
      </c>
      <c r="K82" s="409">
        <f t="shared" ref="K82:K86" si="56">I82*J82</f>
        <v>0</v>
      </c>
      <c r="L82" s="410">
        <f>'SIMUL DB'!M232</f>
        <v>0</v>
      </c>
      <c r="M82" s="411">
        <f>'SIMUL DB'!M233</f>
        <v>0</v>
      </c>
      <c r="N82" s="385">
        <f t="shared" ref="N82:N86" si="57">$I82*(1-M82)</f>
        <v>0</v>
      </c>
      <c r="O82" s="385">
        <f t="shared" ref="O82:O86" si="58">$I82*(1-L82)</f>
        <v>0</v>
      </c>
      <c r="P82" s="410">
        <f>'SIMUL DB'!M234</f>
        <v>0</v>
      </c>
      <c r="Q82" s="411">
        <f>'SIMUL DB'!M235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DB'!M242</f>
        <v>0</v>
      </c>
      <c r="D83" s="410">
        <f>'SIMUL DB'!M243</f>
        <v>0</v>
      </c>
      <c r="E83" s="407">
        <f t="shared" si="52"/>
        <v>0</v>
      </c>
      <c r="F83" s="407">
        <f t="shared" si="53"/>
        <v>0</v>
      </c>
      <c r="G83" s="408">
        <f>'SIMUL DB'!M244</f>
        <v>0</v>
      </c>
      <c r="H83" s="366">
        <f t="shared" si="54"/>
        <v>554000</v>
      </c>
      <c r="I83" s="385">
        <f t="shared" si="55"/>
        <v>0</v>
      </c>
      <c r="J83" s="386">
        <f>'SIMUL DB'!M245</f>
        <v>0</v>
      </c>
      <c r="K83" s="409">
        <f t="shared" si="56"/>
        <v>0</v>
      </c>
      <c r="L83" s="410">
        <f>'SIMUL DB'!M246</f>
        <v>0</v>
      </c>
      <c r="M83" s="411">
        <f>'SIMUL DB'!M247</f>
        <v>0</v>
      </c>
      <c r="N83" s="385">
        <f t="shared" si="57"/>
        <v>0</v>
      </c>
      <c r="O83" s="385">
        <f t="shared" si="58"/>
        <v>0</v>
      </c>
      <c r="P83" s="410">
        <f>'SIMUL DB'!M248</f>
        <v>0</v>
      </c>
      <c r="Q83" s="411">
        <f>'SIMUL DB'!M249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DB'!M256</f>
        <v>0</v>
      </c>
      <c r="D84" s="406">
        <f>'SIMUL DB'!M257</f>
        <v>0</v>
      </c>
      <c r="E84" s="407">
        <f t="shared" si="52"/>
        <v>0</v>
      </c>
      <c r="F84" s="407">
        <f t="shared" si="53"/>
        <v>0</v>
      </c>
      <c r="G84" s="408">
        <f>'SIMUL DB'!M258</f>
        <v>0</v>
      </c>
      <c r="H84" s="366">
        <f t="shared" si="54"/>
        <v>554000</v>
      </c>
      <c r="I84" s="385">
        <f t="shared" si="55"/>
        <v>0</v>
      </c>
      <c r="J84" s="386">
        <f>'SIMUL DB'!M259</f>
        <v>0</v>
      </c>
      <c r="K84" s="409">
        <f t="shared" si="56"/>
        <v>0</v>
      </c>
      <c r="L84" s="410">
        <f>'SIMUL DB'!M260</f>
        <v>0</v>
      </c>
      <c r="M84" s="411">
        <f>'SIMUL DB'!M261</f>
        <v>0</v>
      </c>
      <c r="N84" s="385">
        <f t="shared" si="57"/>
        <v>0</v>
      </c>
      <c r="O84" s="385">
        <f t="shared" si="58"/>
        <v>0</v>
      </c>
      <c r="P84" s="410">
        <f>'SIMUL DB'!M262</f>
        <v>0</v>
      </c>
      <c r="Q84" s="411">
        <f>'SIMUL DB'!M263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DB'!M270</f>
        <v>0</v>
      </c>
      <c r="D85" s="410">
        <f>'SIMUL DB'!M271</f>
        <v>0</v>
      </c>
      <c r="E85" s="407">
        <f t="shared" si="52"/>
        <v>0</v>
      </c>
      <c r="F85" s="407">
        <f t="shared" si="53"/>
        <v>0</v>
      </c>
      <c r="G85" s="408">
        <f>'SIMUL DB'!M272</f>
        <v>0</v>
      </c>
      <c r="H85" s="366">
        <f t="shared" si="54"/>
        <v>554000</v>
      </c>
      <c r="I85" s="385">
        <f t="shared" si="55"/>
        <v>0</v>
      </c>
      <c r="J85" s="386">
        <f>'SIMUL DB'!M273</f>
        <v>0</v>
      </c>
      <c r="K85" s="409">
        <f t="shared" si="56"/>
        <v>0</v>
      </c>
      <c r="L85" s="410">
        <f>'SIMUL DB'!M274</f>
        <v>0</v>
      </c>
      <c r="M85" s="411">
        <f>'SIMUL DB'!M275</f>
        <v>0</v>
      </c>
      <c r="N85" s="385">
        <f t="shared" si="57"/>
        <v>0</v>
      </c>
      <c r="O85" s="385">
        <f t="shared" si="58"/>
        <v>0</v>
      </c>
      <c r="P85" s="410">
        <f>'SIMUL DB'!M276</f>
        <v>0</v>
      </c>
      <c r="Q85" s="411">
        <f>'SIMUL DB'!M277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DB'!M284</f>
        <v>0</v>
      </c>
      <c r="D86" s="406">
        <f>'SIMUL DB'!M285</f>
        <v>0</v>
      </c>
      <c r="E86" s="407">
        <f t="shared" si="52"/>
        <v>0</v>
      </c>
      <c r="F86" s="407">
        <f t="shared" si="53"/>
        <v>0</v>
      </c>
      <c r="G86" s="408">
        <f>'SIMUL DB'!M286</f>
        <v>0</v>
      </c>
      <c r="H86" s="366">
        <f t="shared" si="54"/>
        <v>554000</v>
      </c>
      <c r="I86" s="391">
        <f t="shared" si="55"/>
        <v>0</v>
      </c>
      <c r="J86" s="386">
        <f>'SIMUL DB'!M287</f>
        <v>0</v>
      </c>
      <c r="K86" s="409">
        <f t="shared" si="56"/>
        <v>0</v>
      </c>
      <c r="L86" s="410">
        <f>'SIMUL DB'!M288</f>
        <v>0</v>
      </c>
      <c r="M86" s="411">
        <f>'SIMUL DB'!M289</f>
        <v>0</v>
      </c>
      <c r="N86" s="385">
        <f t="shared" si="57"/>
        <v>0</v>
      </c>
      <c r="O86" s="385">
        <f t="shared" si="58"/>
        <v>0</v>
      </c>
      <c r="P86" s="410">
        <f>'SIMUL DB'!M290</f>
        <v>0</v>
      </c>
      <c r="Q86" s="411">
        <f>'SIMUL DB'!M291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t="str">
        <f>'SIMUL DB'!M298</f>
        <v>Crime reduction &amp; prevention</v>
      </c>
      <c r="D92" s="410" t="str">
        <f>'SIMUL DB'!M299</f>
        <v xml:space="preserve">Per crime (property, persons) </v>
      </c>
      <c r="E92" s="407">
        <f t="shared" ref="E92:E96" si="70">IF(C92=0,0,K92-U92)</f>
        <v>17284800</v>
      </c>
      <c r="F92" s="407">
        <f t="shared" ref="F92:F96" si="71">IF(C92=0,0,K92-T92)</f>
        <v>51854400</v>
      </c>
      <c r="G92" s="408">
        <f>'SIMUL DB'!M300</f>
        <v>6.5000000000000002E-2</v>
      </c>
      <c r="H92" s="366">
        <f t="shared" ref="H92:H96" si="72">$C$4*$C$5</f>
        <v>554000</v>
      </c>
      <c r="I92" s="366">
        <f t="shared" ref="I92:I96" si="73">IF(G92="NA",1,H92*G92)</f>
        <v>36010</v>
      </c>
      <c r="J92" s="386">
        <f>'SIMUL DB'!M301</f>
        <v>4800</v>
      </c>
      <c r="K92" s="409">
        <f t="shared" ref="K92:K96" si="74">I92*J92</f>
        <v>172848000</v>
      </c>
      <c r="L92" s="410">
        <f>'SIMUL DB'!M302</f>
        <v>0.1</v>
      </c>
      <c r="M92" s="411">
        <f>'SIMUL DB'!M303</f>
        <v>0.3</v>
      </c>
      <c r="N92" s="385">
        <f t="shared" ref="N92:N96" si="75">$I92*(1-M92)</f>
        <v>25207</v>
      </c>
      <c r="O92" s="385">
        <f t="shared" ref="O92:O96" si="76">$I92*(1-L92)</f>
        <v>32409</v>
      </c>
      <c r="P92" s="410">
        <f>'SIMUL DB'!M304</f>
        <v>0</v>
      </c>
      <c r="Q92" s="411">
        <f>'SIMUL DB'!M305</f>
        <v>0</v>
      </c>
      <c r="R92" s="412">
        <f t="shared" ref="R92:R96" si="77">$J92*(1-Q92)</f>
        <v>4800</v>
      </c>
      <c r="S92" s="412">
        <f t="shared" ref="S92:S96" si="78">$J92*(1-P92)</f>
        <v>4800</v>
      </c>
      <c r="T92" s="407">
        <f t="shared" ref="T92:U92" si="79">R92*N92</f>
        <v>120993600</v>
      </c>
      <c r="U92" s="383">
        <f t="shared" si="79"/>
        <v>155563200</v>
      </c>
      <c r="W92" s="244">
        <f t="shared" ref="W92:W97" si="80">1-(U92/$K92)</f>
        <v>9.9999999999999978E-2</v>
      </c>
      <c r="X92" s="413">
        <f t="shared" ref="X92:X97" si="81">1-(T92/$K92)</f>
        <v>0.30000000000000004</v>
      </c>
    </row>
    <row r="93" spans="1:26" ht="15.75" customHeight="1" x14ac:dyDescent="0.2">
      <c r="B93" s="405" t="s">
        <v>189</v>
      </c>
      <c r="C93" s="410">
        <f>'SIMUL DB'!M312</f>
        <v>0</v>
      </c>
      <c r="D93" s="410">
        <f>'SIMUL DB'!M313</f>
        <v>0</v>
      </c>
      <c r="E93" s="407">
        <f t="shared" si="70"/>
        <v>0</v>
      </c>
      <c r="F93" s="407">
        <f t="shared" si="71"/>
        <v>0</v>
      </c>
      <c r="G93" s="408">
        <f>'SIMUL DB'!M314</f>
        <v>0</v>
      </c>
      <c r="H93" s="366">
        <f t="shared" si="72"/>
        <v>554000</v>
      </c>
      <c r="I93" s="385">
        <f t="shared" si="73"/>
        <v>0</v>
      </c>
      <c r="J93" s="386">
        <f>'SIMUL DB'!M315</f>
        <v>0</v>
      </c>
      <c r="K93" s="409">
        <f t="shared" si="74"/>
        <v>0</v>
      </c>
      <c r="L93" s="410">
        <f>'SIMUL DB'!M316</f>
        <v>0</v>
      </c>
      <c r="M93" s="411">
        <f>'SIMUL DB'!M317</f>
        <v>0</v>
      </c>
      <c r="N93" s="385">
        <f t="shared" si="75"/>
        <v>0</v>
      </c>
      <c r="O93" s="385">
        <f t="shared" si="76"/>
        <v>0</v>
      </c>
      <c r="P93" s="410">
        <f>'SIMUL DB'!M318</f>
        <v>0</v>
      </c>
      <c r="Q93" s="411">
        <f>'SIMUL DB'!M319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DB'!M326</f>
        <v>0</v>
      </c>
      <c r="D94" s="410">
        <f>'SIMUL DB'!M327</f>
        <v>0</v>
      </c>
      <c r="E94" s="407">
        <f t="shared" si="70"/>
        <v>0</v>
      </c>
      <c r="F94" s="407">
        <f t="shared" si="71"/>
        <v>0</v>
      </c>
      <c r="G94" s="408">
        <f>'SIMUL DB'!M328</f>
        <v>0</v>
      </c>
      <c r="H94" s="366">
        <f t="shared" si="72"/>
        <v>554000</v>
      </c>
      <c r="I94" s="385">
        <f t="shared" si="73"/>
        <v>0</v>
      </c>
      <c r="J94" s="386">
        <f>'SIMUL DB'!M329</f>
        <v>0</v>
      </c>
      <c r="K94" s="409">
        <f t="shared" si="74"/>
        <v>0</v>
      </c>
      <c r="L94" s="410">
        <f>'SIMUL DB'!M330</f>
        <v>0</v>
      </c>
      <c r="M94" s="411">
        <f>'SIMUL DB'!M331</f>
        <v>0</v>
      </c>
      <c r="N94" s="385">
        <f t="shared" si="75"/>
        <v>0</v>
      </c>
      <c r="O94" s="385">
        <f t="shared" si="76"/>
        <v>0</v>
      </c>
      <c r="P94" s="410">
        <f>'SIMUL DB'!M332</f>
        <v>0</v>
      </c>
      <c r="Q94" s="411">
        <f>'SIMUL DB'!M333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DB'!M340</f>
        <v>0</v>
      </c>
      <c r="D95" s="410">
        <f>'SIMUL DB'!M341</f>
        <v>0</v>
      </c>
      <c r="E95" s="407">
        <f t="shared" si="70"/>
        <v>0</v>
      </c>
      <c r="F95" s="407">
        <f t="shared" si="71"/>
        <v>0</v>
      </c>
      <c r="G95" s="408">
        <f>'SIMUL DB'!M342</f>
        <v>0</v>
      </c>
      <c r="H95" s="366">
        <f t="shared" si="72"/>
        <v>554000</v>
      </c>
      <c r="I95" s="385">
        <f t="shared" si="73"/>
        <v>0</v>
      </c>
      <c r="J95" s="386">
        <f>'SIMUL DB'!M343</f>
        <v>0</v>
      </c>
      <c r="K95" s="409">
        <f t="shared" si="74"/>
        <v>0</v>
      </c>
      <c r="L95" s="410">
        <f>'SIMUL DB'!M344</f>
        <v>0</v>
      </c>
      <c r="M95" s="411">
        <f>'SIMUL DB'!M345</f>
        <v>0</v>
      </c>
      <c r="N95" s="385">
        <f t="shared" si="75"/>
        <v>0</v>
      </c>
      <c r="O95" s="385">
        <f t="shared" si="76"/>
        <v>0</v>
      </c>
      <c r="P95" s="410">
        <f>'SIMUL DB'!M346</f>
        <v>0</v>
      </c>
      <c r="Q95" s="411">
        <f>'SIMUL DB'!M347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DB'!M354</f>
        <v>0</v>
      </c>
      <c r="D96" s="410">
        <f>'SIMUL DB'!M355</f>
        <v>0</v>
      </c>
      <c r="E96" s="407">
        <f t="shared" si="70"/>
        <v>0</v>
      </c>
      <c r="F96" s="407">
        <f t="shared" si="71"/>
        <v>0</v>
      </c>
      <c r="G96" s="408">
        <f>'SIMUL DB'!M356</f>
        <v>0</v>
      </c>
      <c r="H96" s="366">
        <f t="shared" si="72"/>
        <v>554000</v>
      </c>
      <c r="I96" s="391">
        <f t="shared" si="73"/>
        <v>0</v>
      </c>
      <c r="J96" s="386">
        <f>'SIMUL DB'!M357</f>
        <v>0</v>
      </c>
      <c r="K96" s="409">
        <f t="shared" si="74"/>
        <v>0</v>
      </c>
      <c r="L96" s="410">
        <f>'SIMUL DB'!M358</f>
        <v>0</v>
      </c>
      <c r="M96" s="411">
        <f>'SIMUL DB'!M359</f>
        <v>0</v>
      </c>
      <c r="N96" s="385">
        <f t="shared" si="75"/>
        <v>0</v>
      </c>
      <c r="O96" s="385">
        <f t="shared" si="76"/>
        <v>0</v>
      </c>
      <c r="P96" s="410">
        <f>'SIMUL DB'!M360</f>
        <v>0</v>
      </c>
      <c r="Q96" s="411">
        <f>'SIMUL DB'!M361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17284800</v>
      </c>
      <c r="F97" s="421">
        <f t="shared" si="86"/>
        <v>51854400</v>
      </c>
      <c r="G97" s="419"/>
      <c r="H97" s="422"/>
      <c r="I97" s="423"/>
      <c r="J97" s="68"/>
      <c r="K97" s="425">
        <f>SUM(K92:K96)</f>
        <v>172848000</v>
      </c>
      <c r="L97" s="419"/>
      <c r="M97" s="424"/>
      <c r="N97" s="424"/>
      <c r="O97" s="420"/>
      <c r="P97" s="419"/>
      <c r="Q97" s="424"/>
      <c r="R97" s="424"/>
      <c r="S97" s="426"/>
      <c r="T97" s="421">
        <f t="shared" ref="T97:U97" si="87">SUM(T92:T96)</f>
        <v>120993600</v>
      </c>
      <c r="U97" s="426">
        <f t="shared" si="87"/>
        <v>155563200</v>
      </c>
      <c r="V97" s="68"/>
      <c r="W97" s="248">
        <f t="shared" si="80"/>
        <v>9.9999999999999978E-2</v>
      </c>
      <c r="X97" s="427">
        <f t="shared" si="81"/>
        <v>0.30000000000000004</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47.7109375" customWidth="1"/>
    <col min="3" max="3" width="34.42578125" customWidth="1"/>
    <col min="4" max="4" width="25.42578125" customWidth="1"/>
    <col min="5" max="5" width="16"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DB'!N1</f>
        <v xml:space="preserve">4. Public Safety </v>
      </c>
      <c r="G2" s="288"/>
    </row>
    <row r="3" spans="1:26" ht="15.75" customHeight="1" x14ac:dyDescent="0.2">
      <c r="B3" s="291" t="s">
        <v>627</v>
      </c>
      <c r="C3" s="352" t="str">
        <f>'SIMUL DB'!N2</f>
        <v>9. Push To Talk (PTT)</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Group 4. Public Safety  / 9. Push To Talk (PTT)</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Code Blue IP #</v>
      </c>
      <c r="C12" s="304">
        <f t="shared" ref="C12:D12" si="1">$H45</f>
        <v>27700</v>
      </c>
      <c r="D12" s="305">
        <f t="shared" si="1"/>
        <v>27700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55400000</v>
      </c>
      <c r="D13" s="120">
        <f t="shared" si="2"/>
        <v>163430000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8310000</v>
      </c>
      <c r="D14" s="314">
        <f t="shared" si="3"/>
        <v>55400000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47090000</v>
      </c>
      <c r="D15" s="316">
        <f t="shared" si="4"/>
        <v>108030000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1329600</v>
      </c>
      <c r="D16" s="319">
        <f t="shared" si="5"/>
        <v>8310000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323">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hidden="1" customHeight="1" outlineLevel="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collapsed="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-1329600</v>
      </c>
      <c r="D29" s="330">
        <f t="shared" si="20"/>
        <v>-8310000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0</v>
      </c>
      <c r="D30" s="363">
        <f t="shared" si="21"/>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outlineLevel="1" x14ac:dyDescent="0.2">
      <c r="A31" s="13"/>
      <c r="B31" s="331">
        <f t="shared" ref="B31:B35" si="22">C92</f>
        <v>0</v>
      </c>
      <c r="C31" s="106">
        <f t="shared" ref="C31:D31" si="23">E92*12</f>
        <v>0</v>
      </c>
      <c r="D31" s="314">
        <f t="shared" si="23"/>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collapsed="1" x14ac:dyDescent="0.2">
      <c r="A36" s="13"/>
      <c r="B36" s="332" t="s">
        <v>543</v>
      </c>
      <c r="C36" s="333">
        <f t="shared" ref="C36:D36" si="28">C29+C30</f>
        <v>-1329600</v>
      </c>
      <c r="D36" s="334">
        <f t="shared" si="28"/>
        <v>-8310000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100</v>
      </c>
      <c r="D38" s="338">
        <f t="shared" si="29"/>
        <v>295</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-2.4E-2</v>
      </c>
      <c r="D39" s="340">
        <f t="shared" si="30"/>
        <v>-5.0847457627118647E-2</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-2.4E-2</v>
      </c>
      <c r="D40" s="344">
        <f t="shared" si="31"/>
        <v>-5.0847457627118647E-2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DB'!N3</f>
        <v>Code Blue IP</v>
      </c>
      <c r="D45" s="377">
        <f t="shared" ref="D45:D49" si="32">H45*I45</f>
        <v>8310000</v>
      </c>
      <c r="E45" s="378">
        <f t="shared" ref="E45:E49" si="33">H45*J45</f>
        <v>55400000</v>
      </c>
      <c r="F45" s="379">
        <f>'SIMUL DB'!N6</f>
        <v>0.05</v>
      </c>
      <c r="G45" s="366">
        <f t="shared" ref="G45:G49" si="34">$C$4*$C$5</f>
        <v>554000</v>
      </c>
      <c r="H45" s="366">
        <f t="shared" ref="H45:H49" si="35">IF(F45="NA",1,G45*F45)</f>
        <v>27700</v>
      </c>
      <c r="I45" s="380">
        <f>'SIMUL DB'!N7</f>
        <v>300</v>
      </c>
      <c r="J45" s="380">
        <f>'SIMUL DB'!N8</f>
        <v>2000</v>
      </c>
    </row>
    <row r="46" spans="1:26" ht="15.75" customHeight="1" x14ac:dyDescent="0.2">
      <c r="B46" s="336" t="s">
        <v>189</v>
      </c>
      <c r="C46" s="381">
        <f>'SIMUL DB'!N15</f>
        <v>0</v>
      </c>
      <c r="D46" s="382">
        <f t="shared" si="32"/>
        <v>0</v>
      </c>
      <c r="E46" s="383">
        <f t="shared" si="33"/>
        <v>0</v>
      </c>
      <c r="F46" s="384">
        <f>'SIMUL DB'!N18</f>
        <v>0</v>
      </c>
      <c r="G46" s="366">
        <f t="shared" si="34"/>
        <v>554000</v>
      </c>
      <c r="H46" s="385">
        <f t="shared" si="35"/>
        <v>0</v>
      </c>
      <c r="I46" s="386">
        <f>'SIMUL DB'!N19</f>
        <v>0</v>
      </c>
      <c r="J46" s="386">
        <f>'SIMUL DB'!N20</f>
        <v>0</v>
      </c>
    </row>
    <row r="47" spans="1:26" ht="15.75" customHeight="1" x14ac:dyDescent="0.2">
      <c r="B47" s="336" t="s">
        <v>254</v>
      </c>
      <c r="C47" s="381">
        <f>'SIMUL DB'!N27</f>
        <v>0</v>
      </c>
      <c r="D47" s="382">
        <f t="shared" si="32"/>
        <v>0</v>
      </c>
      <c r="E47" s="383">
        <f t="shared" si="33"/>
        <v>0</v>
      </c>
      <c r="F47" s="384">
        <f>'SIMUL DB'!N30</f>
        <v>0</v>
      </c>
      <c r="G47" s="366">
        <f t="shared" si="34"/>
        <v>554000</v>
      </c>
      <c r="H47" s="385">
        <f t="shared" si="35"/>
        <v>0</v>
      </c>
      <c r="I47" s="386">
        <f>'SIMUL DB'!N31</f>
        <v>0</v>
      </c>
      <c r="J47" s="386">
        <f>'SIMUL DB'!N32</f>
        <v>0</v>
      </c>
    </row>
    <row r="48" spans="1:26" ht="15.75" customHeight="1" x14ac:dyDescent="0.2">
      <c r="B48" s="336" t="s">
        <v>272</v>
      </c>
      <c r="C48" s="381">
        <f>'SIMUL DB'!N39</f>
        <v>0</v>
      </c>
      <c r="D48" s="382">
        <f t="shared" si="32"/>
        <v>0</v>
      </c>
      <c r="E48" s="383">
        <f t="shared" si="33"/>
        <v>0</v>
      </c>
      <c r="F48" s="384">
        <f>'SIMUL DB'!N42</f>
        <v>0</v>
      </c>
      <c r="G48" s="366">
        <f t="shared" si="34"/>
        <v>554000</v>
      </c>
      <c r="H48" s="385">
        <f t="shared" si="35"/>
        <v>0</v>
      </c>
      <c r="I48" s="386">
        <f>'SIMUL DB'!N43</f>
        <v>0</v>
      </c>
      <c r="J48" s="386">
        <f>'SIMUL DB'!N44</f>
        <v>0</v>
      </c>
    </row>
    <row r="49" spans="1:26" ht="15.75" customHeight="1" x14ac:dyDescent="0.2">
      <c r="B49" s="387" t="s">
        <v>273</v>
      </c>
      <c r="C49" s="381">
        <f>'SIMUL DB'!N51</f>
        <v>0</v>
      </c>
      <c r="D49" s="388">
        <f t="shared" si="32"/>
        <v>0</v>
      </c>
      <c r="E49" s="389">
        <f t="shared" si="33"/>
        <v>0</v>
      </c>
      <c r="F49" s="390">
        <f>'SIMUL DB'!N54</f>
        <v>0</v>
      </c>
      <c r="G49" s="366">
        <f t="shared" si="34"/>
        <v>554000</v>
      </c>
      <c r="H49" s="391">
        <f t="shared" si="35"/>
        <v>0</v>
      </c>
      <c r="I49" s="392">
        <f>'SIMUL DB'!N55</f>
        <v>0</v>
      </c>
      <c r="J49" s="392">
        <f>'SIMUL DB'!N56</f>
        <v>0</v>
      </c>
    </row>
    <row r="50" spans="1:26" ht="15.75" customHeight="1" x14ac:dyDescent="0.2">
      <c r="B50" s="328" t="s">
        <v>989</v>
      </c>
      <c r="C50" s="90"/>
      <c r="D50" s="393">
        <f t="shared" ref="D50:E50" si="36">SUM(D45:D49)</f>
        <v>8310000</v>
      </c>
      <c r="E50" s="394">
        <f t="shared" si="36"/>
        <v>55400000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DB'!N63</f>
        <v>Installation of the PTT</v>
      </c>
      <c r="D54" s="377">
        <f t="shared" ref="D54:D58" si="37">H54*I54</f>
        <v>47090000</v>
      </c>
      <c r="E54" s="378">
        <f t="shared" ref="E54:E58" si="38">H54*J54</f>
        <v>108030000</v>
      </c>
      <c r="F54" s="379">
        <f>'SIMUL DB'!N65</f>
        <v>0.05</v>
      </c>
      <c r="G54" s="366">
        <f t="shared" ref="G54:G58" si="39">$C$4*$C$5</f>
        <v>554000</v>
      </c>
      <c r="H54" s="366">
        <f t="shared" ref="H54:H58" si="40">IF(F54="NA",1,G54*F54)</f>
        <v>27700</v>
      </c>
      <c r="I54" s="380">
        <f>'SIMUL DB'!N66</f>
        <v>1700</v>
      </c>
      <c r="J54" s="380">
        <f>'SIMUL DB'!N67</f>
        <v>3900</v>
      </c>
    </row>
    <row r="55" spans="1:26" ht="15.75" customHeight="1" x14ac:dyDescent="0.2">
      <c r="B55" s="336" t="s">
        <v>189</v>
      </c>
      <c r="C55" s="376">
        <f>'SIMUL DB'!N74</f>
        <v>0</v>
      </c>
      <c r="D55" s="382">
        <f t="shared" si="37"/>
        <v>0</v>
      </c>
      <c r="E55" s="383">
        <f t="shared" si="38"/>
        <v>0</v>
      </c>
      <c r="F55" s="384">
        <f>'SIMUL DB'!N76</f>
        <v>0</v>
      </c>
      <c r="G55" s="366">
        <f t="shared" si="39"/>
        <v>554000</v>
      </c>
      <c r="H55" s="385">
        <f t="shared" si="40"/>
        <v>0</v>
      </c>
      <c r="I55" s="386">
        <f>'SIMUL DB'!N77</f>
        <v>0</v>
      </c>
      <c r="J55" s="386">
        <f>'SIMUL DB'!N78</f>
        <v>0</v>
      </c>
    </row>
    <row r="56" spans="1:26" ht="15.75" customHeight="1" x14ac:dyDescent="0.2">
      <c r="B56" s="336" t="s">
        <v>254</v>
      </c>
      <c r="C56" s="376">
        <f>'SIMUL DB'!N85</f>
        <v>0</v>
      </c>
      <c r="D56" s="382">
        <f t="shared" si="37"/>
        <v>0</v>
      </c>
      <c r="E56" s="383">
        <f t="shared" si="38"/>
        <v>0</v>
      </c>
      <c r="F56" s="384">
        <f>'SIMUL DB'!N87</f>
        <v>0</v>
      </c>
      <c r="G56" s="366">
        <f t="shared" si="39"/>
        <v>554000</v>
      </c>
      <c r="H56" s="385">
        <f t="shared" si="40"/>
        <v>0</v>
      </c>
      <c r="I56" s="386">
        <f>'SIMUL DB'!N88</f>
        <v>0</v>
      </c>
      <c r="J56" s="386">
        <f>'SIMUL DB'!N89</f>
        <v>0</v>
      </c>
    </row>
    <row r="57" spans="1:26" ht="15.75" customHeight="1" x14ac:dyDescent="0.2">
      <c r="B57" s="336" t="s">
        <v>272</v>
      </c>
      <c r="C57" s="376">
        <f>'SIMUL DB'!N96</f>
        <v>0</v>
      </c>
      <c r="D57" s="382">
        <f t="shared" si="37"/>
        <v>0</v>
      </c>
      <c r="E57" s="383">
        <f t="shared" si="38"/>
        <v>0</v>
      </c>
      <c r="F57" s="384">
        <f>'SIMUL DB'!N98</f>
        <v>0</v>
      </c>
      <c r="G57" s="366">
        <f t="shared" si="39"/>
        <v>554000</v>
      </c>
      <c r="H57" s="385">
        <f t="shared" si="40"/>
        <v>0</v>
      </c>
      <c r="I57" s="386">
        <f>'SIMUL DB'!N99</f>
        <v>0</v>
      </c>
      <c r="J57" s="386">
        <f>'SIMUL DB'!N100</f>
        <v>0</v>
      </c>
    </row>
    <row r="58" spans="1:26" ht="15.75" customHeight="1" x14ac:dyDescent="0.2">
      <c r="B58" s="387" t="s">
        <v>273</v>
      </c>
      <c r="C58" s="376">
        <f>'SIMUL DB'!N107</f>
        <v>0</v>
      </c>
      <c r="D58" s="388">
        <f t="shared" si="37"/>
        <v>0</v>
      </c>
      <c r="E58" s="389">
        <f t="shared" si="38"/>
        <v>0</v>
      </c>
      <c r="F58" s="390">
        <f>'SIMUL DB'!N109</f>
        <v>0</v>
      </c>
      <c r="G58" s="366">
        <f t="shared" si="39"/>
        <v>554000</v>
      </c>
      <c r="H58" s="391">
        <f t="shared" si="40"/>
        <v>0</v>
      </c>
      <c r="I58" s="392">
        <f>'SIMUL DB'!N110</f>
        <v>0</v>
      </c>
      <c r="J58" s="392">
        <f>'SIMUL DB'!N111</f>
        <v>0</v>
      </c>
    </row>
    <row r="59" spans="1:26" ht="15.75" customHeight="1" x14ac:dyDescent="0.2">
      <c r="B59" s="328" t="s">
        <v>989</v>
      </c>
      <c r="C59" s="90"/>
      <c r="D59" s="393">
        <f t="shared" ref="D59:E59" si="41">SUM(D54:D58)</f>
        <v>47090000</v>
      </c>
      <c r="E59" s="394">
        <f t="shared" si="41"/>
        <v>108030000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DB'!N118</f>
        <v>Maintenance of the PTT device</v>
      </c>
      <c r="D63" s="377">
        <f t="shared" ref="D63:D67" si="42">H63*I63</f>
        <v>110800</v>
      </c>
      <c r="E63" s="378">
        <f t="shared" ref="E63:E67" si="43">H63*J63</f>
        <v>692500</v>
      </c>
      <c r="F63" s="384">
        <f>'SIMUL DB'!N120</f>
        <v>0.05</v>
      </c>
      <c r="G63" s="366">
        <f t="shared" ref="G63:G67" si="44">$C$4*$C$5</f>
        <v>554000</v>
      </c>
      <c r="H63" s="366">
        <f t="shared" ref="H63:H67" si="45">IF(F63="NA",1,G63*F63)</f>
        <v>27700</v>
      </c>
      <c r="I63" s="380">
        <f>'SIMUL DB'!N121</f>
        <v>4</v>
      </c>
      <c r="J63" s="380">
        <f>'SIMUL DB'!N122</f>
        <v>25</v>
      </c>
    </row>
    <row r="64" spans="1:26" ht="15.75" customHeight="1" x14ac:dyDescent="0.2">
      <c r="B64" s="336" t="s">
        <v>189</v>
      </c>
      <c r="C64" s="381">
        <f>'SIMUL DB'!N129</f>
        <v>0</v>
      </c>
      <c r="D64" s="382">
        <f t="shared" si="42"/>
        <v>0</v>
      </c>
      <c r="E64" s="383">
        <f t="shared" si="43"/>
        <v>0</v>
      </c>
      <c r="F64" s="384">
        <f>'SIMUL DB'!N131</f>
        <v>0</v>
      </c>
      <c r="G64" s="366">
        <f t="shared" si="44"/>
        <v>554000</v>
      </c>
      <c r="H64" s="385">
        <f t="shared" si="45"/>
        <v>0</v>
      </c>
      <c r="I64" s="386">
        <f>'SIMUL DB'!N132</f>
        <v>0</v>
      </c>
      <c r="J64" s="386">
        <f>'SIMUL DB'!N133</f>
        <v>0</v>
      </c>
    </row>
    <row r="65" spans="1:26" ht="15.75" customHeight="1" x14ac:dyDescent="0.2">
      <c r="B65" s="336" t="s">
        <v>254</v>
      </c>
      <c r="C65" s="376">
        <f>'SIMUL DB'!N140</f>
        <v>0</v>
      </c>
      <c r="D65" s="382">
        <f t="shared" si="42"/>
        <v>0</v>
      </c>
      <c r="E65" s="383">
        <f t="shared" si="43"/>
        <v>0</v>
      </c>
      <c r="F65" s="384">
        <f>'SIMUL DB'!N142</f>
        <v>0</v>
      </c>
      <c r="G65" s="366">
        <f t="shared" si="44"/>
        <v>554000</v>
      </c>
      <c r="H65" s="385">
        <f t="shared" si="45"/>
        <v>0</v>
      </c>
      <c r="I65" s="386">
        <f>'SIMUL DB'!N143</f>
        <v>0</v>
      </c>
      <c r="J65" s="386">
        <f>'SIMUL DB'!N144</f>
        <v>0</v>
      </c>
    </row>
    <row r="66" spans="1:26" ht="15.75" customHeight="1" x14ac:dyDescent="0.2">
      <c r="B66" s="336" t="s">
        <v>272</v>
      </c>
      <c r="C66" s="376">
        <f>'SIMUL DB'!N151</f>
        <v>0</v>
      </c>
      <c r="D66" s="382">
        <f t="shared" si="42"/>
        <v>0</v>
      </c>
      <c r="E66" s="383">
        <f t="shared" si="43"/>
        <v>0</v>
      </c>
      <c r="F66" s="384">
        <f>'SIMUL DB'!N153</f>
        <v>0</v>
      </c>
      <c r="G66" s="366">
        <f t="shared" si="44"/>
        <v>554000</v>
      </c>
      <c r="H66" s="385">
        <f t="shared" si="45"/>
        <v>0</v>
      </c>
      <c r="I66" s="386">
        <f>'SIMUL DB'!N154</f>
        <v>0</v>
      </c>
      <c r="J66" s="386">
        <f>'SIMUL DB'!N155</f>
        <v>0</v>
      </c>
    </row>
    <row r="67" spans="1:26" ht="15.75" customHeight="1" x14ac:dyDescent="0.2">
      <c r="B67" s="387" t="s">
        <v>273</v>
      </c>
      <c r="C67" s="381">
        <f>'SIMUL DB'!N162</f>
        <v>0</v>
      </c>
      <c r="D67" s="388">
        <f t="shared" si="42"/>
        <v>0</v>
      </c>
      <c r="E67" s="389">
        <f t="shared" si="43"/>
        <v>0</v>
      </c>
      <c r="F67" s="390">
        <f>'SIMUL DB'!N164</f>
        <v>0</v>
      </c>
      <c r="G67" s="366">
        <f t="shared" si="44"/>
        <v>554000</v>
      </c>
      <c r="H67" s="391">
        <f t="shared" si="45"/>
        <v>0</v>
      </c>
      <c r="I67" s="392">
        <f>'SIMUL DB'!N165</f>
        <v>0</v>
      </c>
      <c r="J67" s="392">
        <f>'SIMUL DB'!N166</f>
        <v>0</v>
      </c>
    </row>
    <row r="68" spans="1:26" ht="15.75" customHeight="1" x14ac:dyDescent="0.2">
      <c r="B68" s="328" t="s">
        <v>989</v>
      </c>
      <c r="C68" s="90"/>
      <c r="D68" s="393">
        <f t="shared" ref="D68:E68" si="46">SUM(D63:D67)</f>
        <v>110800</v>
      </c>
      <c r="E68" s="394">
        <f t="shared" si="46"/>
        <v>692500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DB'!N173</f>
        <v>0</v>
      </c>
      <c r="D72" s="377">
        <f t="shared" ref="D72:D76" si="47">H72*I72</f>
        <v>0</v>
      </c>
      <c r="E72" s="378">
        <f t="shared" ref="E72:E76" si="48">H72*J72</f>
        <v>0</v>
      </c>
      <c r="F72" s="379">
        <f>'SIMUL DB'!N175</f>
        <v>0</v>
      </c>
      <c r="G72" s="366">
        <f t="shared" ref="G72:G76" si="49">$C$4*$C$5</f>
        <v>554000</v>
      </c>
      <c r="H72" s="366">
        <f t="shared" ref="H72:H76" si="50">IF(F72="NA",1,G72*F72)</f>
        <v>0</v>
      </c>
      <c r="I72" s="380">
        <f>'SIMUL DB'!N176</f>
        <v>0</v>
      </c>
      <c r="J72" s="380">
        <f>'SIMUL DB'!N177</f>
        <v>0</v>
      </c>
    </row>
    <row r="73" spans="1:26" ht="15.75" customHeight="1" x14ac:dyDescent="0.2">
      <c r="B73" s="336" t="s">
        <v>189</v>
      </c>
      <c r="C73" s="381">
        <f>'SIMUL DB'!N184</f>
        <v>0</v>
      </c>
      <c r="D73" s="382">
        <f t="shared" si="47"/>
        <v>0</v>
      </c>
      <c r="E73" s="383">
        <f t="shared" si="48"/>
        <v>0</v>
      </c>
      <c r="F73" s="384">
        <f>'SIMUL DB'!N186</f>
        <v>0</v>
      </c>
      <c r="G73" s="366">
        <f t="shared" si="49"/>
        <v>554000</v>
      </c>
      <c r="H73" s="385">
        <f t="shared" si="50"/>
        <v>0</v>
      </c>
      <c r="I73" s="386">
        <f>'SIMUL DB'!N187</f>
        <v>0</v>
      </c>
      <c r="J73" s="386">
        <f>'SIMUL DB'!N188</f>
        <v>0</v>
      </c>
    </row>
    <row r="74" spans="1:26" ht="15.75" customHeight="1" x14ac:dyDescent="0.2">
      <c r="B74" s="336" t="s">
        <v>254</v>
      </c>
      <c r="C74" s="376">
        <f>'SIMUL DB'!N195</f>
        <v>0</v>
      </c>
      <c r="D74" s="382">
        <f t="shared" si="47"/>
        <v>0</v>
      </c>
      <c r="E74" s="383">
        <f t="shared" si="48"/>
        <v>0</v>
      </c>
      <c r="F74" s="384">
        <f>'SIMUL DB'!N197</f>
        <v>0</v>
      </c>
      <c r="G74" s="366">
        <f t="shared" si="49"/>
        <v>554000</v>
      </c>
      <c r="H74" s="385">
        <f t="shared" si="50"/>
        <v>0</v>
      </c>
      <c r="I74" s="386">
        <f>'SIMUL DB'!N198</f>
        <v>0</v>
      </c>
      <c r="J74" s="386">
        <f>'SIMUL DB'!N199</f>
        <v>0</v>
      </c>
    </row>
    <row r="75" spans="1:26" ht="15.75" customHeight="1" x14ac:dyDescent="0.2">
      <c r="B75" s="336" t="s">
        <v>272</v>
      </c>
      <c r="C75" s="376">
        <f>'SIMUL DB'!N206</f>
        <v>0</v>
      </c>
      <c r="D75" s="382">
        <f t="shared" si="47"/>
        <v>0</v>
      </c>
      <c r="E75" s="383">
        <f t="shared" si="48"/>
        <v>0</v>
      </c>
      <c r="F75" s="384">
        <f>'SIMUL DB'!N208</f>
        <v>0</v>
      </c>
      <c r="G75" s="366">
        <f t="shared" si="49"/>
        <v>554000</v>
      </c>
      <c r="H75" s="385">
        <f t="shared" si="50"/>
        <v>0</v>
      </c>
      <c r="I75" s="386">
        <f>'SIMUL DB'!N209</f>
        <v>0</v>
      </c>
      <c r="J75" s="386">
        <f>'SIMUL DB'!N210</f>
        <v>0</v>
      </c>
    </row>
    <row r="76" spans="1:26" ht="15.75" customHeight="1" x14ac:dyDescent="0.2">
      <c r="B76" s="387" t="s">
        <v>273</v>
      </c>
      <c r="C76" s="376">
        <f>'SIMUL DB'!N217</f>
        <v>0</v>
      </c>
      <c r="D76" s="388">
        <f t="shared" si="47"/>
        <v>0</v>
      </c>
      <c r="E76" s="389">
        <f t="shared" si="48"/>
        <v>0</v>
      </c>
      <c r="F76" s="390">
        <f>'SIMUL DB'!N219</f>
        <v>0</v>
      </c>
      <c r="G76" s="366">
        <f t="shared" si="49"/>
        <v>554000</v>
      </c>
      <c r="H76" s="391">
        <f t="shared" si="50"/>
        <v>0</v>
      </c>
      <c r="I76" s="392">
        <f>'SIMUL DB'!N220</f>
        <v>0</v>
      </c>
      <c r="J76" s="392">
        <f>'SIMUL DB'!N221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DB'!N228</f>
        <v>0</v>
      </c>
      <c r="D82" s="406">
        <f>'SIMUL DB'!N229</f>
        <v>0</v>
      </c>
      <c r="E82" s="407">
        <f t="shared" ref="E82:E86" si="52">IF(C82=0,0,K82-U82)</f>
        <v>0</v>
      </c>
      <c r="F82" s="407">
        <f t="shared" ref="F82:F86" si="53">IF(C82=0,0,K82-T82)</f>
        <v>0</v>
      </c>
      <c r="G82" s="408">
        <f>'SIMUL DB'!N230</f>
        <v>0</v>
      </c>
      <c r="H82" s="366">
        <f t="shared" ref="H82:H86" si="54">$C$4*$C$5</f>
        <v>554000</v>
      </c>
      <c r="I82" s="366">
        <f t="shared" ref="I82:I86" si="55">IF(G82="NA",1,H82*G82)</f>
        <v>0</v>
      </c>
      <c r="J82" s="386">
        <f>'SIMUL DB'!N231</f>
        <v>0</v>
      </c>
      <c r="K82" s="409">
        <f t="shared" ref="K82:K86" si="56">I82*J82</f>
        <v>0</v>
      </c>
      <c r="L82" s="410">
        <f>'SIMUL DB'!N232</f>
        <v>0</v>
      </c>
      <c r="M82" s="411">
        <f>'SIMUL DB'!N233</f>
        <v>0</v>
      </c>
      <c r="N82" s="385">
        <f t="shared" ref="N82:N86" si="57">$I82*(1-M82)</f>
        <v>0</v>
      </c>
      <c r="O82" s="385">
        <f t="shared" ref="O82:O86" si="58">$I82*(1-L82)</f>
        <v>0</v>
      </c>
      <c r="P82" s="410">
        <f>'SIMUL DB'!N234</f>
        <v>0</v>
      </c>
      <c r="Q82" s="411">
        <f>'SIMUL DB'!N235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DB'!N242</f>
        <v>0</v>
      </c>
      <c r="D83" s="410">
        <f>'SIMUL DB'!N243</f>
        <v>0</v>
      </c>
      <c r="E83" s="407">
        <f t="shared" si="52"/>
        <v>0</v>
      </c>
      <c r="F83" s="407">
        <f t="shared" si="53"/>
        <v>0</v>
      </c>
      <c r="G83" s="408">
        <f>'SIMUL DB'!N244</f>
        <v>0</v>
      </c>
      <c r="H83" s="366">
        <f t="shared" si="54"/>
        <v>554000</v>
      </c>
      <c r="I83" s="385">
        <f t="shared" si="55"/>
        <v>0</v>
      </c>
      <c r="J83" s="386">
        <f>'SIMUL DB'!N245</f>
        <v>0</v>
      </c>
      <c r="K83" s="409">
        <f t="shared" si="56"/>
        <v>0</v>
      </c>
      <c r="L83" s="410">
        <f>'SIMUL DB'!N246</f>
        <v>0</v>
      </c>
      <c r="M83" s="411">
        <f>'SIMUL DB'!N247</f>
        <v>0</v>
      </c>
      <c r="N83" s="385">
        <f t="shared" si="57"/>
        <v>0</v>
      </c>
      <c r="O83" s="385">
        <f t="shared" si="58"/>
        <v>0</v>
      </c>
      <c r="P83" s="410">
        <f>'SIMUL DB'!N248</f>
        <v>0</v>
      </c>
      <c r="Q83" s="411">
        <f>'SIMUL DB'!N249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DB'!N256</f>
        <v>0</v>
      </c>
      <c r="D84" s="406">
        <f>'SIMUL DB'!N257</f>
        <v>0</v>
      </c>
      <c r="E84" s="407">
        <f t="shared" si="52"/>
        <v>0</v>
      </c>
      <c r="F84" s="407">
        <f t="shared" si="53"/>
        <v>0</v>
      </c>
      <c r="G84" s="408">
        <f>'SIMUL DB'!N258</f>
        <v>0</v>
      </c>
      <c r="H84" s="366">
        <f t="shared" si="54"/>
        <v>554000</v>
      </c>
      <c r="I84" s="385">
        <f t="shared" si="55"/>
        <v>0</v>
      </c>
      <c r="J84" s="386">
        <f>'SIMUL DB'!N259</f>
        <v>0</v>
      </c>
      <c r="K84" s="409">
        <f t="shared" si="56"/>
        <v>0</v>
      </c>
      <c r="L84" s="410">
        <f>'SIMUL DB'!N260</f>
        <v>0</v>
      </c>
      <c r="M84" s="411">
        <f>'SIMUL DB'!N261</f>
        <v>0</v>
      </c>
      <c r="N84" s="385">
        <f t="shared" si="57"/>
        <v>0</v>
      </c>
      <c r="O84" s="385">
        <f t="shared" si="58"/>
        <v>0</v>
      </c>
      <c r="P84" s="410">
        <f>'SIMUL DB'!N262</f>
        <v>0</v>
      </c>
      <c r="Q84" s="411">
        <f>'SIMUL DB'!N263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DB'!N270</f>
        <v>0</v>
      </c>
      <c r="D85" s="410">
        <f>'SIMUL DB'!N271</f>
        <v>0</v>
      </c>
      <c r="E85" s="407">
        <f t="shared" si="52"/>
        <v>0</v>
      </c>
      <c r="F85" s="407">
        <f t="shared" si="53"/>
        <v>0</v>
      </c>
      <c r="G85" s="408">
        <f>'SIMUL DB'!N272</f>
        <v>0</v>
      </c>
      <c r="H85" s="366">
        <f t="shared" si="54"/>
        <v>554000</v>
      </c>
      <c r="I85" s="385">
        <f t="shared" si="55"/>
        <v>0</v>
      </c>
      <c r="J85" s="386">
        <f>'SIMUL DB'!N273</f>
        <v>0</v>
      </c>
      <c r="K85" s="409">
        <f t="shared" si="56"/>
        <v>0</v>
      </c>
      <c r="L85" s="410">
        <f>'SIMUL DB'!N274</f>
        <v>0</v>
      </c>
      <c r="M85" s="411">
        <f>'SIMUL DB'!N275</f>
        <v>0</v>
      </c>
      <c r="N85" s="385">
        <f t="shared" si="57"/>
        <v>0</v>
      </c>
      <c r="O85" s="385">
        <f t="shared" si="58"/>
        <v>0</v>
      </c>
      <c r="P85" s="410">
        <f>'SIMUL DB'!N276</f>
        <v>0</v>
      </c>
      <c r="Q85" s="411">
        <f>'SIMUL DB'!N277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DB'!N284</f>
        <v>0</v>
      </c>
      <c r="D86" s="406">
        <f>'SIMUL DB'!N285</f>
        <v>0</v>
      </c>
      <c r="E86" s="407">
        <f t="shared" si="52"/>
        <v>0</v>
      </c>
      <c r="F86" s="407">
        <f t="shared" si="53"/>
        <v>0</v>
      </c>
      <c r="G86" s="408">
        <f>'SIMUL DB'!N286</f>
        <v>0</v>
      </c>
      <c r="H86" s="366">
        <f t="shared" si="54"/>
        <v>554000</v>
      </c>
      <c r="I86" s="391">
        <f t="shared" si="55"/>
        <v>0</v>
      </c>
      <c r="J86" s="386">
        <f>'SIMUL DB'!N287</f>
        <v>0</v>
      </c>
      <c r="K86" s="409">
        <f t="shared" si="56"/>
        <v>0</v>
      </c>
      <c r="L86" s="410">
        <f>'SIMUL DB'!N288</f>
        <v>0</v>
      </c>
      <c r="M86" s="411">
        <f>'SIMUL DB'!N289</f>
        <v>0</v>
      </c>
      <c r="N86" s="385">
        <f t="shared" si="57"/>
        <v>0</v>
      </c>
      <c r="O86" s="385">
        <f t="shared" si="58"/>
        <v>0</v>
      </c>
      <c r="P86" s="410">
        <f>'SIMUL DB'!N290</f>
        <v>0</v>
      </c>
      <c r="Q86" s="411">
        <f>'SIMUL DB'!N291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f>'SIMUL DB'!N298</f>
        <v>0</v>
      </c>
      <c r="D92" s="410">
        <f>'SIMUL DB'!N299</f>
        <v>0</v>
      </c>
      <c r="E92" s="407">
        <f t="shared" ref="E92:E96" si="70">IF(C92=0,0,K92-U92)</f>
        <v>0</v>
      </c>
      <c r="F92" s="407">
        <f t="shared" ref="F92:F96" si="71">IF(C92=0,0,K92-T92)</f>
        <v>0</v>
      </c>
      <c r="G92" s="408">
        <f>'SIMUL DB'!N300</f>
        <v>0</v>
      </c>
      <c r="H92" s="366">
        <f t="shared" ref="H92:H96" si="72">$C$4*$C$5</f>
        <v>554000</v>
      </c>
      <c r="I92" s="366">
        <f t="shared" ref="I92:I96" si="73">IF(G92="NA",1,H92*G92)</f>
        <v>0</v>
      </c>
      <c r="J92" s="386">
        <f>'SIMUL DB'!N301</f>
        <v>0</v>
      </c>
      <c r="K92" s="409">
        <f t="shared" ref="K92:K96" si="74">I92*J92</f>
        <v>0</v>
      </c>
      <c r="L92" s="410">
        <f>'SIMUL DB'!N302</f>
        <v>0</v>
      </c>
      <c r="M92" s="411">
        <f>'SIMUL DB'!N303</f>
        <v>0</v>
      </c>
      <c r="N92" s="385">
        <f t="shared" ref="N92:N96" si="75">$I92*(1-M92)</f>
        <v>0</v>
      </c>
      <c r="O92" s="385">
        <f t="shared" ref="O92:O96" si="76">$I92*(1-L92)</f>
        <v>0</v>
      </c>
      <c r="P92" s="410">
        <f>'SIMUL DB'!N304</f>
        <v>0</v>
      </c>
      <c r="Q92" s="411">
        <f>'SIMUL DB'!N305</f>
        <v>0</v>
      </c>
      <c r="R92" s="412">
        <f t="shared" ref="R92:R96" si="77">$J92*(1-Q92)</f>
        <v>0</v>
      </c>
      <c r="S92" s="412">
        <f t="shared" ref="S92:S96" si="78">$J92*(1-P92)</f>
        <v>0</v>
      </c>
      <c r="T92" s="407">
        <f t="shared" ref="T92:U92" si="79">R92*N92</f>
        <v>0</v>
      </c>
      <c r="U92" s="383">
        <f t="shared" si="79"/>
        <v>0</v>
      </c>
      <c r="W92" s="244" t="e">
        <f t="shared" ref="W92:W97" si="80">1-(U92/$K92)</f>
        <v>#DIV/0!</v>
      </c>
      <c r="X92" s="413" t="e">
        <f t="shared" ref="X92:X97" si="81">1-(T92/$K92)</f>
        <v>#DIV/0!</v>
      </c>
    </row>
    <row r="93" spans="1:26" ht="15.75" customHeight="1" x14ac:dyDescent="0.2">
      <c r="B93" s="405" t="s">
        <v>189</v>
      </c>
      <c r="C93" s="410">
        <f>'SIMUL DB'!N312</f>
        <v>0</v>
      </c>
      <c r="D93" s="410">
        <f>'SIMUL DB'!N313</f>
        <v>0</v>
      </c>
      <c r="E93" s="407">
        <f t="shared" si="70"/>
        <v>0</v>
      </c>
      <c r="F93" s="407">
        <f t="shared" si="71"/>
        <v>0</v>
      </c>
      <c r="G93" s="408">
        <f>'SIMUL DB'!N314</f>
        <v>0</v>
      </c>
      <c r="H93" s="366">
        <f t="shared" si="72"/>
        <v>554000</v>
      </c>
      <c r="I93" s="385">
        <f t="shared" si="73"/>
        <v>0</v>
      </c>
      <c r="J93" s="386">
        <f>'SIMUL DB'!N315</f>
        <v>0</v>
      </c>
      <c r="K93" s="409">
        <f t="shared" si="74"/>
        <v>0</v>
      </c>
      <c r="L93" s="410">
        <f>'SIMUL DB'!N316</f>
        <v>0</v>
      </c>
      <c r="M93" s="411">
        <f>'SIMUL DB'!N317</f>
        <v>0</v>
      </c>
      <c r="N93" s="385">
        <f t="shared" si="75"/>
        <v>0</v>
      </c>
      <c r="O93" s="385">
        <f t="shared" si="76"/>
        <v>0</v>
      </c>
      <c r="P93" s="410">
        <f>'SIMUL DB'!N318</f>
        <v>0</v>
      </c>
      <c r="Q93" s="411">
        <f>'SIMUL DB'!N319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DB'!N326</f>
        <v>0</v>
      </c>
      <c r="D94" s="410">
        <f>'SIMUL DB'!N327</f>
        <v>0</v>
      </c>
      <c r="E94" s="407">
        <f t="shared" si="70"/>
        <v>0</v>
      </c>
      <c r="F94" s="407">
        <f t="shared" si="71"/>
        <v>0</v>
      </c>
      <c r="G94" s="408">
        <f>'SIMUL DB'!N328</f>
        <v>0</v>
      </c>
      <c r="H94" s="366">
        <f t="shared" si="72"/>
        <v>554000</v>
      </c>
      <c r="I94" s="385">
        <f t="shared" si="73"/>
        <v>0</v>
      </c>
      <c r="J94" s="386">
        <f>'SIMUL DB'!N329</f>
        <v>0</v>
      </c>
      <c r="K94" s="409">
        <f t="shared" si="74"/>
        <v>0</v>
      </c>
      <c r="L94" s="410">
        <f>'SIMUL DB'!N330</f>
        <v>0</v>
      </c>
      <c r="M94" s="411">
        <f>'SIMUL DB'!N331</f>
        <v>0</v>
      </c>
      <c r="N94" s="385">
        <f t="shared" si="75"/>
        <v>0</v>
      </c>
      <c r="O94" s="385">
        <f t="shared" si="76"/>
        <v>0</v>
      </c>
      <c r="P94" s="410">
        <f>'SIMUL DB'!N332</f>
        <v>0</v>
      </c>
      <c r="Q94" s="411">
        <f>'SIMUL DB'!N333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DB'!N340</f>
        <v>0</v>
      </c>
      <c r="D95" s="410">
        <f>'SIMUL DB'!N341</f>
        <v>0</v>
      </c>
      <c r="E95" s="407">
        <f t="shared" si="70"/>
        <v>0</v>
      </c>
      <c r="F95" s="407">
        <f t="shared" si="71"/>
        <v>0</v>
      </c>
      <c r="G95" s="408">
        <f>'SIMUL DB'!N342</f>
        <v>0</v>
      </c>
      <c r="H95" s="366">
        <f t="shared" si="72"/>
        <v>554000</v>
      </c>
      <c r="I95" s="385">
        <f t="shared" si="73"/>
        <v>0</v>
      </c>
      <c r="J95" s="386">
        <f>'SIMUL DB'!N343</f>
        <v>0</v>
      </c>
      <c r="K95" s="409">
        <f t="shared" si="74"/>
        <v>0</v>
      </c>
      <c r="L95" s="410">
        <f>'SIMUL DB'!N344</f>
        <v>0</v>
      </c>
      <c r="M95" s="411">
        <f>'SIMUL DB'!N345</f>
        <v>0</v>
      </c>
      <c r="N95" s="385">
        <f t="shared" si="75"/>
        <v>0</v>
      </c>
      <c r="O95" s="385">
        <f t="shared" si="76"/>
        <v>0</v>
      </c>
      <c r="P95" s="410">
        <f>'SIMUL DB'!N346</f>
        <v>0</v>
      </c>
      <c r="Q95" s="411">
        <f>'SIMUL DB'!N347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DB'!N354</f>
        <v>0</v>
      </c>
      <c r="D96" s="410">
        <f>'SIMUL DB'!N355</f>
        <v>0</v>
      </c>
      <c r="E96" s="407">
        <f t="shared" si="70"/>
        <v>0</v>
      </c>
      <c r="F96" s="407">
        <f t="shared" si="71"/>
        <v>0</v>
      </c>
      <c r="G96" s="408">
        <f>'SIMUL DB'!N356</f>
        <v>0</v>
      </c>
      <c r="H96" s="366">
        <f t="shared" si="72"/>
        <v>554000</v>
      </c>
      <c r="I96" s="391">
        <f t="shared" si="73"/>
        <v>0</v>
      </c>
      <c r="J96" s="386">
        <f>'SIMUL DB'!N357</f>
        <v>0</v>
      </c>
      <c r="K96" s="409">
        <f t="shared" si="74"/>
        <v>0</v>
      </c>
      <c r="L96" s="410">
        <f>'SIMUL DB'!N358</f>
        <v>0</v>
      </c>
      <c r="M96" s="411">
        <f>'SIMUL DB'!N359</f>
        <v>0</v>
      </c>
      <c r="N96" s="385">
        <f t="shared" si="75"/>
        <v>0</v>
      </c>
      <c r="O96" s="385">
        <f t="shared" si="76"/>
        <v>0</v>
      </c>
      <c r="P96" s="410">
        <f>'SIMUL DB'!N360</f>
        <v>0</v>
      </c>
      <c r="Q96" s="411">
        <f>'SIMUL DB'!N361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0</v>
      </c>
      <c r="F97" s="421">
        <f t="shared" si="86"/>
        <v>0</v>
      </c>
      <c r="G97" s="419"/>
      <c r="H97" s="422"/>
      <c r="I97" s="423"/>
      <c r="J97" s="68"/>
      <c r="K97" s="425">
        <f>SUM(K92:K96)</f>
        <v>0</v>
      </c>
      <c r="L97" s="419"/>
      <c r="M97" s="424"/>
      <c r="N97" s="424"/>
      <c r="O97" s="420"/>
      <c r="P97" s="419"/>
      <c r="Q97" s="424"/>
      <c r="R97" s="424"/>
      <c r="S97" s="426"/>
      <c r="T97" s="421">
        <f t="shared" ref="T97:U97" si="87">SUM(T92:T96)</f>
        <v>0</v>
      </c>
      <c r="U97" s="426">
        <f t="shared" si="87"/>
        <v>0</v>
      </c>
      <c r="V97" s="68"/>
      <c r="W97" s="248" t="e">
        <f t="shared" si="80"/>
        <v>#DIV/0!</v>
      </c>
      <c r="X97" s="427" t="e">
        <f t="shared" si="81"/>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50.28515625" customWidth="1"/>
    <col min="3" max="3" width="34.42578125" customWidth="1"/>
    <col min="4" max="4" width="25.42578125" customWidth="1"/>
    <col min="5" max="5" width="16"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DB'!O1</f>
        <v xml:space="preserve">4. Public Safety </v>
      </c>
      <c r="G2" s="288"/>
    </row>
    <row r="3" spans="1:26" ht="15.75" customHeight="1" x14ac:dyDescent="0.2">
      <c r="B3" s="291" t="s">
        <v>627</v>
      </c>
      <c r="C3" s="352" t="str">
        <f>'SIMUL DB'!O2</f>
        <v>10. Public speakers Alert</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Group 4. Public Safety  / 10. Public speakers Alert</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Wireless Concealed Placement Speaker  #</v>
      </c>
      <c r="C12" s="304">
        <f t="shared" ref="C12:D12" si="1">$H45</f>
        <v>27700</v>
      </c>
      <c r="D12" s="305">
        <f t="shared" si="1"/>
        <v>27700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6371000</v>
      </c>
      <c r="D13" s="120">
        <f t="shared" si="2"/>
        <v>14127000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2216000</v>
      </c>
      <c r="D14" s="314">
        <f t="shared" si="3"/>
        <v>6371000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4155000</v>
      </c>
      <c r="D15" s="316">
        <f t="shared" si="4"/>
        <v>7756000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332400</v>
      </c>
      <c r="D16" s="319">
        <f t="shared" si="5"/>
        <v>997200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323">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hidden="1" customHeight="1" outlineLevel="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collapsed="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-332400</v>
      </c>
      <c r="D29" s="330">
        <f t="shared" si="20"/>
        <v>-997200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0</v>
      </c>
      <c r="D30" s="363">
        <f t="shared" si="21"/>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outlineLevel="1" x14ac:dyDescent="0.2">
      <c r="A31" s="13"/>
      <c r="B31" s="331">
        <f t="shared" ref="B31:B35" si="22">C92</f>
        <v>0</v>
      </c>
      <c r="C31" s="106">
        <f t="shared" ref="C31:D31" si="23">E92*12</f>
        <v>0</v>
      </c>
      <c r="D31" s="314">
        <f t="shared" si="23"/>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collapsed="1" x14ac:dyDescent="0.2">
      <c r="A36" s="13"/>
      <c r="B36" s="332" t="s">
        <v>543</v>
      </c>
      <c r="C36" s="333">
        <f t="shared" ref="C36:D36" si="28">C29+C30</f>
        <v>-332400</v>
      </c>
      <c r="D36" s="334">
        <f t="shared" si="28"/>
        <v>-997200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11.5</v>
      </c>
      <c r="D38" s="338">
        <f t="shared" si="29"/>
        <v>25.5</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-5.2173913043478258E-2</v>
      </c>
      <c r="D39" s="340">
        <f t="shared" si="30"/>
        <v>-7.0588235294117646E-2</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-5.2173913043478258E-2</v>
      </c>
      <c r="D40" s="344">
        <f t="shared" si="31"/>
        <v>-7.0588235294117646E-2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DB'!O3</f>
        <v xml:space="preserve">Wireless Concealed Placement Speaker </v>
      </c>
      <c r="D45" s="377">
        <f t="shared" ref="D45:D49" si="32">H45*I45</f>
        <v>2216000</v>
      </c>
      <c r="E45" s="378">
        <f t="shared" ref="E45:E49" si="33">H45*J45</f>
        <v>6371000</v>
      </c>
      <c r="F45" s="379">
        <f>'SIMUL DB'!O6</f>
        <v>0.05</v>
      </c>
      <c r="G45" s="366">
        <f t="shared" ref="G45:G49" si="34">$C$4*$C$5</f>
        <v>554000</v>
      </c>
      <c r="H45" s="366">
        <f t="shared" ref="H45:H49" si="35">IF(F45="NA",1,G45*F45)</f>
        <v>27700</v>
      </c>
      <c r="I45" s="380">
        <f>'SIMUL DB'!O7</f>
        <v>80</v>
      </c>
      <c r="J45" s="380">
        <f>'SIMUL DB'!O8</f>
        <v>230</v>
      </c>
    </row>
    <row r="46" spans="1:26" ht="15.75" customHeight="1" x14ac:dyDescent="0.2">
      <c r="B46" s="336" t="s">
        <v>189</v>
      </c>
      <c r="C46" s="381">
        <f>'SIMUL DB'!O15</f>
        <v>0</v>
      </c>
      <c r="D46" s="382">
        <f t="shared" si="32"/>
        <v>0</v>
      </c>
      <c r="E46" s="383">
        <f t="shared" si="33"/>
        <v>0</v>
      </c>
      <c r="F46" s="384">
        <f>'SIMUL DB'!O18</f>
        <v>0</v>
      </c>
      <c r="G46" s="366">
        <f t="shared" si="34"/>
        <v>554000</v>
      </c>
      <c r="H46" s="385">
        <f t="shared" si="35"/>
        <v>0</v>
      </c>
      <c r="I46" s="386">
        <f>'SIMUL DB'!O19</f>
        <v>0</v>
      </c>
      <c r="J46" s="386">
        <f>'SIMUL DB'!O20</f>
        <v>0</v>
      </c>
    </row>
    <row r="47" spans="1:26" ht="15.75" customHeight="1" x14ac:dyDescent="0.2">
      <c r="B47" s="336" t="s">
        <v>254</v>
      </c>
      <c r="C47" s="381">
        <f>'SIMUL DB'!O27</f>
        <v>0</v>
      </c>
      <c r="D47" s="382">
        <f t="shared" si="32"/>
        <v>0</v>
      </c>
      <c r="E47" s="383">
        <f t="shared" si="33"/>
        <v>0</v>
      </c>
      <c r="F47" s="384">
        <f>'SIMUL DB'!O30</f>
        <v>0</v>
      </c>
      <c r="G47" s="366">
        <f t="shared" si="34"/>
        <v>554000</v>
      </c>
      <c r="H47" s="385">
        <f t="shared" si="35"/>
        <v>0</v>
      </c>
      <c r="I47" s="386">
        <f>'SIMUL DB'!O31</f>
        <v>0</v>
      </c>
      <c r="J47" s="386">
        <f>'SIMUL DB'!O32</f>
        <v>0</v>
      </c>
    </row>
    <row r="48" spans="1:26" ht="15.75" customHeight="1" x14ac:dyDescent="0.2">
      <c r="B48" s="336" t="s">
        <v>272</v>
      </c>
      <c r="C48" s="381">
        <f>'SIMUL DB'!O39</f>
        <v>0</v>
      </c>
      <c r="D48" s="382">
        <f t="shared" si="32"/>
        <v>0</v>
      </c>
      <c r="E48" s="383">
        <f t="shared" si="33"/>
        <v>0</v>
      </c>
      <c r="F48" s="384">
        <f>'SIMUL DB'!O42</f>
        <v>0</v>
      </c>
      <c r="G48" s="366">
        <f t="shared" si="34"/>
        <v>554000</v>
      </c>
      <c r="H48" s="385">
        <f t="shared" si="35"/>
        <v>0</v>
      </c>
      <c r="I48" s="386">
        <f>'SIMUL DB'!O43</f>
        <v>0</v>
      </c>
      <c r="J48" s="386">
        <f>'SIMUL DB'!O44</f>
        <v>0</v>
      </c>
    </row>
    <row r="49" spans="1:26" ht="15.75" customHeight="1" x14ac:dyDescent="0.2">
      <c r="B49" s="387" t="s">
        <v>273</v>
      </c>
      <c r="C49" s="381">
        <f>'SIMUL DB'!O51</f>
        <v>0</v>
      </c>
      <c r="D49" s="388">
        <f t="shared" si="32"/>
        <v>0</v>
      </c>
      <c r="E49" s="389">
        <f t="shared" si="33"/>
        <v>0</v>
      </c>
      <c r="F49" s="390">
        <f>'SIMUL DB'!O54</f>
        <v>0</v>
      </c>
      <c r="G49" s="366">
        <f t="shared" si="34"/>
        <v>554000</v>
      </c>
      <c r="H49" s="391">
        <f t="shared" si="35"/>
        <v>0</v>
      </c>
      <c r="I49" s="392">
        <f>'SIMUL DB'!O55</f>
        <v>0</v>
      </c>
      <c r="J49" s="392">
        <f>'SIMUL DB'!O56</f>
        <v>0</v>
      </c>
    </row>
    <row r="50" spans="1:26" ht="15.75" customHeight="1" x14ac:dyDescent="0.2">
      <c r="B50" s="328" t="s">
        <v>989</v>
      </c>
      <c r="C50" s="90"/>
      <c r="D50" s="393">
        <f t="shared" ref="D50:E50" si="36">SUM(D45:D49)</f>
        <v>2216000</v>
      </c>
      <c r="E50" s="394">
        <f t="shared" si="36"/>
        <v>6371000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DB'!O63</f>
        <v>Installation of the public speakers</v>
      </c>
      <c r="D54" s="377">
        <f t="shared" ref="D54:D58" si="37">H54*I54</f>
        <v>4155000</v>
      </c>
      <c r="E54" s="378">
        <f t="shared" ref="E54:E58" si="38">H54*J54</f>
        <v>7756000</v>
      </c>
      <c r="F54" s="379">
        <f>'SIMUL DB'!O65</f>
        <v>0.05</v>
      </c>
      <c r="G54" s="366">
        <f t="shared" ref="G54:G58" si="39">$C$4*$C$5</f>
        <v>554000</v>
      </c>
      <c r="H54" s="366">
        <f t="shared" ref="H54:H58" si="40">IF(F54="NA",1,G54*F54)</f>
        <v>27700</v>
      </c>
      <c r="I54" s="380">
        <f>'SIMUL DB'!O66</f>
        <v>150</v>
      </c>
      <c r="J54" s="380">
        <f>'SIMUL DB'!O67</f>
        <v>280</v>
      </c>
    </row>
    <row r="55" spans="1:26" ht="15.75" customHeight="1" x14ac:dyDescent="0.2">
      <c r="B55" s="336" t="s">
        <v>189</v>
      </c>
      <c r="C55" s="376">
        <f>'SIMUL DB'!O74</f>
        <v>0</v>
      </c>
      <c r="D55" s="382">
        <f t="shared" si="37"/>
        <v>0</v>
      </c>
      <c r="E55" s="383">
        <f t="shared" si="38"/>
        <v>0</v>
      </c>
      <c r="F55" s="384">
        <f>'SIMUL DB'!O76</f>
        <v>0</v>
      </c>
      <c r="G55" s="366">
        <f t="shared" si="39"/>
        <v>554000</v>
      </c>
      <c r="H55" s="385">
        <f t="shared" si="40"/>
        <v>0</v>
      </c>
      <c r="I55" s="386">
        <f>'SIMUL DB'!O77</f>
        <v>0</v>
      </c>
      <c r="J55" s="386">
        <f>'SIMUL DB'!O78</f>
        <v>0</v>
      </c>
    </row>
    <row r="56" spans="1:26" ht="15.75" customHeight="1" x14ac:dyDescent="0.2">
      <c r="B56" s="336" t="s">
        <v>254</v>
      </c>
      <c r="C56" s="376">
        <f>'SIMUL DB'!O85</f>
        <v>0</v>
      </c>
      <c r="D56" s="382">
        <f t="shared" si="37"/>
        <v>0</v>
      </c>
      <c r="E56" s="383">
        <f t="shared" si="38"/>
        <v>0</v>
      </c>
      <c r="F56" s="384">
        <f>'SIMUL DB'!O87</f>
        <v>0</v>
      </c>
      <c r="G56" s="366">
        <f t="shared" si="39"/>
        <v>554000</v>
      </c>
      <c r="H56" s="385">
        <f t="shared" si="40"/>
        <v>0</v>
      </c>
      <c r="I56" s="386">
        <f>'SIMUL DB'!O88</f>
        <v>0</v>
      </c>
      <c r="J56" s="386">
        <f>'SIMUL DB'!O89</f>
        <v>0</v>
      </c>
    </row>
    <row r="57" spans="1:26" ht="15.75" customHeight="1" x14ac:dyDescent="0.2">
      <c r="B57" s="336" t="s">
        <v>272</v>
      </c>
      <c r="C57" s="376">
        <f>'SIMUL DB'!O96</f>
        <v>0</v>
      </c>
      <c r="D57" s="382">
        <f t="shared" si="37"/>
        <v>0</v>
      </c>
      <c r="E57" s="383">
        <f t="shared" si="38"/>
        <v>0</v>
      </c>
      <c r="F57" s="384">
        <f>'SIMUL DB'!O98</f>
        <v>0</v>
      </c>
      <c r="G57" s="366">
        <f t="shared" si="39"/>
        <v>554000</v>
      </c>
      <c r="H57" s="385">
        <f t="shared" si="40"/>
        <v>0</v>
      </c>
      <c r="I57" s="386">
        <f>'SIMUL DB'!O99</f>
        <v>0</v>
      </c>
      <c r="J57" s="386">
        <f>'SIMUL DB'!O100</f>
        <v>0</v>
      </c>
    </row>
    <row r="58" spans="1:26" ht="15.75" customHeight="1" x14ac:dyDescent="0.2">
      <c r="B58" s="387" t="s">
        <v>273</v>
      </c>
      <c r="C58" s="376">
        <f>'SIMUL DB'!O107</f>
        <v>0</v>
      </c>
      <c r="D58" s="388">
        <f t="shared" si="37"/>
        <v>0</v>
      </c>
      <c r="E58" s="389">
        <f t="shared" si="38"/>
        <v>0</v>
      </c>
      <c r="F58" s="390">
        <f>'SIMUL DB'!O109</f>
        <v>0</v>
      </c>
      <c r="G58" s="366">
        <f t="shared" si="39"/>
        <v>554000</v>
      </c>
      <c r="H58" s="391">
        <f t="shared" si="40"/>
        <v>0</v>
      </c>
      <c r="I58" s="392">
        <f>'SIMUL DB'!O110</f>
        <v>0</v>
      </c>
      <c r="J58" s="392">
        <f>'SIMUL DB'!O111</f>
        <v>0</v>
      </c>
    </row>
    <row r="59" spans="1:26" ht="15.75" customHeight="1" x14ac:dyDescent="0.2">
      <c r="B59" s="328" t="s">
        <v>989</v>
      </c>
      <c r="C59" s="90"/>
      <c r="D59" s="393">
        <f t="shared" ref="D59:E59" si="41">SUM(D54:D58)</f>
        <v>4155000</v>
      </c>
      <c r="E59" s="394">
        <f t="shared" si="41"/>
        <v>7756000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DB'!O118</f>
        <v>Maintenance of the public speakers</v>
      </c>
      <c r="D63" s="377">
        <f t="shared" ref="D63:D67" si="42">H63*I63</f>
        <v>27700</v>
      </c>
      <c r="E63" s="378">
        <f t="shared" ref="E63:E67" si="43">H63*J63</f>
        <v>83100</v>
      </c>
      <c r="F63" s="384">
        <f>'SIMUL DB'!O120</f>
        <v>0.05</v>
      </c>
      <c r="G63" s="366">
        <f t="shared" ref="G63:G67" si="44">$C$4*$C$5</f>
        <v>554000</v>
      </c>
      <c r="H63" s="366">
        <f t="shared" ref="H63:H67" si="45">IF(F63="NA",1,G63*F63)</f>
        <v>27700</v>
      </c>
      <c r="I63" s="380">
        <f>'SIMUL DB'!O121</f>
        <v>1</v>
      </c>
      <c r="J63" s="380">
        <f>'SIMUL DB'!O122</f>
        <v>3</v>
      </c>
    </row>
    <row r="64" spans="1:26" ht="15.75" customHeight="1" x14ac:dyDescent="0.2">
      <c r="B64" s="336" t="s">
        <v>189</v>
      </c>
      <c r="C64" s="381">
        <f>'SIMUL DB'!O129</f>
        <v>0</v>
      </c>
      <c r="D64" s="382">
        <f t="shared" si="42"/>
        <v>0</v>
      </c>
      <c r="E64" s="383">
        <f t="shared" si="43"/>
        <v>0</v>
      </c>
      <c r="F64" s="384">
        <f>'SIMUL DB'!O131</f>
        <v>0</v>
      </c>
      <c r="G64" s="366">
        <f t="shared" si="44"/>
        <v>554000</v>
      </c>
      <c r="H64" s="385">
        <f t="shared" si="45"/>
        <v>0</v>
      </c>
      <c r="I64" s="386">
        <f>'SIMUL DB'!O132</f>
        <v>0</v>
      </c>
      <c r="J64" s="386">
        <f>'SIMUL DB'!O133</f>
        <v>0</v>
      </c>
    </row>
    <row r="65" spans="1:26" ht="15.75" customHeight="1" x14ac:dyDescent="0.2">
      <c r="B65" s="336" t="s">
        <v>254</v>
      </c>
      <c r="C65" s="376">
        <f>'SIMUL DB'!O140</f>
        <v>0</v>
      </c>
      <c r="D65" s="382">
        <f t="shared" si="42"/>
        <v>0</v>
      </c>
      <c r="E65" s="383">
        <f t="shared" si="43"/>
        <v>0</v>
      </c>
      <c r="F65" s="384">
        <f>'SIMUL DB'!O142</f>
        <v>0</v>
      </c>
      <c r="G65" s="366">
        <f t="shared" si="44"/>
        <v>554000</v>
      </c>
      <c r="H65" s="385">
        <f t="shared" si="45"/>
        <v>0</v>
      </c>
      <c r="I65" s="386">
        <f>'SIMUL DB'!O143</f>
        <v>0</v>
      </c>
      <c r="J65" s="386">
        <f>'SIMUL DB'!O144</f>
        <v>0</v>
      </c>
    </row>
    <row r="66" spans="1:26" ht="15.75" customHeight="1" x14ac:dyDescent="0.2">
      <c r="B66" s="336" t="s">
        <v>272</v>
      </c>
      <c r="C66" s="376">
        <f>'SIMUL DB'!O151</f>
        <v>0</v>
      </c>
      <c r="D66" s="382">
        <f t="shared" si="42"/>
        <v>0</v>
      </c>
      <c r="E66" s="383">
        <f t="shared" si="43"/>
        <v>0</v>
      </c>
      <c r="F66" s="384">
        <f>'SIMUL DB'!O153</f>
        <v>0</v>
      </c>
      <c r="G66" s="366">
        <f t="shared" si="44"/>
        <v>554000</v>
      </c>
      <c r="H66" s="385">
        <f t="shared" si="45"/>
        <v>0</v>
      </c>
      <c r="I66" s="386">
        <f>'SIMUL DB'!O154</f>
        <v>0</v>
      </c>
      <c r="J66" s="386">
        <f>'SIMUL DB'!O155</f>
        <v>0</v>
      </c>
    </row>
    <row r="67" spans="1:26" ht="15.75" customHeight="1" x14ac:dyDescent="0.2">
      <c r="B67" s="387" t="s">
        <v>273</v>
      </c>
      <c r="C67" s="381">
        <f>'SIMUL DB'!O162</f>
        <v>0</v>
      </c>
      <c r="D67" s="388">
        <f t="shared" si="42"/>
        <v>0</v>
      </c>
      <c r="E67" s="389">
        <f t="shared" si="43"/>
        <v>0</v>
      </c>
      <c r="F67" s="390">
        <f>'SIMUL DB'!O164</f>
        <v>0</v>
      </c>
      <c r="G67" s="366">
        <f t="shared" si="44"/>
        <v>554000</v>
      </c>
      <c r="H67" s="391">
        <f t="shared" si="45"/>
        <v>0</v>
      </c>
      <c r="I67" s="392">
        <f>'SIMUL DB'!O165</f>
        <v>0</v>
      </c>
      <c r="J67" s="392">
        <f>'SIMUL DB'!O166</f>
        <v>0</v>
      </c>
    </row>
    <row r="68" spans="1:26" ht="15.75" customHeight="1" x14ac:dyDescent="0.2">
      <c r="B68" s="328" t="s">
        <v>989</v>
      </c>
      <c r="C68" s="90"/>
      <c r="D68" s="393">
        <f t="shared" ref="D68:E68" si="46">SUM(D63:D67)</f>
        <v>27700</v>
      </c>
      <c r="E68" s="394">
        <f t="shared" si="46"/>
        <v>83100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DB'!O173</f>
        <v>0</v>
      </c>
      <c r="D72" s="377">
        <f t="shared" ref="D72:D76" si="47">H72*I72</f>
        <v>0</v>
      </c>
      <c r="E72" s="378">
        <f t="shared" ref="E72:E76" si="48">H72*J72</f>
        <v>0</v>
      </c>
      <c r="F72" s="379">
        <f>'SIMUL DB'!O175</f>
        <v>0</v>
      </c>
      <c r="G72" s="366">
        <f t="shared" ref="G72:G76" si="49">$C$4*$C$5</f>
        <v>554000</v>
      </c>
      <c r="H72" s="366">
        <f t="shared" ref="H72:H76" si="50">IF(F72="NA",1,G72*F72)</f>
        <v>0</v>
      </c>
      <c r="I72" s="380">
        <f>'SIMUL DB'!O176</f>
        <v>0</v>
      </c>
      <c r="J72" s="380">
        <f>'SIMUL DB'!O177</f>
        <v>0</v>
      </c>
    </row>
    <row r="73" spans="1:26" ht="15.75" customHeight="1" x14ac:dyDescent="0.2">
      <c r="B73" s="336" t="s">
        <v>189</v>
      </c>
      <c r="C73" s="381">
        <f>'SIMUL DB'!O184</f>
        <v>0</v>
      </c>
      <c r="D73" s="382">
        <f t="shared" si="47"/>
        <v>0</v>
      </c>
      <c r="E73" s="383">
        <f t="shared" si="48"/>
        <v>0</v>
      </c>
      <c r="F73" s="384">
        <f>'SIMUL DB'!O186</f>
        <v>0</v>
      </c>
      <c r="G73" s="366">
        <f t="shared" si="49"/>
        <v>554000</v>
      </c>
      <c r="H73" s="385">
        <f t="shared" si="50"/>
        <v>0</v>
      </c>
      <c r="I73" s="386">
        <f>'SIMUL DB'!O187</f>
        <v>0</v>
      </c>
      <c r="J73" s="386">
        <f>'SIMUL DB'!O188</f>
        <v>0</v>
      </c>
    </row>
    <row r="74" spans="1:26" ht="15.75" customHeight="1" x14ac:dyDescent="0.2">
      <c r="B74" s="336" t="s">
        <v>254</v>
      </c>
      <c r="C74" s="376">
        <f>'SIMUL DB'!O195</f>
        <v>0</v>
      </c>
      <c r="D74" s="382">
        <f t="shared" si="47"/>
        <v>0</v>
      </c>
      <c r="E74" s="383">
        <f t="shared" si="48"/>
        <v>0</v>
      </c>
      <c r="F74" s="384">
        <f>'SIMUL DB'!O197</f>
        <v>0</v>
      </c>
      <c r="G74" s="366">
        <f t="shared" si="49"/>
        <v>554000</v>
      </c>
      <c r="H74" s="385">
        <f t="shared" si="50"/>
        <v>0</v>
      </c>
      <c r="I74" s="386">
        <f>'SIMUL DB'!O198</f>
        <v>0</v>
      </c>
      <c r="J74" s="386">
        <f>'SIMUL DB'!O199</f>
        <v>0</v>
      </c>
    </row>
    <row r="75" spans="1:26" ht="15.75" customHeight="1" x14ac:dyDescent="0.2">
      <c r="B75" s="336" t="s">
        <v>272</v>
      </c>
      <c r="C75" s="376">
        <f>'SIMUL DB'!O206</f>
        <v>0</v>
      </c>
      <c r="D75" s="382">
        <f t="shared" si="47"/>
        <v>0</v>
      </c>
      <c r="E75" s="383">
        <f t="shared" si="48"/>
        <v>0</v>
      </c>
      <c r="F75" s="384">
        <f>'SIMUL DB'!O208</f>
        <v>0</v>
      </c>
      <c r="G75" s="366">
        <f t="shared" si="49"/>
        <v>554000</v>
      </c>
      <c r="H75" s="385">
        <f t="shared" si="50"/>
        <v>0</v>
      </c>
      <c r="I75" s="386">
        <f>'SIMUL DB'!O209</f>
        <v>0</v>
      </c>
      <c r="J75" s="386">
        <f>'SIMUL DB'!O210</f>
        <v>0</v>
      </c>
    </row>
    <row r="76" spans="1:26" ht="15.75" customHeight="1" x14ac:dyDescent="0.2">
      <c r="B76" s="387" t="s">
        <v>273</v>
      </c>
      <c r="C76" s="376">
        <f>'SIMUL DB'!O217</f>
        <v>0</v>
      </c>
      <c r="D76" s="388">
        <f t="shared" si="47"/>
        <v>0</v>
      </c>
      <c r="E76" s="389">
        <f t="shared" si="48"/>
        <v>0</v>
      </c>
      <c r="F76" s="390">
        <f>'SIMUL DB'!O219</f>
        <v>0</v>
      </c>
      <c r="G76" s="366">
        <f t="shared" si="49"/>
        <v>554000</v>
      </c>
      <c r="H76" s="391">
        <f t="shared" si="50"/>
        <v>0</v>
      </c>
      <c r="I76" s="392">
        <f>'SIMUL DB'!O220</f>
        <v>0</v>
      </c>
      <c r="J76" s="392">
        <f>'SIMUL DB'!O221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DB'!O228</f>
        <v>0</v>
      </c>
      <c r="D82" s="406">
        <f>'SIMUL DB'!O229</f>
        <v>0</v>
      </c>
      <c r="E82" s="407">
        <f t="shared" ref="E82:E86" si="52">IF(C82=0,0,K82-U82)</f>
        <v>0</v>
      </c>
      <c r="F82" s="407">
        <f t="shared" ref="F82:F86" si="53">IF(C82=0,0,K82-T82)</f>
        <v>0</v>
      </c>
      <c r="G82" s="408">
        <f>'SIMUL DB'!O230</f>
        <v>0</v>
      </c>
      <c r="H82" s="366">
        <f t="shared" ref="H82:H86" si="54">$C$4*$C$5</f>
        <v>554000</v>
      </c>
      <c r="I82" s="366">
        <f t="shared" ref="I82:I86" si="55">IF(G82="NA",1,H82*G82)</f>
        <v>0</v>
      </c>
      <c r="J82" s="386">
        <f>'SIMUL DB'!O231</f>
        <v>0</v>
      </c>
      <c r="K82" s="409">
        <f t="shared" ref="K82:K86" si="56">I82*J82</f>
        <v>0</v>
      </c>
      <c r="L82" s="410">
        <f>'SIMUL DB'!O232</f>
        <v>0</v>
      </c>
      <c r="M82" s="411">
        <f>'SIMUL DB'!O233</f>
        <v>0</v>
      </c>
      <c r="N82" s="385">
        <f t="shared" ref="N82:N86" si="57">$I82*(1-M82)</f>
        <v>0</v>
      </c>
      <c r="O82" s="385">
        <f t="shared" ref="O82:O86" si="58">$I82*(1-L82)</f>
        <v>0</v>
      </c>
      <c r="P82" s="410">
        <f>'SIMUL DB'!O234</f>
        <v>0</v>
      </c>
      <c r="Q82" s="411">
        <f>'SIMUL DB'!O235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DB'!O242</f>
        <v>0</v>
      </c>
      <c r="D83" s="410">
        <f>'SIMUL DB'!O243</f>
        <v>0</v>
      </c>
      <c r="E83" s="407">
        <f t="shared" si="52"/>
        <v>0</v>
      </c>
      <c r="F83" s="407">
        <f t="shared" si="53"/>
        <v>0</v>
      </c>
      <c r="G83" s="408">
        <f>'SIMUL DB'!O244</f>
        <v>0</v>
      </c>
      <c r="H83" s="366">
        <f t="shared" si="54"/>
        <v>554000</v>
      </c>
      <c r="I83" s="385">
        <f t="shared" si="55"/>
        <v>0</v>
      </c>
      <c r="J83" s="386">
        <f>'SIMUL DB'!O245</f>
        <v>0</v>
      </c>
      <c r="K83" s="409">
        <f t="shared" si="56"/>
        <v>0</v>
      </c>
      <c r="L83" s="410">
        <f>'SIMUL DB'!O246</f>
        <v>0</v>
      </c>
      <c r="M83" s="411">
        <f>'SIMUL DB'!O247</f>
        <v>0</v>
      </c>
      <c r="N83" s="385">
        <f t="shared" si="57"/>
        <v>0</v>
      </c>
      <c r="O83" s="385">
        <f t="shared" si="58"/>
        <v>0</v>
      </c>
      <c r="P83" s="410">
        <f>'SIMUL DB'!O248</f>
        <v>0</v>
      </c>
      <c r="Q83" s="411">
        <f>'SIMUL DB'!O249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DB'!O256</f>
        <v>0</v>
      </c>
      <c r="D84" s="406">
        <f>'SIMUL DB'!O257</f>
        <v>0</v>
      </c>
      <c r="E84" s="407">
        <f t="shared" si="52"/>
        <v>0</v>
      </c>
      <c r="F84" s="407">
        <f t="shared" si="53"/>
        <v>0</v>
      </c>
      <c r="G84" s="408">
        <f>'SIMUL DB'!O258</f>
        <v>0</v>
      </c>
      <c r="H84" s="366">
        <f t="shared" si="54"/>
        <v>554000</v>
      </c>
      <c r="I84" s="385">
        <f t="shared" si="55"/>
        <v>0</v>
      </c>
      <c r="J84" s="386">
        <f>'SIMUL DB'!O259</f>
        <v>0</v>
      </c>
      <c r="K84" s="409">
        <f t="shared" si="56"/>
        <v>0</v>
      </c>
      <c r="L84" s="410">
        <f>'SIMUL DB'!O260</f>
        <v>0</v>
      </c>
      <c r="M84" s="411">
        <f>'SIMUL DB'!O261</f>
        <v>0</v>
      </c>
      <c r="N84" s="385">
        <f t="shared" si="57"/>
        <v>0</v>
      </c>
      <c r="O84" s="385">
        <f t="shared" si="58"/>
        <v>0</v>
      </c>
      <c r="P84" s="410">
        <f>'SIMUL DB'!O262</f>
        <v>0</v>
      </c>
      <c r="Q84" s="411">
        <f>'SIMUL DB'!O263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DB'!O270</f>
        <v>0</v>
      </c>
      <c r="D85" s="410">
        <f>'SIMUL DB'!O271</f>
        <v>0</v>
      </c>
      <c r="E85" s="407">
        <f t="shared" si="52"/>
        <v>0</v>
      </c>
      <c r="F85" s="407">
        <f t="shared" si="53"/>
        <v>0</v>
      </c>
      <c r="G85" s="408">
        <f>'SIMUL DB'!O272</f>
        <v>0</v>
      </c>
      <c r="H85" s="366">
        <f t="shared" si="54"/>
        <v>554000</v>
      </c>
      <c r="I85" s="385">
        <f t="shared" si="55"/>
        <v>0</v>
      </c>
      <c r="J85" s="386">
        <f>'SIMUL DB'!O273</f>
        <v>0</v>
      </c>
      <c r="K85" s="409">
        <f t="shared" si="56"/>
        <v>0</v>
      </c>
      <c r="L85" s="410">
        <f>'SIMUL DB'!O274</f>
        <v>0</v>
      </c>
      <c r="M85" s="411">
        <f>'SIMUL DB'!O275</f>
        <v>0</v>
      </c>
      <c r="N85" s="385">
        <f t="shared" si="57"/>
        <v>0</v>
      </c>
      <c r="O85" s="385">
        <f t="shared" si="58"/>
        <v>0</v>
      </c>
      <c r="P85" s="410">
        <f>'SIMUL DB'!O276</f>
        <v>0</v>
      </c>
      <c r="Q85" s="411">
        <f>'SIMUL DB'!O277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DB'!O284</f>
        <v>0</v>
      </c>
      <c r="D86" s="406">
        <f>'SIMUL DB'!O285</f>
        <v>0</v>
      </c>
      <c r="E86" s="407">
        <f t="shared" si="52"/>
        <v>0</v>
      </c>
      <c r="F86" s="407">
        <f t="shared" si="53"/>
        <v>0</v>
      </c>
      <c r="G86" s="408">
        <f>'SIMUL DB'!O286</f>
        <v>0</v>
      </c>
      <c r="H86" s="366">
        <f t="shared" si="54"/>
        <v>554000</v>
      </c>
      <c r="I86" s="391">
        <f t="shared" si="55"/>
        <v>0</v>
      </c>
      <c r="J86" s="386">
        <f>'SIMUL DB'!O287</f>
        <v>0</v>
      </c>
      <c r="K86" s="409">
        <f t="shared" si="56"/>
        <v>0</v>
      </c>
      <c r="L86" s="410">
        <f>'SIMUL DB'!O288</f>
        <v>0</v>
      </c>
      <c r="M86" s="411">
        <f>'SIMUL DB'!O289</f>
        <v>0</v>
      </c>
      <c r="N86" s="385">
        <f t="shared" si="57"/>
        <v>0</v>
      </c>
      <c r="O86" s="385">
        <f t="shared" si="58"/>
        <v>0</v>
      </c>
      <c r="P86" s="410">
        <f>'SIMUL DB'!O290</f>
        <v>0</v>
      </c>
      <c r="Q86" s="411">
        <f>'SIMUL DB'!O291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f>'SIMUL DB'!O298</f>
        <v>0</v>
      </c>
      <c r="D92" s="410">
        <f>'SIMUL DB'!O299</f>
        <v>0</v>
      </c>
      <c r="E92" s="407">
        <f t="shared" ref="E92:E96" si="70">IF(C92=0,0,K92-U92)</f>
        <v>0</v>
      </c>
      <c r="F92" s="407">
        <f t="shared" ref="F92:F96" si="71">IF(C92=0,0,K92-T92)</f>
        <v>0</v>
      </c>
      <c r="G92" s="408">
        <f>'SIMUL DB'!O300</f>
        <v>0</v>
      </c>
      <c r="H92" s="366">
        <f t="shared" ref="H92:H96" si="72">$C$4*$C$5</f>
        <v>554000</v>
      </c>
      <c r="I92" s="366">
        <f t="shared" ref="I92:I96" si="73">IF(G92="NA",1,H92*G92)</f>
        <v>0</v>
      </c>
      <c r="J92" s="386">
        <f>'SIMUL DB'!O301</f>
        <v>0</v>
      </c>
      <c r="K92" s="409">
        <f t="shared" ref="K92:K96" si="74">I92*J92</f>
        <v>0</v>
      </c>
      <c r="L92" s="410">
        <f>'SIMUL DB'!O302</f>
        <v>0</v>
      </c>
      <c r="M92" s="411">
        <f>'SIMUL DB'!O303</f>
        <v>0</v>
      </c>
      <c r="N92" s="385">
        <f t="shared" ref="N92:N96" si="75">$I92*(1-M92)</f>
        <v>0</v>
      </c>
      <c r="O92" s="385">
        <f t="shared" ref="O92:O96" si="76">$I92*(1-L92)</f>
        <v>0</v>
      </c>
      <c r="P92" s="410">
        <f>'SIMUL DB'!O304</f>
        <v>0</v>
      </c>
      <c r="Q92" s="411">
        <f>'SIMUL DB'!O305</f>
        <v>0</v>
      </c>
      <c r="R92" s="412">
        <f t="shared" ref="R92:R96" si="77">$J92*(1-Q92)</f>
        <v>0</v>
      </c>
      <c r="S92" s="412">
        <f t="shared" ref="S92:S96" si="78">$J92*(1-P92)</f>
        <v>0</v>
      </c>
      <c r="T92" s="407">
        <f t="shared" ref="T92:U92" si="79">R92*N92</f>
        <v>0</v>
      </c>
      <c r="U92" s="383">
        <f t="shared" si="79"/>
        <v>0</v>
      </c>
      <c r="W92" s="244" t="e">
        <f t="shared" ref="W92:W97" si="80">1-(U92/$K92)</f>
        <v>#DIV/0!</v>
      </c>
      <c r="X92" s="413" t="e">
        <f t="shared" ref="X92:X97" si="81">1-(T92/$K92)</f>
        <v>#DIV/0!</v>
      </c>
    </row>
    <row r="93" spans="1:26" ht="15.75" customHeight="1" x14ac:dyDescent="0.2">
      <c r="B93" s="405" t="s">
        <v>189</v>
      </c>
      <c r="C93" s="410">
        <f>'SIMUL DB'!O312</f>
        <v>0</v>
      </c>
      <c r="D93" s="410">
        <f>'SIMUL DB'!O313</f>
        <v>0</v>
      </c>
      <c r="E93" s="407">
        <f t="shared" si="70"/>
        <v>0</v>
      </c>
      <c r="F93" s="407">
        <f t="shared" si="71"/>
        <v>0</v>
      </c>
      <c r="G93" s="408">
        <f>'SIMUL DB'!O314</f>
        <v>0</v>
      </c>
      <c r="H93" s="366">
        <f t="shared" si="72"/>
        <v>554000</v>
      </c>
      <c r="I93" s="385">
        <f t="shared" si="73"/>
        <v>0</v>
      </c>
      <c r="J93" s="386">
        <f>'SIMUL DB'!O315</f>
        <v>0</v>
      </c>
      <c r="K93" s="409">
        <f t="shared" si="74"/>
        <v>0</v>
      </c>
      <c r="L93" s="410">
        <f>'SIMUL DB'!O316</f>
        <v>0</v>
      </c>
      <c r="M93" s="411">
        <f>'SIMUL DB'!O317</f>
        <v>0</v>
      </c>
      <c r="N93" s="385">
        <f t="shared" si="75"/>
        <v>0</v>
      </c>
      <c r="O93" s="385">
        <f t="shared" si="76"/>
        <v>0</v>
      </c>
      <c r="P93" s="410">
        <f>'SIMUL DB'!O318</f>
        <v>0</v>
      </c>
      <c r="Q93" s="411">
        <f>'SIMUL DB'!O319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DB'!O326</f>
        <v>0</v>
      </c>
      <c r="D94" s="410">
        <f>'SIMUL DB'!O327</f>
        <v>0</v>
      </c>
      <c r="E94" s="407">
        <f t="shared" si="70"/>
        <v>0</v>
      </c>
      <c r="F94" s="407">
        <f t="shared" si="71"/>
        <v>0</v>
      </c>
      <c r="G94" s="408">
        <f>'SIMUL DB'!O328</f>
        <v>0</v>
      </c>
      <c r="H94" s="366">
        <f t="shared" si="72"/>
        <v>554000</v>
      </c>
      <c r="I94" s="385">
        <f t="shared" si="73"/>
        <v>0</v>
      </c>
      <c r="J94" s="386">
        <f>'SIMUL DB'!O329</f>
        <v>0</v>
      </c>
      <c r="K94" s="409">
        <f t="shared" si="74"/>
        <v>0</v>
      </c>
      <c r="L94" s="410">
        <f>'SIMUL DB'!O330</f>
        <v>0</v>
      </c>
      <c r="M94" s="411">
        <f>'SIMUL DB'!O331</f>
        <v>0</v>
      </c>
      <c r="N94" s="385">
        <f t="shared" si="75"/>
        <v>0</v>
      </c>
      <c r="O94" s="385">
        <f t="shared" si="76"/>
        <v>0</v>
      </c>
      <c r="P94" s="410">
        <f>'SIMUL DB'!O332</f>
        <v>0</v>
      </c>
      <c r="Q94" s="411">
        <f>'SIMUL DB'!O333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DB'!O340</f>
        <v>0</v>
      </c>
      <c r="D95" s="410">
        <f>'SIMUL DB'!O341</f>
        <v>0</v>
      </c>
      <c r="E95" s="407">
        <f t="shared" si="70"/>
        <v>0</v>
      </c>
      <c r="F95" s="407">
        <f t="shared" si="71"/>
        <v>0</v>
      </c>
      <c r="G95" s="408">
        <f>'SIMUL DB'!O342</f>
        <v>0</v>
      </c>
      <c r="H95" s="366">
        <f t="shared" si="72"/>
        <v>554000</v>
      </c>
      <c r="I95" s="385">
        <f t="shared" si="73"/>
        <v>0</v>
      </c>
      <c r="J95" s="386">
        <f>'SIMUL DB'!O343</f>
        <v>0</v>
      </c>
      <c r="K95" s="409">
        <f t="shared" si="74"/>
        <v>0</v>
      </c>
      <c r="L95" s="410">
        <f>'SIMUL DB'!O344</f>
        <v>0</v>
      </c>
      <c r="M95" s="411">
        <f>'SIMUL DB'!O345</f>
        <v>0</v>
      </c>
      <c r="N95" s="385">
        <f t="shared" si="75"/>
        <v>0</v>
      </c>
      <c r="O95" s="385">
        <f t="shared" si="76"/>
        <v>0</v>
      </c>
      <c r="P95" s="410">
        <f>'SIMUL DB'!O346</f>
        <v>0</v>
      </c>
      <c r="Q95" s="411">
        <f>'SIMUL DB'!O347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DB'!O354</f>
        <v>0</v>
      </c>
      <c r="D96" s="410">
        <f>'SIMUL DB'!O355</f>
        <v>0</v>
      </c>
      <c r="E96" s="407">
        <f t="shared" si="70"/>
        <v>0</v>
      </c>
      <c r="F96" s="407">
        <f t="shared" si="71"/>
        <v>0</v>
      </c>
      <c r="G96" s="408">
        <f>'SIMUL DB'!O356</f>
        <v>0</v>
      </c>
      <c r="H96" s="366">
        <f t="shared" si="72"/>
        <v>554000</v>
      </c>
      <c r="I96" s="391">
        <f t="shared" si="73"/>
        <v>0</v>
      </c>
      <c r="J96" s="386">
        <f>'SIMUL DB'!O357</f>
        <v>0</v>
      </c>
      <c r="K96" s="409">
        <f t="shared" si="74"/>
        <v>0</v>
      </c>
      <c r="L96" s="410">
        <f>'SIMUL DB'!O358</f>
        <v>0</v>
      </c>
      <c r="M96" s="411">
        <f>'SIMUL DB'!O359</f>
        <v>0</v>
      </c>
      <c r="N96" s="385">
        <f t="shared" si="75"/>
        <v>0</v>
      </c>
      <c r="O96" s="385">
        <f t="shared" si="76"/>
        <v>0</v>
      </c>
      <c r="P96" s="410">
        <f>'SIMUL DB'!O360</f>
        <v>0</v>
      </c>
      <c r="Q96" s="411">
        <f>'SIMUL DB'!O361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0</v>
      </c>
      <c r="F97" s="421">
        <f t="shared" si="86"/>
        <v>0</v>
      </c>
      <c r="G97" s="419"/>
      <c r="H97" s="422"/>
      <c r="I97" s="423"/>
      <c r="J97" s="68"/>
      <c r="K97" s="425">
        <f>SUM(K92:K96)</f>
        <v>0</v>
      </c>
      <c r="L97" s="419"/>
      <c r="M97" s="424"/>
      <c r="N97" s="424"/>
      <c r="O97" s="420"/>
      <c r="P97" s="419"/>
      <c r="Q97" s="424"/>
      <c r="R97" s="424"/>
      <c r="S97" s="426"/>
      <c r="T97" s="421">
        <f t="shared" ref="T97:U97" si="87">SUM(T92:T96)</f>
        <v>0</v>
      </c>
      <c r="U97" s="426">
        <f t="shared" si="87"/>
        <v>0</v>
      </c>
      <c r="V97" s="68"/>
      <c r="W97" s="248" t="e">
        <f t="shared" si="80"/>
        <v>#DIV/0!</v>
      </c>
      <c r="X97" s="427" t="e">
        <f t="shared" si="81"/>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62.140625" customWidth="1"/>
    <col min="3" max="3" width="34.7109375" customWidth="1"/>
    <col min="4" max="4" width="25.7109375" customWidth="1"/>
    <col min="5" max="5" width="16" customWidth="1"/>
    <col min="6" max="6" width="17" customWidth="1"/>
    <col min="7" max="8" width="17.7109375" customWidth="1"/>
    <col min="9" max="9" width="10.140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DB'!P1</f>
        <v xml:space="preserve">5. Environmental Monitoring </v>
      </c>
      <c r="G2" s="288"/>
    </row>
    <row r="3" spans="1:26" ht="15.75" customHeight="1" x14ac:dyDescent="0.2">
      <c r="B3" s="291" t="s">
        <v>627</v>
      </c>
      <c r="C3" s="352" t="str">
        <f>'SIMUL DB'!P2</f>
        <v xml:space="preserve">11. Air Quality Sensor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 xml:space="preserve">Group 5. Environmental Monitoring  / 11. Air Quality Sensor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Air Quality Sensor  #</v>
      </c>
      <c r="C12" s="304">
        <f t="shared" ref="C12:D12" si="1">$H45</f>
        <v>55400</v>
      </c>
      <c r="D12" s="305">
        <f t="shared" si="1"/>
        <v>55400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28265000</v>
      </c>
      <c r="D13" s="120">
        <f t="shared" si="2"/>
        <v>58750120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11090000</v>
      </c>
      <c r="D14" s="314">
        <f t="shared" si="3"/>
        <v>17199000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17175000</v>
      </c>
      <c r="D15" s="316">
        <f t="shared" si="4"/>
        <v>41551120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1994568</v>
      </c>
      <c r="D16" s="319">
        <f t="shared" si="5"/>
        <v>2659968</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323">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outlineLevel="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-1994568</v>
      </c>
      <c r="D29" s="330">
        <f t="shared" si="20"/>
        <v>-2659968</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361651.1999999999</v>
      </c>
      <c r="D30" s="363">
        <f t="shared" si="21"/>
        <v>723302.39999999991</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outlineLevel="1" x14ac:dyDescent="0.2">
      <c r="A31" s="13"/>
      <c r="B31" s="331" t="str">
        <f t="shared" ref="B31:B35" si="22">C92</f>
        <v>Carbon savings</v>
      </c>
      <c r="C31" s="106">
        <f t="shared" ref="C31:D31" si="23">E92*12</f>
        <v>361651.1999999999</v>
      </c>
      <c r="D31" s="314">
        <f t="shared" si="23"/>
        <v>723302.39999999991</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-1632916.8</v>
      </c>
      <c r="D36" s="334">
        <f t="shared" si="28"/>
        <v>-1936665.6000000001</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51.01985559566787</v>
      </c>
      <c r="D38" s="338">
        <f t="shared" si="29"/>
        <v>106.04714801444044</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-7.0566707942685297E-2</v>
      </c>
      <c r="D39" s="340">
        <f t="shared" si="30"/>
        <v>-4.5275958585276083E-2</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-5.7771689368476917E-2</v>
      </c>
      <c r="D40" s="344">
        <f t="shared" si="31"/>
        <v>-3.2964453519414093E-2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DB'!P3</f>
        <v xml:space="preserve">Air Quality Sensor </v>
      </c>
      <c r="D45" s="377">
        <f t="shared" ref="D45:D49" si="32">H45*I45</f>
        <v>11080000</v>
      </c>
      <c r="E45" s="378">
        <f t="shared" ref="E45:E49" si="33">H45*J45</f>
        <v>17174000</v>
      </c>
      <c r="F45" s="379">
        <f>'SIMUL DB'!P6</f>
        <v>0.1</v>
      </c>
      <c r="G45" s="366">
        <f t="shared" ref="G45:G49" si="34">$C$4*$C$5</f>
        <v>554000</v>
      </c>
      <c r="H45" s="366">
        <f t="shared" ref="H45:H49" si="35">IF(F45="NA",1,G45*F45)</f>
        <v>55400</v>
      </c>
      <c r="I45" s="380">
        <f>'SIMUL DB'!P7</f>
        <v>200</v>
      </c>
      <c r="J45" s="380">
        <f>'SIMUL DB'!P8</f>
        <v>310</v>
      </c>
    </row>
    <row r="46" spans="1:26" ht="15.75" customHeight="1" x14ac:dyDescent="0.2">
      <c r="B46" s="336" t="s">
        <v>189</v>
      </c>
      <c r="C46" s="381" t="str">
        <f>'SIMUL DB'!P15</f>
        <v>Software tool</v>
      </c>
      <c r="D46" s="382">
        <f t="shared" si="32"/>
        <v>10000</v>
      </c>
      <c r="E46" s="383">
        <f t="shared" si="33"/>
        <v>25000</v>
      </c>
      <c r="F46" s="384" t="str">
        <f>'SIMUL DB'!P18</f>
        <v>NA</v>
      </c>
      <c r="G46" s="366">
        <f t="shared" si="34"/>
        <v>554000</v>
      </c>
      <c r="H46" s="385">
        <f t="shared" si="35"/>
        <v>1</v>
      </c>
      <c r="I46" s="386">
        <f>'SIMUL DB'!P19</f>
        <v>10000</v>
      </c>
      <c r="J46" s="386">
        <f>'SIMUL DB'!P20</f>
        <v>25000</v>
      </c>
    </row>
    <row r="47" spans="1:26" ht="15.75" customHeight="1" x14ac:dyDescent="0.2">
      <c r="B47" s="336" t="s">
        <v>254</v>
      </c>
      <c r="C47" s="381">
        <f>'SIMUL DB'!P27</f>
        <v>0</v>
      </c>
      <c r="D47" s="382">
        <f t="shared" si="32"/>
        <v>0</v>
      </c>
      <c r="E47" s="383">
        <f t="shared" si="33"/>
        <v>0</v>
      </c>
      <c r="F47" s="384">
        <f>'SIMUL DB'!P30</f>
        <v>0</v>
      </c>
      <c r="G47" s="366">
        <f t="shared" si="34"/>
        <v>554000</v>
      </c>
      <c r="H47" s="385">
        <f t="shared" si="35"/>
        <v>0</v>
      </c>
      <c r="I47" s="386">
        <f>'SIMUL DB'!P31</f>
        <v>0</v>
      </c>
      <c r="J47" s="386">
        <f>'SIMUL DB'!P32</f>
        <v>0</v>
      </c>
    </row>
    <row r="48" spans="1:26" ht="15.75" customHeight="1" x14ac:dyDescent="0.2">
      <c r="B48" s="336" t="s">
        <v>272</v>
      </c>
      <c r="C48" s="381">
        <f>'SIMUL DB'!P39</f>
        <v>0</v>
      </c>
      <c r="D48" s="382">
        <f t="shared" si="32"/>
        <v>0</v>
      </c>
      <c r="E48" s="383">
        <f t="shared" si="33"/>
        <v>0</v>
      </c>
      <c r="F48" s="384">
        <f>'SIMUL DB'!P42</f>
        <v>0</v>
      </c>
      <c r="G48" s="366">
        <f t="shared" si="34"/>
        <v>554000</v>
      </c>
      <c r="H48" s="385">
        <f t="shared" si="35"/>
        <v>0</v>
      </c>
      <c r="I48" s="386">
        <f>'SIMUL DB'!P43</f>
        <v>0</v>
      </c>
      <c r="J48" s="386">
        <f>'SIMUL DB'!P44</f>
        <v>0</v>
      </c>
    </row>
    <row r="49" spans="1:26" ht="15.75" customHeight="1" x14ac:dyDescent="0.2">
      <c r="B49" s="387" t="s">
        <v>273</v>
      </c>
      <c r="C49" s="381">
        <f>'SIMUL DB'!P51</f>
        <v>0</v>
      </c>
      <c r="D49" s="388">
        <f t="shared" si="32"/>
        <v>0</v>
      </c>
      <c r="E49" s="389">
        <f t="shared" si="33"/>
        <v>0</v>
      </c>
      <c r="F49" s="390">
        <f>'SIMUL DB'!P54</f>
        <v>0</v>
      </c>
      <c r="G49" s="366">
        <f t="shared" si="34"/>
        <v>554000</v>
      </c>
      <c r="H49" s="391">
        <f t="shared" si="35"/>
        <v>0</v>
      </c>
      <c r="I49" s="392">
        <f>'SIMUL DB'!P55</f>
        <v>0</v>
      </c>
      <c r="J49" s="392">
        <f>'SIMUL DB'!P56</f>
        <v>0</v>
      </c>
    </row>
    <row r="50" spans="1:26" ht="15.75" customHeight="1" x14ac:dyDescent="0.2">
      <c r="B50" s="328" t="s">
        <v>989</v>
      </c>
      <c r="C50" s="90"/>
      <c r="D50" s="393">
        <f t="shared" ref="D50:E50" si="36">SUM(D45:D49)</f>
        <v>11090000</v>
      </c>
      <c r="E50" s="394">
        <f t="shared" si="36"/>
        <v>17199000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DB'!P63</f>
        <v>Installation of the sensor</v>
      </c>
      <c r="D54" s="377">
        <f t="shared" ref="D54:D58" si="37">H54*I54</f>
        <v>17174000</v>
      </c>
      <c r="E54" s="378">
        <f t="shared" ref="E54:E58" si="38">H54*J54</f>
        <v>41550000</v>
      </c>
      <c r="F54" s="379">
        <f>'SIMUL DB'!P65</f>
        <v>0.1</v>
      </c>
      <c r="G54" s="366">
        <f t="shared" ref="G54:G58" si="39">$C$4*$C$5</f>
        <v>554000</v>
      </c>
      <c r="H54" s="366">
        <f t="shared" ref="H54:H58" si="40">IF(F54="NA",1,G54*F54)</f>
        <v>55400</v>
      </c>
      <c r="I54" s="380">
        <f>'SIMUL DB'!P66</f>
        <v>310</v>
      </c>
      <c r="J54" s="380">
        <f>'SIMUL DB'!P67</f>
        <v>750</v>
      </c>
    </row>
    <row r="55" spans="1:26" ht="15.75" customHeight="1" x14ac:dyDescent="0.2">
      <c r="B55" s="336" t="s">
        <v>189</v>
      </c>
      <c r="C55" s="376" t="str">
        <f>'SIMUL DB'!P74</f>
        <v>Software installation</v>
      </c>
      <c r="D55" s="382">
        <f t="shared" si="37"/>
        <v>1000</v>
      </c>
      <c r="E55" s="383">
        <f t="shared" si="38"/>
        <v>1120</v>
      </c>
      <c r="F55" s="384" t="str">
        <f>'SIMUL DB'!P76</f>
        <v>NA</v>
      </c>
      <c r="G55" s="366">
        <f t="shared" si="39"/>
        <v>554000</v>
      </c>
      <c r="H55" s="385">
        <f t="shared" si="40"/>
        <v>1</v>
      </c>
      <c r="I55" s="386">
        <f>'SIMUL DB'!P77</f>
        <v>1000</v>
      </c>
      <c r="J55" s="386">
        <f>'SIMUL DB'!P78</f>
        <v>1120</v>
      </c>
    </row>
    <row r="56" spans="1:26" ht="15.75" customHeight="1" x14ac:dyDescent="0.2">
      <c r="B56" s="336" t="s">
        <v>254</v>
      </c>
      <c r="C56" s="376">
        <f>'SIMUL DB'!P85</f>
        <v>0</v>
      </c>
      <c r="D56" s="382">
        <f t="shared" si="37"/>
        <v>0</v>
      </c>
      <c r="E56" s="383">
        <f t="shared" si="38"/>
        <v>0</v>
      </c>
      <c r="F56" s="384">
        <f>'SIMUL DB'!P87</f>
        <v>0</v>
      </c>
      <c r="G56" s="366">
        <f t="shared" si="39"/>
        <v>554000</v>
      </c>
      <c r="H56" s="385">
        <f t="shared" si="40"/>
        <v>0</v>
      </c>
      <c r="I56" s="386">
        <f>'SIMUL DB'!P88</f>
        <v>0</v>
      </c>
      <c r="J56" s="386">
        <f>'SIMUL DB'!P89</f>
        <v>0</v>
      </c>
    </row>
    <row r="57" spans="1:26" ht="15.75" customHeight="1" x14ac:dyDescent="0.2">
      <c r="B57" s="336" t="s">
        <v>272</v>
      </c>
      <c r="C57" s="376">
        <f>'SIMUL DB'!P96</f>
        <v>0</v>
      </c>
      <c r="D57" s="382">
        <f t="shared" si="37"/>
        <v>0</v>
      </c>
      <c r="E57" s="383">
        <f t="shared" si="38"/>
        <v>0</v>
      </c>
      <c r="F57" s="384">
        <f>'SIMUL DB'!P98</f>
        <v>0</v>
      </c>
      <c r="G57" s="366">
        <f t="shared" si="39"/>
        <v>554000</v>
      </c>
      <c r="H57" s="385">
        <f t="shared" si="40"/>
        <v>0</v>
      </c>
      <c r="I57" s="386">
        <f>'SIMUL DB'!P99</f>
        <v>0</v>
      </c>
      <c r="J57" s="386">
        <f>'SIMUL DB'!P100</f>
        <v>0</v>
      </c>
    </row>
    <row r="58" spans="1:26" ht="15.75" customHeight="1" x14ac:dyDescent="0.2">
      <c r="B58" s="387" t="s">
        <v>273</v>
      </c>
      <c r="C58" s="376">
        <f>'SIMUL DB'!P107</f>
        <v>0</v>
      </c>
      <c r="D58" s="388">
        <f t="shared" si="37"/>
        <v>0</v>
      </c>
      <c r="E58" s="389">
        <f t="shared" si="38"/>
        <v>0</v>
      </c>
      <c r="F58" s="390">
        <f>'SIMUL DB'!P109</f>
        <v>0</v>
      </c>
      <c r="G58" s="366">
        <f t="shared" si="39"/>
        <v>554000</v>
      </c>
      <c r="H58" s="391">
        <f t="shared" si="40"/>
        <v>0</v>
      </c>
      <c r="I58" s="392">
        <f>'SIMUL DB'!P110</f>
        <v>0</v>
      </c>
      <c r="J58" s="392">
        <f>'SIMUL DB'!P111</f>
        <v>0</v>
      </c>
    </row>
    <row r="59" spans="1:26" ht="15.75" customHeight="1" x14ac:dyDescent="0.2">
      <c r="B59" s="328" t="s">
        <v>989</v>
      </c>
      <c r="C59" s="90"/>
      <c r="D59" s="393">
        <f t="shared" ref="D59:E59" si="41">SUM(D54:D58)</f>
        <v>17175000</v>
      </c>
      <c r="E59" s="394">
        <f t="shared" si="41"/>
        <v>41551120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DB'!P118</f>
        <v>Maintenance of the Air Quality Sensor</v>
      </c>
      <c r="D63" s="377">
        <f t="shared" ref="D63:D67" si="42">H63*I63</f>
        <v>166200</v>
      </c>
      <c r="E63" s="378">
        <f t="shared" ref="E63:E67" si="43">H63*J63</f>
        <v>221600</v>
      </c>
      <c r="F63" s="384">
        <f>'SIMUL DB'!P120</f>
        <v>0.1</v>
      </c>
      <c r="G63" s="366">
        <f t="shared" ref="G63:G67" si="44">$C$4*$C$5</f>
        <v>554000</v>
      </c>
      <c r="H63" s="366">
        <f t="shared" ref="H63:H67" si="45">IF(F63="NA",1,G63*F63)</f>
        <v>55400</v>
      </c>
      <c r="I63" s="380">
        <f>'SIMUL DB'!P121</f>
        <v>3</v>
      </c>
      <c r="J63" s="380">
        <f>'SIMUL DB'!P122</f>
        <v>4</v>
      </c>
    </row>
    <row r="64" spans="1:26" ht="15.75" customHeight="1" x14ac:dyDescent="0.2">
      <c r="B64" s="336" t="s">
        <v>189</v>
      </c>
      <c r="C64" s="376" t="str">
        <f>'SIMUL DB'!P129</f>
        <v>Maintenance of the software</v>
      </c>
      <c r="D64" s="382">
        <f t="shared" si="42"/>
        <v>14</v>
      </c>
      <c r="E64" s="383">
        <f t="shared" si="43"/>
        <v>64</v>
      </c>
      <c r="F64" s="384" t="str">
        <f>'SIMUL DB'!P131</f>
        <v>NA</v>
      </c>
      <c r="G64" s="366">
        <f t="shared" si="44"/>
        <v>554000</v>
      </c>
      <c r="H64" s="385">
        <f t="shared" si="45"/>
        <v>1</v>
      </c>
      <c r="I64" s="386">
        <f>'SIMUL DB'!P132</f>
        <v>14</v>
      </c>
      <c r="J64" s="386">
        <f>'SIMUL DB'!P133</f>
        <v>64</v>
      </c>
    </row>
    <row r="65" spans="1:26" ht="15.75" customHeight="1" x14ac:dyDescent="0.2">
      <c r="B65" s="336" t="s">
        <v>254</v>
      </c>
      <c r="C65" s="376">
        <f>'SIMUL DB'!P140</f>
        <v>0</v>
      </c>
      <c r="D65" s="382">
        <f t="shared" si="42"/>
        <v>0</v>
      </c>
      <c r="E65" s="383">
        <f t="shared" si="43"/>
        <v>0</v>
      </c>
      <c r="F65" s="384">
        <f>'SIMUL DB'!P142</f>
        <v>0</v>
      </c>
      <c r="G65" s="366">
        <f t="shared" si="44"/>
        <v>554000</v>
      </c>
      <c r="H65" s="385">
        <f t="shared" si="45"/>
        <v>0</v>
      </c>
      <c r="I65" s="386">
        <f>'SIMUL DB'!P143</f>
        <v>0</v>
      </c>
      <c r="J65" s="386">
        <f>'SIMUL DB'!P144</f>
        <v>0</v>
      </c>
    </row>
    <row r="66" spans="1:26" ht="15.75" customHeight="1" x14ac:dyDescent="0.2">
      <c r="B66" s="336" t="s">
        <v>272</v>
      </c>
      <c r="C66" s="376">
        <f>'SIMUL DB'!P151</f>
        <v>0</v>
      </c>
      <c r="D66" s="382">
        <f t="shared" si="42"/>
        <v>0</v>
      </c>
      <c r="E66" s="383">
        <f t="shared" si="43"/>
        <v>0</v>
      </c>
      <c r="F66" s="384">
        <f>'SIMUL DB'!P153</f>
        <v>0</v>
      </c>
      <c r="G66" s="366">
        <f t="shared" si="44"/>
        <v>554000</v>
      </c>
      <c r="H66" s="385">
        <f t="shared" si="45"/>
        <v>0</v>
      </c>
      <c r="I66" s="386">
        <f>'SIMUL DB'!P154</f>
        <v>0</v>
      </c>
      <c r="J66" s="386">
        <f>'SIMUL DB'!P155</f>
        <v>0</v>
      </c>
    </row>
    <row r="67" spans="1:26" ht="15.75" customHeight="1" x14ac:dyDescent="0.2">
      <c r="B67" s="387" t="s">
        <v>273</v>
      </c>
      <c r="C67" s="381">
        <f>'SIMUL DB'!P162</f>
        <v>0</v>
      </c>
      <c r="D67" s="388">
        <f t="shared" si="42"/>
        <v>0</v>
      </c>
      <c r="E67" s="389">
        <f t="shared" si="43"/>
        <v>0</v>
      </c>
      <c r="F67" s="390">
        <f>'SIMUL DB'!P164</f>
        <v>0</v>
      </c>
      <c r="G67" s="366">
        <f t="shared" si="44"/>
        <v>554000</v>
      </c>
      <c r="H67" s="391">
        <f t="shared" si="45"/>
        <v>0</v>
      </c>
      <c r="I67" s="392">
        <f>'SIMUL DB'!P165</f>
        <v>0</v>
      </c>
      <c r="J67" s="392">
        <f>'SIMUL DB'!P166</f>
        <v>0</v>
      </c>
    </row>
    <row r="68" spans="1:26" ht="15.75" customHeight="1" x14ac:dyDescent="0.2">
      <c r="B68" s="328" t="s">
        <v>989</v>
      </c>
      <c r="C68" s="90"/>
      <c r="D68" s="393">
        <f t="shared" ref="D68:E68" si="46">SUM(D63:D67)</f>
        <v>166214</v>
      </c>
      <c r="E68" s="394">
        <f t="shared" si="46"/>
        <v>221664</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DB'!P173</f>
        <v>0</v>
      </c>
      <c r="D72" s="377">
        <f t="shared" ref="D72:D76" si="47">H72*I72</f>
        <v>0</v>
      </c>
      <c r="E72" s="378">
        <f t="shared" ref="E72:E76" si="48">H72*J72</f>
        <v>0</v>
      </c>
      <c r="F72" s="379">
        <f>'SIMUL DB'!P175</f>
        <v>0</v>
      </c>
      <c r="G72" s="366">
        <f t="shared" ref="G72:G76" si="49">$C$4*$C$5</f>
        <v>554000</v>
      </c>
      <c r="H72" s="366">
        <f t="shared" ref="H72:H76" si="50">IF(F72="NA",1,G72*F72)</f>
        <v>0</v>
      </c>
      <c r="I72" s="380">
        <f>'SIMUL DB'!P176</f>
        <v>0</v>
      </c>
      <c r="J72" s="380">
        <f>'SIMUL DB'!P177</f>
        <v>0</v>
      </c>
    </row>
    <row r="73" spans="1:26" ht="15.75" customHeight="1" x14ac:dyDescent="0.2">
      <c r="B73" s="336" t="s">
        <v>189</v>
      </c>
      <c r="C73" s="381">
        <f>'SIMUL DB'!P184</f>
        <v>0</v>
      </c>
      <c r="D73" s="382">
        <f t="shared" si="47"/>
        <v>0</v>
      </c>
      <c r="E73" s="383">
        <f t="shared" si="48"/>
        <v>0</v>
      </c>
      <c r="F73" s="384">
        <f>'SIMUL DB'!P186</f>
        <v>0</v>
      </c>
      <c r="G73" s="366">
        <f t="shared" si="49"/>
        <v>554000</v>
      </c>
      <c r="H73" s="385">
        <f t="shared" si="50"/>
        <v>0</v>
      </c>
      <c r="I73" s="386">
        <f>'SIMUL DB'!P187</f>
        <v>0</v>
      </c>
      <c r="J73" s="386">
        <f>'SIMUL DB'!P188</f>
        <v>0</v>
      </c>
    </row>
    <row r="74" spans="1:26" ht="15.75" customHeight="1" x14ac:dyDescent="0.2">
      <c r="B74" s="336" t="s">
        <v>254</v>
      </c>
      <c r="C74" s="376">
        <f>'SIMUL DB'!P195</f>
        <v>0</v>
      </c>
      <c r="D74" s="382">
        <f t="shared" si="47"/>
        <v>0</v>
      </c>
      <c r="E74" s="383">
        <f t="shared" si="48"/>
        <v>0</v>
      </c>
      <c r="F74" s="384">
        <f>'SIMUL DB'!P197</f>
        <v>0</v>
      </c>
      <c r="G74" s="366">
        <f t="shared" si="49"/>
        <v>554000</v>
      </c>
      <c r="H74" s="385">
        <f t="shared" si="50"/>
        <v>0</v>
      </c>
      <c r="I74" s="386">
        <f>'SIMUL DB'!P198</f>
        <v>0</v>
      </c>
      <c r="J74" s="386">
        <f>'SIMUL DB'!P199</f>
        <v>0</v>
      </c>
    </row>
    <row r="75" spans="1:26" ht="15.75" customHeight="1" x14ac:dyDescent="0.2">
      <c r="B75" s="336" t="s">
        <v>272</v>
      </c>
      <c r="C75" s="376">
        <f>'SIMUL DB'!P206</f>
        <v>0</v>
      </c>
      <c r="D75" s="382">
        <f t="shared" si="47"/>
        <v>0</v>
      </c>
      <c r="E75" s="383">
        <f t="shared" si="48"/>
        <v>0</v>
      </c>
      <c r="F75" s="384">
        <f>'SIMUL DB'!P208</f>
        <v>0</v>
      </c>
      <c r="G75" s="366">
        <f t="shared" si="49"/>
        <v>554000</v>
      </c>
      <c r="H75" s="385">
        <f t="shared" si="50"/>
        <v>0</v>
      </c>
      <c r="I75" s="386">
        <f>'SIMUL DB'!P209</f>
        <v>0</v>
      </c>
      <c r="J75" s="386">
        <f>'SIMUL DB'!P210</f>
        <v>0</v>
      </c>
    </row>
    <row r="76" spans="1:26" ht="15.75" customHeight="1" x14ac:dyDescent="0.2">
      <c r="B76" s="387" t="s">
        <v>273</v>
      </c>
      <c r="C76" s="376">
        <f>'SIMUL DB'!P217</f>
        <v>0</v>
      </c>
      <c r="D76" s="388">
        <f t="shared" si="47"/>
        <v>0</v>
      </c>
      <c r="E76" s="389">
        <f t="shared" si="48"/>
        <v>0</v>
      </c>
      <c r="F76" s="390">
        <f>'SIMUL DB'!P219</f>
        <v>0</v>
      </c>
      <c r="G76" s="366">
        <f t="shared" si="49"/>
        <v>554000</v>
      </c>
      <c r="H76" s="391">
        <f t="shared" si="50"/>
        <v>0</v>
      </c>
      <c r="I76" s="392">
        <f>'SIMUL DB'!P220</f>
        <v>0</v>
      </c>
      <c r="J76" s="392">
        <f>'SIMUL DB'!P221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DB'!P228</f>
        <v>0</v>
      </c>
      <c r="D82" s="406">
        <f>'SIMUL DB'!P229</f>
        <v>0</v>
      </c>
      <c r="E82" s="407">
        <f t="shared" ref="E82:E86" si="52">IF(C82=0,0,K82-U82)</f>
        <v>0</v>
      </c>
      <c r="F82" s="407">
        <f t="shared" ref="F82:F86" si="53">IF(C82=0,0,K82-T82)</f>
        <v>0</v>
      </c>
      <c r="G82" s="408">
        <f>'SIMUL DB'!P230</f>
        <v>0</v>
      </c>
      <c r="H82" s="366">
        <f t="shared" ref="H82:H86" si="54">$C$4*$C$5</f>
        <v>554000</v>
      </c>
      <c r="I82" s="366">
        <f t="shared" ref="I82:I86" si="55">IF(G82="NA",1,H82*G82)</f>
        <v>0</v>
      </c>
      <c r="J82" s="386">
        <f>'SIMUL DB'!P231</f>
        <v>0</v>
      </c>
      <c r="K82" s="409">
        <f t="shared" ref="K82:K86" si="56">I82*J82</f>
        <v>0</v>
      </c>
      <c r="L82" s="410">
        <f>'SIMUL DB'!P232</f>
        <v>0</v>
      </c>
      <c r="M82" s="411">
        <f>'SIMUL DB'!P233</f>
        <v>0</v>
      </c>
      <c r="N82" s="385">
        <f t="shared" ref="N82:N86" si="57">$I82*(1-M82)</f>
        <v>0</v>
      </c>
      <c r="O82" s="385">
        <f t="shared" ref="O82:O86" si="58">$I82*(1-L82)</f>
        <v>0</v>
      </c>
      <c r="P82" s="410">
        <f>'SIMUL DB'!P234</f>
        <v>0</v>
      </c>
      <c r="Q82" s="411">
        <f>'SIMUL DB'!P235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DB'!P242</f>
        <v>0</v>
      </c>
      <c r="D83" s="410">
        <f>'SIMUL DB'!P243</f>
        <v>0</v>
      </c>
      <c r="E83" s="407">
        <f t="shared" si="52"/>
        <v>0</v>
      </c>
      <c r="F83" s="407">
        <f t="shared" si="53"/>
        <v>0</v>
      </c>
      <c r="G83" s="408">
        <f>'SIMUL DB'!P244</f>
        <v>0</v>
      </c>
      <c r="H83" s="366">
        <f t="shared" si="54"/>
        <v>554000</v>
      </c>
      <c r="I83" s="385">
        <f t="shared" si="55"/>
        <v>0</v>
      </c>
      <c r="J83" s="386">
        <f>'SIMUL DB'!P245</f>
        <v>0</v>
      </c>
      <c r="K83" s="409">
        <f t="shared" si="56"/>
        <v>0</v>
      </c>
      <c r="L83" s="410">
        <f>'SIMUL DB'!P246</f>
        <v>0</v>
      </c>
      <c r="M83" s="411">
        <f>'SIMUL DB'!P247</f>
        <v>0</v>
      </c>
      <c r="N83" s="385">
        <f t="shared" si="57"/>
        <v>0</v>
      </c>
      <c r="O83" s="385">
        <f t="shared" si="58"/>
        <v>0</v>
      </c>
      <c r="P83" s="410">
        <f>'SIMUL DB'!P248</f>
        <v>0</v>
      </c>
      <c r="Q83" s="411">
        <f>'SIMUL DB'!P249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DB'!P256</f>
        <v>0</v>
      </c>
      <c r="D84" s="406">
        <f>'SIMUL DB'!P257</f>
        <v>0</v>
      </c>
      <c r="E84" s="407">
        <f t="shared" si="52"/>
        <v>0</v>
      </c>
      <c r="F84" s="407">
        <f t="shared" si="53"/>
        <v>0</v>
      </c>
      <c r="G84" s="408">
        <f>'SIMUL DB'!P258</f>
        <v>0</v>
      </c>
      <c r="H84" s="366">
        <f t="shared" si="54"/>
        <v>554000</v>
      </c>
      <c r="I84" s="385">
        <f t="shared" si="55"/>
        <v>0</v>
      </c>
      <c r="J84" s="386">
        <f>'SIMUL DB'!P259</f>
        <v>0</v>
      </c>
      <c r="K84" s="409">
        <f t="shared" si="56"/>
        <v>0</v>
      </c>
      <c r="L84" s="410">
        <f>'SIMUL DB'!P260</f>
        <v>0</v>
      </c>
      <c r="M84" s="411">
        <f>'SIMUL DB'!P261</f>
        <v>0</v>
      </c>
      <c r="N84" s="385">
        <f t="shared" si="57"/>
        <v>0</v>
      </c>
      <c r="O84" s="385">
        <f t="shared" si="58"/>
        <v>0</v>
      </c>
      <c r="P84" s="410">
        <f>'SIMUL DB'!P262</f>
        <v>0</v>
      </c>
      <c r="Q84" s="411">
        <f>'SIMUL DB'!P263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DB'!P270</f>
        <v>0</v>
      </c>
      <c r="D85" s="410">
        <f>'SIMUL DB'!P271</f>
        <v>0</v>
      </c>
      <c r="E85" s="407">
        <f t="shared" si="52"/>
        <v>0</v>
      </c>
      <c r="F85" s="407">
        <f t="shared" si="53"/>
        <v>0</v>
      </c>
      <c r="G85" s="408">
        <f>'SIMUL DB'!P272</f>
        <v>0</v>
      </c>
      <c r="H85" s="366">
        <f t="shared" si="54"/>
        <v>554000</v>
      </c>
      <c r="I85" s="385">
        <f t="shared" si="55"/>
        <v>0</v>
      </c>
      <c r="J85" s="386">
        <f>'SIMUL DB'!P273</f>
        <v>0</v>
      </c>
      <c r="K85" s="409">
        <f t="shared" si="56"/>
        <v>0</v>
      </c>
      <c r="L85" s="410">
        <f>'SIMUL DB'!P274</f>
        <v>0</v>
      </c>
      <c r="M85" s="411">
        <f>'SIMUL DB'!P275</f>
        <v>0</v>
      </c>
      <c r="N85" s="385">
        <f t="shared" si="57"/>
        <v>0</v>
      </c>
      <c r="O85" s="385">
        <f t="shared" si="58"/>
        <v>0</v>
      </c>
      <c r="P85" s="410">
        <f>'SIMUL DB'!P276</f>
        <v>0</v>
      </c>
      <c r="Q85" s="411">
        <f>'SIMUL DB'!P277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DB'!P284</f>
        <v>0</v>
      </c>
      <c r="D86" s="406">
        <f>'SIMUL DB'!P285</f>
        <v>0</v>
      </c>
      <c r="E86" s="407">
        <f t="shared" si="52"/>
        <v>0</v>
      </c>
      <c r="F86" s="407">
        <f t="shared" si="53"/>
        <v>0</v>
      </c>
      <c r="G86" s="408">
        <f>'SIMUL DB'!P286</f>
        <v>0</v>
      </c>
      <c r="H86" s="366">
        <f t="shared" si="54"/>
        <v>554000</v>
      </c>
      <c r="I86" s="391">
        <f t="shared" si="55"/>
        <v>0</v>
      </c>
      <c r="J86" s="386">
        <f>'SIMUL DB'!P287</f>
        <v>0</v>
      </c>
      <c r="K86" s="409">
        <f t="shared" si="56"/>
        <v>0</v>
      </c>
      <c r="L86" s="410">
        <f>'SIMUL DB'!P288</f>
        <v>0</v>
      </c>
      <c r="M86" s="411">
        <f>'SIMUL DB'!P289</f>
        <v>0</v>
      </c>
      <c r="N86" s="385">
        <f t="shared" si="57"/>
        <v>0</v>
      </c>
      <c r="O86" s="385">
        <f t="shared" si="58"/>
        <v>0</v>
      </c>
      <c r="P86" s="410">
        <f>'SIMUL DB'!P290</f>
        <v>0</v>
      </c>
      <c r="Q86" s="411">
        <f>'SIMUL DB'!P291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t="str">
        <f>'SIMUL DB'!P298</f>
        <v>Carbon savings</v>
      </c>
      <c r="D92" s="410" t="str">
        <f>'SIMUL DB'!P299</f>
        <v>Per Ton of carbon</v>
      </c>
      <c r="E92" s="407">
        <f t="shared" ref="E92:E96" si="70">IF(C92=0,0,K92-U92)</f>
        <v>30137.599999999991</v>
      </c>
      <c r="F92" s="407">
        <f t="shared" ref="F92:F96" si="71">IF(C92=0,0,K92-T92)</f>
        <v>60275.199999999997</v>
      </c>
      <c r="G92" s="408">
        <f>'SIMUL DB'!P300</f>
        <v>1.7000000000000001E-2</v>
      </c>
      <c r="H92" s="366">
        <f t="shared" ref="H92:H96" si="72">$C$4*$C$5</f>
        <v>554000</v>
      </c>
      <c r="I92" s="366">
        <f t="shared" ref="I92:I96" si="73">IF(G92="NA",1,H92*G92)</f>
        <v>9418</v>
      </c>
      <c r="J92" s="386">
        <f>'SIMUL DB'!P301</f>
        <v>16</v>
      </c>
      <c r="K92" s="409">
        <f t="shared" ref="K92:K96" si="74">I92*J92</f>
        <v>150688</v>
      </c>
      <c r="L92" s="410">
        <f>'SIMUL DB'!P302</f>
        <v>0.2</v>
      </c>
      <c r="M92" s="411">
        <f>'SIMUL DB'!P303</f>
        <v>0.4</v>
      </c>
      <c r="N92" s="385">
        <f t="shared" ref="N92:N96" si="75">$I92*(1-M92)</f>
        <v>5650.8</v>
      </c>
      <c r="O92" s="385">
        <f t="shared" ref="O92:O96" si="76">$I92*(1-L92)</f>
        <v>7534.4000000000005</v>
      </c>
      <c r="P92" s="410">
        <f>'SIMUL DB'!P304</f>
        <v>0</v>
      </c>
      <c r="Q92" s="411">
        <f>'SIMUL DB'!P305</f>
        <v>0</v>
      </c>
      <c r="R92" s="412">
        <f t="shared" ref="R92:R96" si="77">$J92*(1-Q92)</f>
        <v>16</v>
      </c>
      <c r="S92" s="412">
        <f t="shared" ref="S92:S96" si="78">$J92*(1-P92)</f>
        <v>16</v>
      </c>
      <c r="T92" s="407">
        <f t="shared" ref="T92:U92" si="79">R92*N92</f>
        <v>90412.800000000003</v>
      </c>
      <c r="U92" s="383">
        <f t="shared" si="79"/>
        <v>120550.40000000001</v>
      </c>
      <c r="W92" s="244">
        <f t="shared" ref="W92:W97" si="80">1-(U92/$K92)</f>
        <v>0.19999999999999996</v>
      </c>
      <c r="X92" s="413">
        <f t="shared" ref="X92:X97" si="81">1-(T92/$K92)</f>
        <v>0.4</v>
      </c>
    </row>
    <row r="93" spans="1:26" ht="15.75" customHeight="1" x14ac:dyDescent="0.2">
      <c r="B93" s="405" t="s">
        <v>189</v>
      </c>
      <c r="C93" s="410">
        <f>'SIMUL DB'!P312</f>
        <v>0</v>
      </c>
      <c r="D93" s="410">
        <f>'SIMUL DB'!P313</f>
        <v>0</v>
      </c>
      <c r="E93" s="407">
        <f t="shared" si="70"/>
        <v>0</v>
      </c>
      <c r="F93" s="407">
        <f t="shared" si="71"/>
        <v>0</v>
      </c>
      <c r="G93" s="408">
        <f>'SIMUL DB'!P314</f>
        <v>0</v>
      </c>
      <c r="H93" s="366">
        <f t="shared" si="72"/>
        <v>554000</v>
      </c>
      <c r="I93" s="385">
        <f t="shared" si="73"/>
        <v>0</v>
      </c>
      <c r="J93" s="386">
        <f>'SIMUL DB'!P315</f>
        <v>0</v>
      </c>
      <c r="K93" s="409">
        <f t="shared" si="74"/>
        <v>0</v>
      </c>
      <c r="L93" s="410">
        <f>'SIMUL DB'!P316</f>
        <v>0</v>
      </c>
      <c r="M93" s="411">
        <f>'SIMUL DB'!P317</f>
        <v>0</v>
      </c>
      <c r="N93" s="385">
        <f t="shared" si="75"/>
        <v>0</v>
      </c>
      <c r="O93" s="385">
        <f t="shared" si="76"/>
        <v>0</v>
      </c>
      <c r="P93" s="410">
        <f>'SIMUL DB'!P318</f>
        <v>0</v>
      </c>
      <c r="Q93" s="411">
        <f>'SIMUL DB'!P319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DB'!P326</f>
        <v>0</v>
      </c>
      <c r="D94" s="410">
        <f>'SIMUL DB'!P327</f>
        <v>0</v>
      </c>
      <c r="E94" s="407">
        <f t="shared" si="70"/>
        <v>0</v>
      </c>
      <c r="F94" s="407">
        <f t="shared" si="71"/>
        <v>0</v>
      </c>
      <c r="G94" s="408">
        <f>'SIMUL DB'!P328</f>
        <v>0</v>
      </c>
      <c r="H94" s="366">
        <f t="shared" si="72"/>
        <v>554000</v>
      </c>
      <c r="I94" s="385">
        <f t="shared" si="73"/>
        <v>0</v>
      </c>
      <c r="J94" s="386">
        <f>'SIMUL DB'!P329</f>
        <v>0</v>
      </c>
      <c r="K94" s="409">
        <f t="shared" si="74"/>
        <v>0</v>
      </c>
      <c r="L94" s="410">
        <f>'SIMUL DB'!P330</f>
        <v>0</v>
      </c>
      <c r="M94" s="411">
        <f>'SIMUL DB'!P331</f>
        <v>0</v>
      </c>
      <c r="N94" s="385">
        <f t="shared" si="75"/>
        <v>0</v>
      </c>
      <c r="O94" s="385">
        <f t="shared" si="76"/>
        <v>0</v>
      </c>
      <c r="P94" s="410">
        <f>'SIMUL DB'!P332</f>
        <v>0</v>
      </c>
      <c r="Q94" s="411">
        <f>'SIMUL DB'!P333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DB'!P340</f>
        <v>0</v>
      </c>
      <c r="D95" s="410">
        <f>'SIMUL DB'!P341</f>
        <v>0</v>
      </c>
      <c r="E95" s="407">
        <f t="shared" si="70"/>
        <v>0</v>
      </c>
      <c r="F95" s="407">
        <f t="shared" si="71"/>
        <v>0</v>
      </c>
      <c r="G95" s="408">
        <f>'SIMUL DB'!P342</f>
        <v>0</v>
      </c>
      <c r="H95" s="366">
        <f t="shared" si="72"/>
        <v>554000</v>
      </c>
      <c r="I95" s="385">
        <f t="shared" si="73"/>
        <v>0</v>
      </c>
      <c r="J95" s="386">
        <f>'SIMUL DB'!P343</f>
        <v>0</v>
      </c>
      <c r="K95" s="409">
        <f t="shared" si="74"/>
        <v>0</v>
      </c>
      <c r="L95" s="410">
        <f>'SIMUL DB'!P344</f>
        <v>0</v>
      </c>
      <c r="M95" s="411">
        <f>'SIMUL DB'!P345</f>
        <v>0</v>
      </c>
      <c r="N95" s="385">
        <f t="shared" si="75"/>
        <v>0</v>
      </c>
      <c r="O95" s="385">
        <f t="shared" si="76"/>
        <v>0</v>
      </c>
      <c r="P95" s="410">
        <f>'SIMUL DB'!P346</f>
        <v>0</v>
      </c>
      <c r="Q95" s="411">
        <f>'SIMUL DB'!P347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DB'!P354</f>
        <v>0</v>
      </c>
      <c r="D96" s="410">
        <f>'SIMUL DB'!P355</f>
        <v>0</v>
      </c>
      <c r="E96" s="407">
        <f t="shared" si="70"/>
        <v>0</v>
      </c>
      <c r="F96" s="407">
        <f t="shared" si="71"/>
        <v>0</v>
      </c>
      <c r="G96" s="408">
        <f>'SIMUL DB'!P356</f>
        <v>0</v>
      </c>
      <c r="H96" s="366">
        <f t="shared" si="72"/>
        <v>554000</v>
      </c>
      <c r="I96" s="391">
        <f t="shared" si="73"/>
        <v>0</v>
      </c>
      <c r="J96" s="386">
        <f>'SIMUL DB'!P357</f>
        <v>0</v>
      </c>
      <c r="K96" s="409">
        <f t="shared" si="74"/>
        <v>0</v>
      </c>
      <c r="L96" s="410">
        <f>'SIMUL DB'!P358</f>
        <v>0</v>
      </c>
      <c r="M96" s="411">
        <f>'SIMUL DB'!P359</f>
        <v>0</v>
      </c>
      <c r="N96" s="385">
        <f t="shared" si="75"/>
        <v>0</v>
      </c>
      <c r="O96" s="385">
        <f t="shared" si="76"/>
        <v>0</v>
      </c>
      <c r="P96" s="410">
        <f>'SIMUL DB'!P360</f>
        <v>0</v>
      </c>
      <c r="Q96" s="411">
        <f>'SIMUL DB'!P361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30137.599999999991</v>
      </c>
      <c r="F97" s="421">
        <f t="shared" si="86"/>
        <v>60275.199999999997</v>
      </c>
      <c r="G97" s="419"/>
      <c r="H97" s="422"/>
      <c r="I97" s="423"/>
      <c r="J97" s="68"/>
      <c r="K97" s="425">
        <f>SUM(K92:K96)</f>
        <v>150688</v>
      </c>
      <c r="L97" s="419"/>
      <c r="M97" s="424"/>
      <c r="N97" s="424"/>
      <c r="O97" s="420"/>
      <c r="P97" s="419"/>
      <c r="Q97" s="424"/>
      <c r="R97" s="424"/>
      <c r="S97" s="426"/>
      <c r="T97" s="421">
        <f t="shared" ref="T97:U97" si="87">SUM(T92:T96)</f>
        <v>90412.800000000003</v>
      </c>
      <c r="U97" s="426">
        <f t="shared" si="87"/>
        <v>120550.40000000001</v>
      </c>
      <c r="V97" s="68"/>
      <c r="W97" s="248">
        <f t="shared" si="80"/>
        <v>0.19999999999999996</v>
      </c>
      <c r="X97" s="427">
        <f t="shared" si="81"/>
        <v>0.4</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57.140625" customWidth="1"/>
    <col min="3" max="3" width="34.42578125" customWidth="1"/>
    <col min="4" max="4" width="25.42578125" customWidth="1"/>
    <col min="5" max="5" width="16" customWidth="1"/>
    <col min="6" max="6" width="16.7109375" customWidth="1"/>
    <col min="7" max="8" width="17.7109375" customWidth="1"/>
    <col min="9" max="9" width="10.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DB'!Q1</f>
        <v xml:space="preserve">5. Environmental Monitoring </v>
      </c>
      <c r="G2" s="288"/>
    </row>
    <row r="3" spans="1:26" ht="15.75" customHeight="1" x14ac:dyDescent="0.2">
      <c r="B3" s="291" t="s">
        <v>627</v>
      </c>
      <c r="C3" s="352" t="str">
        <f>'SIMUL DB'!Q2</f>
        <v xml:space="preserve">12. Noise Sensor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 xml:space="preserve">Group 5. Environmental Monitoring  / 12. Noise Sensor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Noise level sensor #</v>
      </c>
      <c r="C12" s="304">
        <f t="shared" ref="C12:D12" si="1">$H45</f>
        <v>55400</v>
      </c>
      <c r="D12" s="305">
        <f t="shared" si="1"/>
        <v>55400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8875000</v>
      </c>
      <c r="D13" s="120">
        <f t="shared" si="2"/>
        <v>21355120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287000</v>
      </c>
      <c r="D14" s="314">
        <f t="shared" si="3"/>
        <v>579000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8588000</v>
      </c>
      <c r="D15" s="316">
        <f t="shared" si="4"/>
        <v>20776120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1994568</v>
      </c>
      <c r="D16" s="319">
        <f t="shared" si="5"/>
        <v>2659968</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323">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outlineLevel="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26">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-1994568</v>
      </c>
      <c r="D29" s="330">
        <f t="shared" si="20"/>
        <v>-2659968</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2440347.8400000008</v>
      </c>
      <c r="D30" s="363">
        <f t="shared" si="21"/>
        <v>3660521.76</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x14ac:dyDescent="0.2">
      <c r="A31" s="13"/>
      <c r="B31" s="331" t="str">
        <f t="shared" ref="B31:B35" si="22">C92</f>
        <v>Improved security surveillance system</v>
      </c>
      <c r="C31" s="106">
        <f t="shared" ref="C31:D31" si="23">E92*12</f>
        <v>2440347.8400000008</v>
      </c>
      <c r="D31" s="314">
        <f t="shared" si="23"/>
        <v>3660521.76</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445779.84000000078</v>
      </c>
      <c r="D36" s="334">
        <f t="shared" si="28"/>
        <v>1000553.7599999998</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16.01985559566787</v>
      </c>
      <c r="D38" s="338">
        <f t="shared" si="29"/>
        <v>38.547148014440431</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-0.22474005633802818</v>
      </c>
      <c r="D39" s="340">
        <f t="shared" si="30"/>
        <v>-0.12455879433128918</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5.0228714366197275E-2</v>
      </c>
      <c r="D40" s="344">
        <f t="shared" si="31"/>
        <v>4.6853108762676107E-2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DB'!Q3</f>
        <v>Noise level sensor</v>
      </c>
      <c r="D45" s="377">
        <f t="shared" ref="D45:D49" si="32">H45*I45</f>
        <v>277000</v>
      </c>
      <c r="E45" s="378">
        <f t="shared" ref="E45:E49" si="33">H45*J45</f>
        <v>554000</v>
      </c>
      <c r="F45" s="379">
        <f>'SIMUL DB'!Q6</f>
        <v>0.1</v>
      </c>
      <c r="G45" s="366">
        <f t="shared" ref="G45:G49" si="34">$C$4*$C$5</f>
        <v>554000</v>
      </c>
      <c r="H45" s="366">
        <f t="shared" ref="H45:H49" si="35">IF(F45="NA",1,G45*F45)</f>
        <v>55400</v>
      </c>
      <c r="I45" s="380">
        <f>'SIMUL DB'!Q7</f>
        <v>5</v>
      </c>
      <c r="J45" s="380">
        <f>'SIMUL DB'!Q8</f>
        <v>10</v>
      </c>
    </row>
    <row r="46" spans="1:26" ht="15.75" customHeight="1" x14ac:dyDescent="0.2">
      <c r="B46" s="336" t="s">
        <v>189</v>
      </c>
      <c r="C46" s="381" t="str">
        <f>'SIMUL DB'!Q15</f>
        <v>Software tool</v>
      </c>
      <c r="D46" s="382">
        <f t="shared" si="32"/>
        <v>10000</v>
      </c>
      <c r="E46" s="383">
        <f t="shared" si="33"/>
        <v>25000</v>
      </c>
      <c r="F46" s="384" t="str">
        <f>'SIMUL DB'!Q18</f>
        <v>NA</v>
      </c>
      <c r="G46" s="366">
        <f t="shared" si="34"/>
        <v>554000</v>
      </c>
      <c r="H46" s="385">
        <f t="shared" si="35"/>
        <v>1</v>
      </c>
      <c r="I46" s="386">
        <f>'SIMUL DB'!Q19</f>
        <v>10000</v>
      </c>
      <c r="J46" s="386">
        <f>'SIMUL DB'!Q20</f>
        <v>25000</v>
      </c>
    </row>
    <row r="47" spans="1:26" ht="15.75" customHeight="1" x14ac:dyDescent="0.2">
      <c r="B47" s="336" t="s">
        <v>254</v>
      </c>
      <c r="C47" s="381">
        <f>'SIMUL DB'!Q27</f>
        <v>0</v>
      </c>
      <c r="D47" s="382">
        <f t="shared" si="32"/>
        <v>0</v>
      </c>
      <c r="E47" s="383">
        <f t="shared" si="33"/>
        <v>0</v>
      </c>
      <c r="F47" s="384">
        <f>'SIMUL DB'!Q30</f>
        <v>0</v>
      </c>
      <c r="G47" s="366">
        <f t="shared" si="34"/>
        <v>554000</v>
      </c>
      <c r="H47" s="385">
        <f t="shared" si="35"/>
        <v>0</v>
      </c>
      <c r="I47" s="386">
        <f>'SIMUL DB'!Q31</f>
        <v>0</v>
      </c>
      <c r="J47" s="386">
        <f>'SIMUL DB'!Q32</f>
        <v>0</v>
      </c>
    </row>
    <row r="48" spans="1:26" ht="15.75" customHeight="1" x14ac:dyDescent="0.2">
      <c r="B48" s="336" t="s">
        <v>272</v>
      </c>
      <c r="C48" s="381">
        <f>'SIMUL DB'!Q39</f>
        <v>0</v>
      </c>
      <c r="D48" s="382">
        <f t="shared" si="32"/>
        <v>0</v>
      </c>
      <c r="E48" s="383">
        <f t="shared" si="33"/>
        <v>0</v>
      </c>
      <c r="F48" s="384">
        <f>'SIMUL DB'!Q42</f>
        <v>0</v>
      </c>
      <c r="G48" s="366">
        <f t="shared" si="34"/>
        <v>554000</v>
      </c>
      <c r="H48" s="385">
        <f t="shared" si="35"/>
        <v>0</v>
      </c>
      <c r="I48" s="386">
        <f>'SIMUL DB'!Q43</f>
        <v>0</v>
      </c>
      <c r="J48" s="386">
        <f>'SIMUL DB'!Q44</f>
        <v>0</v>
      </c>
    </row>
    <row r="49" spans="1:26" ht="15.75" customHeight="1" x14ac:dyDescent="0.2">
      <c r="B49" s="387" t="s">
        <v>273</v>
      </c>
      <c r="C49" s="381">
        <f>'SIMUL DB'!Q51</f>
        <v>0</v>
      </c>
      <c r="D49" s="388">
        <f t="shared" si="32"/>
        <v>0</v>
      </c>
      <c r="E49" s="389">
        <f t="shared" si="33"/>
        <v>0</v>
      </c>
      <c r="F49" s="390">
        <f>'SIMUL DB'!Q54</f>
        <v>0</v>
      </c>
      <c r="G49" s="366">
        <f t="shared" si="34"/>
        <v>554000</v>
      </c>
      <c r="H49" s="391">
        <f t="shared" si="35"/>
        <v>0</v>
      </c>
      <c r="I49" s="392">
        <f>'SIMUL DB'!Q55</f>
        <v>0</v>
      </c>
      <c r="J49" s="392">
        <f>'SIMUL DB'!Q56</f>
        <v>0</v>
      </c>
    </row>
    <row r="50" spans="1:26" ht="15.75" customHeight="1" x14ac:dyDescent="0.2">
      <c r="B50" s="328" t="s">
        <v>989</v>
      </c>
      <c r="C50" s="90"/>
      <c r="D50" s="393">
        <f t="shared" ref="D50:E50" si="36">SUM(D45:D49)</f>
        <v>287000</v>
      </c>
      <c r="E50" s="394">
        <f t="shared" si="36"/>
        <v>579000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DB'!Q63</f>
        <v>Installation of the sensor</v>
      </c>
      <c r="D54" s="377">
        <f t="shared" ref="D54:D58" si="37">H54*I54</f>
        <v>8587000</v>
      </c>
      <c r="E54" s="378">
        <f t="shared" ref="E54:E58" si="38">H54*J54</f>
        <v>20775000</v>
      </c>
      <c r="F54" s="379">
        <f>'SIMUL DB'!Q65</f>
        <v>0.1</v>
      </c>
      <c r="G54" s="366">
        <f t="shared" ref="G54:G58" si="39">$C$4*$C$5</f>
        <v>554000</v>
      </c>
      <c r="H54" s="366">
        <f t="shared" ref="H54:H58" si="40">IF(F54="NA",1,G54*F54)</f>
        <v>55400</v>
      </c>
      <c r="I54" s="380">
        <f>'SIMUL DB'!Q66</f>
        <v>155</v>
      </c>
      <c r="J54" s="380">
        <f>'SIMUL DB'!Q67</f>
        <v>375</v>
      </c>
    </row>
    <row r="55" spans="1:26" ht="15.75" customHeight="1" x14ac:dyDescent="0.2">
      <c r="B55" s="336" t="s">
        <v>189</v>
      </c>
      <c r="C55" s="376" t="str">
        <f>'SIMUL DB'!Q74</f>
        <v>Software installation</v>
      </c>
      <c r="D55" s="382">
        <f t="shared" si="37"/>
        <v>1000</v>
      </c>
      <c r="E55" s="383">
        <f t="shared" si="38"/>
        <v>1120</v>
      </c>
      <c r="F55" s="384" t="str">
        <f>'SIMUL DB'!Q76</f>
        <v>NA</v>
      </c>
      <c r="G55" s="366">
        <f t="shared" si="39"/>
        <v>554000</v>
      </c>
      <c r="H55" s="385">
        <f t="shared" si="40"/>
        <v>1</v>
      </c>
      <c r="I55" s="386">
        <f>'SIMUL DB'!Q77</f>
        <v>1000</v>
      </c>
      <c r="J55" s="386">
        <f>'SIMUL DB'!Q78</f>
        <v>1120</v>
      </c>
    </row>
    <row r="56" spans="1:26" ht="15.75" customHeight="1" x14ac:dyDescent="0.2">
      <c r="B56" s="336" t="s">
        <v>254</v>
      </c>
      <c r="C56" s="376">
        <f>'SIMUL DB'!Q85</f>
        <v>0</v>
      </c>
      <c r="D56" s="382">
        <f t="shared" si="37"/>
        <v>0</v>
      </c>
      <c r="E56" s="383">
        <f t="shared" si="38"/>
        <v>0</v>
      </c>
      <c r="F56" s="384">
        <f>'SIMUL DB'!Q87</f>
        <v>0</v>
      </c>
      <c r="G56" s="366">
        <f t="shared" si="39"/>
        <v>554000</v>
      </c>
      <c r="H56" s="385">
        <f t="shared" si="40"/>
        <v>0</v>
      </c>
      <c r="I56" s="386">
        <f>'SIMUL DB'!Q88</f>
        <v>0</v>
      </c>
      <c r="J56" s="386">
        <f>'SIMUL DB'!Q89</f>
        <v>0</v>
      </c>
    </row>
    <row r="57" spans="1:26" ht="15.75" customHeight="1" x14ac:dyDescent="0.2">
      <c r="B57" s="336" t="s">
        <v>272</v>
      </c>
      <c r="C57" s="376">
        <f>'SIMUL DB'!Q96</f>
        <v>0</v>
      </c>
      <c r="D57" s="382">
        <f t="shared" si="37"/>
        <v>0</v>
      </c>
      <c r="E57" s="383">
        <f t="shared" si="38"/>
        <v>0</v>
      </c>
      <c r="F57" s="384">
        <f>'SIMUL DB'!Q98</f>
        <v>0</v>
      </c>
      <c r="G57" s="366">
        <f t="shared" si="39"/>
        <v>554000</v>
      </c>
      <c r="H57" s="385">
        <f t="shared" si="40"/>
        <v>0</v>
      </c>
      <c r="I57" s="386">
        <f>'SIMUL DB'!Q99</f>
        <v>0</v>
      </c>
      <c r="J57" s="386">
        <f>'SIMUL DB'!Q100</f>
        <v>0</v>
      </c>
    </row>
    <row r="58" spans="1:26" ht="15.75" customHeight="1" x14ac:dyDescent="0.2">
      <c r="B58" s="387" t="s">
        <v>273</v>
      </c>
      <c r="C58" s="376">
        <f>'SIMUL DB'!Q107</f>
        <v>0</v>
      </c>
      <c r="D58" s="388">
        <f t="shared" si="37"/>
        <v>0</v>
      </c>
      <c r="E58" s="389">
        <f t="shared" si="38"/>
        <v>0</v>
      </c>
      <c r="F58" s="390">
        <f>'SIMUL DB'!Q109</f>
        <v>0</v>
      </c>
      <c r="G58" s="366">
        <f t="shared" si="39"/>
        <v>554000</v>
      </c>
      <c r="H58" s="391">
        <f t="shared" si="40"/>
        <v>0</v>
      </c>
      <c r="I58" s="392">
        <f>'SIMUL DB'!Q110</f>
        <v>0</v>
      </c>
      <c r="J58" s="392">
        <f>'SIMUL DB'!Q111</f>
        <v>0</v>
      </c>
    </row>
    <row r="59" spans="1:26" ht="15.75" customHeight="1" x14ac:dyDescent="0.2">
      <c r="B59" s="328" t="s">
        <v>989</v>
      </c>
      <c r="C59" s="90"/>
      <c r="D59" s="393">
        <f t="shared" ref="D59:E59" si="41">SUM(D54:D58)</f>
        <v>8588000</v>
      </c>
      <c r="E59" s="394">
        <f t="shared" si="41"/>
        <v>20776120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DB'!Q118</f>
        <v>Maintenance of the noise sensor</v>
      </c>
      <c r="D63" s="377">
        <f t="shared" ref="D63:D67" si="42">H63*I63</f>
        <v>166200</v>
      </c>
      <c r="E63" s="378">
        <f t="shared" ref="E63:E67" si="43">H63*J63</f>
        <v>221600</v>
      </c>
      <c r="F63" s="384">
        <f>'SIMUL DB'!Q120</f>
        <v>0.1</v>
      </c>
      <c r="G63" s="366">
        <f t="shared" ref="G63:G67" si="44">$C$4*$C$5</f>
        <v>554000</v>
      </c>
      <c r="H63" s="366">
        <f t="shared" ref="H63:H67" si="45">IF(F63="NA",1,G63*F63)</f>
        <v>55400</v>
      </c>
      <c r="I63" s="380">
        <f>'SIMUL DB'!Q121</f>
        <v>3</v>
      </c>
      <c r="J63" s="380">
        <f>'SIMUL DB'!Q122</f>
        <v>4</v>
      </c>
    </row>
    <row r="64" spans="1:26" ht="15.75" customHeight="1" x14ac:dyDescent="0.2">
      <c r="B64" s="336" t="s">
        <v>189</v>
      </c>
      <c r="C64" s="376" t="str">
        <f>'SIMUL DB'!Q129</f>
        <v>Maintenance of the software</v>
      </c>
      <c r="D64" s="382">
        <f t="shared" si="42"/>
        <v>14</v>
      </c>
      <c r="E64" s="383">
        <f t="shared" si="43"/>
        <v>64</v>
      </c>
      <c r="F64" s="384" t="str">
        <f>'SIMUL DB'!Q131</f>
        <v>NA</v>
      </c>
      <c r="G64" s="366">
        <f t="shared" si="44"/>
        <v>554000</v>
      </c>
      <c r="H64" s="385">
        <f t="shared" si="45"/>
        <v>1</v>
      </c>
      <c r="I64" s="386">
        <f>'SIMUL DB'!Q132</f>
        <v>14</v>
      </c>
      <c r="J64" s="386">
        <f>'SIMUL DB'!Q133</f>
        <v>64</v>
      </c>
    </row>
    <row r="65" spans="1:26" ht="15.75" customHeight="1" x14ac:dyDescent="0.2">
      <c r="B65" s="336" t="s">
        <v>254</v>
      </c>
      <c r="C65" s="376">
        <f>'SIMUL DB'!Q140</f>
        <v>0</v>
      </c>
      <c r="D65" s="382">
        <f t="shared" si="42"/>
        <v>0</v>
      </c>
      <c r="E65" s="383">
        <f t="shared" si="43"/>
        <v>0</v>
      </c>
      <c r="F65" s="384">
        <f>'SIMUL DB'!Q142</f>
        <v>0</v>
      </c>
      <c r="G65" s="366">
        <f t="shared" si="44"/>
        <v>554000</v>
      </c>
      <c r="H65" s="385">
        <f t="shared" si="45"/>
        <v>0</v>
      </c>
      <c r="I65" s="386">
        <f>'SIMUL DB'!Q143</f>
        <v>0</v>
      </c>
      <c r="J65" s="386">
        <f>'SIMUL DB'!Q144</f>
        <v>0</v>
      </c>
    </row>
    <row r="66" spans="1:26" ht="15.75" customHeight="1" x14ac:dyDescent="0.2">
      <c r="B66" s="336" t="s">
        <v>272</v>
      </c>
      <c r="C66" s="376">
        <f>'SIMUL DB'!Q151</f>
        <v>0</v>
      </c>
      <c r="D66" s="382">
        <f t="shared" si="42"/>
        <v>0</v>
      </c>
      <c r="E66" s="383">
        <f t="shared" si="43"/>
        <v>0</v>
      </c>
      <c r="F66" s="384">
        <f>'SIMUL DB'!Q153</f>
        <v>0</v>
      </c>
      <c r="G66" s="366">
        <f t="shared" si="44"/>
        <v>554000</v>
      </c>
      <c r="H66" s="385">
        <f t="shared" si="45"/>
        <v>0</v>
      </c>
      <c r="I66" s="386">
        <f>'SIMUL DB'!Q154</f>
        <v>0</v>
      </c>
      <c r="J66" s="386">
        <f>'SIMUL DB'!Q155</f>
        <v>0</v>
      </c>
    </row>
    <row r="67" spans="1:26" ht="15.75" customHeight="1" x14ac:dyDescent="0.2">
      <c r="B67" s="387" t="s">
        <v>273</v>
      </c>
      <c r="C67" s="381">
        <f>'SIMUL DB'!Q162</f>
        <v>0</v>
      </c>
      <c r="D67" s="388">
        <f t="shared" si="42"/>
        <v>0</v>
      </c>
      <c r="E67" s="389">
        <f t="shared" si="43"/>
        <v>0</v>
      </c>
      <c r="F67" s="390">
        <f>'SIMUL DB'!Q164</f>
        <v>0</v>
      </c>
      <c r="G67" s="366">
        <f t="shared" si="44"/>
        <v>554000</v>
      </c>
      <c r="H67" s="391">
        <f t="shared" si="45"/>
        <v>0</v>
      </c>
      <c r="I67" s="392">
        <f>'SIMUL DB'!Q165</f>
        <v>0</v>
      </c>
      <c r="J67" s="392">
        <f>'SIMUL DB'!Q166</f>
        <v>0</v>
      </c>
    </row>
    <row r="68" spans="1:26" ht="15.75" customHeight="1" x14ac:dyDescent="0.2">
      <c r="B68" s="328" t="s">
        <v>989</v>
      </c>
      <c r="C68" s="90"/>
      <c r="D68" s="393">
        <f t="shared" ref="D68:E68" si="46">SUM(D63:D67)</f>
        <v>166214</v>
      </c>
      <c r="E68" s="394">
        <f t="shared" si="46"/>
        <v>221664</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DB'!Q173</f>
        <v>0</v>
      </c>
      <c r="D72" s="377">
        <f t="shared" ref="D72:D76" si="47">H72*I72</f>
        <v>0</v>
      </c>
      <c r="E72" s="378">
        <f t="shared" ref="E72:E76" si="48">H72*J72</f>
        <v>0</v>
      </c>
      <c r="F72" s="379">
        <f>'SIMUL DB'!Q175</f>
        <v>0</v>
      </c>
      <c r="G72" s="366">
        <f t="shared" ref="G72:G76" si="49">$C$4*$C$5</f>
        <v>554000</v>
      </c>
      <c r="H72" s="366">
        <f t="shared" ref="H72:H76" si="50">IF(F72="NA",1,G72*F72)</f>
        <v>0</v>
      </c>
      <c r="I72" s="380">
        <f>'SIMUL DB'!Q176</f>
        <v>0</v>
      </c>
      <c r="J72" s="380">
        <f>'SIMUL DB'!Q177</f>
        <v>0</v>
      </c>
    </row>
    <row r="73" spans="1:26" ht="15.75" customHeight="1" x14ac:dyDescent="0.2">
      <c r="B73" s="336" t="s">
        <v>189</v>
      </c>
      <c r="C73" s="381">
        <f>'SIMUL DB'!Q184</f>
        <v>0</v>
      </c>
      <c r="D73" s="382">
        <f t="shared" si="47"/>
        <v>0</v>
      </c>
      <c r="E73" s="383">
        <f t="shared" si="48"/>
        <v>0</v>
      </c>
      <c r="F73" s="384">
        <f>'SIMUL DB'!Q186</f>
        <v>0</v>
      </c>
      <c r="G73" s="366">
        <f t="shared" si="49"/>
        <v>554000</v>
      </c>
      <c r="H73" s="385">
        <f t="shared" si="50"/>
        <v>0</v>
      </c>
      <c r="I73" s="386">
        <f>'SIMUL DB'!Q187</f>
        <v>0</v>
      </c>
      <c r="J73" s="386">
        <f>'SIMUL DB'!Q188</f>
        <v>0</v>
      </c>
    </row>
    <row r="74" spans="1:26" ht="15.75" customHeight="1" x14ac:dyDescent="0.2">
      <c r="B74" s="336" t="s">
        <v>254</v>
      </c>
      <c r="C74" s="376">
        <f>'SIMUL DB'!Q195</f>
        <v>0</v>
      </c>
      <c r="D74" s="382">
        <f t="shared" si="47"/>
        <v>0</v>
      </c>
      <c r="E74" s="383">
        <f t="shared" si="48"/>
        <v>0</v>
      </c>
      <c r="F74" s="384">
        <f>'SIMUL DB'!Q197</f>
        <v>0</v>
      </c>
      <c r="G74" s="366">
        <f t="shared" si="49"/>
        <v>554000</v>
      </c>
      <c r="H74" s="385">
        <f t="shared" si="50"/>
        <v>0</v>
      </c>
      <c r="I74" s="386">
        <f>'SIMUL DB'!Q198</f>
        <v>0</v>
      </c>
      <c r="J74" s="386">
        <f>'SIMUL DB'!Q199</f>
        <v>0</v>
      </c>
    </row>
    <row r="75" spans="1:26" ht="15.75" customHeight="1" x14ac:dyDescent="0.2">
      <c r="B75" s="336" t="s">
        <v>272</v>
      </c>
      <c r="C75" s="376">
        <f>'SIMUL DB'!Q206</f>
        <v>0</v>
      </c>
      <c r="D75" s="382">
        <f t="shared" si="47"/>
        <v>0</v>
      </c>
      <c r="E75" s="383">
        <f t="shared" si="48"/>
        <v>0</v>
      </c>
      <c r="F75" s="384">
        <f>'SIMUL DB'!Q208</f>
        <v>0</v>
      </c>
      <c r="G75" s="366">
        <f t="shared" si="49"/>
        <v>554000</v>
      </c>
      <c r="H75" s="385">
        <f t="shared" si="50"/>
        <v>0</v>
      </c>
      <c r="I75" s="386">
        <f>'SIMUL DB'!Q209</f>
        <v>0</v>
      </c>
      <c r="J75" s="386">
        <f>'SIMUL DB'!Q210</f>
        <v>0</v>
      </c>
    </row>
    <row r="76" spans="1:26" ht="15.75" customHeight="1" x14ac:dyDescent="0.2">
      <c r="B76" s="387" t="s">
        <v>273</v>
      </c>
      <c r="C76" s="376">
        <f>'SIMUL DB'!Q217</f>
        <v>0</v>
      </c>
      <c r="D76" s="388">
        <f t="shared" si="47"/>
        <v>0</v>
      </c>
      <c r="E76" s="389">
        <f t="shared" si="48"/>
        <v>0</v>
      </c>
      <c r="F76" s="390">
        <f>'SIMUL DB'!Q219</f>
        <v>0</v>
      </c>
      <c r="G76" s="366">
        <f t="shared" si="49"/>
        <v>554000</v>
      </c>
      <c r="H76" s="391">
        <f t="shared" si="50"/>
        <v>0</v>
      </c>
      <c r="I76" s="392">
        <f>'SIMUL DB'!Q220</f>
        <v>0</v>
      </c>
      <c r="J76" s="392">
        <f>'SIMUL DB'!Q221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DB'!Q228</f>
        <v>0</v>
      </c>
      <c r="D82" s="406">
        <f>'SIMUL DB'!Q229</f>
        <v>0</v>
      </c>
      <c r="E82" s="407">
        <f t="shared" ref="E82:E86" si="52">IF(C82=0,0,K82-U82)</f>
        <v>0</v>
      </c>
      <c r="F82" s="407">
        <f t="shared" ref="F82:F86" si="53">IF(C82=0,0,K82-T82)</f>
        <v>0</v>
      </c>
      <c r="G82" s="408">
        <f>'SIMUL DB'!Q230</f>
        <v>0</v>
      </c>
      <c r="H82" s="366">
        <f t="shared" ref="H82:H86" si="54">$C$4*$C$5</f>
        <v>554000</v>
      </c>
      <c r="I82" s="366">
        <f t="shared" ref="I82:I86" si="55">IF(G82="NA",1,H82*G82)</f>
        <v>0</v>
      </c>
      <c r="J82" s="386">
        <f>'SIMUL DB'!Q231</f>
        <v>0</v>
      </c>
      <c r="K82" s="409">
        <f t="shared" ref="K82:K86" si="56">I82*J82</f>
        <v>0</v>
      </c>
      <c r="L82" s="410">
        <f>'SIMUL DB'!Q232</f>
        <v>0</v>
      </c>
      <c r="M82" s="411">
        <f>'SIMUL DB'!Q233</f>
        <v>0</v>
      </c>
      <c r="N82" s="385">
        <f t="shared" ref="N82:N86" si="57">$I82*(1-M82)</f>
        <v>0</v>
      </c>
      <c r="O82" s="385">
        <f t="shared" ref="O82:O86" si="58">$I82*(1-L82)</f>
        <v>0</v>
      </c>
      <c r="P82" s="410">
        <f>'SIMUL DB'!Q234</f>
        <v>0</v>
      </c>
      <c r="Q82" s="411">
        <f>'SIMUL DB'!Q235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DB'!Q242</f>
        <v>0</v>
      </c>
      <c r="D83" s="410">
        <f>'SIMUL DB'!Q243</f>
        <v>0</v>
      </c>
      <c r="E83" s="407">
        <f t="shared" si="52"/>
        <v>0</v>
      </c>
      <c r="F83" s="407">
        <f t="shared" si="53"/>
        <v>0</v>
      </c>
      <c r="G83" s="408">
        <f>'SIMUL DB'!Q244</f>
        <v>0</v>
      </c>
      <c r="H83" s="366">
        <f t="shared" si="54"/>
        <v>554000</v>
      </c>
      <c r="I83" s="385">
        <f t="shared" si="55"/>
        <v>0</v>
      </c>
      <c r="J83" s="386">
        <f>'SIMUL DB'!Q245</f>
        <v>0</v>
      </c>
      <c r="K83" s="409">
        <f t="shared" si="56"/>
        <v>0</v>
      </c>
      <c r="L83" s="410">
        <f>'SIMUL DB'!Q246</f>
        <v>0</v>
      </c>
      <c r="M83" s="411">
        <f>'SIMUL DB'!Q247</f>
        <v>0</v>
      </c>
      <c r="N83" s="385">
        <f t="shared" si="57"/>
        <v>0</v>
      </c>
      <c r="O83" s="385">
        <f t="shared" si="58"/>
        <v>0</v>
      </c>
      <c r="P83" s="410">
        <f>'SIMUL DB'!Q248</f>
        <v>0</v>
      </c>
      <c r="Q83" s="411">
        <f>'SIMUL DB'!Q249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06">
        <f>'SIMUL DB'!Q256</f>
        <v>0</v>
      </c>
      <c r="D84" s="406">
        <f>'SIMUL DB'!Q257</f>
        <v>0</v>
      </c>
      <c r="E84" s="407">
        <f t="shared" si="52"/>
        <v>0</v>
      </c>
      <c r="F84" s="407">
        <f t="shared" si="53"/>
        <v>0</v>
      </c>
      <c r="G84" s="408">
        <f>'SIMUL DB'!Q258</f>
        <v>0</v>
      </c>
      <c r="H84" s="366">
        <f t="shared" si="54"/>
        <v>554000</v>
      </c>
      <c r="I84" s="385">
        <f t="shared" si="55"/>
        <v>0</v>
      </c>
      <c r="J84" s="386">
        <f>'SIMUL DB'!Q259</f>
        <v>0</v>
      </c>
      <c r="K84" s="409">
        <f t="shared" si="56"/>
        <v>0</v>
      </c>
      <c r="L84" s="410">
        <f>'SIMUL DB'!Q260</f>
        <v>0</v>
      </c>
      <c r="M84" s="411">
        <f>'SIMUL DB'!Q261</f>
        <v>0</v>
      </c>
      <c r="N84" s="385">
        <f t="shared" si="57"/>
        <v>0</v>
      </c>
      <c r="O84" s="385">
        <f t="shared" si="58"/>
        <v>0</v>
      </c>
      <c r="P84" s="410">
        <f>'SIMUL DB'!Q262</f>
        <v>0</v>
      </c>
      <c r="Q84" s="411">
        <f>'SIMUL DB'!Q263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DB'!Q270</f>
        <v>0</v>
      </c>
      <c r="D85" s="410">
        <f>'SIMUL DB'!Q271</f>
        <v>0</v>
      </c>
      <c r="E85" s="407">
        <f t="shared" si="52"/>
        <v>0</v>
      </c>
      <c r="F85" s="407">
        <f t="shared" si="53"/>
        <v>0</v>
      </c>
      <c r="G85" s="408">
        <f>'SIMUL DB'!Q272</f>
        <v>0</v>
      </c>
      <c r="H85" s="366">
        <f t="shared" si="54"/>
        <v>554000</v>
      </c>
      <c r="I85" s="385">
        <f t="shared" si="55"/>
        <v>0</v>
      </c>
      <c r="J85" s="386">
        <f>'SIMUL DB'!Q273</f>
        <v>0</v>
      </c>
      <c r="K85" s="409">
        <f t="shared" si="56"/>
        <v>0</v>
      </c>
      <c r="L85" s="410">
        <f>'SIMUL DB'!Q274</f>
        <v>0</v>
      </c>
      <c r="M85" s="411">
        <f>'SIMUL DB'!Q275</f>
        <v>0</v>
      </c>
      <c r="N85" s="385">
        <f t="shared" si="57"/>
        <v>0</v>
      </c>
      <c r="O85" s="385">
        <f t="shared" si="58"/>
        <v>0</v>
      </c>
      <c r="P85" s="410">
        <f>'SIMUL DB'!Q276</f>
        <v>0</v>
      </c>
      <c r="Q85" s="411">
        <f>'SIMUL DB'!Q277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DB'!Q284</f>
        <v>0</v>
      </c>
      <c r="D86" s="406">
        <f>'SIMUL DB'!Q285</f>
        <v>0</v>
      </c>
      <c r="E86" s="407">
        <f t="shared" si="52"/>
        <v>0</v>
      </c>
      <c r="F86" s="407">
        <f t="shared" si="53"/>
        <v>0</v>
      </c>
      <c r="G86" s="408">
        <f>'SIMUL DB'!Q286</f>
        <v>0</v>
      </c>
      <c r="H86" s="366">
        <f t="shared" si="54"/>
        <v>554000</v>
      </c>
      <c r="I86" s="391">
        <f t="shared" si="55"/>
        <v>0</v>
      </c>
      <c r="J86" s="386">
        <f>'SIMUL DB'!Q287</f>
        <v>0</v>
      </c>
      <c r="K86" s="409">
        <f t="shared" si="56"/>
        <v>0</v>
      </c>
      <c r="L86" s="410">
        <f>'SIMUL DB'!Q288</f>
        <v>0</v>
      </c>
      <c r="M86" s="411">
        <f>'SIMUL DB'!Q289</f>
        <v>0</v>
      </c>
      <c r="N86" s="385">
        <f t="shared" si="57"/>
        <v>0</v>
      </c>
      <c r="O86" s="385">
        <f t="shared" si="58"/>
        <v>0</v>
      </c>
      <c r="P86" s="410">
        <f>'SIMUL DB'!Q290</f>
        <v>0</v>
      </c>
      <c r="Q86" s="411">
        <f>'SIMUL DB'!Q291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t="str">
        <f>'SIMUL DB'!Q298</f>
        <v>Improved security surveillance system</v>
      </c>
      <c r="D92" s="410" t="str">
        <f>'SIMUL DB'!Q299</f>
        <v>Per safety investigation</v>
      </c>
      <c r="E92" s="407">
        <f t="shared" ref="E92:E96" si="70">IF(C92=0,0,K92-U92)</f>
        <v>203362.32000000007</v>
      </c>
      <c r="F92" s="407">
        <f t="shared" ref="F92:F96" si="71">IF(C92=0,0,K92-T92)</f>
        <v>305043.48</v>
      </c>
      <c r="G92" s="408">
        <f>'SIMUL DB'!Q300</f>
        <v>3.8000000000000002E-4</v>
      </c>
      <c r="H92" s="366">
        <f t="shared" ref="H92:H96" si="72">$C$4*$C$5</f>
        <v>554000</v>
      </c>
      <c r="I92" s="366">
        <f t="shared" ref="I92:I96" si="73">IF(G92="NA",1,H92*G92)</f>
        <v>210.52</v>
      </c>
      <c r="J92" s="386">
        <f>'SIMUL DB'!Q301</f>
        <v>2415</v>
      </c>
      <c r="K92" s="409">
        <f t="shared" ref="K92:K96" si="74">I92*J92</f>
        <v>508405.80000000005</v>
      </c>
      <c r="L92" s="410">
        <f>'SIMUL DB'!Q302</f>
        <v>0.4</v>
      </c>
      <c r="M92" s="411">
        <f>'SIMUL DB'!Q303</f>
        <v>0.6</v>
      </c>
      <c r="N92" s="385">
        <f t="shared" ref="N92:N96" si="75">$I92*(1-M92)</f>
        <v>84.208000000000013</v>
      </c>
      <c r="O92" s="385">
        <f t="shared" ref="O92:O96" si="76">$I92*(1-L92)</f>
        <v>126.312</v>
      </c>
      <c r="P92" s="410">
        <f>'SIMUL DB'!Q304</f>
        <v>0</v>
      </c>
      <c r="Q92" s="411">
        <f>'SIMUL DB'!Q305</f>
        <v>0</v>
      </c>
      <c r="R92" s="412">
        <f t="shared" ref="R92:R96" si="77">$J92*(1-Q92)</f>
        <v>2415</v>
      </c>
      <c r="S92" s="412">
        <f t="shared" ref="S92:S96" si="78">$J92*(1-P92)</f>
        <v>2415</v>
      </c>
      <c r="T92" s="407">
        <f t="shared" ref="T92:U92" si="79">R92*N92</f>
        <v>203362.32000000004</v>
      </c>
      <c r="U92" s="383">
        <f t="shared" si="79"/>
        <v>305043.48</v>
      </c>
      <c r="W92" s="244">
        <f t="shared" ref="W92:W97" si="80">1-(U92/$K92)</f>
        <v>0.40000000000000013</v>
      </c>
      <c r="X92" s="413">
        <f t="shared" ref="X92:X97" si="81">1-(T92/$K92)</f>
        <v>0.6</v>
      </c>
    </row>
    <row r="93" spans="1:26" ht="15.75" customHeight="1" x14ac:dyDescent="0.2">
      <c r="B93" s="405" t="s">
        <v>189</v>
      </c>
      <c r="C93" s="410">
        <f>'SIMUL DB'!Q312</f>
        <v>0</v>
      </c>
      <c r="D93" s="410">
        <f>'SIMUL DB'!Q313</f>
        <v>0</v>
      </c>
      <c r="E93" s="407">
        <f t="shared" si="70"/>
        <v>0</v>
      </c>
      <c r="F93" s="407">
        <f t="shared" si="71"/>
        <v>0</v>
      </c>
      <c r="G93" s="408">
        <f>'SIMUL DB'!Q314</f>
        <v>0</v>
      </c>
      <c r="H93" s="366">
        <f t="shared" si="72"/>
        <v>554000</v>
      </c>
      <c r="I93" s="385">
        <f t="shared" si="73"/>
        <v>0</v>
      </c>
      <c r="J93" s="386">
        <f>'SIMUL DB'!Q315</f>
        <v>0</v>
      </c>
      <c r="K93" s="409">
        <f t="shared" si="74"/>
        <v>0</v>
      </c>
      <c r="L93" s="410">
        <f>'SIMUL DB'!Q316</f>
        <v>0</v>
      </c>
      <c r="M93" s="411">
        <f>'SIMUL DB'!Q317</f>
        <v>0</v>
      </c>
      <c r="N93" s="385">
        <f t="shared" si="75"/>
        <v>0</v>
      </c>
      <c r="O93" s="385">
        <f t="shared" si="76"/>
        <v>0</v>
      </c>
      <c r="P93" s="410">
        <f>'SIMUL DB'!Q318</f>
        <v>0</v>
      </c>
      <c r="Q93" s="411">
        <f>'SIMUL DB'!Q319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DB'!Q326</f>
        <v>0</v>
      </c>
      <c r="D94" s="410">
        <f>'SIMUL DB'!Q327</f>
        <v>0</v>
      </c>
      <c r="E94" s="407">
        <f t="shared" si="70"/>
        <v>0</v>
      </c>
      <c r="F94" s="407">
        <f t="shared" si="71"/>
        <v>0</v>
      </c>
      <c r="G94" s="408">
        <f>'SIMUL DB'!Q328</f>
        <v>0</v>
      </c>
      <c r="H94" s="366">
        <f t="shared" si="72"/>
        <v>554000</v>
      </c>
      <c r="I94" s="385">
        <f t="shared" si="73"/>
        <v>0</v>
      </c>
      <c r="J94" s="386">
        <f>'SIMUL DB'!Q329</f>
        <v>0</v>
      </c>
      <c r="K94" s="409">
        <f t="shared" si="74"/>
        <v>0</v>
      </c>
      <c r="L94" s="410">
        <f>'SIMUL DB'!Q330</f>
        <v>0</v>
      </c>
      <c r="M94" s="411">
        <f>'SIMUL DB'!Q331</f>
        <v>0</v>
      </c>
      <c r="N94" s="385">
        <f t="shared" si="75"/>
        <v>0</v>
      </c>
      <c r="O94" s="385">
        <f t="shared" si="76"/>
        <v>0</v>
      </c>
      <c r="P94" s="410">
        <f>'SIMUL DB'!Q332</f>
        <v>0</v>
      </c>
      <c r="Q94" s="411">
        <f>'SIMUL DB'!Q333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DB'!Q340</f>
        <v>0</v>
      </c>
      <c r="D95" s="410">
        <f>'SIMUL DB'!Q341</f>
        <v>0</v>
      </c>
      <c r="E95" s="407">
        <f t="shared" si="70"/>
        <v>0</v>
      </c>
      <c r="F95" s="407">
        <f t="shared" si="71"/>
        <v>0</v>
      </c>
      <c r="G95" s="408">
        <f>'SIMUL DB'!Q342</f>
        <v>0</v>
      </c>
      <c r="H95" s="366">
        <f t="shared" si="72"/>
        <v>554000</v>
      </c>
      <c r="I95" s="385">
        <f t="shared" si="73"/>
        <v>0</v>
      </c>
      <c r="J95" s="386">
        <f>'SIMUL DB'!Q343</f>
        <v>0</v>
      </c>
      <c r="K95" s="409">
        <f t="shared" si="74"/>
        <v>0</v>
      </c>
      <c r="L95" s="410">
        <f>'SIMUL DB'!Q344</f>
        <v>0</v>
      </c>
      <c r="M95" s="411">
        <f>'SIMUL DB'!Q345</f>
        <v>0</v>
      </c>
      <c r="N95" s="385">
        <f t="shared" si="75"/>
        <v>0</v>
      </c>
      <c r="O95" s="385">
        <f t="shared" si="76"/>
        <v>0</v>
      </c>
      <c r="P95" s="410">
        <f>'SIMUL DB'!Q346</f>
        <v>0</v>
      </c>
      <c r="Q95" s="411">
        <f>'SIMUL DB'!Q347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DB'!Q354</f>
        <v>0</v>
      </c>
      <c r="D96" s="410">
        <f>'SIMUL DB'!Q355</f>
        <v>0</v>
      </c>
      <c r="E96" s="407">
        <f t="shared" si="70"/>
        <v>0</v>
      </c>
      <c r="F96" s="407">
        <f t="shared" si="71"/>
        <v>0</v>
      </c>
      <c r="G96" s="408">
        <f>'SIMUL DB'!Q356</f>
        <v>0</v>
      </c>
      <c r="H96" s="366">
        <f t="shared" si="72"/>
        <v>554000</v>
      </c>
      <c r="I96" s="391">
        <f t="shared" si="73"/>
        <v>0</v>
      </c>
      <c r="J96" s="386">
        <f>'SIMUL DB'!Q357</f>
        <v>0</v>
      </c>
      <c r="K96" s="409">
        <f t="shared" si="74"/>
        <v>0</v>
      </c>
      <c r="L96" s="410">
        <f>'SIMUL DB'!Q358</f>
        <v>0</v>
      </c>
      <c r="M96" s="411">
        <f>'SIMUL DB'!Q359</f>
        <v>0</v>
      </c>
      <c r="N96" s="385">
        <f t="shared" si="75"/>
        <v>0</v>
      </c>
      <c r="O96" s="385">
        <f t="shared" si="76"/>
        <v>0</v>
      </c>
      <c r="P96" s="410">
        <f>'SIMUL DB'!Q360</f>
        <v>0</v>
      </c>
      <c r="Q96" s="411">
        <f>'SIMUL DB'!Q361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203362.32000000007</v>
      </c>
      <c r="F97" s="421">
        <f t="shared" si="86"/>
        <v>305043.48</v>
      </c>
      <c r="G97" s="419"/>
      <c r="H97" s="422"/>
      <c r="I97" s="423"/>
      <c r="J97" s="68"/>
      <c r="K97" s="425">
        <f>SUM(K92:K96)</f>
        <v>508405.80000000005</v>
      </c>
      <c r="L97" s="419"/>
      <c r="M97" s="424"/>
      <c r="N97" s="424"/>
      <c r="O97" s="420"/>
      <c r="P97" s="419"/>
      <c r="Q97" s="424"/>
      <c r="R97" s="424"/>
      <c r="S97" s="426"/>
      <c r="T97" s="421">
        <f t="shared" ref="T97:U97" si="87">SUM(T92:T96)</f>
        <v>203362.32000000004</v>
      </c>
      <c r="U97" s="426">
        <f t="shared" si="87"/>
        <v>305043.48</v>
      </c>
      <c r="V97" s="68"/>
      <c r="W97" s="248">
        <f t="shared" si="80"/>
        <v>0.40000000000000013</v>
      </c>
      <c r="X97" s="427">
        <f t="shared" si="81"/>
        <v>0.6</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63.7109375" customWidth="1"/>
    <col min="3" max="3" width="34.7109375" customWidth="1"/>
    <col min="4" max="4" width="25.7109375" customWidth="1"/>
    <col min="5" max="5" width="16"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DB'!R1</f>
        <v xml:space="preserve">5. Environmental Monitoring </v>
      </c>
      <c r="G2" s="288"/>
    </row>
    <row r="3" spans="1:26" ht="15.75" customHeight="1" x14ac:dyDescent="0.2">
      <c r="B3" s="291" t="s">
        <v>627</v>
      </c>
      <c r="C3" s="352" t="str">
        <f>'SIMUL DB'!R2</f>
        <v xml:space="preserve">13. Water Level Sensor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 xml:space="preserve">Group 5. Environmental Monitoring  / 13. Water Level Sensor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Water level sensor  #</v>
      </c>
      <c r="C12" s="304">
        <f t="shared" ref="C12:D12" si="1">$H45</f>
        <v>27700</v>
      </c>
      <c r="D12" s="305">
        <f t="shared" si="1"/>
        <v>27700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14692000</v>
      </c>
      <c r="D13" s="120">
        <f t="shared" si="2"/>
        <v>43792120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841000</v>
      </c>
      <c r="D14" s="314">
        <f t="shared" si="3"/>
        <v>2241000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13851000</v>
      </c>
      <c r="D15" s="316">
        <f t="shared" si="4"/>
        <v>41551120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997368</v>
      </c>
      <c r="D16" s="319">
        <f t="shared" si="5"/>
        <v>1330368</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outlineLevel="1" x14ac:dyDescent="0.2">
      <c r="A18" s="13"/>
      <c r="B18" s="323">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outlineLevel="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outlineLevel="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outlineLevel="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outlineLevel="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70">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-997368</v>
      </c>
      <c r="D29" s="330">
        <f t="shared" si="20"/>
        <v>-1330368</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60100315.300991893</v>
      </c>
      <c r="D30" s="363">
        <f t="shared" si="21"/>
        <v>120200630.60198396</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x14ac:dyDescent="0.2">
      <c r="A31" s="13"/>
      <c r="B31" s="331" t="str">
        <f t="shared" ref="B31:B35" si="22">C92</f>
        <v>Reduction of flood cost</v>
      </c>
      <c r="C31" s="106">
        <f t="shared" ref="C31:D31" si="23">E92*12</f>
        <v>60100315.300991893</v>
      </c>
      <c r="D31" s="314">
        <f t="shared" si="23"/>
        <v>120200630.60198396</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59102947.300991893</v>
      </c>
      <c r="D36" s="334">
        <f t="shared" si="28"/>
        <v>118870262.60198396</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26.51985559566787</v>
      </c>
      <c r="D38" s="338">
        <f t="shared" si="29"/>
        <v>79.047148014440438</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-6.7885107541519191E-2</v>
      </c>
      <c r="D39" s="340">
        <f t="shared" si="30"/>
        <v>-3.0379164105323059E-2</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4.0227979377206573</v>
      </c>
      <c r="D40" s="344">
        <f t="shared" si="31"/>
        <v>2.7144212840571309</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DB'!R3</f>
        <v xml:space="preserve">Water level sensor </v>
      </c>
      <c r="D45" s="377">
        <f t="shared" ref="D45:D49" si="32">H45*I45</f>
        <v>831000</v>
      </c>
      <c r="E45" s="378">
        <f t="shared" ref="E45:E49" si="33">H45*J45</f>
        <v>2216000</v>
      </c>
      <c r="F45" s="379">
        <f>'SIMUL DB'!R6</f>
        <v>0.05</v>
      </c>
      <c r="G45" s="366">
        <f t="shared" ref="G45:G49" si="34">$C$4*$C$5</f>
        <v>554000</v>
      </c>
      <c r="H45" s="366">
        <f t="shared" ref="H45:H49" si="35">IF(F45="NA",1,G45*F45)</f>
        <v>27700</v>
      </c>
      <c r="I45" s="380">
        <f>'SIMUL DB'!R7</f>
        <v>30</v>
      </c>
      <c r="J45" s="380">
        <f>'SIMUL DB'!R8</f>
        <v>80</v>
      </c>
    </row>
    <row r="46" spans="1:26" ht="15.75" customHeight="1" x14ac:dyDescent="0.2">
      <c r="B46" s="336" t="s">
        <v>189</v>
      </c>
      <c r="C46" s="381" t="str">
        <f>'SIMUL DB'!R15</f>
        <v>Software tool</v>
      </c>
      <c r="D46" s="382">
        <f t="shared" si="32"/>
        <v>10000</v>
      </c>
      <c r="E46" s="383">
        <f t="shared" si="33"/>
        <v>25000</v>
      </c>
      <c r="F46" s="384" t="str">
        <f>'SIMUL DB'!R18</f>
        <v>NA</v>
      </c>
      <c r="G46" s="366">
        <f t="shared" si="34"/>
        <v>554000</v>
      </c>
      <c r="H46" s="385">
        <f t="shared" si="35"/>
        <v>1</v>
      </c>
      <c r="I46" s="386">
        <f>'SIMUL DB'!R19</f>
        <v>10000</v>
      </c>
      <c r="J46" s="386">
        <f>'SIMUL DB'!R20</f>
        <v>25000</v>
      </c>
    </row>
    <row r="47" spans="1:26" ht="15.75" customHeight="1" x14ac:dyDescent="0.2">
      <c r="B47" s="336" t="s">
        <v>254</v>
      </c>
      <c r="C47" s="381">
        <f>'SIMUL DB'!R27</f>
        <v>0</v>
      </c>
      <c r="D47" s="382">
        <f t="shared" si="32"/>
        <v>0</v>
      </c>
      <c r="E47" s="383">
        <f t="shared" si="33"/>
        <v>0</v>
      </c>
      <c r="F47" s="384">
        <f>'SIMUL DB'!R30</f>
        <v>0</v>
      </c>
      <c r="G47" s="366">
        <f t="shared" si="34"/>
        <v>554000</v>
      </c>
      <c r="H47" s="385">
        <f t="shared" si="35"/>
        <v>0</v>
      </c>
      <c r="I47" s="386">
        <f>'SIMUL DB'!R31</f>
        <v>0</v>
      </c>
      <c r="J47" s="386">
        <f>'SIMUL DB'!R32</f>
        <v>0</v>
      </c>
    </row>
    <row r="48" spans="1:26" ht="15.75" customHeight="1" x14ac:dyDescent="0.2">
      <c r="B48" s="336" t="s">
        <v>272</v>
      </c>
      <c r="C48" s="381">
        <f>'SIMUL DB'!R39</f>
        <v>0</v>
      </c>
      <c r="D48" s="382">
        <f t="shared" si="32"/>
        <v>0</v>
      </c>
      <c r="E48" s="383">
        <f t="shared" si="33"/>
        <v>0</v>
      </c>
      <c r="F48" s="384">
        <f>'SIMUL DB'!R42</f>
        <v>0</v>
      </c>
      <c r="G48" s="366">
        <f t="shared" si="34"/>
        <v>554000</v>
      </c>
      <c r="H48" s="385">
        <f t="shared" si="35"/>
        <v>0</v>
      </c>
      <c r="I48" s="386">
        <f>'SIMUL DB'!R43</f>
        <v>0</v>
      </c>
      <c r="J48" s="386">
        <f>'SIMUL DB'!R44</f>
        <v>0</v>
      </c>
    </row>
    <row r="49" spans="1:26" ht="15.75" customHeight="1" x14ac:dyDescent="0.2">
      <c r="B49" s="387" t="s">
        <v>273</v>
      </c>
      <c r="C49" s="381">
        <f>'SIMUL DB'!R51</f>
        <v>0</v>
      </c>
      <c r="D49" s="388">
        <f t="shared" si="32"/>
        <v>0</v>
      </c>
      <c r="E49" s="389">
        <f t="shared" si="33"/>
        <v>0</v>
      </c>
      <c r="F49" s="390">
        <f>'SIMUL DB'!R54</f>
        <v>0</v>
      </c>
      <c r="G49" s="366">
        <f t="shared" si="34"/>
        <v>554000</v>
      </c>
      <c r="H49" s="391">
        <f t="shared" si="35"/>
        <v>0</v>
      </c>
      <c r="I49" s="392">
        <f>'SIMUL DB'!R55</f>
        <v>0</v>
      </c>
      <c r="J49" s="392">
        <f>'SIMUL DB'!R56</f>
        <v>0</v>
      </c>
    </row>
    <row r="50" spans="1:26" ht="15.75" customHeight="1" x14ac:dyDescent="0.2">
      <c r="B50" s="328" t="s">
        <v>989</v>
      </c>
      <c r="C50" s="90"/>
      <c r="D50" s="393">
        <f t="shared" ref="D50:E50" si="36">SUM(D45:D49)</f>
        <v>841000</v>
      </c>
      <c r="E50" s="394">
        <f t="shared" si="36"/>
        <v>2241000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DB'!R63</f>
        <v>Installation of the sensor</v>
      </c>
      <c r="D54" s="377">
        <f t="shared" ref="D54:D58" si="37">H54*I54</f>
        <v>13850000</v>
      </c>
      <c r="E54" s="378">
        <f t="shared" ref="E54:E58" si="38">H54*J54</f>
        <v>41550000</v>
      </c>
      <c r="F54" s="379">
        <f>'SIMUL DB'!R65</f>
        <v>0.05</v>
      </c>
      <c r="G54" s="366">
        <f t="shared" ref="G54:G58" si="39">$C$4*$C$5</f>
        <v>554000</v>
      </c>
      <c r="H54" s="366">
        <f t="shared" ref="H54:H58" si="40">IF(F54="NA",1,G54*F54)</f>
        <v>27700</v>
      </c>
      <c r="I54" s="380">
        <f>'SIMUL DB'!R66</f>
        <v>500</v>
      </c>
      <c r="J54" s="380">
        <f>'SIMUL DB'!R67</f>
        <v>1500</v>
      </c>
    </row>
    <row r="55" spans="1:26" ht="15.75" customHeight="1" x14ac:dyDescent="0.2">
      <c r="B55" s="336" t="s">
        <v>189</v>
      </c>
      <c r="C55" s="376" t="str">
        <f>'SIMUL DB'!R74</f>
        <v>Software installation</v>
      </c>
      <c r="D55" s="382">
        <f t="shared" si="37"/>
        <v>1000</v>
      </c>
      <c r="E55" s="383">
        <f t="shared" si="38"/>
        <v>1120</v>
      </c>
      <c r="F55" s="384" t="str">
        <f>'SIMUL DB'!R76</f>
        <v>NA</v>
      </c>
      <c r="G55" s="366">
        <f t="shared" si="39"/>
        <v>554000</v>
      </c>
      <c r="H55" s="385">
        <f t="shared" si="40"/>
        <v>1</v>
      </c>
      <c r="I55" s="386">
        <f>'SIMUL DB'!R77</f>
        <v>1000</v>
      </c>
      <c r="J55" s="386">
        <f>'SIMUL DB'!R78</f>
        <v>1120</v>
      </c>
    </row>
    <row r="56" spans="1:26" ht="15.75" customHeight="1" x14ac:dyDescent="0.2">
      <c r="B56" s="336" t="s">
        <v>254</v>
      </c>
      <c r="C56" s="376">
        <f>'SIMUL DB'!R85</f>
        <v>0</v>
      </c>
      <c r="D56" s="382">
        <f t="shared" si="37"/>
        <v>0</v>
      </c>
      <c r="E56" s="383">
        <f t="shared" si="38"/>
        <v>0</v>
      </c>
      <c r="F56" s="384">
        <f>'SIMUL DB'!R87</f>
        <v>0</v>
      </c>
      <c r="G56" s="366">
        <f t="shared" si="39"/>
        <v>554000</v>
      </c>
      <c r="H56" s="385">
        <f t="shared" si="40"/>
        <v>0</v>
      </c>
      <c r="I56" s="386">
        <f>'SIMUL DB'!R88</f>
        <v>0</v>
      </c>
      <c r="J56" s="386">
        <f>'SIMUL DB'!R89</f>
        <v>0</v>
      </c>
    </row>
    <row r="57" spans="1:26" ht="15.75" customHeight="1" x14ac:dyDescent="0.2">
      <c r="B57" s="336" t="s">
        <v>272</v>
      </c>
      <c r="C57" s="376">
        <f>'SIMUL DB'!R96</f>
        <v>0</v>
      </c>
      <c r="D57" s="382">
        <f t="shared" si="37"/>
        <v>0</v>
      </c>
      <c r="E57" s="383">
        <f t="shared" si="38"/>
        <v>0</v>
      </c>
      <c r="F57" s="384">
        <f>'SIMUL DB'!R98</f>
        <v>0</v>
      </c>
      <c r="G57" s="366">
        <f t="shared" si="39"/>
        <v>554000</v>
      </c>
      <c r="H57" s="385">
        <f t="shared" si="40"/>
        <v>0</v>
      </c>
      <c r="I57" s="386">
        <f>'SIMUL DB'!R99</f>
        <v>0</v>
      </c>
      <c r="J57" s="386">
        <f>'SIMUL DB'!R100</f>
        <v>0</v>
      </c>
    </row>
    <row r="58" spans="1:26" ht="15.75" customHeight="1" x14ac:dyDescent="0.2">
      <c r="B58" s="387" t="s">
        <v>273</v>
      </c>
      <c r="C58" s="376">
        <f>'SIMUL DB'!R107</f>
        <v>0</v>
      </c>
      <c r="D58" s="388">
        <f t="shared" si="37"/>
        <v>0</v>
      </c>
      <c r="E58" s="389">
        <f t="shared" si="38"/>
        <v>0</v>
      </c>
      <c r="F58" s="390">
        <f>'SIMUL DB'!R109</f>
        <v>0</v>
      </c>
      <c r="G58" s="366">
        <f t="shared" si="39"/>
        <v>554000</v>
      </c>
      <c r="H58" s="391">
        <f t="shared" si="40"/>
        <v>0</v>
      </c>
      <c r="I58" s="392">
        <f>'SIMUL DB'!R110</f>
        <v>0</v>
      </c>
      <c r="J58" s="392">
        <f>'SIMUL DB'!R111</f>
        <v>0</v>
      </c>
    </row>
    <row r="59" spans="1:26" ht="15.75" customHeight="1" x14ac:dyDescent="0.2">
      <c r="B59" s="328" t="s">
        <v>989</v>
      </c>
      <c r="C59" s="90"/>
      <c r="D59" s="393">
        <f t="shared" ref="D59:E59" si="41">SUM(D54:D58)</f>
        <v>13851000</v>
      </c>
      <c r="E59" s="394">
        <f t="shared" si="41"/>
        <v>41551120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DB'!R118</f>
        <v>Maintenance of the water level sensor</v>
      </c>
      <c r="D63" s="377">
        <f t="shared" ref="D63:D67" si="42">H63*I63</f>
        <v>83100</v>
      </c>
      <c r="E63" s="378">
        <f t="shared" ref="E63:E67" si="43">H63*J63</f>
        <v>110800</v>
      </c>
      <c r="F63" s="384">
        <f>'SIMUL DB'!R120</f>
        <v>0.05</v>
      </c>
      <c r="G63" s="366">
        <f t="shared" ref="G63:G67" si="44">$C$4*$C$5</f>
        <v>554000</v>
      </c>
      <c r="H63" s="366">
        <f t="shared" ref="H63:H67" si="45">IF(F63="NA",1,G63*F63)</f>
        <v>27700</v>
      </c>
      <c r="I63" s="380">
        <f>'SIMUL DB'!R121</f>
        <v>3</v>
      </c>
      <c r="J63" s="380">
        <f>'SIMUL DB'!R122</f>
        <v>4</v>
      </c>
    </row>
    <row r="64" spans="1:26" ht="15.75" customHeight="1" x14ac:dyDescent="0.2">
      <c r="B64" s="336" t="s">
        <v>189</v>
      </c>
      <c r="C64" s="376" t="str">
        <f>'SIMUL DB'!R129</f>
        <v>Maintenance of the software</v>
      </c>
      <c r="D64" s="382">
        <f t="shared" si="42"/>
        <v>14</v>
      </c>
      <c r="E64" s="383">
        <f t="shared" si="43"/>
        <v>64</v>
      </c>
      <c r="F64" s="384" t="str">
        <f>'SIMUL DB'!R131</f>
        <v>NA</v>
      </c>
      <c r="G64" s="366">
        <f t="shared" si="44"/>
        <v>554000</v>
      </c>
      <c r="H64" s="385">
        <f t="shared" si="45"/>
        <v>1</v>
      </c>
      <c r="I64" s="386">
        <f>'SIMUL DB'!R132</f>
        <v>14</v>
      </c>
      <c r="J64" s="386">
        <f>'SIMUL DB'!R133</f>
        <v>64</v>
      </c>
    </row>
    <row r="65" spans="1:26" ht="15.75" customHeight="1" x14ac:dyDescent="0.2">
      <c r="B65" s="336" t="s">
        <v>254</v>
      </c>
      <c r="C65" s="376">
        <f>'SIMUL DB'!R140</f>
        <v>0</v>
      </c>
      <c r="D65" s="382">
        <f t="shared" si="42"/>
        <v>0</v>
      </c>
      <c r="E65" s="383">
        <f t="shared" si="43"/>
        <v>0</v>
      </c>
      <c r="F65" s="384">
        <f>'SIMUL DB'!R142</f>
        <v>0</v>
      </c>
      <c r="G65" s="366">
        <f t="shared" si="44"/>
        <v>554000</v>
      </c>
      <c r="H65" s="385">
        <f t="shared" si="45"/>
        <v>0</v>
      </c>
      <c r="I65" s="386">
        <f>'SIMUL DB'!R143</f>
        <v>0</v>
      </c>
      <c r="J65" s="386">
        <f>'SIMUL DB'!R144</f>
        <v>0</v>
      </c>
    </row>
    <row r="66" spans="1:26" ht="15.75" customHeight="1" x14ac:dyDescent="0.2">
      <c r="B66" s="336" t="s">
        <v>272</v>
      </c>
      <c r="C66" s="376">
        <f>'SIMUL DB'!R151</f>
        <v>0</v>
      </c>
      <c r="D66" s="382">
        <f t="shared" si="42"/>
        <v>0</v>
      </c>
      <c r="E66" s="383">
        <f t="shared" si="43"/>
        <v>0</v>
      </c>
      <c r="F66" s="384">
        <f>'SIMUL DB'!R153</f>
        <v>0</v>
      </c>
      <c r="G66" s="366">
        <f t="shared" si="44"/>
        <v>554000</v>
      </c>
      <c r="H66" s="385">
        <f t="shared" si="45"/>
        <v>0</v>
      </c>
      <c r="I66" s="386">
        <f>'SIMUL DB'!R154</f>
        <v>0</v>
      </c>
      <c r="J66" s="386">
        <f>'SIMUL DB'!R155</f>
        <v>0</v>
      </c>
    </row>
    <row r="67" spans="1:26" ht="15.75" customHeight="1" x14ac:dyDescent="0.2">
      <c r="B67" s="387" t="s">
        <v>273</v>
      </c>
      <c r="C67" s="381">
        <f>'SIMUL DB'!R162</f>
        <v>0</v>
      </c>
      <c r="D67" s="388">
        <f t="shared" si="42"/>
        <v>0</v>
      </c>
      <c r="E67" s="389">
        <f t="shared" si="43"/>
        <v>0</v>
      </c>
      <c r="F67" s="390">
        <f>'SIMUL DB'!R164</f>
        <v>0</v>
      </c>
      <c r="G67" s="366">
        <f t="shared" si="44"/>
        <v>554000</v>
      </c>
      <c r="H67" s="391">
        <f t="shared" si="45"/>
        <v>0</v>
      </c>
      <c r="I67" s="392">
        <f>'SIMUL DB'!R165</f>
        <v>0</v>
      </c>
      <c r="J67" s="392">
        <f>'SIMUL DB'!R166</f>
        <v>0</v>
      </c>
    </row>
    <row r="68" spans="1:26" ht="15.75" customHeight="1" x14ac:dyDescent="0.2">
      <c r="B68" s="328" t="s">
        <v>989</v>
      </c>
      <c r="C68" s="90"/>
      <c r="D68" s="393">
        <f t="shared" ref="D68:E68" si="46">SUM(D63:D67)</f>
        <v>83114</v>
      </c>
      <c r="E68" s="394">
        <f t="shared" si="46"/>
        <v>110864</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DB'!R173</f>
        <v>0</v>
      </c>
      <c r="D72" s="377">
        <f t="shared" ref="D72:D76" si="47">H72*I72</f>
        <v>0</v>
      </c>
      <c r="E72" s="378">
        <f t="shared" ref="E72:E76" si="48">H72*J72</f>
        <v>0</v>
      </c>
      <c r="F72" s="379">
        <f>'SIMUL DB'!R175</f>
        <v>0</v>
      </c>
      <c r="G72" s="366">
        <f t="shared" ref="G72:G76" si="49">$C$4*$C$5</f>
        <v>554000</v>
      </c>
      <c r="H72" s="366">
        <f t="shared" ref="H72:H76" si="50">IF(F72="NA",1,G72*F72)</f>
        <v>0</v>
      </c>
      <c r="I72" s="380">
        <f>'SIMUL DB'!R176</f>
        <v>0</v>
      </c>
      <c r="J72" s="380">
        <f>'SIMUL DB'!R177</f>
        <v>0</v>
      </c>
    </row>
    <row r="73" spans="1:26" ht="15.75" customHeight="1" x14ac:dyDescent="0.2">
      <c r="B73" s="336" t="s">
        <v>189</v>
      </c>
      <c r="C73" s="381">
        <f>'SIMUL DB'!R184</f>
        <v>0</v>
      </c>
      <c r="D73" s="382">
        <f t="shared" si="47"/>
        <v>0</v>
      </c>
      <c r="E73" s="383">
        <f t="shared" si="48"/>
        <v>0</v>
      </c>
      <c r="F73" s="384">
        <f>'SIMUL DB'!R186</f>
        <v>0</v>
      </c>
      <c r="G73" s="366">
        <f t="shared" si="49"/>
        <v>554000</v>
      </c>
      <c r="H73" s="385">
        <f t="shared" si="50"/>
        <v>0</v>
      </c>
      <c r="I73" s="386">
        <f>'SIMUL DB'!R187</f>
        <v>0</v>
      </c>
      <c r="J73" s="386">
        <f>'SIMUL DB'!R188</f>
        <v>0</v>
      </c>
    </row>
    <row r="74" spans="1:26" ht="15.75" customHeight="1" x14ac:dyDescent="0.2">
      <c r="B74" s="336" t="s">
        <v>254</v>
      </c>
      <c r="C74" s="376">
        <f>'SIMUL DB'!R195</f>
        <v>0</v>
      </c>
      <c r="D74" s="382">
        <f t="shared" si="47"/>
        <v>0</v>
      </c>
      <c r="E74" s="383">
        <f t="shared" si="48"/>
        <v>0</v>
      </c>
      <c r="F74" s="384">
        <f>'SIMUL DB'!R197</f>
        <v>0</v>
      </c>
      <c r="G74" s="366">
        <f t="shared" si="49"/>
        <v>554000</v>
      </c>
      <c r="H74" s="385">
        <f t="shared" si="50"/>
        <v>0</v>
      </c>
      <c r="I74" s="386">
        <f>'SIMUL DB'!R198</f>
        <v>0</v>
      </c>
      <c r="J74" s="386">
        <f>'SIMUL DB'!R199</f>
        <v>0</v>
      </c>
    </row>
    <row r="75" spans="1:26" ht="15.75" customHeight="1" x14ac:dyDescent="0.2">
      <c r="B75" s="336" t="s">
        <v>272</v>
      </c>
      <c r="C75" s="376">
        <f>'SIMUL DB'!R206</f>
        <v>0</v>
      </c>
      <c r="D75" s="382">
        <f t="shared" si="47"/>
        <v>0</v>
      </c>
      <c r="E75" s="383">
        <f t="shared" si="48"/>
        <v>0</v>
      </c>
      <c r="F75" s="384">
        <f>'SIMUL DB'!R208</f>
        <v>0</v>
      </c>
      <c r="G75" s="366">
        <f t="shared" si="49"/>
        <v>554000</v>
      </c>
      <c r="H75" s="385">
        <f t="shared" si="50"/>
        <v>0</v>
      </c>
      <c r="I75" s="386">
        <f>'SIMUL DB'!R209</f>
        <v>0</v>
      </c>
      <c r="J75" s="386">
        <f>'SIMUL DB'!R210</f>
        <v>0</v>
      </c>
    </row>
    <row r="76" spans="1:26" ht="15.75" customHeight="1" x14ac:dyDescent="0.2">
      <c r="B76" s="387" t="s">
        <v>273</v>
      </c>
      <c r="C76" s="376">
        <f>'SIMUL DB'!R217</f>
        <v>0</v>
      </c>
      <c r="D76" s="388">
        <f t="shared" si="47"/>
        <v>0</v>
      </c>
      <c r="E76" s="389">
        <f t="shared" si="48"/>
        <v>0</v>
      </c>
      <c r="F76" s="390">
        <f>'SIMUL DB'!R219</f>
        <v>0</v>
      </c>
      <c r="G76" s="366">
        <f t="shared" si="49"/>
        <v>554000</v>
      </c>
      <c r="H76" s="391">
        <f t="shared" si="50"/>
        <v>0</v>
      </c>
      <c r="I76" s="392">
        <f>'SIMUL DB'!R220</f>
        <v>0</v>
      </c>
      <c r="J76" s="392">
        <f>'SIMUL DB'!R221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DB'!R228</f>
        <v>0</v>
      </c>
      <c r="D82" s="406">
        <f>'SIMUL DB'!R229</f>
        <v>0</v>
      </c>
      <c r="E82" s="407">
        <f t="shared" ref="E82:E86" si="52">IF(C82=0,0,K82-U82)</f>
        <v>0</v>
      </c>
      <c r="F82" s="407">
        <f t="shared" ref="F82:F86" si="53">IF(C82=0,0,K82-T82)</f>
        <v>0</v>
      </c>
      <c r="G82" s="408">
        <f>'SIMUL DB'!R230</f>
        <v>0</v>
      </c>
      <c r="H82" s="366">
        <f t="shared" ref="H82:H86" si="54">$C$4*$C$5</f>
        <v>554000</v>
      </c>
      <c r="I82" s="366">
        <f t="shared" ref="I82:I86" si="55">IF(G82="NA",1,H82*G82)</f>
        <v>0</v>
      </c>
      <c r="J82" s="386">
        <f>'SIMUL DB'!R231</f>
        <v>0</v>
      </c>
      <c r="K82" s="409">
        <f t="shared" ref="K82:K86" si="56">I82*J82</f>
        <v>0</v>
      </c>
      <c r="L82" s="410">
        <f>'SIMUL DB'!R232</f>
        <v>0</v>
      </c>
      <c r="M82" s="411">
        <f>'SIMUL DB'!R233</f>
        <v>0</v>
      </c>
      <c r="N82" s="385">
        <f t="shared" ref="N82:N86" si="57">$I82*(1-M82)</f>
        <v>0</v>
      </c>
      <c r="O82" s="385">
        <f t="shared" ref="O82:O86" si="58">$I82*(1-L82)</f>
        <v>0</v>
      </c>
      <c r="P82" s="410">
        <f>'SIMUL DB'!R234</f>
        <v>0</v>
      </c>
      <c r="Q82" s="411">
        <f>'SIMUL DB'!R235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DB'!R242</f>
        <v>0</v>
      </c>
      <c r="D83" s="410">
        <f>'SIMUL DB'!R243</f>
        <v>0</v>
      </c>
      <c r="E83" s="407">
        <f t="shared" si="52"/>
        <v>0</v>
      </c>
      <c r="F83" s="407">
        <f t="shared" si="53"/>
        <v>0</v>
      </c>
      <c r="G83" s="408">
        <f>'SIMUL DB'!R244</f>
        <v>0</v>
      </c>
      <c r="H83" s="366">
        <f t="shared" si="54"/>
        <v>554000</v>
      </c>
      <c r="I83" s="385">
        <f t="shared" si="55"/>
        <v>0</v>
      </c>
      <c r="J83" s="386">
        <f>'SIMUL DB'!R245</f>
        <v>0</v>
      </c>
      <c r="K83" s="409">
        <f t="shared" si="56"/>
        <v>0</v>
      </c>
      <c r="L83" s="410">
        <f>'SIMUL DB'!R246</f>
        <v>0</v>
      </c>
      <c r="M83" s="411">
        <f>'SIMUL DB'!R247</f>
        <v>0</v>
      </c>
      <c r="N83" s="385">
        <f t="shared" si="57"/>
        <v>0</v>
      </c>
      <c r="O83" s="385">
        <f t="shared" si="58"/>
        <v>0</v>
      </c>
      <c r="P83" s="410">
        <f>'SIMUL DB'!R248</f>
        <v>0</v>
      </c>
      <c r="Q83" s="411">
        <f>'SIMUL DB'!R249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10">
        <f>'SIMUL DB'!R256</f>
        <v>0</v>
      </c>
      <c r="D84" s="410">
        <f>'SIMUL DB'!R257</f>
        <v>0</v>
      </c>
      <c r="E84" s="407">
        <f t="shared" si="52"/>
        <v>0</v>
      </c>
      <c r="F84" s="407">
        <f t="shared" si="53"/>
        <v>0</v>
      </c>
      <c r="G84" s="408">
        <f>'SIMUL DB'!R258</f>
        <v>0</v>
      </c>
      <c r="H84" s="366">
        <f t="shared" si="54"/>
        <v>554000</v>
      </c>
      <c r="I84" s="385">
        <f t="shared" si="55"/>
        <v>0</v>
      </c>
      <c r="J84" s="386">
        <f>'SIMUL DB'!R259</f>
        <v>0</v>
      </c>
      <c r="K84" s="409">
        <f t="shared" si="56"/>
        <v>0</v>
      </c>
      <c r="L84" s="410">
        <f>'SIMUL DB'!R260</f>
        <v>0</v>
      </c>
      <c r="M84" s="411">
        <f>'SIMUL DB'!R261</f>
        <v>0</v>
      </c>
      <c r="N84" s="385">
        <f t="shared" si="57"/>
        <v>0</v>
      </c>
      <c r="O84" s="385">
        <f t="shared" si="58"/>
        <v>0</v>
      </c>
      <c r="P84" s="410">
        <f>'SIMUL DB'!R262</f>
        <v>0</v>
      </c>
      <c r="Q84" s="411">
        <f>'SIMUL DB'!R263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DB'!R270</f>
        <v>0</v>
      </c>
      <c r="D85" s="410">
        <f>'SIMUL DB'!R271</f>
        <v>0</v>
      </c>
      <c r="E85" s="407">
        <f t="shared" si="52"/>
        <v>0</v>
      </c>
      <c r="F85" s="407">
        <f t="shared" si="53"/>
        <v>0</v>
      </c>
      <c r="G85" s="408">
        <f>'SIMUL DB'!R272</f>
        <v>0</v>
      </c>
      <c r="H85" s="366">
        <f t="shared" si="54"/>
        <v>554000</v>
      </c>
      <c r="I85" s="385">
        <f t="shared" si="55"/>
        <v>0</v>
      </c>
      <c r="J85" s="386">
        <f>'SIMUL DB'!R273</f>
        <v>0</v>
      </c>
      <c r="K85" s="409">
        <f t="shared" si="56"/>
        <v>0</v>
      </c>
      <c r="L85" s="410">
        <f>'SIMUL DB'!R274</f>
        <v>0</v>
      </c>
      <c r="M85" s="411">
        <f>'SIMUL DB'!R275</f>
        <v>0</v>
      </c>
      <c r="N85" s="385">
        <f t="shared" si="57"/>
        <v>0</v>
      </c>
      <c r="O85" s="385">
        <f t="shared" si="58"/>
        <v>0</v>
      </c>
      <c r="P85" s="410">
        <f>'SIMUL DB'!R276</f>
        <v>0</v>
      </c>
      <c r="Q85" s="411">
        <f>'SIMUL DB'!R277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DB'!R284</f>
        <v>0</v>
      </c>
      <c r="D86" s="406">
        <f>'SIMUL DB'!R285</f>
        <v>0</v>
      </c>
      <c r="E86" s="407">
        <f t="shared" si="52"/>
        <v>0</v>
      </c>
      <c r="F86" s="407">
        <f t="shared" si="53"/>
        <v>0</v>
      </c>
      <c r="G86" s="408">
        <f>'SIMUL DB'!R286</f>
        <v>0</v>
      </c>
      <c r="H86" s="366">
        <f t="shared" si="54"/>
        <v>554000</v>
      </c>
      <c r="I86" s="391">
        <f t="shared" si="55"/>
        <v>0</v>
      </c>
      <c r="J86" s="386">
        <f>'SIMUL DB'!R287</f>
        <v>0</v>
      </c>
      <c r="K86" s="409">
        <f t="shared" si="56"/>
        <v>0</v>
      </c>
      <c r="L86" s="410">
        <f>'SIMUL DB'!R288</f>
        <v>0</v>
      </c>
      <c r="M86" s="411">
        <f>'SIMUL DB'!R289</f>
        <v>0</v>
      </c>
      <c r="N86" s="385">
        <f t="shared" si="57"/>
        <v>0</v>
      </c>
      <c r="O86" s="385">
        <f t="shared" si="58"/>
        <v>0</v>
      </c>
      <c r="P86" s="410">
        <f>'SIMUL DB'!R290</f>
        <v>0</v>
      </c>
      <c r="Q86" s="411">
        <f>'SIMUL DB'!R291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t="str">
        <f>'SIMUL DB'!R298</f>
        <v>Reduction of flood cost</v>
      </c>
      <c r="D92" s="410" t="str">
        <f>'SIMUL DB'!R299</f>
        <v>Per claimed inhabitant</v>
      </c>
      <c r="E92" s="407">
        <f t="shared" ref="E92:E96" si="70">IF(C92=0,0,K92-U92)</f>
        <v>5008359.6084159911</v>
      </c>
      <c r="F92" s="407">
        <f t="shared" ref="F92:F96" si="71">IF(C92=0,0,K92-T92)</f>
        <v>10016719.216831997</v>
      </c>
      <c r="G92" s="408">
        <f>'SIMUL DB'!R300</f>
        <v>6.9010384000000008E-2</v>
      </c>
      <c r="H92" s="366">
        <f t="shared" ref="H92:H96" si="72">$C$4*$C$5</f>
        <v>554000</v>
      </c>
      <c r="I92" s="366">
        <f t="shared" ref="I92:I96" si="73">IF(G92="NA",1,H92*G92)</f>
        <v>38231.752736000002</v>
      </c>
      <c r="J92" s="386">
        <f>'SIMUL DB'!R301</f>
        <v>1310</v>
      </c>
      <c r="K92" s="409">
        <f t="shared" ref="K92:K96" si="74">I92*J92</f>
        <v>50083596.08416</v>
      </c>
      <c r="L92" s="410">
        <f>'SIMUL DB'!R302</f>
        <v>0.1</v>
      </c>
      <c r="M92" s="411">
        <f>'SIMUL DB'!R303</f>
        <v>0.2</v>
      </c>
      <c r="N92" s="385">
        <f t="shared" ref="N92:N96" si="75">$I92*(1-M92)</f>
        <v>30585.402188800002</v>
      </c>
      <c r="O92" s="385">
        <f t="shared" ref="O92:O96" si="76">$I92*(1-L92)</f>
        <v>34408.577462400004</v>
      </c>
      <c r="P92" s="410">
        <f>'SIMUL DB'!R304</f>
        <v>0</v>
      </c>
      <c r="Q92" s="411">
        <f>'SIMUL DB'!R305</f>
        <v>0</v>
      </c>
      <c r="R92" s="412">
        <f t="shared" ref="R92:R96" si="77">$J92*(1-Q92)</f>
        <v>1310</v>
      </c>
      <c r="S92" s="412">
        <f t="shared" ref="S92:S96" si="78">$J92*(1-P92)</f>
        <v>1310</v>
      </c>
      <c r="T92" s="407">
        <f t="shared" ref="T92:U92" si="79">R92*N92</f>
        <v>40066876.867328003</v>
      </c>
      <c r="U92" s="383">
        <f t="shared" si="79"/>
        <v>45075236.475744009</v>
      </c>
      <c r="W92" s="244">
        <f t="shared" ref="W92:W97" si="80">1-(U92/$K92)</f>
        <v>9.9999999999999867E-2</v>
      </c>
      <c r="X92" s="413">
        <f t="shared" ref="X92:X97" si="81">1-(T92/$K92)</f>
        <v>0.19999999999999996</v>
      </c>
    </row>
    <row r="93" spans="1:26" ht="15.75" customHeight="1" x14ac:dyDescent="0.2">
      <c r="B93" s="405" t="s">
        <v>189</v>
      </c>
      <c r="C93" s="410">
        <f>'SIMUL DB'!R312</f>
        <v>0</v>
      </c>
      <c r="D93" s="410">
        <f>'SIMUL DB'!R313</f>
        <v>0</v>
      </c>
      <c r="E93" s="407">
        <f t="shared" si="70"/>
        <v>0</v>
      </c>
      <c r="F93" s="407">
        <f t="shared" si="71"/>
        <v>0</v>
      </c>
      <c r="G93" s="408">
        <f>'SIMUL DB'!R314</f>
        <v>0</v>
      </c>
      <c r="H93" s="366">
        <f t="shared" si="72"/>
        <v>554000</v>
      </c>
      <c r="I93" s="385">
        <f t="shared" si="73"/>
        <v>0</v>
      </c>
      <c r="J93" s="386">
        <f>'SIMUL DB'!R315</f>
        <v>0</v>
      </c>
      <c r="K93" s="409">
        <f t="shared" si="74"/>
        <v>0</v>
      </c>
      <c r="L93" s="410">
        <f>'SIMUL DB'!R316</f>
        <v>0</v>
      </c>
      <c r="M93" s="411">
        <f>'SIMUL DB'!R317</f>
        <v>0</v>
      </c>
      <c r="N93" s="385">
        <f t="shared" si="75"/>
        <v>0</v>
      </c>
      <c r="O93" s="385">
        <f t="shared" si="76"/>
        <v>0</v>
      </c>
      <c r="P93" s="410">
        <f>'SIMUL DB'!R318</f>
        <v>0</v>
      </c>
      <c r="Q93" s="411">
        <f>'SIMUL DB'!R319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DB'!R326</f>
        <v>0</v>
      </c>
      <c r="D94" s="410">
        <f>'SIMUL DB'!R327</f>
        <v>0</v>
      </c>
      <c r="E94" s="407">
        <f t="shared" si="70"/>
        <v>0</v>
      </c>
      <c r="F94" s="407">
        <f t="shared" si="71"/>
        <v>0</v>
      </c>
      <c r="G94" s="408">
        <f>'SIMUL DB'!R328</f>
        <v>0</v>
      </c>
      <c r="H94" s="366">
        <f t="shared" si="72"/>
        <v>554000</v>
      </c>
      <c r="I94" s="385">
        <f t="shared" si="73"/>
        <v>0</v>
      </c>
      <c r="J94" s="386">
        <f>'SIMUL DB'!R329</f>
        <v>0</v>
      </c>
      <c r="K94" s="409">
        <f t="shared" si="74"/>
        <v>0</v>
      </c>
      <c r="L94" s="410">
        <f>'SIMUL DB'!R330</f>
        <v>0</v>
      </c>
      <c r="M94" s="411">
        <f>'SIMUL DB'!R331</f>
        <v>0</v>
      </c>
      <c r="N94" s="385">
        <f t="shared" si="75"/>
        <v>0</v>
      </c>
      <c r="O94" s="385">
        <f t="shared" si="76"/>
        <v>0</v>
      </c>
      <c r="P94" s="410">
        <f>'SIMUL DB'!R332</f>
        <v>0</v>
      </c>
      <c r="Q94" s="411">
        <f>'SIMUL DB'!R333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DB'!R340</f>
        <v>0</v>
      </c>
      <c r="D95" s="410">
        <f>'SIMUL DB'!R341</f>
        <v>0</v>
      </c>
      <c r="E95" s="407">
        <f t="shared" si="70"/>
        <v>0</v>
      </c>
      <c r="F95" s="407">
        <f t="shared" si="71"/>
        <v>0</v>
      </c>
      <c r="G95" s="408">
        <f>'SIMUL DB'!R342</f>
        <v>0</v>
      </c>
      <c r="H95" s="366">
        <f t="shared" si="72"/>
        <v>554000</v>
      </c>
      <c r="I95" s="385">
        <f t="shared" si="73"/>
        <v>0</v>
      </c>
      <c r="J95" s="386">
        <f>'SIMUL DB'!R343</f>
        <v>0</v>
      </c>
      <c r="K95" s="409">
        <f t="shared" si="74"/>
        <v>0</v>
      </c>
      <c r="L95" s="410">
        <f>'SIMUL DB'!R344</f>
        <v>0</v>
      </c>
      <c r="M95" s="411">
        <f>'SIMUL DB'!R345</f>
        <v>0</v>
      </c>
      <c r="N95" s="385">
        <f t="shared" si="75"/>
        <v>0</v>
      </c>
      <c r="O95" s="385">
        <f t="shared" si="76"/>
        <v>0</v>
      </c>
      <c r="P95" s="410">
        <f>'SIMUL DB'!R346</f>
        <v>0</v>
      </c>
      <c r="Q95" s="411">
        <f>'SIMUL DB'!R347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DB'!R354</f>
        <v>0</v>
      </c>
      <c r="D96" s="410">
        <f>'SIMUL DB'!R355</f>
        <v>0</v>
      </c>
      <c r="E96" s="407">
        <f t="shared" si="70"/>
        <v>0</v>
      </c>
      <c r="F96" s="407">
        <f t="shared" si="71"/>
        <v>0</v>
      </c>
      <c r="G96" s="408">
        <f>'SIMUL DB'!R356</f>
        <v>0</v>
      </c>
      <c r="H96" s="366">
        <f t="shared" si="72"/>
        <v>554000</v>
      </c>
      <c r="I96" s="391">
        <f t="shared" si="73"/>
        <v>0</v>
      </c>
      <c r="J96" s="386">
        <f>'SIMUL DB'!R357</f>
        <v>0</v>
      </c>
      <c r="K96" s="409">
        <f t="shared" si="74"/>
        <v>0</v>
      </c>
      <c r="L96" s="410">
        <f>'SIMUL DB'!R358</f>
        <v>0</v>
      </c>
      <c r="M96" s="411">
        <f>'SIMUL DB'!R359</f>
        <v>0</v>
      </c>
      <c r="N96" s="385">
        <f t="shared" si="75"/>
        <v>0</v>
      </c>
      <c r="O96" s="385">
        <f t="shared" si="76"/>
        <v>0</v>
      </c>
      <c r="P96" s="410">
        <f>'SIMUL DB'!R360</f>
        <v>0</v>
      </c>
      <c r="Q96" s="411">
        <f>'SIMUL DB'!R361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5008359.6084159911</v>
      </c>
      <c r="F97" s="421">
        <f t="shared" si="86"/>
        <v>10016719.216831997</v>
      </c>
      <c r="G97" s="419"/>
      <c r="H97" s="422"/>
      <c r="I97" s="423"/>
      <c r="J97" s="68"/>
      <c r="K97" s="425">
        <f>SUM(K92:K96)</f>
        <v>50083596.08416</v>
      </c>
      <c r="L97" s="419"/>
      <c r="M97" s="424"/>
      <c r="N97" s="424"/>
      <c r="O97" s="420"/>
      <c r="P97" s="419"/>
      <c r="Q97" s="424"/>
      <c r="R97" s="424"/>
      <c r="S97" s="426"/>
      <c r="T97" s="421">
        <f t="shared" ref="T97:U97" si="87">SUM(T92:T96)</f>
        <v>40066876.867328003</v>
      </c>
      <c r="U97" s="426">
        <f t="shared" si="87"/>
        <v>45075236.475744009</v>
      </c>
      <c r="V97" s="68"/>
      <c r="W97" s="248">
        <f t="shared" si="80"/>
        <v>9.9999999999999867E-2</v>
      </c>
      <c r="X97" s="427">
        <f t="shared" si="81"/>
        <v>0.19999999999999996</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Z1000"/>
  <sheetViews>
    <sheetView workbookViewId="0"/>
  </sheetViews>
  <sheetFormatPr baseColWidth="10" defaultColWidth="11.28515625" defaultRowHeight="15" customHeight="1" outlineLevelRow="1" x14ac:dyDescent="0.2"/>
  <cols>
    <col min="1" max="1" width="6" customWidth="1"/>
    <col min="2" max="2" width="57.28515625" customWidth="1"/>
    <col min="3" max="3" width="34.42578125" customWidth="1"/>
    <col min="4" max="4" width="25.42578125" customWidth="1"/>
    <col min="5" max="5" width="16"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DB'!S1</f>
        <v xml:space="preserve">6. Signage </v>
      </c>
      <c r="G2" s="288"/>
    </row>
    <row r="3" spans="1:26" ht="15.75" customHeight="1" x14ac:dyDescent="0.2">
      <c r="B3" s="291" t="s">
        <v>627</v>
      </c>
      <c r="C3" s="352" t="str">
        <f>'SIMUL DB'!S2</f>
        <v>14. Public Information &amp; Advertising</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Group 6. Signage  / 14. Public Information &amp; Advertising</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Lamp post advertising light box #</v>
      </c>
      <c r="C12" s="304">
        <f t="shared" ref="C12:D12" si="1">$H45</f>
        <v>27700</v>
      </c>
      <c r="D12" s="305">
        <f t="shared" si="1"/>
        <v>27700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14404000</v>
      </c>
      <c r="D13" s="120">
        <f t="shared" si="2"/>
        <v>22714000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9695000</v>
      </c>
      <c r="D14" s="314">
        <f t="shared" si="3"/>
        <v>17174000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4709000</v>
      </c>
      <c r="D15" s="316">
        <f t="shared" si="4"/>
        <v>5540000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1662000</v>
      </c>
      <c r="D16" s="319">
        <f t="shared" si="5"/>
        <v>2659200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43212000</v>
      </c>
      <c r="D17" s="322">
        <f t="shared" si="6"/>
        <v>99720000</v>
      </c>
      <c r="E17" s="13"/>
      <c r="F17" s="13"/>
      <c r="G17" s="288"/>
      <c r="H17" s="13"/>
      <c r="I17" s="13"/>
      <c r="J17" s="13"/>
      <c r="K17" s="13"/>
      <c r="L17" s="13"/>
      <c r="M17" s="13"/>
      <c r="N17" s="13"/>
      <c r="O17" s="13"/>
      <c r="P17" s="13"/>
      <c r="Q17" s="13"/>
      <c r="R17" s="13"/>
      <c r="S17" s="13"/>
      <c r="T17" s="13"/>
      <c r="U17" s="13"/>
      <c r="V17" s="13"/>
      <c r="W17" s="13"/>
      <c r="X17" s="13"/>
      <c r="Y17" s="13"/>
      <c r="Z17" s="13"/>
    </row>
    <row r="18" spans="1:26" ht="15.75" customHeight="1" x14ac:dyDescent="0.2">
      <c r="A18" s="13"/>
      <c r="B18" s="323" t="str">
        <f t="shared" ref="B18:B22" si="7">C72</f>
        <v>Advertisement</v>
      </c>
      <c r="C18" s="106">
        <f t="shared" ref="C18:D18" si="8">D72*12</f>
        <v>43212000</v>
      </c>
      <c r="D18" s="314">
        <f t="shared" si="8"/>
        <v>99720000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hidden="1" customHeight="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outlineLevel="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outlineLevel="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outlineLevel="1" x14ac:dyDescent="0.2">
      <c r="A26" s="13"/>
      <c r="B26" s="370">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outlineLevel="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outlineLevel="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collapsed="1" x14ac:dyDescent="0.2">
      <c r="A29" s="13"/>
      <c r="B29" s="328" t="s">
        <v>537</v>
      </c>
      <c r="C29" s="329">
        <f t="shared" ref="C29:D29" si="20">C23+C17-C16</f>
        <v>41550000</v>
      </c>
      <c r="D29" s="330">
        <f t="shared" si="20"/>
        <v>97060800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0</v>
      </c>
      <c r="D30" s="363">
        <f t="shared" si="21"/>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outlineLevel="1" x14ac:dyDescent="0.2">
      <c r="A31" s="13"/>
      <c r="B31" s="331">
        <f t="shared" ref="B31:B35" si="22">C92</f>
        <v>0</v>
      </c>
      <c r="C31" s="106">
        <f t="shared" ref="C31:D31" si="23">E92*12</f>
        <v>0</v>
      </c>
      <c r="D31" s="314">
        <f t="shared" si="23"/>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outlineLevel="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outlineLevel="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outlineLevel="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outlineLevel="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collapsed="1" x14ac:dyDescent="0.2">
      <c r="A36" s="13"/>
      <c r="B36" s="332" t="s">
        <v>543</v>
      </c>
      <c r="C36" s="333">
        <f t="shared" ref="C36:D36" si="28">C29+C30</f>
        <v>41550000</v>
      </c>
      <c r="D36" s="334">
        <f t="shared" si="28"/>
        <v>97060800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26</v>
      </c>
      <c r="D38" s="338">
        <f t="shared" si="29"/>
        <v>41</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2.8846153846153846</v>
      </c>
      <c r="D39" s="340">
        <f t="shared" si="30"/>
        <v>4.2731707317073173</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2.8846153846153846</v>
      </c>
      <c r="D40" s="344">
        <f t="shared" si="31"/>
        <v>4.2731707317073173</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DB'!S3</f>
        <v>Lamp post advertising light box</v>
      </c>
      <c r="D45" s="377">
        <f t="shared" ref="D45:D49" si="32">H45*I45</f>
        <v>9695000</v>
      </c>
      <c r="E45" s="378">
        <f t="shared" ref="E45:E49" si="33">H45*J45</f>
        <v>17174000</v>
      </c>
      <c r="F45" s="379">
        <f>'SIMUL DB'!S6</f>
        <v>0.05</v>
      </c>
      <c r="G45" s="366">
        <f t="shared" ref="G45:G49" si="34">$C$4*$C$5</f>
        <v>554000</v>
      </c>
      <c r="H45" s="366">
        <f t="shared" ref="H45:H49" si="35">IF(F45="NA",1,G45*F45)</f>
        <v>27700</v>
      </c>
      <c r="I45" s="380">
        <f>'SIMUL DB'!S7</f>
        <v>350</v>
      </c>
      <c r="J45" s="380">
        <f>'SIMUL DB'!S8</f>
        <v>620</v>
      </c>
    </row>
    <row r="46" spans="1:26" ht="15.75" customHeight="1" x14ac:dyDescent="0.2">
      <c r="B46" s="336" t="s">
        <v>189</v>
      </c>
      <c r="C46" s="381">
        <f>'SIMUL DB'!S15</f>
        <v>0</v>
      </c>
      <c r="D46" s="382">
        <f t="shared" si="32"/>
        <v>0</v>
      </c>
      <c r="E46" s="383">
        <f t="shared" si="33"/>
        <v>0</v>
      </c>
      <c r="F46" s="384">
        <f>'SIMUL DB'!S18</f>
        <v>0</v>
      </c>
      <c r="G46" s="366">
        <f t="shared" si="34"/>
        <v>554000</v>
      </c>
      <c r="H46" s="385">
        <f t="shared" si="35"/>
        <v>0</v>
      </c>
      <c r="I46" s="386">
        <f>'SIMUL DB'!S19</f>
        <v>0</v>
      </c>
      <c r="J46" s="386">
        <f>'SIMUL DB'!S20</f>
        <v>0</v>
      </c>
    </row>
    <row r="47" spans="1:26" ht="15.75" customHeight="1" x14ac:dyDescent="0.2">
      <c r="B47" s="336" t="s">
        <v>254</v>
      </c>
      <c r="C47" s="381">
        <f>'SIMUL DB'!S27</f>
        <v>0</v>
      </c>
      <c r="D47" s="382">
        <f t="shared" si="32"/>
        <v>0</v>
      </c>
      <c r="E47" s="383">
        <f t="shared" si="33"/>
        <v>0</v>
      </c>
      <c r="F47" s="384">
        <f>'SIMUL DB'!S30</f>
        <v>0</v>
      </c>
      <c r="G47" s="366">
        <f t="shared" si="34"/>
        <v>554000</v>
      </c>
      <c r="H47" s="385">
        <f t="shared" si="35"/>
        <v>0</v>
      </c>
      <c r="I47" s="386">
        <f>'SIMUL DB'!S31</f>
        <v>0</v>
      </c>
      <c r="J47" s="386">
        <f>'SIMUL DB'!S32</f>
        <v>0</v>
      </c>
    </row>
    <row r="48" spans="1:26" ht="15.75" customHeight="1" x14ac:dyDescent="0.2">
      <c r="B48" s="336" t="s">
        <v>272</v>
      </c>
      <c r="C48" s="381">
        <f>'SIMUL DB'!S39</f>
        <v>0</v>
      </c>
      <c r="D48" s="382">
        <f t="shared" si="32"/>
        <v>0</v>
      </c>
      <c r="E48" s="383">
        <f t="shared" si="33"/>
        <v>0</v>
      </c>
      <c r="F48" s="384">
        <f>'SIMUL DB'!S42</f>
        <v>0</v>
      </c>
      <c r="G48" s="366">
        <f t="shared" si="34"/>
        <v>554000</v>
      </c>
      <c r="H48" s="385">
        <f t="shared" si="35"/>
        <v>0</v>
      </c>
      <c r="I48" s="386">
        <f>'SIMUL DB'!S43</f>
        <v>0</v>
      </c>
      <c r="J48" s="386">
        <f>'SIMUL DB'!S44</f>
        <v>0</v>
      </c>
    </row>
    <row r="49" spans="1:26" ht="15.75" customHeight="1" x14ac:dyDescent="0.2">
      <c r="B49" s="387" t="s">
        <v>273</v>
      </c>
      <c r="C49" s="381">
        <f>'SIMUL DB'!S51</f>
        <v>0</v>
      </c>
      <c r="D49" s="388">
        <f t="shared" si="32"/>
        <v>0</v>
      </c>
      <c r="E49" s="389">
        <f t="shared" si="33"/>
        <v>0</v>
      </c>
      <c r="F49" s="390">
        <f>'SIMUL DB'!S54</f>
        <v>0</v>
      </c>
      <c r="G49" s="366">
        <f t="shared" si="34"/>
        <v>554000</v>
      </c>
      <c r="H49" s="391">
        <f t="shared" si="35"/>
        <v>0</v>
      </c>
      <c r="I49" s="392">
        <f>'SIMUL DB'!S55</f>
        <v>0</v>
      </c>
      <c r="J49" s="392">
        <f>'SIMUL DB'!S56</f>
        <v>0</v>
      </c>
    </row>
    <row r="50" spans="1:26" ht="15.75" customHeight="1" x14ac:dyDescent="0.2">
      <c r="B50" s="328" t="s">
        <v>989</v>
      </c>
      <c r="C50" s="90"/>
      <c r="D50" s="393">
        <f t="shared" ref="D50:E50" si="36">SUM(D45:D49)</f>
        <v>9695000</v>
      </c>
      <c r="E50" s="394">
        <f t="shared" si="36"/>
        <v>17174000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DB'!S63</f>
        <v>Installation of the banner</v>
      </c>
      <c r="D54" s="377">
        <f t="shared" ref="D54:D58" si="37">H54*I54</f>
        <v>4709000</v>
      </c>
      <c r="E54" s="378">
        <f t="shared" ref="E54:E58" si="38">H54*J54</f>
        <v>5540000</v>
      </c>
      <c r="F54" s="379">
        <f>'SIMUL DB'!S65</f>
        <v>0.05</v>
      </c>
      <c r="G54" s="366">
        <f t="shared" ref="G54:G58" si="39">$C$4*$C$5</f>
        <v>554000</v>
      </c>
      <c r="H54" s="366">
        <f t="shared" ref="H54:H58" si="40">IF(F54="NA",1,G54*F54)</f>
        <v>27700</v>
      </c>
      <c r="I54" s="380">
        <f>'SIMUL DB'!S66</f>
        <v>170</v>
      </c>
      <c r="J54" s="380">
        <f>'SIMUL DB'!S67</f>
        <v>200</v>
      </c>
    </row>
    <row r="55" spans="1:26" ht="15.75" customHeight="1" x14ac:dyDescent="0.2">
      <c r="B55" s="336" t="s">
        <v>189</v>
      </c>
      <c r="C55" s="376">
        <f>'SIMUL DB'!S74</f>
        <v>0</v>
      </c>
      <c r="D55" s="382">
        <f t="shared" si="37"/>
        <v>0</v>
      </c>
      <c r="E55" s="383">
        <f t="shared" si="38"/>
        <v>0</v>
      </c>
      <c r="F55" s="384">
        <f>'SIMUL DB'!S76</f>
        <v>0</v>
      </c>
      <c r="G55" s="366">
        <f t="shared" si="39"/>
        <v>554000</v>
      </c>
      <c r="H55" s="385">
        <f t="shared" si="40"/>
        <v>0</v>
      </c>
      <c r="I55" s="386">
        <f>'SIMUL DB'!S77</f>
        <v>0</v>
      </c>
      <c r="J55" s="386">
        <f>'SIMUL DB'!S78</f>
        <v>0</v>
      </c>
    </row>
    <row r="56" spans="1:26" ht="15.75" customHeight="1" x14ac:dyDescent="0.2">
      <c r="B56" s="336" t="s">
        <v>254</v>
      </c>
      <c r="C56" s="376">
        <f>'SIMUL DB'!S85</f>
        <v>0</v>
      </c>
      <c r="D56" s="382">
        <f t="shared" si="37"/>
        <v>0</v>
      </c>
      <c r="E56" s="383">
        <f t="shared" si="38"/>
        <v>0</v>
      </c>
      <c r="F56" s="384">
        <f>'SIMUL DB'!S87</f>
        <v>0</v>
      </c>
      <c r="G56" s="366">
        <f t="shared" si="39"/>
        <v>554000</v>
      </c>
      <c r="H56" s="385">
        <f t="shared" si="40"/>
        <v>0</v>
      </c>
      <c r="I56" s="386">
        <f>'SIMUL DB'!S88</f>
        <v>0</v>
      </c>
      <c r="J56" s="386">
        <f>'SIMUL DB'!S89</f>
        <v>0</v>
      </c>
    </row>
    <row r="57" spans="1:26" ht="15.75" customHeight="1" x14ac:dyDescent="0.2">
      <c r="B57" s="336" t="s">
        <v>272</v>
      </c>
      <c r="C57" s="376">
        <f>'SIMUL DB'!S96</f>
        <v>0</v>
      </c>
      <c r="D57" s="382">
        <f t="shared" si="37"/>
        <v>0</v>
      </c>
      <c r="E57" s="383">
        <f t="shared" si="38"/>
        <v>0</v>
      </c>
      <c r="F57" s="384">
        <f>'SIMUL DB'!S98</f>
        <v>0</v>
      </c>
      <c r="G57" s="366">
        <f t="shared" si="39"/>
        <v>554000</v>
      </c>
      <c r="H57" s="385">
        <f t="shared" si="40"/>
        <v>0</v>
      </c>
      <c r="I57" s="386">
        <f>'SIMUL DB'!S99</f>
        <v>0</v>
      </c>
      <c r="J57" s="386">
        <f>'SIMUL DB'!S100</f>
        <v>0</v>
      </c>
    </row>
    <row r="58" spans="1:26" ht="15.75" customHeight="1" x14ac:dyDescent="0.2">
      <c r="B58" s="387" t="s">
        <v>273</v>
      </c>
      <c r="C58" s="376">
        <f>'SIMUL DB'!S107</f>
        <v>0</v>
      </c>
      <c r="D58" s="388">
        <f t="shared" si="37"/>
        <v>0</v>
      </c>
      <c r="E58" s="389">
        <f t="shared" si="38"/>
        <v>0</v>
      </c>
      <c r="F58" s="390">
        <f>'SIMUL DB'!S109</f>
        <v>0</v>
      </c>
      <c r="G58" s="366">
        <f t="shared" si="39"/>
        <v>554000</v>
      </c>
      <c r="H58" s="391">
        <f t="shared" si="40"/>
        <v>0</v>
      </c>
      <c r="I58" s="392">
        <f>'SIMUL DB'!S110</f>
        <v>0</v>
      </c>
      <c r="J58" s="392">
        <f>'SIMUL DB'!S111</f>
        <v>0</v>
      </c>
    </row>
    <row r="59" spans="1:26" ht="15.75" customHeight="1" x14ac:dyDescent="0.2">
      <c r="B59" s="328" t="s">
        <v>989</v>
      </c>
      <c r="C59" s="90"/>
      <c r="D59" s="393">
        <f t="shared" ref="D59:E59" si="41">SUM(D54:D58)</f>
        <v>4709000</v>
      </c>
      <c r="E59" s="394">
        <f t="shared" si="41"/>
        <v>5540000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DB'!S118</f>
        <v>Maintenance of the banner</v>
      </c>
      <c r="D63" s="377">
        <f t="shared" ref="D63:D67" si="42">H63*I63</f>
        <v>138500</v>
      </c>
      <c r="E63" s="378">
        <f t="shared" ref="E63:E67" si="43">H63*J63</f>
        <v>221600</v>
      </c>
      <c r="F63" s="384">
        <f>'SIMUL DB'!S120</f>
        <v>0.05</v>
      </c>
      <c r="G63" s="366">
        <f t="shared" ref="G63:G67" si="44">$C$4*$C$5</f>
        <v>554000</v>
      </c>
      <c r="H63" s="366">
        <f t="shared" ref="H63:H67" si="45">IF(F63="NA",1,G63*F63)</f>
        <v>27700</v>
      </c>
      <c r="I63" s="380">
        <f>'SIMUL DB'!S121</f>
        <v>5</v>
      </c>
      <c r="J63" s="380">
        <f>'SIMUL DB'!S122</f>
        <v>8</v>
      </c>
    </row>
    <row r="64" spans="1:26" ht="15.75" customHeight="1" x14ac:dyDescent="0.2">
      <c r="B64" s="336" t="s">
        <v>189</v>
      </c>
      <c r="C64" s="381">
        <f>'SIMUL DB'!S129</f>
        <v>0</v>
      </c>
      <c r="D64" s="382">
        <f t="shared" si="42"/>
        <v>0</v>
      </c>
      <c r="E64" s="383">
        <f t="shared" si="43"/>
        <v>0</v>
      </c>
      <c r="F64" s="384">
        <f>'SIMUL DB'!S131</f>
        <v>0</v>
      </c>
      <c r="G64" s="366">
        <f t="shared" si="44"/>
        <v>554000</v>
      </c>
      <c r="H64" s="385">
        <f t="shared" si="45"/>
        <v>0</v>
      </c>
      <c r="I64" s="386">
        <f>'SIMUL DB'!S132</f>
        <v>0</v>
      </c>
      <c r="J64" s="386">
        <f>'SIMUL DB'!S133</f>
        <v>0</v>
      </c>
    </row>
    <row r="65" spans="1:26" ht="15.75" customHeight="1" x14ac:dyDescent="0.2">
      <c r="B65" s="336" t="s">
        <v>254</v>
      </c>
      <c r="C65" s="376">
        <f>'SIMUL DB'!S140</f>
        <v>0</v>
      </c>
      <c r="D65" s="382">
        <f t="shared" si="42"/>
        <v>0</v>
      </c>
      <c r="E65" s="383">
        <f t="shared" si="43"/>
        <v>0</v>
      </c>
      <c r="F65" s="384">
        <f>'SIMUL DB'!S142</f>
        <v>0</v>
      </c>
      <c r="G65" s="366">
        <f t="shared" si="44"/>
        <v>554000</v>
      </c>
      <c r="H65" s="385">
        <f t="shared" si="45"/>
        <v>0</v>
      </c>
      <c r="I65" s="386">
        <f>'SIMUL DB'!S143</f>
        <v>0</v>
      </c>
      <c r="J65" s="386">
        <f>'SIMUL DB'!S144</f>
        <v>0</v>
      </c>
    </row>
    <row r="66" spans="1:26" ht="15.75" customHeight="1" x14ac:dyDescent="0.2">
      <c r="B66" s="336" t="s">
        <v>272</v>
      </c>
      <c r="C66" s="376">
        <f>'SIMUL DB'!S151</f>
        <v>0</v>
      </c>
      <c r="D66" s="382">
        <f t="shared" si="42"/>
        <v>0</v>
      </c>
      <c r="E66" s="383">
        <f t="shared" si="43"/>
        <v>0</v>
      </c>
      <c r="F66" s="384">
        <f>'SIMUL DB'!S153</f>
        <v>0</v>
      </c>
      <c r="G66" s="366">
        <f t="shared" si="44"/>
        <v>554000</v>
      </c>
      <c r="H66" s="385">
        <f t="shared" si="45"/>
        <v>0</v>
      </c>
      <c r="I66" s="386">
        <f>'SIMUL DB'!S154</f>
        <v>0</v>
      </c>
      <c r="J66" s="386">
        <f>'SIMUL DB'!S155</f>
        <v>0</v>
      </c>
    </row>
    <row r="67" spans="1:26" ht="15.75" customHeight="1" x14ac:dyDescent="0.2">
      <c r="B67" s="387" t="s">
        <v>273</v>
      </c>
      <c r="C67" s="381">
        <f>'SIMUL DB'!S162</f>
        <v>0</v>
      </c>
      <c r="D67" s="388">
        <f t="shared" si="42"/>
        <v>0</v>
      </c>
      <c r="E67" s="389">
        <f t="shared" si="43"/>
        <v>0</v>
      </c>
      <c r="F67" s="390">
        <f>'SIMUL DB'!S164</f>
        <v>0</v>
      </c>
      <c r="G67" s="366">
        <f t="shared" si="44"/>
        <v>554000</v>
      </c>
      <c r="H67" s="391">
        <f t="shared" si="45"/>
        <v>0</v>
      </c>
      <c r="I67" s="392">
        <f>'SIMUL DB'!S165</f>
        <v>0</v>
      </c>
      <c r="J67" s="392">
        <f>'SIMUL DB'!S166</f>
        <v>0</v>
      </c>
    </row>
    <row r="68" spans="1:26" ht="15.75" customHeight="1" x14ac:dyDescent="0.2">
      <c r="B68" s="328" t="s">
        <v>989</v>
      </c>
      <c r="C68" s="90"/>
      <c r="D68" s="393">
        <f t="shared" ref="D68:E68" si="46">SUM(D63:D67)</f>
        <v>138500</v>
      </c>
      <c r="E68" s="394">
        <f t="shared" si="46"/>
        <v>221600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t="str">
        <f>'SIMUL DB'!S173</f>
        <v>Advertisement</v>
      </c>
      <c r="D72" s="377">
        <f t="shared" ref="D72:D76" si="47">H72*I72</f>
        <v>3601000</v>
      </c>
      <c r="E72" s="378">
        <f t="shared" ref="E72:E76" si="48">H72*J72</f>
        <v>8310000</v>
      </c>
      <c r="F72" s="379">
        <f>'SIMUL DB'!S175</f>
        <v>0.05</v>
      </c>
      <c r="G72" s="366">
        <f t="shared" ref="G72:G76" si="49">$C$4*$C$5</f>
        <v>554000</v>
      </c>
      <c r="H72" s="366">
        <f t="shared" ref="H72:H76" si="50">IF(F72="NA",1,G72*F72)</f>
        <v>27700</v>
      </c>
      <c r="I72" s="380">
        <f>'SIMUL DB'!S176</f>
        <v>130</v>
      </c>
      <c r="J72" s="380">
        <f>'SIMUL DB'!S177</f>
        <v>300</v>
      </c>
    </row>
    <row r="73" spans="1:26" ht="15.75" customHeight="1" x14ac:dyDescent="0.2">
      <c r="B73" s="336" t="s">
        <v>189</v>
      </c>
      <c r="C73" s="381">
        <f>'SIMUL DB'!S184</f>
        <v>0</v>
      </c>
      <c r="D73" s="382">
        <f t="shared" si="47"/>
        <v>0</v>
      </c>
      <c r="E73" s="383">
        <f t="shared" si="48"/>
        <v>0</v>
      </c>
      <c r="F73" s="384">
        <f>'SIMUL DB'!S186</f>
        <v>0</v>
      </c>
      <c r="G73" s="366">
        <f t="shared" si="49"/>
        <v>554000</v>
      </c>
      <c r="H73" s="385">
        <f t="shared" si="50"/>
        <v>0</v>
      </c>
      <c r="I73" s="386">
        <f>'SIMUL DB'!S187</f>
        <v>0</v>
      </c>
      <c r="J73" s="386">
        <f>'SIMUL DB'!S188</f>
        <v>0</v>
      </c>
    </row>
    <row r="74" spans="1:26" ht="15.75" customHeight="1" x14ac:dyDescent="0.2">
      <c r="B74" s="336" t="s">
        <v>254</v>
      </c>
      <c r="C74" s="376">
        <f>'SIMUL DB'!S195</f>
        <v>0</v>
      </c>
      <c r="D74" s="382">
        <f t="shared" si="47"/>
        <v>0</v>
      </c>
      <c r="E74" s="383">
        <f t="shared" si="48"/>
        <v>0</v>
      </c>
      <c r="F74" s="384">
        <f>'SIMUL DB'!S197</f>
        <v>0</v>
      </c>
      <c r="G74" s="366">
        <f t="shared" si="49"/>
        <v>554000</v>
      </c>
      <c r="H74" s="385">
        <f t="shared" si="50"/>
        <v>0</v>
      </c>
      <c r="I74" s="386">
        <f>'SIMUL DB'!S198</f>
        <v>0</v>
      </c>
      <c r="J74" s="386">
        <f>'SIMUL DB'!S199</f>
        <v>0</v>
      </c>
    </row>
    <row r="75" spans="1:26" ht="15.75" customHeight="1" x14ac:dyDescent="0.2">
      <c r="B75" s="336" t="s">
        <v>272</v>
      </c>
      <c r="C75" s="376">
        <f>'SIMUL DB'!S206</f>
        <v>0</v>
      </c>
      <c r="D75" s="382">
        <f t="shared" si="47"/>
        <v>0</v>
      </c>
      <c r="E75" s="383">
        <f t="shared" si="48"/>
        <v>0</v>
      </c>
      <c r="F75" s="384">
        <f>'SIMUL DB'!S208</f>
        <v>0</v>
      </c>
      <c r="G75" s="366">
        <f t="shared" si="49"/>
        <v>554000</v>
      </c>
      <c r="H75" s="385">
        <f t="shared" si="50"/>
        <v>0</v>
      </c>
      <c r="I75" s="386">
        <f>'SIMUL DB'!S209</f>
        <v>0</v>
      </c>
      <c r="J75" s="386">
        <f>'SIMUL DB'!S210</f>
        <v>0</v>
      </c>
    </row>
    <row r="76" spans="1:26" ht="15.75" customHeight="1" x14ac:dyDescent="0.2">
      <c r="B76" s="387" t="s">
        <v>273</v>
      </c>
      <c r="C76" s="376">
        <f>'SIMUL DB'!S217</f>
        <v>0</v>
      </c>
      <c r="D76" s="388">
        <f t="shared" si="47"/>
        <v>0</v>
      </c>
      <c r="E76" s="389">
        <f t="shared" si="48"/>
        <v>0</v>
      </c>
      <c r="F76" s="390">
        <f>'SIMUL DB'!S219</f>
        <v>0</v>
      </c>
      <c r="G76" s="366">
        <f t="shared" si="49"/>
        <v>554000</v>
      </c>
      <c r="H76" s="391">
        <f t="shared" si="50"/>
        <v>0</v>
      </c>
      <c r="I76" s="392">
        <f>'SIMUL DB'!S220</f>
        <v>0</v>
      </c>
      <c r="J76" s="392">
        <f>'SIMUL DB'!S221</f>
        <v>0</v>
      </c>
    </row>
    <row r="77" spans="1:26" ht="15.75" customHeight="1" x14ac:dyDescent="0.2">
      <c r="B77" s="328" t="s">
        <v>989</v>
      </c>
      <c r="C77" s="90"/>
      <c r="D77" s="393">
        <f t="shared" ref="D77:E77" si="51">SUM(D72:D76)</f>
        <v>3601000</v>
      </c>
      <c r="E77" s="394">
        <f t="shared" si="51"/>
        <v>8310000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DB'!S228</f>
        <v>0</v>
      </c>
      <c r="D82" s="406">
        <f>'SIMUL DB'!S229</f>
        <v>0</v>
      </c>
      <c r="E82" s="407">
        <f t="shared" ref="E82:E86" si="52">IF(C82=0,0,K82-U82)</f>
        <v>0</v>
      </c>
      <c r="F82" s="407">
        <f t="shared" ref="F82:F86" si="53">IF(C82=0,0,K82-T82)</f>
        <v>0</v>
      </c>
      <c r="G82" s="408">
        <f>'SIMUL DB'!S230</f>
        <v>0</v>
      </c>
      <c r="H82" s="366">
        <f t="shared" ref="H82:H86" si="54">$C$4*$C$5</f>
        <v>554000</v>
      </c>
      <c r="I82" s="366">
        <f t="shared" ref="I82:I86" si="55">IF(G82="NA",1,H82*G82)</f>
        <v>0</v>
      </c>
      <c r="J82" s="386">
        <f>'SIMUL DB'!S231</f>
        <v>0</v>
      </c>
      <c r="K82" s="409">
        <f t="shared" ref="K82:K86" si="56">I82*J82</f>
        <v>0</v>
      </c>
      <c r="L82" s="410">
        <f>'SIMUL DB'!S232</f>
        <v>0</v>
      </c>
      <c r="M82" s="411">
        <f>'SIMUL DB'!S233</f>
        <v>0</v>
      </c>
      <c r="N82" s="385">
        <f t="shared" ref="N82:N86" si="57">$I82*(1-M82)</f>
        <v>0</v>
      </c>
      <c r="O82" s="385">
        <f t="shared" ref="O82:O86" si="58">$I82*(1-L82)</f>
        <v>0</v>
      </c>
      <c r="P82" s="410">
        <f>'SIMUL DB'!S234</f>
        <v>0</v>
      </c>
      <c r="Q82" s="411">
        <f>'SIMUL DB'!S235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DB'!S242</f>
        <v>0</v>
      </c>
      <c r="D83" s="410">
        <f>'SIMUL DB'!S243</f>
        <v>0</v>
      </c>
      <c r="E83" s="407">
        <f t="shared" si="52"/>
        <v>0</v>
      </c>
      <c r="F83" s="407">
        <f t="shared" si="53"/>
        <v>0</v>
      </c>
      <c r="G83" s="408">
        <f>'SIMUL DB'!S244</f>
        <v>0</v>
      </c>
      <c r="H83" s="366">
        <f t="shared" si="54"/>
        <v>554000</v>
      </c>
      <c r="I83" s="385">
        <f t="shared" si="55"/>
        <v>0</v>
      </c>
      <c r="J83" s="386">
        <f>'SIMUL DB'!S245</f>
        <v>0</v>
      </c>
      <c r="K83" s="409">
        <f t="shared" si="56"/>
        <v>0</v>
      </c>
      <c r="L83" s="410">
        <f>'SIMUL DB'!S246</f>
        <v>0</v>
      </c>
      <c r="M83" s="411">
        <f>'SIMUL DB'!S247</f>
        <v>0</v>
      </c>
      <c r="N83" s="385">
        <f t="shared" si="57"/>
        <v>0</v>
      </c>
      <c r="O83" s="385">
        <f t="shared" si="58"/>
        <v>0</v>
      </c>
      <c r="P83" s="410">
        <f>'SIMUL DB'!S248</f>
        <v>0</v>
      </c>
      <c r="Q83" s="411">
        <f>'SIMUL DB'!S249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10">
        <f>'SIMUL DB'!S256</f>
        <v>0</v>
      </c>
      <c r="D84" s="410">
        <f>'SIMUL DB'!S257</f>
        <v>0</v>
      </c>
      <c r="E84" s="407">
        <f t="shared" si="52"/>
        <v>0</v>
      </c>
      <c r="F84" s="407">
        <f t="shared" si="53"/>
        <v>0</v>
      </c>
      <c r="G84" s="408">
        <f>'SIMUL DB'!S258</f>
        <v>0</v>
      </c>
      <c r="H84" s="366">
        <f t="shared" si="54"/>
        <v>554000</v>
      </c>
      <c r="I84" s="385">
        <f t="shared" si="55"/>
        <v>0</v>
      </c>
      <c r="J84" s="386">
        <f>'SIMUL DB'!S259</f>
        <v>0</v>
      </c>
      <c r="K84" s="409">
        <f t="shared" si="56"/>
        <v>0</v>
      </c>
      <c r="L84" s="410">
        <f>'SIMUL DB'!S260</f>
        <v>0</v>
      </c>
      <c r="M84" s="411">
        <f>'SIMUL DB'!S261</f>
        <v>0</v>
      </c>
      <c r="N84" s="385">
        <f t="shared" si="57"/>
        <v>0</v>
      </c>
      <c r="O84" s="385">
        <f t="shared" si="58"/>
        <v>0</v>
      </c>
      <c r="P84" s="410">
        <f>'SIMUL DB'!S262</f>
        <v>0</v>
      </c>
      <c r="Q84" s="411">
        <f>'SIMUL DB'!S263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DB'!S270</f>
        <v>0</v>
      </c>
      <c r="D85" s="410">
        <f>'SIMUL DB'!S271</f>
        <v>0</v>
      </c>
      <c r="E85" s="407">
        <f t="shared" si="52"/>
        <v>0</v>
      </c>
      <c r="F85" s="407">
        <f t="shared" si="53"/>
        <v>0</v>
      </c>
      <c r="G85" s="408">
        <f>'SIMUL DB'!S272</f>
        <v>0</v>
      </c>
      <c r="H85" s="366">
        <f t="shared" si="54"/>
        <v>554000</v>
      </c>
      <c r="I85" s="385">
        <f t="shared" si="55"/>
        <v>0</v>
      </c>
      <c r="J85" s="386">
        <f>'SIMUL DB'!S273</f>
        <v>0</v>
      </c>
      <c r="K85" s="409">
        <f t="shared" si="56"/>
        <v>0</v>
      </c>
      <c r="L85" s="410">
        <f>'SIMUL DB'!S274</f>
        <v>0</v>
      </c>
      <c r="M85" s="411">
        <f>'SIMUL DB'!S275</f>
        <v>0</v>
      </c>
      <c r="N85" s="385">
        <f t="shared" si="57"/>
        <v>0</v>
      </c>
      <c r="O85" s="385">
        <f t="shared" si="58"/>
        <v>0</v>
      </c>
      <c r="P85" s="410">
        <f>'SIMUL DB'!S276</f>
        <v>0</v>
      </c>
      <c r="Q85" s="411">
        <f>'SIMUL DB'!S277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DB'!S284</f>
        <v>0</v>
      </c>
      <c r="D86" s="406">
        <f>'SIMUL DB'!S285</f>
        <v>0</v>
      </c>
      <c r="E86" s="407">
        <f t="shared" si="52"/>
        <v>0</v>
      </c>
      <c r="F86" s="407">
        <f t="shared" si="53"/>
        <v>0</v>
      </c>
      <c r="G86" s="408">
        <f>'SIMUL DB'!S286</f>
        <v>0</v>
      </c>
      <c r="H86" s="366">
        <f t="shared" si="54"/>
        <v>554000</v>
      </c>
      <c r="I86" s="391">
        <f t="shared" si="55"/>
        <v>0</v>
      </c>
      <c r="J86" s="386">
        <f>'SIMUL DB'!S287</f>
        <v>0</v>
      </c>
      <c r="K86" s="409">
        <f t="shared" si="56"/>
        <v>0</v>
      </c>
      <c r="L86" s="410">
        <f>'SIMUL DB'!S288</f>
        <v>0</v>
      </c>
      <c r="M86" s="411">
        <f>'SIMUL DB'!S289</f>
        <v>0</v>
      </c>
      <c r="N86" s="385">
        <f t="shared" si="57"/>
        <v>0</v>
      </c>
      <c r="O86" s="385">
        <f t="shared" si="58"/>
        <v>0</v>
      </c>
      <c r="P86" s="410">
        <f>'SIMUL DB'!S290</f>
        <v>0</v>
      </c>
      <c r="Q86" s="411">
        <f>'SIMUL DB'!S291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f>'SIMUL DB'!S298</f>
        <v>0</v>
      </c>
      <c r="D92" s="410">
        <f>'SIMUL DB'!S299</f>
        <v>0</v>
      </c>
      <c r="E92" s="407">
        <f t="shared" ref="E92:E96" si="70">IF(C92=0,0,K92-U92)</f>
        <v>0</v>
      </c>
      <c r="F92" s="407">
        <f t="shared" ref="F92:F96" si="71">IF(C92=0,0,K92-T92)</f>
        <v>0</v>
      </c>
      <c r="G92" s="408">
        <f>'SIMUL DB'!S300</f>
        <v>0</v>
      </c>
      <c r="H92" s="366">
        <f t="shared" ref="H92:H96" si="72">$C$4*$C$5</f>
        <v>554000</v>
      </c>
      <c r="I92" s="366">
        <f t="shared" ref="I92:I96" si="73">IF(G92="NA",1,H92*G92)</f>
        <v>0</v>
      </c>
      <c r="J92" s="386">
        <f>'SIMUL DB'!S301</f>
        <v>0</v>
      </c>
      <c r="K92" s="409">
        <f t="shared" ref="K92:K96" si="74">I92*J92</f>
        <v>0</v>
      </c>
      <c r="L92" s="410">
        <f>'SIMUL DB'!S302</f>
        <v>0</v>
      </c>
      <c r="M92" s="411">
        <f>'SIMUL DB'!S303</f>
        <v>0</v>
      </c>
      <c r="N92" s="385">
        <f t="shared" ref="N92:N96" si="75">$I92*(1-M92)</f>
        <v>0</v>
      </c>
      <c r="O92" s="385">
        <f t="shared" ref="O92:O96" si="76">$I92*(1-L92)</f>
        <v>0</v>
      </c>
      <c r="P92" s="410">
        <f>'SIMUL DB'!S304</f>
        <v>0</v>
      </c>
      <c r="Q92" s="411">
        <f>'SIMUL DB'!S305</f>
        <v>0</v>
      </c>
      <c r="R92" s="412">
        <f t="shared" ref="R92:R96" si="77">$J92*(1-Q92)</f>
        <v>0</v>
      </c>
      <c r="S92" s="412">
        <f t="shared" ref="S92:S96" si="78">$J92*(1-P92)</f>
        <v>0</v>
      </c>
      <c r="T92" s="407">
        <f t="shared" ref="T92:U92" si="79">R92*N92</f>
        <v>0</v>
      </c>
      <c r="U92" s="383">
        <f t="shared" si="79"/>
        <v>0</v>
      </c>
      <c r="W92" s="244" t="e">
        <f t="shared" ref="W92:W97" si="80">1-(U92/$K92)</f>
        <v>#DIV/0!</v>
      </c>
      <c r="X92" s="413" t="e">
        <f t="shared" ref="X92:X97" si="81">1-(T92/$K92)</f>
        <v>#DIV/0!</v>
      </c>
    </row>
    <row r="93" spans="1:26" ht="15.75" customHeight="1" x14ac:dyDescent="0.2">
      <c r="B93" s="405" t="s">
        <v>189</v>
      </c>
      <c r="C93" s="410">
        <f>'SIMUL DB'!S312</f>
        <v>0</v>
      </c>
      <c r="D93" s="410">
        <f>'SIMUL DB'!S313</f>
        <v>0</v>
      </c>
      <c r="E93" s="407">
        <f t="shared" si="70"/>
        <v>0</v>
      </c>
      <c r="F93" s="407">
        <f t="shared" si="71"/>
        <v>0</v>
      </c>
      <c r="G93" s="408">
        <f>'SIMUL DB'!S314</f>
        <v>0</v>
      </c>
      <c r="H93" s="366">
        <f t="shared" si="72"/>
        <v>554000</v>
      </c>
      <c r="I93" s="385">
        <f t="shared" si="73"/>
        <v>0</v>
      </c>
      <c r="J93" s="386">
        <f>'SIMUL DB'!S315</f>
        <v>0</v>
      </c>
      <c r="K93" s="409">
        <f t="shared" si="74"/>
        <v>0</v>
      </c>
      <c r="L93" s="410">
        <f>'SIMUL DB'!S316</f>
        <v>0</v>
      </c>
      <c r="M93" s="411">
        <f>'SIMUL DB'!S317</f>
        <v>0</v>
      </c>
      <c r="N93" s="385">
        <f t="shared" si="75"/>
        <v>0</v>
      </c>
      <c r="O93" s="385">
        <f t="shared" si="76"/>
        <v>0</v>
      </c>
      <c r="P93" s="410">
        <f>'SIMUL DB'!S318</f>
        <v>0</v>
      </c>
      <c r="Q93" s="411">
        <f>'SIMUL DB'!S319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DB'!S326</f>
        <v>0</v>
      </c>
      <c r="D94" s="410">
        <f>'SIMUL DB'!S327</f>
        <v>0</v>
      </c>
      <c r="E94" s="407">
        <f t="shared" si="70"/>
        <v>0</v>
      </c>
      <c r="F94" s="407">
        <f t="shared" si="71"/>
        <v>0</v>
      </c>
      <c r="G94" s="408">
        <f>'SIMUL DB'!S328</f>
        <v>0</v>
      </c>
      <c r="H94" s="366">
        <f t="shared" si="72"/>
        <v>554000</v>
      </c>
      <c r="I94" s="385">
        <f t="shared" si="73"/>
        <v>0</v>
      </c>
      <c r="J94" s="386">
        <f>'SIMUL DB'!S329</f>
        <v>0</v>
      </c>
      <c r="K94" s="409">
        <f t="shared" si="74"/>
        <v>0</v>
      </c>
      <c r="L94" s="410">
        <f>'SIMUL DB'!S330</f>
        <v>0</v>
      </c>
      <c r="M94" s="411">
        <f>'SIMUL DB'!S331</f>
        <v>0</v>
      </c>
      <c r="N94" s="385">
        <f t="shared" si="75"/>
        <v>0</v>
      </c>
      <c r="O94" s="385">
        <f t="shared" si="76"/>
        <v>0</v>
      </c>
      <c r="P94" s="410">
        <f>'SIMUL DB'!S332</f>
        <v>0</v>
      </c>
      <c r="Q94" s="411">
        <f>'SIMUL DB'!S333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DB'!S340</f>
        <v>0</v>
      </c>
      <c r="D95" s="410">
        <f>'SIMUL DB'!S341</f>
        <v>0</v>
      </c>
      <c r="E95" s="407">
        <f t="shared" si="70"/>
        <v>0</v>
      </c>
      <c r="F95" s="407">
        <f t="shared" si="71"/>
        <v>0</v>
      </c>
      <c r="G95" s="408">
        <f>'SIMUL DB'!S342</f>
        <v>0</v>
      </c>
      <c r="H95" s="366">
        <f t="shared" si="72"/>
        <v>554000</v>
      </c>
      <c r="I95" s="385">
        <f t="shared" si="73"/>
        <v>0</v>
      </c>
      <c r="J95" s="386">
        <f>'SIMUL DB'!S343</f>
        <v>0</v>
      </c>
      <c r="K95" s="409">
        <f t="shared" si="74"/>
        <v>0</v>
      </c>
      <c r="L95" s="410">
        <f>'SIMUL DB'!S344</f>
        <v>0</v>
      </c>
      <c r="M95" s="411">
        <f>'SIMUL DB'!S345</f>
        <v>0</v>
      </c>
      <c r="N95" s="385">
        <f t="shared" si="75"/>
        <v>0</v>
      </c>
      <c r="O95" s="385">
        <f t="shared" si="76"/>
        <v>0</v>
      </c>
      <c r="P95" s="410">
        <f>'SIMUL DB'!S346</f>
        <v>0</v>
      </c>
      <c r="Q95" s="411">
        <f>'SIMUL DB'!S347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DB'!S354</f>
        <v>0</v>
      </c>
      <c r="D96" s="410">
        <f>'SIMUL DB'!S355</f>
        <v>0</v>
      </c>
      <c r="E96" s="407">
        <f t="shared" si="70"/>
        <v>0</v>
      </c>
      <c r="F96" s="407">
        <f t="shared" si="71"/>
        <v>0</v>
      </c>
      <c r="G96" s="408">
        <f>'SIMUL DB'!S356</f>
        <v>0</v>
      </c>
      <c r="H96" s="366">
        <f t="shared" si="72"/>
        <v>554000</v>
      </c>
      <c r="I96" s="391">
        <f t="shared" si="73"/>
        <v>0</v>
      </c>
      <c r="J96" s="386">
        <f>'SIMUL DB'!S357</f>
        <v>0</v>
      </c>
      <c r="K96" s="409">
        <f t="shared" si="74"/>
        <v>0</v>
      </c>
      <c r="L96" s="410">
        <f>'SIMUL DB'!S358</f>
        <v>0</v>
      </c>
      <c r="M96" s="411">
        <f>'SIMUL DB'!S359</f>
        <v>0</v>
      </c>
      <c r="N96" s="385">
        <f t="shared" si="75"/>
        <v>0</v>
      </c>
      <c r="O96" s="385">
        <f t="shared" si="76"/>
        <v>0</v>
      </c>
      <c r="P96" s="410">
        <f>'SIMUL DB'!S360</f>
        <v>0</v>
      </c>
      <c r="Q96" s="411">
        <f>'SIMUL DB'!S361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0</v>
      </c>
      <c r="F97" s="421">
        <f t="shared" si="86"/>
        <v>0</v>
      </c>
      <c r="G97" s="419"/>
      <c r="H97" s="422"/>
      <c r="I97" s="423"/>
      <c r="J97" s="68"/>
      <c r="K97" s="425">
        <f>SUM(K92:K96)</f>
        <v>0</v>
      </c>
      <c r="L97" s="419"/>
      <c r="M97" s="424"/>
      <c r="N97" s="424"/>
      <c r="O97" s="420"/>
      <c r="P97" s="419"/>
      <c r="Q97" s="424"/>
      <c r="R97" s="424"/>
      <c r="S97" s="426"/>
      <c r="T97" s="421">
        <f t="shared" ref="T97:U97" si="87">SUM(T92:T96)</f>
        <v>0</v>
      </c>
      <c r="U97" s="426">
        <f t="shared" si="87"/>
        <v>0</v>
      </c>
      <c r="V97" s="68"/>
      <c r="W97" s="248" t="e">
        <f t="shared" si="80"/>
        <v>#DIV/0!</v>
      </c>
      <c r="X97" s="427" t="e">
        <f t="shared" si="81"/>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Z1000"/>
  <sheetViews>
    <sheetView workbookViewId="0"/>
  </sheetViews>
  <sheetFormatPr baseColWidth="10" defaultColWidth="11.28515625" defaultRowHeight="15" customHeight="1" x14ac:dyDescent="0.2"/>
  <cols>
    <col min="1" max="1" width="6" customWidth="1"/>
    <col min="2" max="2" width="80.42578125" customWidth="1"/>
    <col min="3" max="3" width="34.7109375" customWidth="1"/>
    <col min="4" max="4" width="25.7109375" customWidth="1"/>
    <col min="5" max="5" width="16" customWidth="1"/>
    <col min="6" max="6" width="16.7109375" customWidth="1"/>
    <col min="7" max="8" width="17.7109375" customWidth="1"/>
    <col min="9" max="9" width="13"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DB'!T1</f>
        <v xml:space="preserve">7. Movement Monitoring </v>
      </c>
      <c r="G2" s="288"/>
    </row>
    <row r="3" spans="1:26" ht="15.75" customHeight="1" x14ac:dyDescent="0.2">
      <c r="B3" s="291" t="s">
        <v>627</v>
      </c>
      <c r="C3" s="352" t="str">
        <f>'SIMUL DB'!T2</f>
        <v xml:space="preserve">15. Traffic Monitoring (People and Vehicles)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 xml:space="preserve">Group 7. Movement Monitoring  / 15. Traffic Monitoring (People and Vehicles)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PIR (passive infrared) Sensor #</v>
      </c>
      <c r="C12" s="304">
        <f t="shared" ref="C12:D12" si="1">$H45</f>
        <v>110800</v>
      </c>
      <c r="D12" s="305">
        <f t="shared" si="1"/>
        <v>110800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30495640</v>
      </c>
      <c r="D13" s="120">
        <f t="shared" si="2"/>
        <v>146896900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1687000</v>
      </c>
      <c r="D14" s="314">
        <f t="shared" si="3"/>
        <v>2855000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28808640</v>
      </c>
      <c r="D15" s="316">
        <f t="shared" si="4"/>
        <v>144041900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130300800</v>
      </c>
      <c r="D16" s="319">
        <f t="shared" si="5"/>
        <v>417494400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x14ac:dyDescent="0.2">
      <c r="A18" s="13"/>
      <c r="B18" s="323">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x14ac:dyDescent="0.2">
      <c r="A26" s="13"/>
      <c r="B26" s="370">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20">C23+C17-C16</f>
        <v>-130300800</v>
      </c>
      <c r="D29" s="330">
        <f t="shared" si="20"/>
        <v>-417494400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227039573.97209305</v>
      </c>
      <c r="D30" s="363">
        <f t="shared" si="21"/>
        <v>565765547.94418597</v>
      </c>
      <c r="E30" s="13"/>
      <c r="F30" s="13"/>
      <c r="G30" s="288"/>
      <c r="H30" s="13"/>
      <c r="I30" s="13"/>
      <c r="J30" s="13"/>
      <c r="K30" s="13"/>
      <c r="L30" s="13"/>
      <c r="M30" s="13"/>
      <c r="N30" s="13"/>
      <c r="O30" s="13"/>
      <c r="P30" s="13"/>
      <c r="Q30" s="13"/>
      <c r="R30" s="13"/>
      <c r="S30" s="13"/>
      <c r="T30" s="13"/>
      <c r="U30" s="13"/>
      <c r="V30" s="13"/>
      <c r="W30" s="13"/>
      <c r="X30" s="13"/>
      <c r="Y30" s="13"/>
      <c r="Z30" s="13"/>
    </row>
    <row r="31" spans="1:26" ht="15.75" customHeight="1" x14ac:dyDescent="0.2">
      <c r="A31" s="13"/>
      <c r="B31" s="331" t="str">
        <f t="shared" ref="B31:B35" si="22">C92</f>
        <v>Reduces number of traffic accidents</v>
      </c>
      <c r="C31" s="106">
        <f t="shared" ref="C31:D31" si="23">E92*12</f>
        <v>3666773.9720930234</v>
      </c>
      <c r="D31" s="314">
        <f t="shared" si="23"/>
        <v>7333547.9441860411</v>
      </c>
      <c r="E31" s="13"/>
      <c r="F31" s="13"/>
      <c r="G31" s="288"/>
      <c r="H31" s="13"/>
      <c r="I31" s="13"/>
      <c r="J31" s="13"/>
      <c r="K31" s="13"/>
      <c r="L31" s="13"/>
      <c r="M31" s="13"/>
      <c r="N31" s="13"/>
      <c r="O31" s="13"/>
      <c r="P31" s="13"/>
      <c r="Q31" s="13"/>
      <c r="R31" s="13"/>
      <c r="S31" s="13"/>
      <c r="T31" s="13"/>
      <c r="U31" s="13"/>
      <c r="V31" s="13"/>
      <c r="W31" s="13"/>
      <c r="X31" s="13"/>
      <c r="Y31" s="13"/>
      <c r="Z31" s="13"/>
    </row>
    <row r="32" spans="1:26" ht="15.75" customHeight="1" x14ac:dyDescent="0.2">
      <c r="A32" s="13"/>
      <c r="B32" s="331" t="str">
        <f t="shared" si="22"/>
        <v>Reduction in congestion time due to traffic monitoring</v>
      </c>
      <c r="C32" s="106">
        <f t="shared" ref="C32:D32" si="24">E93*12</f>
        <v>223372800</v>
      </c>
      <c r="D32" s="314">
        <f t="shared" si="24"/>
        <v>558432000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96738773.972093046</v>
      </c>
      <c r="D36" s="334">
        <f t="shared" si="28"/>
        <v>148271147.94418597</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55.046281588447656</v>
      </c>
      <c r="D38" s="338">
        <f t="shared" si="29"/>
        <v>265.15685920577619</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-4.2727681727617455</v>
      </c>
      <c r="D39" s="340">
        <f t="shared" si="30"/>
        <v>-2.8420912898774584</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3.1722165520085182</v>
      </c>
      <c r="D40" s="344">
        <f t="shared" si="31"/>
        <v>1.0093551868295789</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DB'!T3</f>
        <v>PIR (passive infrared) Sensor</v>
      </c>
      <c r="D45" s="377">
        <f t="shared" ref="D45:D49" si="32">H45*I45</f>
        <v>1662000</v>
      </c>
      <c r="E45" s="378">
        <f t="shared" ref="E45:E49" si="33">H45*J45</f>
        <v>2770000</v>
      </c>
      <c r="F45" s="379">
        <f>'SIMUL DB'!T6</f>
        <v>0.2</v>
      </c>
      <c r="G45" s="366">
        <f t="shared" ref="G45:G49" si="34">$C$4*$C$5</f>
        <v>554000</v>
      </c>
      <c r="H45" s="366">
        <f t="shared" ref="H45:H49" si="35">IF(F45="NA",1,G45*F45)</f>
        <v>110800</v>
      </c>
      <c r="I45" s="380">
        <f>'SIMUL DB'!T7</f>
        <v>15</v>
      </c>
      <c r="J45" s="380">
        <f>'SIMUL DB'!T8</f>
        <v>25</v>
      </c>
    </row>
    <row r="46" spans="1:26" ht="15.75" customHeight="1" x14ac:dyDescent="0.2">
      <c r="B46" s="336" t="s">
        <v>189</v>
      </c>
      <c r="C46" s="381" t="str">
        <f>'SIMUL DB'!T15</f>
        <v>Software tool</v>
      </c>
      <c r="D46" s="382">
        <f t="shared" si="32"/>
        <v>25000</v>
      </c>
      <c r="E46" s="383">
        <f t="shared" si="33"/>
        <v>85000</v>
      </c>
      <c r="F46" s="384" t="str">
        <f>'SIMUL DB'!T18</f>
        <v>NA</v>
      </c>
      <c r="G46" s="366">
        <f t="shared" si="34"/>
        <v>554000</v>
      </c>
      <c r="H46" s="385">
        <f t="shared" si="35"/>
        <v>1</v>
      </c>
      <c r="I46" s="386">
        <f>'SIMUL DB'!T19</f>
        <v>25000</v>
      </c>
      <c r="J46" s="386">
        <f>'SIMUL DB'!T20</f>
        <v>85000</v>
      </c>
    </row>
    <row r="47" spans="1:26" ht="15.75" customHeight="1" x14ac:dyDescent="0.2">
      <c r="B47" s="336" t="s">
        <v>254</v>
      </c>
      <c r="C47" s="381">
        <f>'SIMUL DB'!T27</f>
        <v>0</v>
      </c>
      <c r="D47" s="382">
        <f t="shared" si="32"/>
        <v>0</v>
      </c>
      <c r="E47" s="383">
        <f t="shared" si="33"/>
        <v>0</v>
      </c>
      <c r="F47" s="384">
        <f>'SIMUL DB'!T30</f>
        <v>0</v>
      </c>
      <c r="G47" s="366">
        <f t="shared" si="34"/>
        <v>554000</v>
      </c>
      <c r="H47" s="385">
        <f t="shared" si="35"/>
        <v>0</v>
      </c>
      <c r="I47" s="386">
        <f>'SIMUL DB'!T31</f>
        <v>0</v>
      </c>
      <c r="J47" s="386">
        <f>'SIMUL DB'!T32</f>
        <v>0</v>
      </c>
    </row>
    <row r="48" spans="1:26" ht="15.75" customHeight="1" x14ac:dyDescent="0.2">
      <c r="B48" s="336" t="s">
        <v>272</v>
      </c>
      <c r="C48" s="381">
        <f>'SIMUL DB'!T39</f>
        <v>0</v>
      </c>
      <c r="D48" s="382">
        <f t="shared" si="32"/>
        <v>0</v>
      </c>
      <c r="E48" s="383">
        <f t="shared" si="33"/>
        <v>0</v>
      </c>
      <c r="F48" s="384">
        <f>'SIMUL DB'!T42</f>
        <v>0</v>
      </c>
      <c r="G48" s="366">
        <f t="shared" si="34"/>
        <v>554000</v>
      </c>
      <c r="H48" s="385">
        <f t="shared" si="35"/>
        <v>0</v>
      </c>
      <c r="I48" s="386">
        <f>'SIMUL DB'!T43</f>
        <v>0</v>
      </c>
      <c r="J48" s="386">
        <f>'SIMUL DB'!T44</f>
        <v>0</v>
      </c>
    </row>
    <row r="49" spans="1:26" ht="15.75" customHeight="1" x14ac:dyDescent="0.2">
      <c r="B49" s="387" t="s">
        <v>273</v>
      </c>
      <c r="C49" s="381">
        <f>'SIMUL DB'!T51</f>
        <v>0</v>
      </c>
      <c r="D49" s="388">
        <f t="shared" si="32"/>
        <v>0</v>
      </c>
      <c r="E49" s="389">
        <f t="shared" si="33"/>
        <v>0</v>
      </c>
      <c r="F49" s="390">
        <f>'SIMUL DB'!T54</f>
        <v>0</v>
      </c>
      <c r="G49" s="366">
        <f t="shared" si="34"/>
        <v>554000</v>
      </c>
      <c r="H49" s="391">
        <f t="shared" si="35"/>
        <v>0</v>
      </c>
      <c r="I49" s="392">
        <f>'SIMUL DB'!T55</f>
        <v>0</v>
      </c>
      <c r="J49" s="392">
        <f>'SIMUL DB'!T56</f>
        <v>0</v>
      </c>
    </row>
    <row r="50" spans="1:26" ht="15.75" customHeight="1" x14ac:dyDescent="0.2">
      <c r="B50" s="328" t="s">
        <v>989</v>
      </c>
      <c r="C50" s="90"/>
      <c r="D50" s="393">
        <f t="shared" ref="D50:E50" si="36">SUM(D45:D49)</f>
        <v>1687000</v>
      </c>
      <c r="E50" s="394">
        <f t="shared" si="36"/>
        <v>2855000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DB'!T63</f>
        <v>Installation of the sensor</v>
      </c>
      <c r="D54" s="377">
        <f t="shared" ref="D54:D58" si="37">H54*I54</f>
        <v>28808000</v>
      </c>
      <c r="E54" s="378">
        <f t="shared" ref="E54:E58" si="38">H54*J54</f>
        <v>144040000</v>
      </c>
      <c r="F54" s="379">
        <f>'SIMUL DB'!T65</f>
        <v>0.2</v>
      </c>
      <c r="G54" s="366">
        <f t="shared" ref="G54:G58" si="39">$C$4*$C$5</f>
        <v>554000</v>
      </c>
      <c r="H54" s="366">
        <f t="shared" ref="H54:H58" si="40">IF(F54="NA",1,G54*F54)</f>
        <v>110800</v>
      </c>
      <c r="I54" s="380">
        <f>'SIMUL DB'!T66</f>
        <v>260</v>
      </c>
      <c r="J54" s="380">
        <f>'SIMUL DB'!T67</f>
        <v>1300</v>
      </c>
    </row>
    <row r="55" spans="1:26" ht="15.75" customHeight="1" x14ac:dyDescent="0.2">
      <c r="B55" s="336" t="s">
        <v>189</v>
      </c>
      <c r="C55" s="376" t="str">
        <f>'SIMUL DB'!T74</f>
        <v>Software installation</v>
      </c>
      <c r="D55" s="382">
        <f t="shared" si="37"/>
        <v>640</v>
      </c>
      <c r="E55" s="383">
        <f t="shared" si="38"/>
        <v>1900</v>
      </c>
      <c r="F55" s="384" t="str">
        <f>'SIMUL DB'!T76</f>
        <v>NA</v>
      </c>
      <c r="G55" s="366">
        <f t="shared" si="39"/>
        <v>554000</v>
      </c>
      <c r="H55" s="385">
        <f t="shared" si="40"/>
        <v>1</v>
      </c>
      <c r="I55" s="386">
        <f>'SIMUL DB'!T77</f>
        <v>640</v>
      </c>
      <c r="J55" s="386">
        <f>'SIMUL DB'!T78</f>
        <v>1900</v>
      </c>
    </row>
    <row r="56" spans="1:26" ht="15.75" customHeight="1" x14ac:dyDescent="0.2">
      <c r="B56" s="336" t="s">
        <v>254</v>
      </c>
      <c r="C56" s="376">
        <f>'SIMUL DB'!T85</f>
        <v>0</v>
      </c>
      <c r="D56" s="382">
        <f t="shared" si="37"/>
        <v>0</v>
      </c>
      <c r="E56" s="383">
        <f t="shared" si="38"/>
        <v>0</v>
      </c>
      <c r="F56" s="384">
        <f>'SIMUL DB'!T87</f>
        <v>0</v>
      </c>
      <c r="G56" s="366">
        <f t="shared" si="39"/>
        <v>554000</v>
      </c>
      <c r="H56" s="385">
        <f t="shared" si="40"/>
        <v>0</v>
      </c>
      <c r="I56" s="386">
        <f>'SIMUL DB'!T88</f>
        <v>0</v>
      </c>
      <c r="J56" s="386">
        <f>'SIMUL DB'!T89</f>
        <v>0</v>
      </c>
    </row>
    <row r="57" spans="1:26" ht="15.75" customHeight="1" x14ac:dyDescent="0.2">
      <c r="B57" s="336" t="s">
        <v>272</v>
      </c>
      <c r="C57" s="376">
        <f>'SIMUL DB'!T96</f>
        <v>0</v>
      </c>
      <c r="D57" s="382">
        <f t="shared" si="37"/>
        <v>0</v>
      </c>
      <c r="E57" s="383">
        <f t="shared" si="38"/>
        <v>0</v>
      </c>
      <c r="F57" s="384">
        <f>'SIMUL DB'!T98</f>
        <v>0</v>
      </c>
      <c r="G57" s="366">
        <f t="shared" si="39"/>
        <v>554000</v>
      </c>
      <c r="H57" s="385">
        <f t="shared" si="40"/>
        <v>0</v>
      </c>
      <c r="I57" s="386">
        <f>'SIMUL DB'!T99</f>
        <v>0</v>
      </c>
      <c r="J57" s="386">
        <f>'SIMUL DB'!T100</f>
        <v>0</v>
      </c>
    </row>
    <row r="58" spans="1:26" ht="15.75" customHeight="1" x14ac:dyDescent="0.2">
      <c r="B58" s="387" t="s">
        <v>273</v>
      </c>
      <c r="C58" s="376">
        <f>'SIMUL DB'!T107</f>
        <v>0</v>
      </c>
      <c r="D58" s="388">
        <f t="shared" si="37"/>
        <v>0</v>
      </c>
      <c r="E58" s="389">
        <f t="shared" si="38"/>
        <v>0</v>
      </c>
      <c r="F58" s="390">
        <f>'SIMUL DB'!T109</f>
        <v>0</v>
      </c>
      <c r="G58" s="366">
        <f t="shared" si="39"/>
        <v>554000</v>
      </c>
      <c r="H58" s="391">
        <f t="shared" si="40"/>
        <v>0</v>
      </c>
      <c r="I58" s="392">
        <f>'SIMUL DB'!T110</f>
        <v>0</v>
      </c>
      <c r="J58" s="392">
        <f>'SIMUL DB'!T111</f>
        <v>0</v>
      </c>
    </row>
    <row r="59" spans="1:26" ht="15.75" customHeight="1" x14ac:dyDescent="0.2">
      <c r="B59" s="328" t="s">
        <v>989</v>
      </c>
      <c r="C59" s="90"/>
      <c r="D59" s="393">
        <f t="shared" ref="D59:E59" si="41">SUM(D54:D58)</f>
        <v>28808640</v>
      </c>
      <c r="E59" s="394">
        <f t="shared" si="41"/>
        <v>144041900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DB'!T118</f>
        <v>Maintenance of the sensor</v>
      </c>
      <c r="D63" s="377">
        <f t="shared" ref="D63:D67" si="42">H63*I63</f>
        <v>9972000</v>
      </c>
      <c r="E63" s="378">
        <f t="shared" ref="E63:E67" si="43">H63*J63</f>
        <v>32132000</v>
      </c>
      <c r="F63" s="384">
        <f>'SIMUL DB'!T120</f>
        <v>0.2</v>
      </c>
      <c r="G63" s="366">
        <f t="shared" ref="G63:G67" si="44">$C$4*$C$5</f>
        <v>554000</v>
      </c>
      <c r="H63" s="366">
        <f t="shared" ref="H63:H67" si="45">IF(F63="NA",1,G63*F63)</f>
        <v>110800</v>
      </c>
      <c r="I63" s="380">
        <f>'SIMUL DB'!T121</f>
        <v>90</v>
      </c>
      <c r="J63" s="380">
        <f>'SIMUL DB'!T122</f>
        <v>290</v>
      </c>
    </row>
    <row r="64" spans="1:26" ht="15.75" customHeight="1" x14ac:dyDescent="0.2">
      <c r="B64" s="336" t="s">
        <v>189</v>
      </c>
      <c r="C64" s="381" t="str">
        <f>'SIMUL DB'!T129</f>
        <v>Maintenance of the software</v>
      </c>
      <c r="D64" s="382">
        <f t="shared" si="42"/>
        <v>886400</v>
      </c>
      <c r="E64" s="383">
        <f t="shared" si="43"/>
        <v>2659200</v>
      </c>
      <c r="F64" s="384">
        <f>'SIMUL DB'!T131</f>
        <v>0.2</v>
      </c>
      <c r="G64" s="366">
        <f t="shared" si="44"/>
        <v>554000</v>
      </c>
      <c r="H64" s="385">
        <f t="shared" si="45"/>
        <v>110800</v>
      </c>
      <c r="I64" s="386">
        <f>'SIMUL DB'!T132</f>
        <v>8</v>
      </c>
      <c r="J64" s="386">
        <f>'SIMUL DB'!T133</f>
        <v>24</v>
      </c>
    </row>
    <row r="65" spans="1:26" ht="15.75" customHeight="1" x14ac:dyDescent="0.2">
      <c r="B65" s="336" t="s">
        <v>254</v>
      </c>
      <c r="C65" s="376">
        <f>'SIMUL DB'!T140</f>
        <v>0</v>
      </c>
      <c r="D65" s="382">
        <f t="shared" si="42"/>
        <v>0</v>
      </c>
      <c r="E65" s="383">
        <f t="shared" si="43"/>
        <v>0</v>
      </c>
      <c r="F65" s="384">
        <f>'SIMUL DB'!T142</f>
        <v>0</v>
      </c>
      <c r="G65" s="366">
        <f t="shared" si="44"/>
        <v>554000</v>
      </c>
      <c r="H65" s="385">
        <f t="shared" si="45"/>
        <v>0</v>
      </c>
      <c r="I65" s="386">
        <f>'SIMUL DB'!T143</f>
        <v>0</v>
      </c>
      <c r="J65" s="386">
        <f>'SIMUL DB'!T144</f>
        <v>0</v>
      </c>
    </row>
    <row r="66" spans="1:26" ht="15.75" customHeight="1" x14ac:dyDescent="0.2">
      <c r="B66" s="336" t="s">
        <v>272</v>
      </c>
      <c r="C66" s="376">
        <f>'SIMUL DB'!T151</f>
        <v>0</v>
      </c>
      <c r="D66" s="382">
        <f t="shared" si="42"/>
        <v>0</v>
      </c>
      <c r="E66" s="383">
        <f t="shared" si="43"/>
        <v>0</v>
      </c>
      <c r="F66" s="384">
        <f>'SIMUL DB'!T153</f>
        <v>0</v>
      </c>
      <c r="G66" s="366">
        <f t="shared" si="44"/>
        <v>554000</v>
      </c>
      <c r="H66" s="385">
        <f t="shared" si="45"/>
        <v>0</v>
      </c>
      <c r="I66" s="386">
        <f>'SIMUL DB'!T154</f>
        <v>0</v>
      </c>
      <c r="J66" s="386">
        <f>'SIMUL DB'!T155</f>
        <v>0</v>
      </c>
    </row>
    <row r="67" spans="1:26" ht="15.75" customHeight="1" x14ac:dyDescent="0.2">
      <c r="B67" s="387" t="s">
        <v>273</v>
      </c>
      <c r="C67" s="381">
        <f>'SIMUL DB'!T162</f>
        <v>0</v>
      </c>
      <c r="D67" s="388">
        <f t="shared" si="42"/>
        <v>0</v>
      </c>
      <c r="E67" s="389">
        <f t="shared" si="43"/>
        <v>0</v>
      </c>
      <c r="F67" s="390">
        <f>'SIMUL DB'!T164</f>
        <v>0</v>
      </c>
      <c r="G67" s="366">
        <f t="shared" si="44"/>
        <v>554000</v>
      </c>
      <c r="H67" s="391">
        <f t="shared" si="45"/>
        <v>0</v>
      </c>
      <c r="I67" s="392">
        <f>'SIMUL DB'!T165</f>
        <v>0</v>
      </c>
      <c r="J67" s="392">
        <f>'SIMUL DB'!T166</f>
        <v>0</v>
      </c>
    </row>
    <row r="68" spans="1:26" ht="15.75" customHeight="1" x14ac:dyDescent="0.2">
      <c r="B68" s="328" t="s">
        <v>989</v>
      </c>
      <c r="C68" s="90"/>
      <c r="D68" s="393">
        <f t="shared" ref="D68:E68" si="46">SUM(D63:D67)</f>
        <v>10858400</v>
      </c>
      <c r="E68" s="394">
        <f t="shared" si="46"/>
        <v>34791200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DB'!T173</f>
        <v>0</v>
      </c>
      <c r="D72" s="377">
        <f t="shared" ref="D72:D76" si="47">H72*I72</f>
        <v>0</v>
      </c>
      <c r="E72" s="378">
        <f t="shared" ref="E72:E76" si="48">H72*J72</f>
        <v>0</v>
      </c>
      <c r="F72" s="379">
        <f>'SIMUL DB'!T175</f>
        <v>0</v>
      </c>
      <c r="G72" s="366">
        <f t="shared" ref="G72:G76" si="49">$C$4*$C$5</f>
        <v>554000</v>
      </c>
      <c r="H72" s="366">
        <f t="shared" ref="H72:H76" si="50">IF(F72="NA",1,G72*F72)</f>
        <v>0</v>
      </c>
      <c r="I72" s="380">
        <f>'SIMUL DB'!T176</f>
        <v>0</v>
      </c>
      <c r="J72" s="380">
        <f>'SIMUL DB'!T177</f>
        <v>0</v>
      </c>
    </row>
    <row r="73" spans="1:26" ht="15.75" customHeight="1" x14ac:dyDescent="0.2">
      <c r="B73" s="336" t="s">
        <v>189</v>
      </c>
      <c r="C73" s="381">
        <f>'SIMUL DB'!T184</f>
        <v>0</v>
      </c>
      <c r="D73" s="382">
        <f t="shared" si="47"/>
        <v>0</v>
      </c>
      <c r="E73" s="383">
        <f t="shared" si="48"/>
        <v>0</v>
      </c>
      <c r="F73" s="384">
        <f>'SIMUL DB'!T186</f>
        <v>0</v>
      </c>
      <c r="G73" s="366">
        <f t="shared" si="49"/>
        <v>554000</v>
      </c>
      <c r="H73" s="385">
        <f t="shared" si="50"/>
        <v>0</v>
      </c>
      <c r="I73" s="386">
        <f>'SIMUL DB'!T187</f>
        <v>0</v>
      </c>
      <c r="J73" s="386">
        <f>'SIMUL DB'!T188</f>
        <v>0</v>
      </c>
    </row>
    <row r="74" spans="1:26" ht="15.75" customHeight="1" x14ac:dyDescent="0.2">
      <c r="B74" s="336" t="s">
        <v>254</v>
      </c>
      <c r="C74" s="376">
        <f>'SIMUL DB'!T195</f>
        <v>0</v>
      </c>
      <c r="D74" s="382">
        <f t="shared" si="47"/>
        <v>0</v>
      </c>
      <c r="E74" s="383">
        <f t="shared" si="48"/>
        <v>0</v>
      </c>
      <c r="F74" s="384">
        <f>'SIMUL DB'!T197</f>
        <v>0</v>
      </c>
      <c r="G74" s="366">
        <f t="shared" si="49"/>
        <v>554000</v>
      </c>
      <c r="H74" s="385">
        <f t="shared" si="50"/>
        <v>0</v>
      </c>
      <c r="I74" s="386">
        <f>'SIMUL DB'!T198</f>
        <v>0</v>
      </c>
      <c r="J74" s="386">
        <f>'SIMUL DB'!T199</f>
        <v>0</v>
      </c>
    </row>
    <row r="75" spans="1:26" ht="15.75" customHeight="1" x14ac:dyDescent="0.2">
      <c r="B75" s="336" t="s">
        <v>272</v>
      </c>
      <c r="C75" s="376">
        <f>'SIMUL DB'!T206</f>
        <v>0</v>
      </c>
      <c r="D75" s="382">
        <f t="shared" si="47"/>
        <v>0</v>
      </c>
      <c r="E75" s="383">
        <f t="shared" si="48"/>
        <v>0</v>
      </c>
      <c r="F75" s="384">
        <f>'SIMUL DB'!T208</f>
        <v>0</v>
      </c>
      <c r="G75" s="366">
        <f t="shared" si="49"/>
        <v>554000</v>
      </c>
      <c r="H75" s="385">
        <f t="shared" si="50"/>
        <v>0</v>
      </c>
      <c r="I75" s="386">
        <f>'SIMUL DB'!T209</f>
        <v>0</v>
      </c>
      <c r="J75" s="386">
        <f>'SIMUL DB'!T210</f>
        <v>0</v>
      </c>
    </row>
    <row r="76" spans="1:26" ht="15.75" customHeight="1" x14ac:dyDescent="0.2">
      <c r="B76" s="387" t="s">
        <v>273</v>
      </c>
      <c r="C76" s="376">
        <f>'SIMUL DB'!T217</f>
        <v>0</v>
      </c>
      <c r="D76" s="388">
        <f t="shared" si="47"/>
        <v>0</v>
      </c>
      <c r="E76" s="389">
        <f t="shared" si="48"/>
        <v>0</v>
      </c>
      <c r="F76" s="390">
        <f>'SIMUL DB'!T219</f>
        <v>0</v>
      </c>
      <c r="G76" s="366">
        <f t="shared" si="49"/>
        <v>554000</v>
      </c>
      <c r="H76" s="391">
        <f t="shared" si="50"/>
        <v>0</v>
      </c>
      <c r="I76" s="392">
        <f>'SIMUL DB'!T220</f>
        <v>0</v>
      </c>
      <c r="J76" s="392">
        <f>'SIMUL DB'!T221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DB'!T228</f>
        <v>0</v>
      </c>
      <c r="D82" s="406">
        <f>'SIMUL DB'!T229</f>
        <v>0</v>
      </c>
      <c r="E82" s="407">
        <f t="shared" ref="E82:E86" si="52">IF(C82=0,0,K82-U82)</f>
        <v>0</v>
      </c>
      <c r="F82" s="407">
        <f t="shared" ref="F82:F86" si="53">IF(C82=0,0,K82-T82)</f>
        <v>0</v>
      </c>
      <c r="G82" s="408">
        <f>'SIMUL DB'!T230</f>
        <v>0</v>
      </c>
      <c r="H82" s="366">
        <f t="shared" ref="H82:H86" si="54">$C$4*$C$5</f>
        <v>554000</v>
      </c>
      <c r="I82" s="366">
        <f t="shared" ref="I82:I86" si="55">IF(G82="NA",1,H82*G82)</f>
        <v>0</v>
      </c>
      <c r="J82" s="386">
        <f>'SIMUL DB'!T231</f>
        <v>0</v>
      </c>
      <c r="K82" s="409">
        <f t="shared" ref="K82:K86" si="56">I82*J82</f>
        <v>0</v>
      </c>
      <c r="L82" s="410">
        <f>'SIMUL DB'!T232</f>
        <v>0</v>
      </c>
      <c r="M82" s="411">
        <f>'SIMUL DB'!T233</f>
        <v>0</v>
      </c>
      <c r="N82" s="385">
        <f t="shared" ref="N82:N86" si="57">$I82*(1-M82)</f>
        <v>0</v>
      </c>
      <c r="O82" s="385">
        <f t="shared" ref="O82:O86" si="58">$I82*(1-L82)</f>
        <v>0</v>
      </c>
      <c r="P82" s="410">
        <f>'SIMUL DB'!T234</f>
        <v>0</v>
      </c>
      <c r="Q82" s="411">
        <f>'SIMUL DB'!T235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DB'!T242</f>
        <v>0</v>
      </c>
      <c r="D83" s="410">
        <f>'SIMUL DB'!T243</f>
        <v>0</v>
      </c>
      <c r="E83" s="407">
        <f t="shared" si="52"/>
        <v>0</v>
      </c>
      <c r="F83" s="407">
        <f t="shared" si="53"/>
        <v>0</v>
      </c>
      <c r="G83" s="408">
        <f>'SIMUL DB'!T244</f>
        <v>0</v>
      </c>
      <c r="H83" s="366">
        <f t="shared" si="54"/>
        <v>554000</v>
      </c>
      <c r="I83" s="385">
        <f t="shared" si="55"/>
        <v>0</v>
      </c>
      <c r="J83" s="386">
        <f>'SIMUL DB'!T245</f>
        <v>0</v>
      </c>
      <c r="K83" s="409">
        <f t="shared" si="56"/>
        <v>0</v>
      </c>
      <c r="L83" s="410">
        <f>'SIMUL DB'!T246</f>
        <v>0</v>
      </c>
      <c r="M83" s="411">
        <f>'SIMUL DB'!T247</f>
        <v>0</v>
      </c>
      <c r="N83" s="385">
        <f t="shared" si="57"/>
        <v>0</v>
      </c>
      <c r="O83" s="385">
        <f t="shared" si="58"/>
        <v>0</v>
      </c>
      <c r="P83" s="410">
        <f>'SIMUL DB'!T248</f>
        <v>0</v>
      </c>
      <c r="Q83" s="411">
        <f>'SIMUL DB'!T249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10">
        <f>'SIMUL DB'!T256</f>
        <v>0</v>
      </c>
      <c r="D84" s="410">
        <f>'SIMUL DB'!T257</f>
        <v>0</v>
      </c>
      <c r="E84" s="407">
        <f t="shared" si="52"/>
        <v>0</v>
      </c>
      <c r="F84" s="407">
        <f t="shared" si="53"/>
        <v>0</v>
      </c>
      <c r="G84" s="408">
        <f>'SIMUL DB'!T258</f>
        <v>0</v>
      </c>
      <c r="H84" s="366">
        <f t="shared" si="54"/>
        <v>554000</v>
      </c>
      <c r="I84" s="385">
        <f t="shared" si="55"/>
        <v>0</v>
      </c>
      <c r="J84" s="386">
        <f>'SIMUL DB'!T259</f>
        <v>0</v>
      </c>
      <c r="K84" s="409">
        <f t="shared" si="56"/>
        <v>0</v>
      </c>
      <c r="L84" s="410">
        <f>'SIMUL DB'!T260</f>
        <v>0</v>
      </c>
      <c r="M84" s="411">
        <f>'SIMUL DB'!T261</f>
        <v>0</v>
      </c>
      <c r="N84" s="385">
        <f t="shared" si="57"/>
        <v>0</v>
      </c>
      <c r="O84" s="385">
        <f t="shared" si="58"/>
        <v>0</v>
      </c>
      <c r="P84" s="410">
        <f>'SIMUL DB'!T262</f>
        <v>0</v>
      </c>
      <c r="Q84" s="411">
        <f>'SIMUL DB'!T263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DB'!T270</f>
        <v>0</v>
      </c>
      <c r="D85" s="410">
        <f>'SIMUL DB'!T271</f>
        <v>0</v>
      </c>
      <c r="E85" s="407">
        <f t="shared" si="52"/>
        <v>0</v>
      </c>
      <c r="F85" s="407">
        <f t="shared" si="53"/>
        <v>0</v>
      </c>
      <c r="G85" s="408">
        <f>'SIMUL DB'!T272</f>
        <v>0</v>
      </c>
      <c r="H85" s="366">
        <f t="shared" si="54"/>
        <v>554000</v>
      </c>
      <c r="I85" s="385">
        <f t="shared" si="55"/>
        <v>0</v>
      </c>
      <c r="J85" s="386">
        <f>'SIMUL DB'!T273</f>
        <v>0</v>
      </c>
      <c r="K85" s="409">
        <f t="shared" si="56"/>
        <v>0</v>
      </c>
      <c r="L85" s="410">
        <f>'SIMUL DB'!T274</f>
        <v>0</v>
      </c>
      <c r="M85" s="411">
        <f>'SIMUL DB'!T275</f>
        <v>0</v>
      </c>
      <c r="N85" s="385">
        <f t="shared" si="57"/>
        <v>0</v>
      </c>
      <c r="O85" s="385">
        <f t="shared" si="58"/>
        <v>0</v>
      </c>
      <c r="P85" s="410">
        <f>'SIMUL DB'!T276</f>
        <v>0</v>
      </c>
      <c r="Q85" s="411">
        <f>'SIMUL DB'!T277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DB'!T284</f>
        <v>0</v>
      </c>
      <c r="D86" s="406">
        <f>'SIMUL DB'!T285</f>
        <v>0</v>
      </c>
      <c r="E86" s="407">
        <f t="shared" si="52"/>
        <v>0</v>
      </c>
      <c r="F86" s="407">
        <f t="shared" si="53"/>
        <v>0</v>
      </c>
      <c r="G86" s="408">
        <f>'SIMUL DB'!T286</f>
        <v>0</v>
      </c>
      <c r="H86" s="366">
        <f t="shared" si="54"/>
        <v>554000</v>
      </c>
      <c r="I86" s="391">
        <f t="shared" si="55"/>
        <v>0</v>
      </c>
      <c r="J86" s="386">
        <f>'SIMUL DB'!T287</f>
        <v>0</v>
      </c>
      <c r="K86" s="409">
        <f t="shared" si="56"/>
        <v>0</v>
      </c>
      <c r="L86" s="410">
        <f>'SIMUL DB'!T288</f>
        <v>0</v>
      </c>
      <c r="M86" s="411">
        <f>'SIMUL DB'!T289</f>
        <v>0</v>
      </c>
      <c r="N86" s="385">
        <f t="shared" si="57"/>
        <v>0</v>
      </c>
      <c r="O86" s="385">
        <f t="shared" si="58"/>
        <v>0</v>
      </c>
      <c r="P86" s="410">
        <f>'SIMUL DB'!T290</f>
        <v>0</v>
      </c>
      <c r="Q86" s="411">
        <f>'SIMUL DB'!T291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t="str">
        <f>'SIMUL DB'!T298</f>
        <v>Reduces number of traffic accidents</v>
      </c>
      <c r="D92" s="410" t="str">
        <f>'SIMUL DB'!T299</f>
        <v>Per accident</v>
      </c>
      <c r="E92" s="407">
        <f t="shared" ref="E92:E96" si="70">IF(C92=0,0,K92-U92)</f>
        <v>305564.49767441861</v>
      </c>
      <c r="F92" s="407">
        <f t="shared" ref="F92:F96" si="71">IF(C92=0,0,K92-T92)</f>
        <v>611128.99534883676</v>
      </c>
      <c r="G92" s="450">
        <f>'SIMUL DB'!T300</f>
        <v>3.8372093023255813E-4</v>
      </c>
      <c r="H92" s="366">
        <f t="shared" ref="H92:H96" si="72">$C$4*$C$5</f>
        <v>554000</v>
      </c>
      <c r="I92" s="366">
        <f t="shared" ref="I92:I96" si="73">IF(G92="NA",1,H92*G92)</f>
        <v>212.58139534883719</v>
      </c>
      <c r="J92" s="386">
        <f>'SIMUL DB'!T301</f>
        <v>14374</v>
      </c>
      <c r="K92" s="409">
        <f t="shared" ref="K92:K96" si="74">I92*J92</f>
        <v>3055644.9767441857</v>
      </c>
      <c r="L92" s="410">
        <f>'SIMUL DB'!T302</f>
        <v>0.1</v>
      </c>
      <c r="M92" s="411">
        <f>'SIMUL DB'!T303</f>
        <v>0.2</v>
      </c>
      <c r="N92" s="385">
        <f t="shared" ref="N92:N96" si="75">$I92*(1-M92)</f>
        <v>170.06511627906977</v>
      </c>
      <c r="O92" s="385">
        <f t="shared" ref="O92:O96" si="76">$I92*(1-L92)</f>
        <v>191.32325581395347</v>
      </c>
      <c r="P92" s="410">
        <f>'SIMUL DB'!T304</f>
        <v>0</v>
      </c>
      <c r="Q92" s="411">
        <f>'SIMUL DB'!T305</f>
        <v>0</v>
      </c>
      <c r="R92" s="412">
        <f t="shared" ref="R92:R96" si="77">$J92*(1-Q92)</f>
        <v>14374</v>
      </c>
      <c r="S92" s="412">
        <f t="shared" ref="S92:S96" si="78">$J92*(1-P92)</f>
        <v>14374</v>
      </c>
      <c r="T92" s="407">
        <f t="shared" ref="T92:U92" si="79">R92*N92</f>
        <v>2444515.9813953489</v>
      </c>
      <c r="U92" s="383">
        <f t="shared" si="79"/>
        <v>2750080.4790697671</v>
      </c>
      <c r="W92" s="244">
        <f t="shared" ref="W92:W97" si="80">1-(U92/$K92)</f>
        <v>9.9999999999999978E-2</v>
      </c>
      <c r="X92" s="413">
        <f t="shared" ref="X92:X97" si="81">1-(T92/$K92)</f>
        <v>0.19999999999999984</v>
      </c>
    </row>
    <row r="93" spans="1:26" ht="15.75" customHeight="1" x14ac:dyDescent="0.2">
      <c r="B93" s="405" t="s">
        <v>189</v>
      </c>
      <c r="C93" s="410" t="str">
        <f>'SIMUL DB'!T312</f>
        <v>Reduction in congestion time due to traffic monitoring</v>
      </c>
      <c r="D93" s="410" t="str">
        <f>'SIMUL DB'!T313</f>
        <v>Number of hours lost</v>
      </c>
      <c r="E93" s="407">
        <f t="shared" si="70"/>
        <v>18614400</v>
      </c>
      <c r="F93" s="407">
        <f t="shared" si="71"/>
        <v>46536000</v>
      </c>
      <c r="G93" s="408">
        <f>'SIMUL DB'!T314</f>
        <v>21</v>
      </c>
      <c r="H93" s="366">
        <f t="shared" si="72"/>
        <v>554000</v>
      </c>
      <c r="I93" s="385">
        <f t="shared" si="73"/>
        <v>11634000</v>
      </c>
      <c r="J93" s="386">
        <f>'SIMUL DB'!T315</f>
        <v>8</v>
      </c>
      <c r="K93" s="409">
        <f t="shared" si="74"/>
        <v>93072000</v>
      </c>
      <c r="L93" s="410">
        <f>'SIMUL DB'!T316</f>
        <v>0.2</v>
      </c>
      <c r="M93" s="411">
        <v>0.5</v>
      </c>
      <c r="N93" s="385">
        <f t="shared" si="75"/>
        <v>5817000</v>
      </c>
      <c r="O93" s="385">
        <f t="shared" si="76"/>
        <v>9307200</v>
      </c>
      <c r="P93" s="410">
        <f>'SIMUL DB'!T318</f>
        <v>0</v>
      </c>
      <c r="Q93" s="411">
        <f>'SIMUL DB'!T319</f>
        <v>0</v>
      </c>
      <c r="R93" s="412">
        <f t="shared" si="77"/>
        <v>8</v>
      </c>
      <c r="S93" s="412">
        <f t="shared" si="78"/>
        <v>8</v>
      </c>
      <c r="T93" s="407">
        <f t="shared" ref="T93:U93" si="82">R93*N93</f>
        <v>46536000</v>
      </c>
      <c r="U93" s="383">
        <f t="shared" si="82"/>
        <v>74457600</v>
      </c>
      <c r="W93" s="244">
        <f t="shared" si="80"/>
        <v>0.19999999999999996</v>
      </c>
      <c r="X93" s="413">
        <f t="shared" si="81"/>
        <v>0.5</v>
      </c>
    </row>
    <row r="94" spans="1:26" ht="15.75" customHeight="1" x14ac:dyDescent="0.2">
      <c r="B94" s="405" t="s">
        <v>254</v>
      </c>
      <c r="C94" s="410">
        <f>'SIMUL DB'!T326</f>
        <v>0</v>
      </c>
      <c r="D94" s="410">
        <f>'SIMUL DB'!T327</f>
        <v>0</v>
      </c>
      <c r="E94" s="407">
        <f t="shared" si="70"/>
        <v>0</v>
      </c>
      <c r="F94" s="407">
        <f t="shared" si="71"/>
        <v>0</v>
      </c>
      <c r="G94" s="408">
        <f>'SIMUL DB'!T328</f>
        <v>0</v>
      </c>
      <c r="H94" s="366">
        <f t="shared" si="72"/>
        <v>554000</v>
      </c>
      <c r="I94" s="385">
        <f t="shared" si="73"/>
        <v>0</v>
      </c>
      <c r="J94" s="386">
        <f>'SIMUL DB'!T329</f>
        <v>0</v>
      </c>
      <c r="K94" s="409">
        <f t="shared" si="74"/>
        <v>0</v>
      </c>
      <c r="L94" s="410">
        <f>'SIMUL DB'!T330</f>
        <v>0</v>
      </c>
      <c r="M94" s="411">
        <f>'SIMUL DB'!T331</f>
        <v>0</v>
      </c>
      <c r="N94" s="385">
        <f t="shared" si="75"/>
        <v>0</v>
      </c>
      <c r="O94" s="385">
        <f t="shared" si="76"/>
        <v>0</v>
      </c>
      <c r="P94" s="410">
        <f>'SIMUL DB'!T332</f>
        <v>0</v>
      </c>
      <c r="Q94" s="411">
        <f>'SIMUL DB'!T333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DB'!T340</f>
        <v>0</v>
      </c>
      <c r="D95" s="410">
        <f>'SIMUL DB'!T341</f>
        <v>0</v>
      </c>
      <c r="E95" s="407">
        <f t="shared" si="70"/>
        <v>0</v>
      </c>
      <c r="F95" s="407">
        <f t="shared" si="71"/>
        <v>0</v>
      </c>
      <c r="G95" s="408">
        <f>'SIMUL DB'!T342</f>
        <v>0</v>
      </c>
      <c r="H95" s="366">
        <f t="shared" si="72"/>
        <v>554000</v>
      </c>
      <c r="I95" s="385">
        <f t="shared" si="73"/>
        <v>0</v>
      </c>
      <c r="J95" s="386">
        <f>'SIMUL DB'!T343</f>
        <v>0</v>
      </c>
      <c r="K95" s="409">
        <f t="shared" si="74"/>
        <v>0</v>
      </c>
      <c r="L95" s="410">
        <f>'SIMUL DB'!T344</f>
        <v>0</v>
      </c>
      <c r="M95" s="411">
        <f>'SIMUL DB'!T345</f>
        <v>0</v>
      </c>
      <c r="N95" s="385">
        <f t="shared" si="75"/>
        <v>0</v>
      </c>
      <c r="O95" s="385">
        <f t="shared" si="76"/>
        <v>0</v>
      </c>
      <c r="P95" s="410">
        <f>'SIMUL DB'!T346</f>
        <v>0</v>
      </c>
      <c r="Q95" s="411">
        <f>'SIMUL DB'!T347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DB'!T354</f>
        <v>0</v>
      </c>
      <c r="D96" s="410">
        <f>'SIMUL DB'!T355</f>
        <v>0</v>
      </c>
      <c r="E96" s="407">
        <f t="shared" si="70"/>
        <v>0</v>
      </c>
      <c r="F96" s="407">
        <f t="shared" si="71"/>
        <v>0</v>
      </c>
      <c r="G96" s="408">
        <f>'SIMUL DB'!T356</f>
        <v>0</v>
      </c>
      <c r="H96" s="366">
        <f t="shared" si="72"/>
        <v>554000</v>
      </c>
      <c r="I96" s="391">
        <f t="shared" si="73"/>
        <v>0</v>
      </c>
      <c r="J96" s="386">
        <f>'SIMUL DB'!T357</f>
        <v>0</v>
      </c>
      <c r="K96" s="409">
        <f t="shared" si="74"/>
        <v>0</v>
      </c>
      <c r="L96" s="410">
        <f>'SIMUL DB'!T358</f>
        <v>0</v>
      </c>
      <c r="M96" s="411">
        <f>'SIMUL DB'!T359</f>
        <v>0</v>
      </c>
      <c r="N96" s="385">
        <f t="shared" si="75"/>
        <v>0</v>
      </c>
      <c r="O96" s="385">
        <f t="shared" si="76"/>
        <v>0</v>
      </c>
      <c r="P96" s="410">
        <f>'SIMUL DB'!T360</f>
        <v>0</v>
      </c>
      <c r="Q96" s="411">
        <f>'SIMUL DB'!T361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18919964.49767442</v>
      </c>
      <c r="F97" s="421">
        <f t="shared" si="86"/>
        <v>47147128.995348834</v>
      </c>
      <c r="G97" s="419"/>
      <c r="H97" s="422"/>
      <c r="I97" s="423"/>
      <c r="J97" s="68"/>
      <c r="K97" s="425">
        <f>SUM(K92:K96)</f>
        <v>96127644.97674419</v>
      </c>
      <c r="L97" s="419"/>
      <c r="M97" s="424"/>
      <c r="N97" s="424"/>
      <c r="O97" s="420"/>
      <c r="P97" s="419"/>
      <c r="Q97" s="424"/>
      <c r="R97" s="424"/>
      <c r="S97" s="426"/>
      <c r="T97" s="421">
        <f t="shared" ref="T97:U97" si="87">SUM(T92:T96)</f>
        <v>48980515.981395349</v>
      </c>
      <c r="U97" s="426">
        <f t="shared" si="87"/>
        <v>77207680.479069769</v>
      </c>
      <c r="V97" s="68"/>
      <c r="W97" s="248">
        <f t="shared" si="80"/>
        <v>0.19682126304302638</v>
      </c>
      <c r="X97" s="427">
        <f t="shared" si="81"/>
        <v>0.49046378912907906</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Z1000"/>
  <sheetViews>
    <sheetView workbookViewId="0"/>
  </sheetViews>
  <sheetFormatPr baseColWidth="10" defaultColWidth="11.28515625" defaultRowHeight="15" customHeight="1" x14ac:dyDescent="0.2"/>
  <cols>
    <col min="1" max="1" width="6" customWidth="1"/>
    <col min="2" max="2" width="61.7109375" customWidth="1"/>
    <col min="3" max="3" width="34.42578125" customWidth="1"/>
    <col min="4" max="4" width="25.42578125" customWidth="1"/>
    <col min="5" max="5" width="16"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DB'!U1</f>
        <v xml:space="preserve">7. Movement Monitoring </v>
      </c>
      <c r="G2" s="288"/>
    </row>
    <row r="3" spans="1:26" ht="15.75" customHeight="1" x14ac:dyDescent="0.2">
      <c r="B3" s="291" t="s">
        <v>627</v>
      </c>
      <c r="C3" s="352" t="str">
        <f>'SIMUL DB'!U2</f>
        <v xml:space="preserve">16. Parking Management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 xml:space="preserve">Group 7. Movement Monitoring  / 16. Parking Management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Surface-mounted Smart Parking Sensor #</v>
      </c>
      <c r="C12" s="304">
        <f t="shared" ref="C12:D12" si="1">$H45</f>
        <v>55400</v>
      </c>
      <c r="D12" s="305">
        <f t="shared" si="1"/>
        <v>55400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52297600</v>
      </c>
      <c r="D13" s="120">
        <f t="shared" si="2"/>
        <v>134068000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19944000</v>
      </c>
      <c r="D14" s="314">
        <f t="shared" si="3"/>
        <v>31855000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32353600</v>
      </c>
      <c r="D15" s="316">
        <f t="shared" si="4"/>
        <v>102213000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9307200</v>
      </c>
      <c r="D16" s="319">
        <f t="shared" si="5"/>
        <v>15955200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x14ac:dyDescent="0.2">
      <c r="A18" s="13"/>
      <c r="B18" s="323"/>
      <c r="C18" s="106"/>
      <c r="D18" s="314"/>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x14ac:dyDescent="0.2">
      <c r="A19" s="13"/>
      <c r="B19" s="323"/>
      <c r="C19" s="106"/>
      <c r="D19" s="314"/>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x14ac:dyDescent="0.2">
      <c r="A20" s="13"/>
      <c r="B20" s="323"/>
      <c r="C20" s="106"/>
      <c r="D20" s="314"/>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x14ac:dyDescent="0.2">
      <c r="A21" s="13"/>
      <c r="B21" s="323"/>
      <c r="C21" s="106"/>
      <c r="D21" s="314"/>
      <c r="E21" s="13"/>
      <c r="F21" s="13"/>
      <c r="G21" s="288"/>
      <c r="H21" s="13"/>
      <c r="I21" s="13"/>
      <c r="J21" s="13"/>
      <c r="K21" s="13"/>
      <c r="L21" s="13"/>
      <c r="M21" s="13"/>
      <c r="N21" s="13"/>
      <c r="O21" s="13"/>
      <c r="P21" s="13"/>
      <c r="Q21" s="13"/>
      <c r="R21" s="13"/>
      <c r="S21" s="13"/>
      <c r="T21" s="13"/>
      <c r="U21" s="13"/>
      <c r="V21" s="13"/>
      <c r="W21" s="13"/>
      <c r="X21" s="13"/>
      <c r="Y21" s="13"/>
      <c r="Z21" s="13"/>
    </row>
    <row r="22" spans="1:26" ht="15.75" hidden="1" customHeight="1" x14ac:dyDescent="0.2">
      <c r="A22" s="13"/>
      <c r="B22" s="449"/>
      <c r="C22" s="136"/>
      <c r="D22" s="316"/>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7">E87*12</f>
        <v>0</v>
      </c>
      <c r="D23" s="363">
        <f t="shared" si="7"/>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x14ac:dyDescent="0.2">
      <c r="A24" s="13"/>
      <c r="B24" s="326">
        <f t="shared" ref="B24:B28" si="8">C82</f>
        <v>0</v>
      </c>
      <c r="C24" s="112">
        <f t="shared" ref="C24:D24" si="9">E82*12</f>
        <v>0</v>
      </c>
      <c r="D24" s="327">
        <f t="shared" si="9"/>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x14ac:dyDescent="0.2">
      <c r="A25" s="13"/>
      <c r="B25" s="370">
        <f t="shared" si="8"/>
        <v>0</v>
      </c>
      <c r="C25" s="112">
        <f t="shared" ref="C25:D25" si="10">E83*12</f>
        <v>0</v>
      </c>
      <c r="D25" s="327">
        <f t="shared" si="10"/>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x14ac:dyDescent="0.2">
      <c r="A26" s="13"/>
      <c r="B26" s="370">
        <f t="shared" si="8"/>
        <v>0</v>
      </c>
      <c r="C26" s="112">
        <f t="shared" ref="C26:D26" si="11">E84*12</f>
        <v>0</v>
      </c>
      <c r="D26" s="327">
        <f t="shared" si="11"/>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x14ac:dyDescent="0.2">
      <c r="A27" s="13"/>
      <c r="B27" s="370">
        <f t="shared" si="8"/>
        <v>0</v>
      </c>
      <c r="C27" s="112">
        <f t="shared" ref="C27:D27" si="12">E85*12</f>
        <v>0</v>
      </c>
      <c r="D27" s="327">
        <f t="shared" si="12"/>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x14ac:dyDescent="0.2">
      <c r="A28" s="13"/>
      <c r="B28" s="326">
        <f t="shared" si="8"/>
        <v>0</v>
      </c>
      <c r="C28" s="112">
        <f t="shared" ref="C28:D28" si="13">E86*12</f>
        <v>0</v>
      </c>
      <c r="D28" s="327">
        <f t="shared" si="13"/>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14">C23+C17-C16</f>
        <v>-9307200</v>
      </c>
      <c r="D29" s="330">
        <f t="shared" si="14"/>
        <v>-15955200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15">E97*12</f>
        <v>0</v>
      </c>
      <c r="D30" s="363">
        <f t="shared" si="15"/>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x14ac:dyDescent="0.2">
      <c r="A31" s="13"/>
      <c r="B31" s="331">
        <f t="shared" ref="B31:B35" si="16">C92</f>
        <v>0</v>
      </c>
      <c r="C31" s="106">
        <f t="shared" ref="C31:D31" si="17">E92*12</f>
        <v>0</v>
      </c>
      <c r="D31" s="314">
        <f t="shared" si="17"/>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x14ac:dyDescent="0.2">
      <c r="A32" s="13"/>
      <c r="B32" s="331">
        <f t="shared" si="16"/>
        <v>0</v>
      </c>
      <c r="C32" s="106">
        <f t="shared" ref="C32:D32" si="18">E93*12</f>
        <v>0</v>
      </c>
      <c r="D32" s="314">
        <f t="shared" si="18"/>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16"/>
        <v>0</v>
      </c>
      <c r="C33" s="106">
        <f t="shared" ref="C33:D33" si="19">E94*12</f>
        <v>0</v>
      </c>
      <c r="D33" s="314">
        <f t="shared" si="19"/>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16"/>
        <v>0</v>
      </c>
      <c r="C34" s="106">
        <f t="shared" ref="C34:D34" si="20">E95*12</f>
        <v>0</v>
      </c>
      <c r="D34" s="314">
        <f t="shared" si="20"/>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16"/>
        <v>0</v>
      </c>
      <c r="C35" s="136">
        <f t="shared" ref="C35:D35" si="21">E96*12</f>
        <v>0</v>
      </c>
      <c r="D35" s="316">
        <f t="shared" si="21"/>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2">C29+C30</f>
        <v>-9307200</v>
      </c>
      <c r="D36" s="334">
        <f t="shared" si="22"/>
        <v>-15955200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3">C13/$C11</f>
        <v>94.4</v>
      </c>
      <c r="D38" s="338">
        <f t="shared" si="23"/>
        <v>242</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24">C29/C13</f>
        <v>-0.17796610169491525</v>
      </c>
      <c r="D39" s="340">
        <f t="shared" si="24"/>
        <v>-0.11900826446280992</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25">C36/C13</f>
        <v>-0.17796610169491525</v>
      </c>
      <c r="D40" s="344">
        <f t="shared" si="25"/>
        <v>-0.11900826446280992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DB'!U3</f>
        <v>Surface-mounted Smart Parking Sensor</v>
      </c>
      <c r="D45" s="377">
        <f t="shared" ref="D45:D49" si="26">H45*I45</f>
        <v>3324000</v>
      </c>
      <c r="E45" s="378">
        <f t="shared" ref="E45:E49" si="27">H45*J45</f>
        <v>6371000</v>
      </c>
      <c r="F45" s="379">
        <f>'SIMUL DB'!U6</f>
        <v>0.1</v>
      </c>
      <c r="G45" s="366">
        <f t="shared" ref="G45:G49" si="28">$C$4*$C$5</f>
        <v>554000</v>
      </c>
      <c r="H45" s="366">
        <f t="shared" ref="H45:H49" si="29">IF(F45="NA",1,G45*F45)</f>
        <v>55400</v>
      </c>
      <c r="I45" s="380">
        <f>'SIMUL DB'!U7</f>
        <v>60</v>
      </c>
      <c r="J45" s="380">
        <f>'SIMUL DB'!U8</f>
        <v>115</v>
      </c>
    </row>
    <row r="46" spans="1:26" ht="15.75" customHeight="1" x14ac:dyDescent="0.2">
      <c r="B46" s="336" t="s">
        <v>189</v>
      </c>
      <c r="C46" s="381" t="str">
        <f>'SIMUL DB'!U15</f>
        <v>Wireless Data Collector/Gateway</v>
      </c>
      <c r="D46" s="382">
        <f t="shared" si="26"/>
        <v>15512000</v>
      </c>
      <c r="E46" s="383">
        <f t="shared" si="27"/>
        <v>22160000</v>
      </c>
      <c r="F46" s="384">
        <f>'SIMUL DB'!U18</f>
        <v>0.1</v>
      </c>
      <c r="G46" s="366">
        <f t="shared" si="28"/>
        <v>554000</v>
      </c>
      <c r="H46" s="385">
        <f t="shared" si="29"/>
        <v>55400</v>
      </c>
      <c r="I46" s="386">
        <f>'SIMUL DB'!U19</f>
        <v>280</v>
      </c>
      <c r="J46" s="386">
        <f>'SIMUL DB'!U20</f>
        <v>400</v>
      </c>
    </row>
    <row r="47" spans="1:26" ht="15.75" customHeight="1" x14ac:dyDescent="0.2">
      <c r="B47" s="336" t="s">
        <v>254</v>
      </c>
      <c r="C47" s="381" t="str">
        <f>'SIMUL DB'!U27</f>
        <v xml:space="preserve">Local parking guidance system </v>
      </c>
      <c r="D47" s="382">
        <f t="shared" si="26"/>
        <v>1108000</v>
      </c>
      <c r="E47" s="383">
        <f t="shared" si="27"/>
        <v>3324000</v>
      </c>
      <c r="F47" s="384">
        <f>'SIMUL DB'!U30</f>
        <v>0.1</v>
      </c>
      <c r="G47" s="366">
        <f t="shared" si="28"/>
        <v>554000</v>
      </c>
      <c r="H47" s="385">
        <f t="shared" si="29"/>
        <v>55400</v>
      </c>
      <c r="I47" s="386">
        <f>'SIMUL DB'!U31</f>
        <v>20</v>
      </c>
      <c r="J47" s="386">
        <f>'SIMUL DB'!U32</f>
        <v>60</v>
      </c>
    </row>
    <row r="48" spans="1:26" ht="15.75" customHeight="1" x14ac:dyDescent="0.2">
      <c r="B48" s="336" t="s">
        <v>272</v>
      </c>
      <c r="C48" s="381">
        <f>'SIMUL DB'!U39</f>
        <v>0</v>
      </c>
      <c r="D48" s="382">
        <f t="shared" si="26"/>
        <v>0</v>
      </c>
      <c r="E48" s="383">
        <f t="shared" si="27"/>
        <v>0</v>
      </c>
      <c r="F48" s="384">
        <f>'SIMUL DB'!U42</f>
        <v>0</v>
      </c>
      <c r="G48" s="366">
        <f t="shared" si="28"/>
        <v>554000</v>
      </c>
      <c r="H48" s="385">
        <f t="shared" si="29"/>
        <v>0</v>
      </c>
      <c r="I48" s="386">
        <f>'SIMUL DB'!U43</f>
        <v>0</v>
      </c>
      <c r="J48" s="386">
        <f>'SIMUL DB'!U44</f>
        <v>0</v>
      </c>
    </row>
    <row r="49" spans="1:26" ht="15.75" customHeight="1" x14ac:dyDescent="0.2">
      <c r="B49" s="387" t="s">
        <v>273</v>
      </c>
      <c r="C49" s="381">
        <f>'SIMUL DB'!U51</f>
        <v>0</v>
      </c>
      <c r="D49" s="388">
        <f t="shared" si="26"/>
        <v>0</v>
      </c>
      <c r="E49" s="389">
        <f t="shared" si="27"/>
        <v>0</v>
      </c>
      <c r="F49" s="390">
        <f>'SIMUL DB'!U54</f>
        <v>0</v>
      </c>
      <c r="G49" s="366">
        <f t="shared" si="28"/>
        <v>554000</v>
      </c>
      <c r="H49" s="391">
        <f t="shared" si="29"/>
        <v>0</v>
      </c>
      <c r="I49" s="392">
        <f>'SIMUL DB'!U55</f>
        <v>0</v>
      </c>
      <c r="J49" s="392">
        <f>'SIMUL DB'!U56</f>
        <v>0</v>
      </c>
    </row>
    <row r="50" spans="1:26" ht="15.75" customHeight="1" x14ac:dyDescent="0.2">
      <c r="B50" s="328" t="s">
        <v>989</v>
      </c>
      <c r="C50" s="90"/>
      <c r="D50" s="393">
        <f t="shared" ref="D50:E50" si="30">SUM(D45:D49)</f>
        <v>19944000</v>
      </c>
      <c r="E50" s="394">
        <f t="shared" si="30"/>
        <v>31855000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DB'!U63</f>
        <v>Installation of the sensor</v>
      </c>
      <c r="D54" s="377">
        <f t="shared" ref="D54:D58" si="31">H54*I54</f>
        <v>17174000</v>
      </c>
      <c r="E54" s="378">
        <f t="shared" ref="E54:E58" si="32">H54*J54</f>
        <v>34625000</v>
      </c>
      <c r="F54" s="379">
        <f>'SIMUL DB'!U65</f>
        <v>0.1</v>
      </c>
      <c r="G54" s="366">
        <f t="shared" ref="G54:G58" si="33">$C$4*$C$5</f>
        <v>554000</v>
      </c>
      <c r="H54" s="366">
        <f t="shared" ref="H54:H58" si="34">IF(F54="NA",1,G54*F54)</f>
        <v>55400</v>
      </c>
      <c r="I54" s="380">
        <f>'SIMUL DB'!U66</f>
        <v>310</v>
      </c>
      <c r="J54" s="380">
        <f>'SIMUL DB'!U67</f>
        <v>625</v>
      </c>
    </row>
    <row r="55" spans="1:26" ht="15.75" customHeight="1" x14ac:dyDescent="0.2">
      <c r="B55" s="336" t="s">
        <v>189</v>
      </c>
      <c r="C55" s="376" t="str">
        <f>'SIMUL DB'!U74</f>
        <v>Installation of the software</v>
      </c>
      <c r="D55" s="382">
        <f t="shared" si="31"/>
        <v>11634000</v>
      </c>
      <c r="E55" s="383">
        <f t="shared" si="32"/>
        <v>46259000</v>
      </c>
      <c r="F55" s="384">
        <f>'SIMUL DB'!U76</f>
        <v>0.1</v>
      </c>
      <c r="G55" s="366">
        <f t="shared" si="33"/>
        <v>554000</v>
      </c>
      <c r="H55" s="385">
        <f t="shared" si="34"/>
        <v>55400</v>
      </c>
      <c r="I55" s="386">
        <f>'SIMUL DB'!U77</f>
        <v>210</v>
      </c>
      <c r="J55" s="386">
        <f>'SIMUL DB'!U78</f>
        <v>835</v>
      </c>
    </row>
    <row r="56" spans="1:26" ht="15.75" customHeight="1" x14ac:dyDescent="0.2">
      <c r="B56" s="336" t="s">
        <v>254</v>
      </c>
      <c r="C56" s="376" t="str">
        <f>'SIMUL DB'!U85</f>
        <v xml:space="preserve">Installation of the local parking guidance system </v>
      </c>
      <c r="D56" s="382">
        <f t="shared" si="31"/>
        <v>3545600</v>
      </c>
      <c r="E56" s="383">
        <f t="shared" si="32"/>
        <v>21329000</v>
      </c>
      <c r="F56" s="384">
        <f>'SIMUL DB'!U87</f>
        <v>0.1</v>
      </c>
      <c r="G56" s="366">
        <f t="shared" si="33"/>
        <v>554000</v>
      </c>
      <c r="H56" s="385">
        <f t="shared" si="34"/>
        <v>55400</v>
      </c>
      <c r="I56" s="386">
        <f>'SIMUL DB'!U88</f>
        <v>64</v>
      </c>
      <c r="J56" s="386">
        <f>'SIMUL DB'!U89</f>
        <v>385</v>
      </c>
    </row>
    <row r="57" spans="1:26" ht="15.75" customHeight="1" x14ac:dyDescent="0.2">
      <c r="B57" s="336" t="s">
        <v>272</v>
      </c>
      <c r="C57" s="376">
        <f>'SIMUL DB'!U96</f>
        <v>0</v>
      </c>
      <c r="D57" s="382">
        <f t="shared" si="31"/>
        <v>0</v>
      </c>
      <c r="E57" s="383">
        <f t="shared" si="32"/>
        <v>0</v>
      </c>
      <c r="F57" s="384">
        <f>'SIMUL DB'!U98</f>
        <v>0</v>
      </c>
      <c r="G57" s="366">
        <f t="shared" si="33"/>
        <v>554000</v>
      </c>
      <c r="H57" s="385">
        <f t="shared" si="34"/>
        <v>0</v>
      </c>
      <c r="I57" s="386">
        <f>'SIMUL DB'!U99</f>
        <v>0</v>
      </c>
      <c r="J57" s="386">
        <f>'SIMUL DB'!U100</f>
        <v>0</v>
      </c>
    </row>
    <row r="58" spans="1:26" ht="15.75" customHeight="1" x14ac:dyDescent="0.2">
      <c r="B58" s="387" t="s">
        <v>273</v>
      </c>
      <c r="C58" s="376">
        <f>'SIMUL DB'!U107</f>
        <v>0</v>
      </c>
      <c r="D58" s="388">
        <f t="shared" si="31"/>
        <v>0</v>
      </c>
      <c r="E58" s="389">
        <f t="shared" si="32"/>
        <v>0</v>
      </c>
      <c r="F58" s="390">
        <f>'SIMUL DB'!U109</f>
        <v>0</v>
      </c>
      <c r="G58" s="366">
        <f t="shared" si="33"/>
        <v>554000</v>
      </c>
      <c r="H58" s="391">
        <f t="shared" si="34"/>
        <v>0</v>
      </c>
      <c r="I58" s="392">
        <f>'SIMUL DB'!U110</f>
        <v>0</v>
      </c>
      <c r="J58" s="392">
        <f>'SIMUL DB'!U111</f>
        <v>0</v>
      </c>
    </row>
    <row r="59" spans="1:26" ht="15.75" customHeight="1" x14ac:dyDescent="0.2">
      <c r="B59" s="328" t="s">
        <v>989</v>
      </c>
      <c r="C59" s="90"/>
      <c r="D59" s="393">
        <f t="shared" ref="D59:E59" si="35">SUM(D54:D58)</f>
        <v>32353600</v>
      </c>
      <c r="E59" s="394">
        <f t="shared" si="35"/>
        <v>102213000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DB'!U118</f>
        <v>Maintenance of the sensor</v>
      </c>
      <c r="D63" s="377">
        <f t="shared" ref="D63:D67" si="36">H63*I63</f>
        <v>277000</v>
      </c>
      <c r="E63" s="378">
        <f t="shared" ref="E63:E67" si="37">H63*J63</f>
        <v>443200</v>
      </c>
      <c r="F63" s="384">
        <f>'SIMUL DB'!U120</f>
        <v>0.1</v>
      </c>
      <c r="G63" s="366">
        <f t="shared" ref="G63:G67" si="38">$C$4*$C$5</f>
        <v>554000</v>
      </c>
      <c r="H63" s="366">
        <f t="shared" ref="H63:H67" si="39">IF(F63="NA",1,G63*F63)</f>
        <v>55400</v>
      </c>
      <c r="I63" s="380">
        <f>'SIMUL DB'!U121</f>
        <v>5</v>
      </c>
      <c r="J63" s="380">
        <f>'SIMUL DB'!U122</f>
        <v>8</v>
      </c>
    </row>
    <row r="64" spans="1:26" ht="15.75" customHeight="1" x14ac:dyDescent="0.2">
      <c r="B64" s="336" t="s">
        <v>189</v>
      </c>
      <c r="C64" s="381" t="str">
        <f>'SIMUL DB'!U129</f>
        <v>Maintenance of the Data collector</v>
      </c>
      <c r="D64" s="382">
        <f t="shared" si="36"/>
        <v>387800</v>
      </c>
      <c r="E64" s="383">
        <f t="shared" si="37"/>
        <v>609400</v>
      </c>
      <c r="F64" s="384">
        <f>'SIMUL DB'!U131</f>
        <v>0.1</v>
      </c>
      <c r="G64" s="366">
        <f t="shared" si="38"/>
        <v>554000</v>
      </c>
      <c r="H64" s="385">
        <f t="shared" si="39"/>
        <v>55400</v>
      </c>
      <c r="I64" s="386">
        <f>'SIMUL DB'!U132</f>
        <v>7</v>
      </c>
      <c r="J64" s="386">
        <f>'SIMUL DB'!U133</f>
        <v>11</v>
      </c>
    </row>
    <row r="65" spans="1:26" ht="15.75" customHeight="1" x14ac:dyDescent="0.2">
      <c r="B65" s="336" t="s">
        <v>254</v>
      </c>
      <c r="C65" s="376" t="str">
        <f>'SIMUL DB'!U140</f>
        <v xml:space="preserve">Maintenance of local parking guidance system </v>
      </c>
      <c r="D65" s="382">
        <f t="shared" si="36"/>
        <v>110800</v>
      </c>
      <c r="E65" s="383">
        <f t="shared" si="37"/>
        <v>277000</v>
      </c>
      <c r="F65" s="384">
        <f>'SIMUL DB'!U142</f>
        <v>0.1</v>
      </c>
      <c r="G65" s="366">
        <f t="shared" si="38"/>
        <v>554000</v>
      </c>
      <c r="H65" s="385">
        <f t="shared" si="39"/>
        <v>55400</v>
      </c>
      <c r="I65" s="386">
        <f>'SIMUL DB'!U143</f>
        <v>2</v>
      </c>
      <c r="J65" s="386">
        <f>'SIMUL DB'!U144</f>
        <v>5</v>
      </c>
    </row>
    <row r="66" spans="1:26" ht="15.75" customHeight="1" x14ac:dyDescent="0.2">
      <c r="B66" s="336" t="s">
        <v>272</v>
      </c>
      <c r="C66" s="376">
        <f>'SIMUL DB'!U151</f>
        <v>0</v>
      </c>
      <c r="D66" s="382">
        <f t="shared" si="36"/>
        <v>0</v>
      </c>
      <c r="E66" s="383">
        <f t="shared" si="37"/>
        <v>0</v>
      </c>
      <c r="F66" s="384">
        <f>'SIMUL DB'!U153</f>
        <v>0</v>
      </c>
      <c r="G66" s="366">
        <f t="shared" si="38"/>
        <v>554000</v>
      </c>
      <c r="H66" s="385">
        <f t="shared" si="39"/>
        <v>0</v>
      </c>
      <c r="I66" s="386">
        <f>'SIMUL DB'!U154</f>
        <v>0</v>
      </c>
      <c r="J66" s="386">
        <f>'SIMUL DB'!U155</f>
        <v>0</v>
      </c>
    </row>
    <row r="67" spans="1:26" ht="15.75" customHeight="1" x14ac:dyDescent="0.2">
      <c r="B67" s="387" t="s">
        <v>273</v>
      </c>
      <c r="C67" s="381">
        <f>'SIMUL DB'!U162</f>
        <v>0</v>
      </c>
      <c r="D67" s="388">
        <f t="shared" si="36"/>
        <v>0</v>
      </c>
      <c r="E67" s="389">
        <f t="shared" si="37"/>
        <v>0</v>
      </c>
      <c r="F67" s="390">
        <f>'SIMUL DB'!U164</f>
        <v>0</v>
      </c>
      <c r="G67" s="366">
        <f t="shared" si="38"/>
        <v>554000</v>
      </c>
      <c r="H67" s="391">
        <f t="shared" si="39"/>
        <v>0</v>
      </c>
      <c r="I67" s="392">
        <f>'SIMUL DB'!U165</f>
        <v>0</v>
      </c>
      <c r="J67" s="392">
        <f>'SIMUL DB'!U166</f>
        <v>0</v>
      </c>
    </row>
    <row r="68" spans="1:26" ht="15.75" customHeight="1" x14ac:dyDescent="0.2">
      <c r="B68" s="328" t="s">
        <v>989</v>
      </c>
      <c r="C68" s="90"/>
      <c r="D68" s="393">
        <f t="shared" ref="D68:E68" si="40">SUM(D63:D67)</f>
        <v>775600</v>
      </c>
      <c r="E68" s="394">
        <f t="shared" si="40"/>
        <v>1329600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DB'!U173</f>
        <v>0</v>
      </c>
      <c r="D72" s="377">
        <f t="shared" ref="D72:D76" si="41">H72*I72</f>
        <v>0</v>
      </c>
      <c r="E72" s="378">
        <f t="shared" ref="E72:E76" si="42">H72*J72</f>
        <v>0</v>
      </c>
      <c r="F72" s="379">
        <f>'SIMUL DB'!U175</f>
        <v>0</v>
      </c>
      <c r="G72" s="366">
        <f t="shared" ref="G72:G76" si="43">$C$4*$C$5</f>
        <v>554000</v>
      </c>
      <c r="H72" s="366">
        <f t="shared" ref="H72:H76" si="44">IF(F72="NA",1,G72*F72)</f>
        <v>0</v>
      </c>
      <c r="I72" s="380">
        <f>'SIMUL DB'!U176</f>
        <v>0</v>
      </c>
      <c r="J72" s="380">
        <f>'SIMUL DB'!U177</f>
        <v>0</v>
      </c>
    </row>
    <row r="73" spans="1:26" ht="15.75" customHeight="1" x14ac:dyDescent="0.2">
      <c r="B73" s="336" t="s">
        <v>189</v>
      </c>
      <c r="C73" s="381">
        <f>'SIMUL DB'!U184</f>
        <v>0</v>
      </c>
      <c r="D73" s="382">
        <f t="shared" si="41"/>
        <v>0</v>
      </c>
      <c r="E73" s="383">
        <f t="shared" si="42"/>
        <v>0</v>
      </c>
      <c r="F73" s="384">
        <f>'SIMUL DB'!U186</f>
        <v>0</v>
      </c>
      <c r="G73" s="366">
        <f t="shared" si="43"/>
        <v>554000</v>
      </c>
      <c r="H73" s="385">
        <f t="shared" si="44"/>
        <v>0</v>
      </c>
      <c r="I73" s="386">
        <f>'SIMUL DB'!U187</f>
        <v>0</v>
      </c>
      <c r="J73" s="386">
        <f>'SIMUL DB'!U188</f>
        <v>0</v>
      </c>
    </row>
    <row r="74" spans="1:26" ht="15.75" customHeight="1" x14ac:dyDescent="0.2">
      <c r="B74" s="336" t="s">
        <v>254</v>
      </c>
      <c r="C74" s="376">
        <f>'SIMUL DB'!U195</f>
        <v>0</v>
      </c>
      <c r="D74" s="382">
        <f t="shared" si="41"/>
        <v>0</v>
      </c>
      <c r="E74" s="383">
        <f t="shared" si="42"/>
        <v>0</v>
      </c>
      <c r="F74" s="384">
        <f>'SIMUL DB'!U197</f>
        <v>0</v>
      </c>
      <c r="G74" s="366">
        <f t="shared" si="43"/>
        <v>554000</v>
      </c>
      <c r="H74" s="385">
        <f t="shared" si="44"/>
        <v>0</v>
      </c>
      <c r="I74" s="386">
        <f>'SIMUL DB'!U198</f>
        <v>0</v>
      </c>
      <c r="J74" s="386">
        <f>'SIMUL DB'!U199</f>
        <v>0</v>
      </c>
    </row>
    <row r="75" spans="1:26" ht="15.75" customHeight="1" x14ac:dyDescent="0.2">
      <c r="B75" s="336" t="s">
        <v>272</v>
      </c>
      <c r="C75" s="376">
        <f>'SIMUL DB'!U206</f>
        <v>0</v>
      </c>
      <c r="D75" s="382">
        <f t="shared" si="41"/>
        <v>0</v>
      </c>
      <c r="E75" s="383">
        <f t="shared" si="42"/>
        <v>0</v>
      </c>
      <c r="F75" s="384">
        <f>'SIMUL DB'!U208</f>
        <v>0</v>
      </c>
      <c r="G75" s="366">
        <f t="shared" si="43"/>
        <v>554000</v>
      </c>
      <c r="H75" s="385">
        <f t="shared" si="44"/>
        <v>0</v>
      </c>
      <c r="I75" s="386">
        <f>'SIMUL DB'!U209</f>
        <v>0</v>
      </c>
      <c r="J75" s="386">
        <f>'SIMUL DB'!U210</f>
        <v>0</v>
      </c>
    </row>
    <row r="76" spans="1:26" ht="15.75" customHeight="1" x14ac:dyDescent="0.2">
      <c r="B76" s="387" t="s">
        <v>273</v>
      </c>
      <c r="C76" s="376">
        <f>'SIMUL DB'!U217</f>
        <v>0</v>
      </c>
      <c r="D76" s="388">
        <f t="shared" si="41"/>
        <v>0</v>
      </c>
      <c r="E76" s="389">
        <f t="shared" si="42"/>
        <v>0</v>
      </c>
      <c r="F76" s="390">
        <f>'SIMUL DB'!U219</f>
        <v>0</v>
      </c>
      <c r="G76" s="366">
        <f t="shared" si="43"/>
        <v>554000</v>
      </c>
      <c r="H76" s="391">
        <f t="shared" si="44"/>
        <v>0</v>
      </c>
      <c r="I76" s="392">
        <f>'SIMUL DB'!U220</f>
        <v>0</v>
      </c>
      <c r="J76" s="392">
        <f>'SIMUL DB'!U221</f>
        <v>0</v>
      </c>
    </row>
    <row r="77" spans="1:26" ht="15.75" customHeight="1" x14ac:dyDescent="0.2">
      <c r="B77" s="328" t="s">
        <v>989</v>
      </c>
      <c r="C77" s="90"/>
      <c r="D77" s="393">
        <f t="shared" ref="D77:E77" si="45">SUM(D72:D76)</f>
        <v>0</v>
      </c>
      <c r="E77" s="394">
        <f t="shared" si="45"/>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DB'!U228</f>
        <v>0</v>
      </c>
      <c r="D82" s="406">
        <f>'SIMUL DB'!U229</f>
        <v>0</v>
      </c>
      <c r="E82" s="407">
        <f t="shared" ref="E82:E86" si="46">IF(C82=0,0,K82-U82)</f>
        <v>0</v>
      </c>
      <c r="F82" s="407">
        <f t="shared" ref="F82:F86" si="47">IF(C82=0,0,K82-T82)</f>
        <v>0</v>
      </c>
      <c r="G82" s="408">
        <f>'SIMUL DB'!U230</f>
        <v>0</v>
      </c>
      <c r="H82" s="366">
        <f t="shared" ref="H82:H86" si="48">$C$4*$C$5</f>
        <v>554000</v>
      </c>
      <c r="I82" s="366">
        <f t="shared" ref="I82:I86" si="49">IF(G82="NA",1,H82*G82)</f>
        <v>0</v>
      </c>
      <c r="J82" s="386">
        <f>'SIMUL DB'!U231</f>
        <v>0</v>
      </c>
      <c r="K82" s="409">
        <f t="shared" ref="K82:K86" si="50">I82*J82</f>
        <v>0</v>
      </c>
      <c r="L82" s="410">
        <f>'SIMUL DB'!U232</f>
        <v>0</v>
      </c>
      <c r="M82" s="411">
        <f>'SIMUL DB'!U233</f>
        <v>0</v>
      </c>
      <c r="N82" s="385">
        <f t="shared" ref="N82:N86" si="51">$I82*(1-M82)</f>
        <v>0</v>
      </c>
      <c r="O82" s="385">
        <f t="shared" ref="O82:O86" si="52">$I82*(1-L82)</f>
        <v>0</v>
      </c>
      <c r="P82" s="410">
        <f>'SIMUL DB'!U234</f>
        <v>0</v>
      </c>
      <c r="Q82" s="411">
        <f>'SIMUL DB'!U235</f>
        <v>0</v>
      </c>
      <c r="R82" s="412">
        <f t="shared" ref="R82:R86" si="53">$J82*(1-Q82)</f>
        <v>0</v>
      </c>
      <c r="S82" s="412">
        <f t="shared" ref="S82:S86" si="54">$J82*(1-P82)</f>
        <v>0</v>
      </c>
      <c r="T82" s="407">
        <f t="shared" ref="T82:U82" si="55">R82*N82</f>
        <v>0</v>
      </c>
      <c r="U82" s="383">
        <f t="shared" si="55"/>
        <v>0</v>
      </c>
      <c r="W82" s="244" t="e">
        <f t="shared" ref="W82:W87" si="56">1-(U82/$K82)</f>
        <v>#DIV/0!</v>
      </c>
      <c r="X82" s="413" t="e">
        <f t="shared" ref="X82:X87" si="57">1-(T82/$K82)</f>
        <v>#DIV/0!</v>
      </c>
    </row>
    <row r="83" spans="1:26" ht="15.75" customHeight="1" x14ac:dyDescent="0.2">
      <c r="B83" s="405" t="s">
        <v>189</v>
      </c>
      <c r="C83" s="410">
        <f>'SIMUL DB'!U242</f>
        <v>0</v>
      </c>
      <c r="D83" s="410">
        <f>'SIMUL DB'!U243</f>
        <v>0</v>
      </c>
      <c r="E83" s="407">
        <f t="shared" si="46"/>
        <v>0</v>
      </c>
      <c r="F83" s="407">
        <f t="shared" si="47"/>
        <v>0</v>
      </c>
      <c r="G83" s="408">
        <f>'SIMUL DB'!U244</f>
        <v>0</v>
      </c>
      <c r="H83" s="366">
        <f t="shared" si="48"/>
        <v>554000</v>
      </c>
      <c r="I83" s="385">
        <f t="shared" si="49"/>
        <v>0</v>
      </c>
      <c r="J83" s="386">
        <f>'SIMUL DB'!U245</f>
        <v>0</v>
      </c>
      <c r="K83" s="409">
        <f t="shared" si="50"/>
        <v>0</v>
      </c>
      <c r="L83" s="410">
        <f>'SIMUL DB'!U246</f>
        <v>0</v>
      </c>
      <c r="M83" s="411">
        <f>'SIMUL DB'!U247</f>
        <v>0</v>
      </c>
      <c r="N83" s="385">
        <f t="shared" si="51"/>
        <v>0</v>
      </c>
      <c r="O83" s="385">
        <f t="shared" si="52"/>
        <v>0</v>
      </c>
      <c r="P83" s="410">
        <f>'SIMUL DB'!U248</f>
        <v>0</v>
      </c>
      <c r="Q83" s="411">
        <f>'SIMUL DB'!U249</f>
        <v>0</v>
      </c>
      <c r="R83" s="412">
        <f t="shared" si="53"/>
        <v>0</v>
      </c>
      <c r="S83" s="412">
        <f t="shared" si="54"/>
        <v>0</v>
      </c>
      <c r="T83" s="407">
        <f t="shared" ref="T83:U83" si="58">R83*N83</f>
        <v>0</v>
      </c>
      <c r="U83" s="383">
        <f t="shared" si="58"/>
        <v>0</v>
      </c>
      <c r="W83" s="244" t="e">
        <f t="shared" si="56"/>
        <v>#DIV/0!</v>
      </c>
      <c r="X83" s="413" t="e">
        <f t="shared" si="57"/>
        <v>#DIV/0!</v>
      </c>
    </row>
    <row r="84" spans="1:26" ht="15.75" customHeight="1" x14ac:dyDescent="0.2">
      <c r="B84" s="405" t="s">
        <v>254</v>
      </c>
      <c r="C84" s="410">
        <f>'SIMUL DB'!U256</f>
        <v>0</v>
      </c>
      <c r="D84" s="410">
        <f>'SIMUL DB'!U257</f>
        <v>0</v>
      </c>
      <c r="E84" s="407">
        <f t="shared" si="46"/>
        <v>0</v>
      </c>
      <c r="F84" s="407">
        <f t="shared" si="47"/>
        <v>0</v>
      </c>
      <c r="G84" s="408">
        <f>'SIMUL DB'!U258</f>
        <v>0</v>
      </c>
      <c r="H84" s="366">
        <f t="shared" si="48"/>
        <v>554000</v>
      </c>
      <c r="I84" s="385">
        <f t="shared" si="49"/>
        <v>0</v>
      </c>
      <c r="J84" s="386">
        <f>'SIMUL DB'!U259</f>
        <v>0</v>
      </c>
      <c r="K84" s="409">
        <f t="shared" si="50"/>
        <v>0</v>
      </c>
      <c r="L84" s="410">
        <f>'SIMUL DB'!U260</f>
        <v>0</v>
      </c>
      <c r="M84" s="411">
        <f>'SIMUL DB'!U261</f>
        <v>0</v>
      </c>
      <c r="N84" s="385">
        <f t="shared" si="51"/>
        <v>0</v>
      </c>
      <c r="O84" s="385">
        <f t="shared" si="52"/>
        <v>0</v>
      </c>
      <c r="P84" s="410">
        <f>'SIMUL DB'!U262</f>
        <v>0</v>
      </c>
      <c r="Q84" s="411">
        <f>'SIMUL DB'!U263</f>
        <v>0</v>
      </c>
      <c r="R84" s="412">
        <f t="shared" si="53"/>
        <v>0</v>
      </c>
      <c r="S84" s="412">
        <f t="shared" si="54"/>
        <v>0</v>
      </c>
      <c r="T84" s="407">
        <f t="shared" ref="T84:U84" si="59">R84*N84</f>
        <v>0</v>
      </c>
      <c r="U84" s="383">
        <f t="shared" si="59"/>
        <v>0</v>
      </c>
      <c r="W84" s="244" t="e">
        <f t="shared" si="56"/>
        <v>#DIV/0!</v>
      </c>
      <c r="X84" s="413" t="e">
        <f t="shared" si="57"/>
        <v>#DIV/0!</v>
      </c>
    </row>
    <row r="85" spans="1:26" ht="15.75" customHeight="1" x14ac:dyDescent="0.2">
      <c r="B85" s="405" t="s">
        <v>272</v>
      </c>
      <c r="C85" s="410">
        <f>'SIMUL DB'!U270</f>
        <v>0</v>
      </c>
      <c r="D85" s="410">
        <f>'SIMUL DB'!U271</f>
        <v>0</v>
      </c>
      <c r="E85" s="407">
        <f t="shared" si="46"/>
        <v>0</v>
      </c>
      <c r="F85" s="407">
        <f t="shared" si="47"/>
        <v>0</v>
      </c>
      <c r="G85" s="408">
        <f>'SIMUL DB'!U272</f>
        <v>0</v>
      </c>
      <c r="H85" s="366">
        <f t="shared" si="48"/>
        <v>554000</v>
      </c>
      <c r="I85" s="385">
        <f t="shared" si="49"/>
        <v>0</v>
      </c>
      <c r="J85" s="386">
        <f>'SIMUL DB'!U273</f>
        <v>0</v>
      </c>
      <c r="K85" s="409">
        <f t="shared" si="50"/>
        <v>0</v>
      </c>
      <c r="L85" s="410">
        <f>'SIMUL DB'!U274</f>
        <v>0</v>
      </c>
      <c r="M85" s="411">
        <f>'SIMUL DB'!U275</f>
        <v>0</v>
      </c>
      <c r="N85" s="385">
        <f t="shared" si="51"/>
        <v>0</v>
      </c>
      <c r="O85" s="385">
        <f t="shared" si="52"/>
        <v>0</v>
      </c>
      <c r="P85" s="410">
        <f>'SIMUL DB'!U276</f>
        <v>0</v>
      </c>
      <c r="Q85" s="411">
        <f>'SIMUL DB'!U277</f>
        <v>0</v>
      </c>
      <c r="R85" s="412">
        <f t="shared" si="53"/>
        <v>0</v>
      </c>
      <c r="S85" s="412">
        <f t="shared" si="54"/>
        <v>0</v>
      </c>
      <c r="T85" s="407">
        <f t="shared" ref="T85:U85" si="60">R85*N85</f>
        <v>0</v>
      </c>
      <c r="U85" s="383">
        <f t="shared" si="60"/>
        <v>0</v>
      </c>
      <c r="W85" s="244" t="e">
        <f t="shared" si="56"/>
        <v>#DIV/0!</v>
      </c>
      <c r="X85" s="413" t="e">
        <f t="shared" si="57"/>
        <v>#DIV/0!</v>
      </c>
    </row>
    <row r="86" spans="1:26" ht="15.75" customHeight="1" x14ac:dyDescent="0.2">
      <c r="B86" s="405" t="s">
        <v>273</v>
      </c>
      <c r="C86" s="406">
        <f>'SIMUL DB'!U284</f>
        <v>0</v>
      </c>
      <c r="D86" s="406">
        <f>'SIMUL DB'!U285</f>
        <v>0</v>
      </c>
      <c r="E86" s="407">
        <f t="shared" si="46"/>
        <v>0</v>
      </c>
      <c r="F86" s="407">
        <f t="shared" si="47"/>
        <v>0</v>
      </c>
      <c r="G86" s="408">
        <f>'SIMUL DB'!U286</f>
        <v>0</v>
      </c>
      <c r="H86" s="366">
        <f t="shared" si="48"/>
        <v>554000</v>
      </c>
      <c r="I86" s="391">
        <f t="shared" si="49"/>
        <v>0</v>
      </c>
      <c r="J86" s="386">
        <f>'SIMUL DB'!U287</f>
        <v>0</v>
      </c>
      <c r="K86" s="409">
        <f t="shared" si="50"/>
        <v>0</v>
      </c>
      <c r="L86" s="410">
        <f>'SIMUL DB'!U288</f>
        <v>0</v>
      </c>
      <c r="M86" s="411">
        <f>'SIMUL DB'!U289</f>
        <v>0</v>
      </c>
      <c r="N86" s="385">
        <f t="shared" si="51"/>
        <v>0</v>
      </c>
      <c r="O86" s="385">
        <f t="shared" si="52"/>
        <v>0</v>
      </c>
      <c r="P86" s="410">
        <f>'SIMUL DB'!U290</f>
        <v>0</v>
      </c>
      <c r="Q86" s="411">
        <f>'SIMUL DB'!U291</f>
        <v>0</v>
      </c>
      <c r="R86" s="412">
        <f t="shared" si="53"/>
        <v>0</v>
      </c>
      <c r="S86" s="412">
        <f t="shared" si="54"/>
        <v>0</v>
      </c>
      <c r="T86" s="407">
        <f t="shared" ref="T86:U86" si="61">R86*N86</f>
        <v>0</v>
      </c>
      <c r="U86" s="383">
        <f t="shared" si="61"/>
        <v>0</v>
      </c>
      <c r="W86" s="244" t="e">
        <f t="shared" si="56"/>
        <v>#DIV/0!</v>
      </c>
      <c r="X86" s="413" t="e">
        <f t="shared" si="57"/>
        <v>#DIV/0!</v>
      </c>
    </row>
    <row r="87" spans="1:26" ht="15.75" customHeight="1" x14ac:dyDescent="0.2">
      <c r="A87" s="68"/>
      <c r="B87" s="418" t="s">
        <v>989</v>
      </c>
      <c r="C87" s="419"/>
      <c r="D87" s="420"/>
      <c r="E87" s="421">
        <f t="shared" ref="E87:F87" si="62">SUM(E82:E86)</f>
        <v>0</v>
      </c>
      <c r="F87" s="421">
        <f t="shared" si="62"/>
        <v>0</v>
      </c>
      <c r="G87" s="419"/>
      <c r="H87" s="422"/>
      <c r="I87" s="423"/>
      <c r="J87" s="424"/>
      <c r="K87" s="425">
        <f>SUM(K82:K86)</f>
        <v>0</v>
      </c>
      <c r="L87" s="419"/>
      <c r="M87" s="424"/>
      <c r="N87" s="424"/>
      <c r="O87" s="420"/>
      <c r="P87" s="419"/>
      <c r="Q87" s="424"/>
      <c r="R87" s="424"/>
      <c r="S87" s="426"/>
      <c r="T87" s="421">
        <f t="shared" ref="T87:U87" si="63">SUM(T82:T86)</f>
        <v>0</v>
      </c>
      <c r="U87" s="426">
        <f t="shared" si="63"/>
        <v>0</v>
      </c>
      <c r="V87" s="68"/>
      <c r="W87" s="248" t="e">
        <f t="shared" si="56"/>
        <v>#DIV/0!</v>
      </c>
      <c r="X87" s="427" t="e">
        <f t="shared" si="57"/>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f>'SIMUL DB'!U298</f>
        <v>0</v>
      </c>
      <c r="D92" s="410">
        <f>'SIMUL DB'!U299</f>
        <v>0</v>
      </c>
      <c r="E92" s="407">
        <f t="shared" ref="E92:E96" si="64">IF(C92=0,0,K92-U92)</f>
        <v>0</v>
      </c>
      <c r="F92" s="407">
        <f t="shared" ref="F92:F96" si="65">IF(C92=0,0,K92-T92)</f>
        <v>0</v>
      </c>
      <c r="G92" s="408">
        <f>'SIMUL DB'!U300</f>
        <v>0</v>
      </c>
      <c r="H92" s="366">
        <f t="shared" ref="H92:H96" si="66">$C$4*$C$5</f>
        <v>554000</v>
      </c>
      <c r="I92" s="366">
        <f t="shared" ref="I92:I96" si="67">IF(G92="NA",1,H92*G92)</f>
        <v>0</v>
      </c>
      <c r="J92" s="386">
        <f>'SIMUL DB'!U301</f>
        <v>0</v>
      </c>
      <c r="K92" s="409">
        <f t="shared" ref="K92:K96" si="68">I92*J92</f>
        <v>0</v>
      </c>
      <c r="L92" s="410">
        <f>'SIMUL DB'!U302</f>
        <v>0</v>
      </c>
      <c r="M92" s="411">
        <f>'SIMUL DB'!U303</f>
        <v>0</v>
      </c>
      <c r="N92" s="385">
        <f t="shared" ref="N92:N96" si="69">$I92*(1-M92)</f>
        <v>0</v>
      </c>
      <c r="O92" s="385">
        <f t="shared" ref="O92:O96" si="70">$I92*(1-L92)</f>
        <v>0</v>
      </c>
      <c r="P92" s="410">
        <f>'SIMUL DB'!U304</f>
        <v>0</v>
      </c>
      <c r="Q92" s="411">
        <f>'SIMUL DB'!U305</f>
        <v>0</v>
      </c>
      <c r="R92" s="412">
        <f t="shared" ref="R92:R96" si="71">$J92*(1-Q92)</f>
        <v>0</v>
      </c>
      <c r="S92" s="412">
        <f t="shared" ref="S92:S96" si="72">$J92*(1-P92)</f>
        <v>0</v>
      </c>
      <c r="T92" s="407">
        <f t="shared" ref="T92:U92" si="73">R92*N92</f>
        <v>0</v>
      </c>
      <c r="U92" s="383">
        <f t="shared" si="73"/>
        <v>0</v>
      </c>
      <c r="W92" s="244" t="e">
        <f t="shared" ref="W92:W97" si="74">1-(U92/$K92)</f>
        <v>#DIV/0!</v>
      </c>
      <c r="X92" s="413" t="e">
        <f t="shared" ref="X92:X97" si="75">1-(T92/$K92)</f>
        <v>#DIV/0!</v>
      </c>
    </row>
    <row r="93" spans="1:26" ht="15.75" customHeight="1" x14ac:dyDescent="0.2">
      <c r="B93" s="405" t="s">
        <v>189</v>
      </c>
      <c r="C93" s="410">
        <f>'SIMUL DB'!U312</f>
        <v>0</v>
      </c>
      <c r="D93" s="410">
        <f>'SIMUL DB'!U313</f>
        <v>0</v>
      </c>
      <c r="E93" s="407">
        <f t="shared" si="64"/>
        <v>0</v>
      </c>
      <c r="F93" s="407">
        <f t="shared" si="65"/>
        <v>0</v>
      </c>
      <c r="G93" s="408">
        <f>'SIMUL DB'!U314</f>
        <v>0</v>
      </c>
      <c r="H93" s="366">
        <f t="shared" si="66"/>
        <v>554000</v>
      </c>
      <c r="I93" s="385">
        <f t="shared" si="67"/>
        <v>0</v>
      </c>
      <c r="J93" s="386">
        <f>'SIMUL DB'!U315</f>
        <v>0</v>
      </c>
      <c r="K93" s="409">
        <f t="shared" si="68"/>
        <v>0</v>
      </c>
      <c r="L93" s="410">
        <f>'SIMUL DB'!U316</f>
        <v>0</v>
      </c>
      <c r="M93" s="411">
        <f>'SIMUL DB'!U317</f>
        <v>0</v>
      </c>
      <c r="N93" s="385">
        <f t="shared" si="69"/>
        <v>0</v>
      </c>
      <c r="O93" s="385">
        <f t="shared" si="70"/>
        <v>0</v>
      </c>
      <c r="P93" s="410">
        <f>'SIMUL DB'!U318</f>
        <v>0</v>
      </c>
      <c r="Q93" s="411">
        <f>'SIMUL DB'!U319</f>
        <v>0</v>
      </c>
      <c r="R93" s="412">
        <f t="shared" si="71"/>
        <v>0</v>
      </c>
      <c r="S93" s="412">
        <f t="shared" si="72"/>
        <v>0</v>
      </c>
      <c r="T93" s="407">
        <f t="shared" ref="T93:U93" si="76">R93*N93</f>
        <v>0</v>
      </c>
      <c r="U93" s="383">
        <f t="shared" si="76"/>
        <v>0</v>
      </c>
      <c r="W93" s="244" t="e">
        <f t="shared" si="74"/>
        <v>#DIV/0!</v>
      </c>
      <c r="X93" s="413" t="e">
        <f t="shared" si="75"/>
        <v>#DIV/0!</v>
      </c>
    </row>
    <row r="94" spans="1:26" ht="15.75" customHeight="1" x14ac:dyDescent="0.2">
      <c r="B94" s="405" t="s">
        <v>254</v>
      </c>
      <c r="C94" s="410">
        <f>'SIMUL DB'!U326</f>
        <v>0</v>
      </c>
      <c r="D94" s="410">
        <f>'SIMUL DB'!U327</f>
        <v>0</v>
      </c>
      <c r="E94" s="407">
        <f t="shared" si="64"/>
        <v>0</v>
      </c>
      <c r="F94" s="407">
        <f t="shared" si="65"/>
        <v>0</v>
      </c>
      <c r="G94" s="408">
        <f>'SIMUL DB'!U328</f>
        <v>0</v>
      </c>
      <c r="H94" s="366">
        <f t="shared" si="66"/>
        <v>554000</v>
      </c>
      <c r="I94" s="385">
        <f t="shared" si="67"/>
        <v>0</v>
      </c>
      <c r="J94" s="386">
        <f>'SIMUL DB'!U329</f>
        <v>0</v>
      </c>
      <c r="K94" s="409">
        <f t="shared" si="68"/>
        <v>0</v>
      </c>
      <c r="L94" s="410">
        <f>'SIMUL DB'!U330</f>
        <v>0</v>
      </c>
      <c r="M94" s="411">
        <f>'SIMUL DB'!U331</f>
        <v>0</v>
      </c>
      <c r="N94" s="385">
        <f t="shared" si="69"/>
        <v>0</v>
      </c>
      <c r="O94" s="385">
        <f t="shared" si="70"/>
        <v>0</v>
      </c>
      <c r="P94" s="410">
        <f>'SIMUL DB'!U332</f>
        <v>0</v>
      </c>
      <c r="Q94" s="411">
        <f>'SIMUL DB'!U333</f>
        <v>0</v>
      </c>
      <c r="R94" s="412">
        <f t="shared" si="71"/>
        <v>0</v>
      </c>
      <c r="S94" s="412">
        <f t="shared" si="72"/>
        <v>0</v>
      </c>
      <c r="T94" s="407">
        <f t="shared" ref="T94:U94" si="77">R94*N94</f>
        <v>0</v>
      </c>
      <c r="U94" s="383">
        <f t="shared" si="77"/>
        <v>0</v>
      </c>
      <c r="W94" s="244" t="e">
        <f t="shared" si="74"/>
        <v>#DIV/0!</v>
      </c>
      <c r="X94" s="413" t="e">
        <f t="shared" si="75"/>
        <v>#DIV/0!</v>
      </c>
    </row>
    <row r="95" spans="1:26" ht="15.75" customHeight="1" x14ac:dyDescent="0.2">
      <c r="B95" s="405" t="s">
        <v>272</v>
      </c>
      <c r="C95" s="410">
        <f>'SIMUL DB'!U340</f>
        <v>0</v>
      </c>
      <c r="D95" s="410">
        <f>'SIMUL DB'!U341</f>
        <v>0</v>
      </c>
      <c r="E95" s="407">
        <f t="shared" si="64"/>
        <v>0</v>
      </c>
      <c r="F95" s="407">
        <f t="shared" si="65"/>
        <v>0</v>
      </c>
      <c r="G95" s="408">
        <f>'SIMUL DB'!U342</f>
        <v>0</v>
      </c>
      <c r="H95" s="366">
        <f t="shared" si="66"/>
        <v>554000</v>
      </c>
      <c r="I95" s="385">
        <f t="shared" si="67"/>
        <v>0</v>
      </c>
      <c r="J95" s="386">
        <f>'SIMUL DB'!U343</f>
        <v>0</v>
      </c>
      <c r="K95" s="409">
        <f t="shared" si="68"/>
        <v>0</v>
      </c>
      <c r="L95" s="410">
        <f>'SIMUL DB'!U344</f>
        <v>0</v>
      </c>
      <c r="M95" s="411">
        <f>'SIMUL DB'!U345</f>
        <v>0</v>
      </c>
      <c r="N95" s="385">
        <f t="shared" si="69"/>
        <v>0</v>
      </c>
      <c r="O95" s="385">
        <f t="shared" si="70"/>
        <v>0</v>
      </c>
      <c r="P95" s="410">
        <f>'SIMUL DB'!U346</f>
        <v>0</v>
      </c>
      <c r="Q95" s="411">
        <f>'SIMUL DB'!U347</f>
        <v>0</v>
      </c>
      <c r="R95" s="412">
        <f t="shared" si="71"/>
        <v>0</v>
      </c>
      <c r="S95" s="412">
        <f t="shared" si="72"/>
        <v>0</v>
      </c>
      <c r="T95" s="407">
        <f t="shared" ref="T95:U95" si="78">R95*N95</f>
        <v>0</v>
      </c>
      <c r="U95" s="383">
        <f t="shared" si="78"/>
        <v>0</v>
      </c>
      <c r="W95" s="244" t="e">
        <f t="shared" si="74"/>
        <v>#DIV/0!</v>
      </c>
      <c r="X95" s="413" t="e">
        <f t="shared" si="75"/>
        <v>#DIV/0!</v>
      </c>
    </row>
    <row r="96" spans="1:26" ht="15.75" customHeight="1" x14ac:dyDescent="0.2">
      <c r="B96" s="405" t="s">
        <v>273</v>
      </c>
      <c r="C96" s="406">
        <f>'SIMUL DB'!U354</f>
        <v>0</v>
      </c>
      <c r="D96" s="410">
        <f>'SIMUL DB'!U355</f>
        <v>0</v>
      </c>
      <c r="E96" s="407">
        <f t="shared" si="64"/>
        <v>0</v>
      </c>
      <c r="F96" s="407">
        <f t="shared" si="65"/>
        <v>0</v>
      </c>
      <c r="G96" s="408">
        <f>'SIMUL DB'!U356</f>
        <v>0</v>
      </c>
      <c r="H96" s="366">
        <f t="shared" si="66"/>
        <v>554000</v>
      </c>
      <c r="I96" s="391">
        <f t="shared" si="67"/>
        <v>0</v>
      </c>
      <c r="J96" s="386">
        <f>'SIMUL DB'!U357</f>
        <v>0</v>
      </c>
      <c r="K96" s="409">
        <f t="shared" si="68"/>
        <v>0</v>
      </c>
      <c r="L96" s="410">
        <f>'SIMUL DB'!U358</f>
        <v>0</v>
      </c>
      <c r="M96" s="411">
        <f>'SIMUL DB'!U359</f>
        <v>0</v>
      </c>
      <c r="N96" s="385">
        <f t="shared" si="69"/>
        <v>0</v>
      </c>
      <c r="O96" s="385">
        <f t="shared" si="70"/>
        <v>0</v>
      </c>
      <c r="P96" s="410">
        <f>'SIMUL DB'!U360</f>
        <v>0</v>
      </c>
      <c r="Q96" s="411">
        <f>'SIMUL DB'!U361</f>
        <v>0</v>
      </c>
      <c r="R96" s="412">
        <f t="shared" si="71"/>
        <v>0</v>
      </c>
      <c r="S96" s="412">
        <f t="shared" si="72"/>
        <v>0</v>
      </c>
      <c r="T96" s="407">
        <f t="shared" ref="T96:U96" si="79">R96*N96</f>
        <v>0</v>
      </c>
      <c r="U96" s="383">
        <f t="shared" si="79"/>
        <v>0</v>
      </c>
      <c r="W96" s="244" t="e">
        <f t="shared" si="74"/>
        <v>#DIV/0!</v>
      </c>
      <c r="X96" s="413" t="e">
        <f t="shared" si="75"/>
        <v>#DIV/0!</v>
      </c>
    </row>
    <row r="97" spans="1:26" ht="15.75" customHeight="1" x14ac:dyDescent="0.2">
      <c r="A97" s="68"/>
      <c r="B97" s="418" t="s">
        <v>989</v>
      </c>
      <c r="C97" s="419"/>
      <c r="D97" s="420"/>
      <c r="E97" s="421">
        <f t="shared" ref="E97:F97" si="80">SUM(E92:E96)</f>
        <v>0</v>
      </c>
      <c r="F97" s="421">
        <f t="shared" si="80"/>
        <v>0</v>
      </c>
      <c r="G97" s="419"/>
      <c r="H97" s="422"/>
      <c r="I97" s="423"/>
      <c r="J97" s="68"/>
      <c r="K97" s="425">
        <f>SUM(K92:K96)</f>
        <v>0</v>
      </c>
      <c r="L97" s="419"/>
      <c r="M97" s="424"/>
      <c r="N97" s="424"/>
      <c r="O97" s="420"/>
      <c r="P97" s="419"/>
      <c r="Q97" s="424"/>
      <c r="R97" s="424"/>
      <c r="S97" s="426"/>
      <c r="T97" s="421">
        <f t="shared" ref="T97:U97" si="81">SUM(T92:T96)</f>
        <v>0</v>
      </c>
      <c r="U97" s="426">
        <f t="shared" si="81"/>
        <v>0</v>
      </c>
      <c r="V97" s="68"/>
      <c r="W97" s="248" t="e">
        <f t="shared" si="74"/>
        <v>#DIV/0!</v>
      </c>
      <c r="X97" s="427" t="e">
        <f t="shared" si="75"/>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Z1000"/>
  <sheetViews>
    <sheetView workbookViewId="0"/>
  </sheetViews>
  <sheetFormatPr baseColWidth="10" defaultColWidth="11.28515625" defaultRowHeight="15" customHeight="1" x14ac:dyDescent="0.2"/>
  <cols>
    <col min="1" max="1" width="6" customWidth="1"/>
    <col min="2" max="2" width="47.7109375" customWidth="1"/>
    <col min="3" max="3" width="34.42578125" customWidth="1"/>
    <col min="4" max="4" width="25.42578125" customWidth="1"/>
    <col min="5" max="5" width="16"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DB'!V1</f>
        <v xml:space="preserve">8. Connectivity </v>
      </c>
      <c r="G2" s="288"/>
    </row>
    <row r="3" spans="1:26" ht="15.75" customHeight="1" x14ac:dyDescent="0.2">
      <c r="B3" s="291" t="s">
        <v>627</v>
      </c>
      <c r="C3" s="352" t="str">
        <f>'SIMUL DB'!V2</f>
        <v xml:space="preserve">17. Wifi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 xml:space="preserve">Group 8. Connectivity  / 17. Wifi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Wifi antenna #</v>
      </c>
      <c r="C12" s="304">
        <f t="shared" ref="C12:D12" si="1">$H45</f>
        <v>27700</v>
      </c>
      <c r="D12" s="305">
        <f t="shared" si="1"/>
        <v>27700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8725500</v>
      </c>
      <c r="D13" s="120">
        <f t="shared" si="2"/>
        <v>11911000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415500</v>
      </c>
      <c r="D14" s="314">
        <f t="shared" si="3"/>
        <v>1385000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8310000</v>
      </c>
      <c r="D15" s="316">
        <f t="shared" si="4"/>
        <v>10526000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1329600</v>
      </c>
      <c r="D16" s="319">
        <f t="shared" si="5"/>
        <v>1662000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1788312</v>
      </c>
      <c r="D17" s="322">
        <f t="shared" si="6"/>
        <v>1824876</v>
      </c>
      <c r="E17" s="13"/>
      <c r="F17" s="13"/>
      <c r="G17" s="288"/>
      <c r="H17" s="13"/>
      <c r="I17" s="13"/>
      <c r="J17" s="13"/>
      <c r="K17" s="13"/>
      <c r="L17" s="13"/>
      <c r="M17" s="13"/>
      <c r="N17" s="13"/>
      <c r="O17" s="13"/>
      <c r="P17" s="13"/>
      <c r="Q17" s="13"/>
      <c r="R17" s="13"/>
      <c r="S17" s="13"/>
      <c r="T17" s="13"/>
      <c r="U17" s="13"/>
      <c r="V17" s="13"/>
      <c r="W17" s="13"/>
      <c r="X17" s="13"/>
      <c r="Y17" s="13"/>
      <c r="Z17" s="13"/>
    </row>
    <row r="18" spans="1:26" ht="15.75" customHeight="1" x14ac:dyDescent="0.2">
      <c r="A18" s="13"/>
      <c r="B18" s="323" t="str">
        <f t="shared" ref="B18:B22" si="7">C72</f>
        <v>Access to Wifi point</v>
      </c>
      <c r="C18" s="106">
        <f t="shared" ref="C18:D18" si="8">D72*12</f>
        <v>1788312</v>
      </c>
      <c r="D18" s="314">
        <f t="shared" si="8"/>
        <v>1824876</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hidden="1" customHeight="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x14ac:dyDescent="0.2">
      <c r="A26" s="13"/>
      <c r="B26" s="370">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20">C23+C17-C16</f>
        <v>458712</v>
      </c>
      <c r="D29" s="330">
        <f t="shared" si="20"/>
        <v>162876</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0</v>
      </c>
      <c r="D30" s="363">
        <f t="shared" si="21"/>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x14ac:dyDescent="0.2">
      <c r="A31" s="13"/>
      <c r="B31" s="331">
        <f t="shared" ref="B31:B35" si="22">C92</f>
        <v>0</v>
      </c>
      <c r="C31" s="106">
        <f t="shared" ref="C31:D31" si="23">E92*12</f>
        <v>0</v>
      </c>
      <c r="D31" s="314">
        <f t="shared" si="23"/>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458712</v>
      </c>
      <c r="D36" s="334">
        <f t="shared" si="28"/>
        <v>162876</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15.75</v>
      </c>
      <c r="D38" s="338">
        <f t="shared" si="29"/>
        <v>21.5</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5.2571428571428575E-2</v>
      </c>
      <c r="D39" s="340">
        <f t="shared" si="30"/>
        <v>1.3674418604651163E-2</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5.2571428571428575E-2</v>
      </c>
      <c r="D40" s="344">
        <f t="shared" si="31"/>
        <v>1.3674418604651163E-2</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DB'!V3</f>
        <v>Wifi antenna</v>
      </c>
      <c r="D45" s="377">
        <f t="shared" ref="D45:D49" si="32">H45*I45</f>
        <v>415500</v>
      </c>
      <c r="E45" s="378">
        <f t="shared" ref="E45:E49" si="33">H45*J45</f>
        <v>1385000</v>
      </c>
      <c r="F45" s="379">
        <f>'SIMUL DB'!V6</f>
        <v>0.05</v>
      </c>
      <c r="G45" s="366">
        <f t="shared" ref="G45:G49" si="34">$C$4*$C$5</f>
        <v>554000</v>
      </c>
      <c r="H45" s="366">
        <f t="shared" ref="H45:H49" si="35">IF(F45="NA",1,G45*F45)</f>
        <v>27700</v>
      </c>
      <c r="I45" s="380">
        <f>'SIMUL DB'!V7</f>
        <v>15</v>
      </c>
      <c r="J45" s="380">
        <f>'SIMUL DB'!V8</f>
        <v>50</v>
      </c>
    </row>
    <row r="46" spans="1:26" ht="15.75" customHeight="1" x14ac:dyDescent="0.2">
      <c r="B46" s="336" t="s">
        <v>189</v>
      </c>
      <c r="C46" s="381">
        <f>'SIMUL DB'!V15</f>
        <v>0</v>
      </c>
      <c r="D46" s="382">
        <f t="shared" si="32"/>
        <v>0</v>
      </c>
      <c r="E46" s="383">
        <f t="shared" si="33"/>
        <v>0</v>
      </c>
      <c r="F46" s="384">
        <f>'SIMUL DB'!V18</f>
        <v>0</v>
      </c>
      <c r="G46" s="366">
        <f t="shared" si="34"/>
        <v>554000</v>
      </c>
      <c r="H46" s="385">
        <f t="shared" si="35"/>
        <v>0</v>
      </c>
      <c r="I46" s="386">
        <f>'SIMUL DB'!V19</f>
        <v>0</v>
      </c>
      <c r="J46" s="386">
        <f>'SIMUL DB'!V20</f>
        <v>0</v>
      </c>
    </row>
    <row r="47" spans="1:26" ht="15.75" customHeight="1" x14ac:dyDescent="0.2">
      <c r="B47" s="336" t="s">
        <v>254</v>
      </c>
      <c r="C47" s="381">
        <f>'SIMUL DB'!V27</f>
        <v>0</v>
      </c>
      <c r="D47" s="382">
        <f t="shared" si="32"/>
        <v>0</v>
      </c>
      <c r="E47" s="383">
        <f t="shared" si="33"/>
        <v>0</v>
      </c>
      <c r="F47" s="384">
        <f>'SIMUL DB'!V30</f>
        <v>0</v>
      </c>
      <c r="G47" s="366">
        <f t="shared" si="34"/>
        <v>554000</v>
      </c>
      <c r="H47" s="385">
        <f t="shared" si="35"/>
        <v>0</v>
      </c>
      <c r="I47" s="386">
        <f>'SIMUL DB'!V31</f>
        <v>0</v>
      </c>
      <c r="J47" s="386">
        <f>'SIMUL DB'!V32</f>
        <v>0</v>
      </c>
    </row>
    <row r="48" spans="1:26" ht="15.75" customHeight="1" x14ac:dyDescent="0.2">
      <c r="B48" s="336" t="s">
        <v>272</v>
      </c>
      <c r="C48" s="381">
        <f>'SIMUL DB'!V39</f>
        <v>0</v>
      </c>
      <c r="D48" s="382">
        <f t="shared" si="32"/>
        <v>0</v>
      </c>
      <c r="E48" s="383">
        <f t="shared" si="33"/>
        <v>0</v>
      </c>
      <c r="F48" s="384">
        <f>'SIMUL DB'!V42</f>
        <v>0</v>
      </c>
      <c r="G48" s="366">
        <f t="shared" si="34"/>
        <v>554000</v>
      </c>
      <c r="H48" s="385">
        <f t="shared" si="35"/>
        <v>0</v>
      </c>
      <c r="I48" s="386">
        <f>'SIMUL DB'!V43</f>
        <v>0</v>
      </c>
      <c r="J48" s="386">
        <f>'SIMUL DB'!V44</f>
        <v>0</v>
      </c>
    </row>
    <row r="49" spans="1:26" ht="15.75" customHeight="1" x14ac:dyDescent="0.2">
      <c r="B49" s="387" t="s">
        <v>273</v>
      </c>
      <c r="C49" s="381">
        <f>'SIMUL DB'!V51</f>
        <v>0</v>
      </c>
      <c r="D49" s="388">
        <f t="shared" si="32"/>
        <v>0</v>
      </c>
      <c r="E49" s="389">
        <f t="shared" si="33"/>
        <v>0</v>
      </c>
      <c r="F49" s="390">
        <f>'SIMUL DB'!V54</f>
        <v>0</v>
      </c>
      <c r="G49" s="366">
        <f t="shared" si="34"/>
        <v>554000</v>
      </c>
      <c r="H49" s="391">
        <f t="shared" si="35"/>
        <v>0</v>
      </c>
      <c r="I49" s="392">
        <f>'SIMUL DB'!V55</f>
        <v>0</v>
      </c>
      <c r="J49" s="392">
        <f>'SIMUL DB'!V56</f>
        <v>0</v>
      </c>
    </row>
    <row r="50" spans="1:26" ht="15.75" customHeight="1" x14ac:dyDescent="0.2">
      <c r="B50" s="328" t="s">
        <v>989</v>
      </c>
      <c r="C50" s="90"/>
      <c r="D50" s="393">
        <f t="shared" ref="D50:E50" si="36">SUM(D45:D49)</f>
        <v>415500</v>
      </c>
      <c r="E50" s="394">
        <f t="shared" si="36"/>
        <v>1385000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DB'!V63</f>
        <v>Installation of the antenna</v>
      </c>
      <c r="D54" s="377">
        <f t="shared" ref="D54:D58" si="37">H54*I54</f>
        <v>8310000</v>
      </c>
      <c r="E54" s="378">
        <f t="shared" ref="E54:E58" si="38">H54*J54</f>
        <v>10526000</v>
      </c>
      <c r="F54" s="379">
        <f>'SIMUL DB'!V65</f>
        <v>0.05</v>
      </c>
      <c r="G54" s="366">
        <f t="shared" ref="G54:G58" si="39">$C$4*$C$5</f>
        <v>554000</v>
      </c>
      <c r="H54" s="366">
        <f t="shared" ref="H54:H58" si="40">IF(F54="NA",1,G54*F54)</f>
        <v>27700</v>
      </c>
      <c r="I54" s="380">
        <f>'SIMUL DB'!V66</f>
        <v>300</v>
      </c>
      <c r="J54" s="380">
        <f>'SIMUL DB'!V67</f>
        <v>380</v>
      </c>
    </row>
    <row r="55" spans="1:26" ht="15.75" customHeight="1" x14ac:dyDescent="0.2">
      <c r="B55" s="336" t="s">
        <v>189</v>
      </c>
      <c r="C55" s="376">
        <f>'SIMUL DB'!V74</f>
        <v>0</v>
      </c>
      <c r="D55" s="382">
        <f t="shared" si="37"/>
        <v>0</v>
      </c>
      <c r="E55" s="383">
        <f t="shared" si="38"/>
        <v>0</v>
      </c>
      <c r="F55" s="384">
        <f>'SIMUL DB'!V76</f>
        <v>0</v>
      </c>
      <c r="G55" s="366">
        <f t="shared" si="39"/>
        <v>554000</v>
      </c>
      <c r="H55" s="385">
        <f t="shared" si="40"/>
        <v>0</v>
      </c>
      <c r="I55" s="386">
        <f>'SIMUL DB'!V77</f>
        <v>0</v>
      </c>
      <c r="J55" s="386">
        <f>'SIMUL DB'!V78</f>
        <v>0</v>
      </c>
    </row>
    <row r="56" spans="1:26" ht="15.75" customHeight="1" x14ac:dyDescent="0.2">
      <c r="B56" s="336" t="s">
        <v>254</v>
      </c>
      <c r="C56" s="376">
        <f>'SIMUL DB'!V85</f>
        <v>0</v>
      </c>
      <c r="D56" s="382">
        <f t="shared" si="37"/>
        <v>0</v>
      </c>
      <c r="E56" s="383">
        <f t="shared" si="38"/>
        <v>0</v>
      </c>
      <c r="F56" s="384">
        <f>'SIMUL DB'!V87</f>
        <v>0</v>
      </c>
      <c r="G56" s="366">
        <f t="shared" si="39"/>
        <v>554000</v>
      </c>
      <c r="H56" s="385">
        <f t="shared" si="40"/>
        <v>0</v>
      </c>
      <c r="I56" s="386">
        <f>'SIMUL DB'!V88</f>
        <v>0</v>
      </c>
      <c r="J56" s="386">
        <f>'SIMUL DB'!V89</f>
        <v>0</v>
      </c>
    </row>
    <row r="57" spans="1:26" ht="15.75" customHeight="1" x14ac:dyDescent="0.2">
      <c r="B57" s="336" t="s">
        <v>272</v>
      </c>
      <c r="C57" s="376">
        <f>'SIMUL DB'!V96</f>
        <v>0</v>
      </c>
      <c r="D57" s="382">
        <f t="shared" si="37"/>
        <v>0</v>
      </c>
      <c r="E57" s="383">
        <f t="shared" si="38"/>
        <v>0</v>
      </c>
      <c r="F57" s="384">
        <f>'SIMUL DB'!V98</f>
        <v>0</v>
      </c>
      <c r="G57" s="366">
        <f t="shared" si="39"/>
        <v>554000</v>
      </c>
      <c r="H57" s="385">
        <f t="shared" si="40"/>
        <v>0</v>
      </c>
      <c r="I57" s="386">
        <f>'SIMUL DB'!V99</f>
        <v>0</v>
      </c>
      <c r="J57" s="386">
        <f>'SIMUL DB'!V100</f>
        <v>0</v>
      </c>
    </row>
    <row r="58" spans="1:26" ht="15.75" customHeight="1" x14ac:dyDescent="0.2">
      <c r="B58" s="387" t="s">
        <v>273</v>
      </c>
      <c r="C58" s="376">
        <f>'SIMUL DB'!V107</f>
        <v>0</v>
      </c>
      <c r="D58" s="388">
        <f t="shared" si="37"/>
        <v>0</v>
      </c>
      <c r="E58" s="389">
        <f t="shared" si="38"/>
        <v>0</v>
      </c>
      <c r="F58" s="390">
        <f>'SIMUL DB'!V109</f>
        <v>0</v>
      </c>
      <c r="G58" s="366">
        <f t="shared" si="39"/>
        <v>554000</v>
      </c>
      <c r="H58" s="391">
        <f t="shared" si="40"/>
        <v>0</v>
      </c>
      <c r="I58" s="392">
        <f>'SIMUL DB'!V110</f>
        <v>0</v>
      </c>
      <c r="J58" s="392">
        <f>'SIMUL DB'!V111</f>
        <v>0</v>
      </c>
    </row>
    <row r="59" spans="1:26" ht="15.75" customHeight="1" x14ac:dyDescent="0.2">
      <c r="B59" s="328" t="s">
        <v>989</v>
      </c>
      <c r="C59" s="90"/>
      <c r="D59" s="393">
        <f t="shared" ref="D59:E59" si="41">SUM(D54:D58)</f>
        <v>8310000</v>
      </c>
      <c r="E59" s="394">
        <f t="shared" si="41"/>
        <v>10526000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DB'!V118</f>
        <v>Maintenance of the sensor</v>
      </c>
      <c r="D63" s="377">
        <f t="shared" ref="D63:D67" si="42">H63*I63</f>
        <v>110800</v>
      </c>
      <c r="E63" s="378">
        <f t="shared" ref="E63:E67" si="43">H63*J63</f>
        <v>138500</v>
      </c>
      <c r="F63" s="384">
        <f>'SIMUL DB'!V120</f>
        <v>0.05</v>
      </c>
      <c r="G63" s="366">
        <f t="shared" ref="G63:G67" si="44">$C$4*$C$5</f>
        <v>554000</v>
      </c>
      <c r="H63" s="366">
        <f t="shared" ref="H63:H67" si="45">IF(F63="NA",1,G63*F63)</f>
        <v>27700</v>
      </c>
      <c r="I63" s="380">
        <f>'SIMUL DB'!V121</f>
        <v>4</v>
      </c>
      <c r="J63" s="380">
        <f>'SIMUL DB'!V122</f>
        <v>5</v>
      </c>
    </row>
    <row r="64" spans="1:26" ht="15.75" customHeight="1" x14ac:dyDescent="0.2">
      <c r="B64" s="336" t="s">
        <v>189</v>
      </c>
      <c r="C64" s="381">
        <f>'SIMUL DB'!V129</f>
        <v>0</v>
      </c>
      <c r="D64" s="382">
        <f t="shared" si="42"/>
        <v>0</v>
      </c>
      <c r="E64" s="383">
        <f t="shared" si="43"/>
        <v>0</v>
      </c>
      <c r="F64" s="384">
        <f>'SIMUL DB'!V131</f>
        <v>0</v>
      </c>
      <c r="G64" s="366">
        <f t="shared" si="44"/>
        <v>554000</v>
      </c>
      <c r="H64" s="385">
        <f t="shared" si="45"/>
        <v>0</v>
      </c>
      <c r="I64" s="386">
        <f>'SIMUL DB'!V132</f>
        <v>0</v>
      </c>
      <c r="J64" s="386">
        <f>'SIMUL DB'!V133</f>
        <v>0</v>
      </c>
    </row>
    <row r="65" spans="1:26" ht="15.75" customHeight="1" x14ac:dyDescent="0.2">
      <c r="B65" s="336" t="s">
        <v>254</v>
      </c>
      <c r="C65" s="376">
        <f>'SIMUL DB'!V140</f>
        <v>0</v>
      </c>
      <c r="D65" s="382">
        <f t="shared" si="42"/>
        <v>0</v>
      </c>
      <c r="E65" s="383">
        <f t="shared" si="43"/>
        <v>0</v>
      </c>
      <c r="F65" s="384">
        <f>'SIMUL DB'!V142</f>
        <v>0</v>
      </c>
      <c r="G65" s="366">
        <f t="shared" si="44"/>
        <v>554000</v>
      </c>
      <c r="H65" s="385">
        <f t="shared" si="45"/>
        <v>0</v>
      </c>
      <c r="I65" s="386">
        <f>'SIMUL DB'!V143</f>
        <v>0</v>
      </c>
      <c r="J65" s="386">
        <f>'SIMUL DB'!V144</f>
        <v>0</v>
      </c>
    </row>
    <row r="66" spans="1:26" ht="15.75" customHeight="1" x14ac:dyDescent="0.2">
      <c r="B66" s="336" t="s">
        <v>272</v>
      </c>
      <c r="C66" s="376">
        <f>'SIMUL DB'!V151</f>
        <v>0</v>
      </c>
      <c r="D66" s="382">
        <f t="shared" si="42"/>
        <v>0</v>
      </c>
      <c r="E66" s="383">
        <f t="shared" si="43"/>
        <v>0</v>
      </c>
      <c r="F66" s="384">
        <f>'SIMUL DB'!V153</f>
        <v>0</v>
      </c>
      <c r="G66" s="366">
        <f t="shared" si="44"/>
        <v>554000</v>
      </c>
      <c r="H66" s="385">
        <f t="shared" si="45"/>
        <v>0</v>
      </c>
      <c r="I66" s="386">
        <f>'SIMUL DB'!V154</f>
        <v>0</v>
      </c>
      <c r="J66" s="386">
        <f>'SIMUL DB'!V155</f>
        <v>0</v>
      </c>
    </row>
    <row r="67" spans="1:26" ht="15.75" customHeight="1" x14ac:dyDescent="0.2">
      <c r="B67" s="387" t="s">
        <v>273</v>
      </c>
      <c r="C67" s="381">
        <f>'SIMUL DB'!V162</f>
        <v>0</v>
      </c>
      <c r="D67" s="388">
        <f t="shared" si="42"/>
        <v>0</v>
      </c>
      <c r="E67" s="389">
        <f t="shared" si="43"/>
        <v>0</v>
      </c>
      <c r="F67" s="390">
        <f>'SIMUL DB'!V164</f>
        <v>0</v>
      </c>
      <c r="G67" s="366">
        <f t="shared" si="44"/>
        <v>554000</v>
      </c>
      <c r="H67" s="391">
        <f t="shared" si="45"/>
        <v>0</v>
      </c>
      <c r="I67" s="392">
        <f>'SIMUL DB'!V165</f>
        <v>0</v>
      </c>
      <c r="J67" s="392">
        <f>'SIMUL DB'!V166</f>
        <v>0</v>
      </c>
    </row>
    <row r="68" spans="1:26" ht="15.75" customHeight="1" x14ac:dyDescent="0.2">
      <c r="B68" s="328" t="s">
        <v>989</v>
      </c>
      <c r="C68" s="90"/>
      <c r="D68" s="393">
        <f t="shared" ref="D68:E68" si="46">SUM(D63:D67)</f>
        <v>110800</v>
      </c>
      <c r="E68" s="394">
        <f t="shared" si="46"/>
        <v>138500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t="str">
        <f>'SIMUL DB'!V173</f>
        <v>Access to Wifi point</v>
      </c>
      <c r="D72" s="377">
        <f t="shared" ref="D72:D76" si="47">H72*I72</f>
        <v>149026</v>
      </c>
      <c r="E72" s="378">
        <f t="shared" ref="E72:E76" si="48">H72*J72</f>
        <v>152073</v>
      </c>
      <c r="F72" s="379">
        <f>'SIMUL DB'!V175</f>
        <v>0.05</v>
      </c>
      <c r="G72" s="366">
        <f t="shared" ref="G72:G76" si="49">$C$4*$C$5</f>
        <v>554000</v>
      </c>
      <c r="H72" s="366">
        <f t="shared" ref="H72:H76" si="50">IF(F72="NA",1,G72*F72)</f>
        <v>27700</v>
      </c>
      <c r="I72" s="380">
        <f>'SIMUL DB'!V176</f>
        <v>5.38</v>
      </c>
      <c r="J72" s="380">
        <f>'SIMUL DB'!V177</f>
        <v>5.49</v>
      </c>
    </row>
    <row r="73" spans="1:26" ht="15.75" customHeight="1" x14ac:dyDescent="0.2">
      <c r="B73" s="336" t="s">
        <v>189</v>
      </c>
      <c r="C73" s="381">
        <f>'SIMUL DB'!V184</f>
        <v>0</v>
      </c>
      <c r="D73" s="382">
        <f t="shared" si="47"/>
        <v>0</v>
      </c>
      <c r="E73" s="383">
        <f t="shared" si="48"/>
        <v>0</v>
      </c>
      <c r="F73" s="384">
        <f>'SIMUL DB'!V186</f>
        <v>0</v>
      </c>
      <c r="G73" s="366">
        <f t="shared" si="49"/>
        <v>554000</v>
      </c>
      <c r="H73" s="385">
        <f t="shared" si="50"/>
        <v>0</v>
      </c>
      <c r="I73" s="386">
        <f>'SIMUL DB'!V187</f>
        <v>0</v>
      </c>
      <c r="J73" s="386">
        <f>'SIMUL DB'!V188</f>
        <v>0</v>
      </c>
    </row>
    <row r="74" spans="1:26" ht="15.75" customHeight="1" x14ac:dyDescent="0.2">
      <c r="B74" s="336" t="s">
        <v>254</v>
      </c>
      <c r="C74" s="376">
        <f>'SIMUL DB'!V195</f>
        <v>0</v>
      </c>
      <c r="D74" s="382">
        <f t="shared" si="47"/>
        <v>0</v>
      </c>
      <c r="E74" s="383">
        <f t="shared" si="48"/>
        <v>0</v>
      </c>
      <c r="F74" s="384">
        <f>'SIMUL DB'!V197</f>
        <v>0</v>
      </c>
      <c r="G74" s="366">
        <f t="shared" si="49"/>
        <v>554000</v>
      </c>
      <c r="H74" s="385">
        <f t="shared" si="50"/>
        <v>0</v>
      </c>
      <c r="I74" s="386">
        <f>'SIMUL DB'!V198</f>
        <v>0</v>
      </c>
      <c r="J74" s="386">
        <f>'SIMUL DB'!V199</f>
        <v>0</v>
      </c>
    </row>
    <row r="75" spans="1:26" ht="15.75" customHeight="1" x14ac:dyDescent="0.2">
      <c r="B75" s="336" t="s">
        <v>272</v>
      </c>
      <c r="C75" s="376">
        <f>'SIMUL DB'!V206</f>
        <v>0</v>
      </c>
      <c r="D75" s="382">
        <f t="shared" si="47"/>
        <v>0</v>
      </c>
      <c r="E75" s="383">
        <f t="shared" si="48"/>
        <v>0</v>
      </c>
      <c r="F75" s="384">
        <f>'SIMUL DB'!V208</f>
        <v>0</v>
      </c>
      <c r="G75" s="366">
        <f t="shared" si="49"/>
        <v>554000</v>
      </c>
      <c r="H75" s="385">
        <f t="shared" si="50"/>
        <v>0</v>
      </c>
      <c r="I75" s="386">
        <f>'SIMUL DB'!V209</f>
        <v>0</v>
      </c>
      <c r="J75" s="386">
        <f>'SIMUL DB'!V210</f>
        <v>0</v>
      </c>
    </row>
    <row r="76" spans="1:26" ht="15.75" customHeight="1" x14ac:dyDescent="0.2">
      <c r="B76" s="387" t="s">
        <v>273</v>
      </c>
      <c r="C76" s="376">
        <f>'SIMUL DB'!V217</f>
        <v>0</v>
      </c>
      <c r="D76" s="388">
        <f t="shared" si="47"/>
        <v>0</v>
      </c>
      <c r="E76" s="389">
        <f t="shared" si="48"/>
        <v>0</v>
      </c>
      <c r="F76" s="390">
        <f>'SIMUL DB'!V219</f>
        <v>0</v>
      </c>
      <c r="G76" s="366">
        <f t="shared" si="49"/>
        <v>554000</v>
      </c>
      <c r="H76" s="391">
        <f t="shared" si="50"/>
        <v>0</v>
      </c>
      <c r="I76" s="392">
        <f>'SIMUL DB'!V220</f>
        <v>0</v>
      </c>
      <c r="J76" s="392">
        <f>'SIMUL DB'!V221</f>
        <v>0</v>
      </c>
    </row>
    <row r="77" spans="1:26" ht="15.75" customHeight="1" x14ac:dyDescent="0.2">
      <c r="B77" s="328" t="s">
        <v>989</v>
      </c>
      <c r="C77" s="90"/>
      <c r="D77" s="393">
        <f t="shared" ref="D77:E77" si="51">SUM(D72:D76)</f>
        <v>149026</v>
      </c>
      <c r="E77" s="394">
        <f t="shared" si="51"/>
        <v>152073</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DB'!V228</f>
        <v>0</v>
      </c>
      <c r="D82" s="406">
        <f>'SIMUL DB'!V229</f>
        <v>0</v>
      </c>
      <c r="E82" s="407">
        <f t="shared" ref="E82:E86" si="52">IF(C82=0,0,K82-U82)</f>
        <v>0</v>
      </c>
      <c r="F82" s="407">
        <f t="shared" ref="F82:F86" si="53">IF(C82=0,0,K82-T82)</f>
        <v>0</v>
      </c>
      <c r="G82" s="408">
        <f>'SIMUL DB'!V230</f>
        <v>0</v>
      </c>
      <c r="H82" s="366">
        <f t="shared" ref="H82:H86" si="54">$C$4*$C$5</f>
        <v>554000</v>
      </c>
      <c r="I82" s="366">
        <f t="shared" ref="I82:I86" si="55">IF(G82="NA",1,H82*G82)</f>
        <v>0</v>
      </c>
      <c r="J82" s="386">
        <f>'SIMUL DB'!V231</f>
        <v>0</v>
      </c>
      <c r="K82" s="409">
        <f t="shared" ref="K82:K86" si="56">I82*J82</f>
        <v>0</v>
      </c>
      <c r="L82" s="410">
        <f>'SIMUL DB'!V232</f>
        <v>0</v>
      </c>
      <c r="M82" s="411">
        <f>'SIMUL DB'!V233</f>
        <v>0</v>
      </c>
      <c r="N82" s="385">
        <f t="shared" ref="N82:N86" si="57">$I82*(1-M82)</f>
        <v>0</v>
      </c>
      <c r="O82" s="385">
        <f t="shared" ref="O82:O86" si="58">$I82*(1-L82)</f>
        <v>0</v>
      </c>
      <c r="P82" s="410">
        <f>'SIMUL DB'!V234</f>
        <v>0</v>
      </c>
      <c r="Q82" s="411">
        <f>'SIMUL DB'!V235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DB'!V242</f>
        <v>0</v>
      </c>
      <c r="D83" s="410">
        <f>'SIMUL DB'!V243</f>
        <v>0</v>
      </c>
      <c r="E83" s="407">
        <f t="shared" si="52"/>
        <v>0</v>
      </c>
      <c r="F83" s="407">
        <f t="shared" si="53"/>
        <v>0</v>
      </c>
      <c r="G83" s="408">
        <f>'SIMUL DB'!V244</f>
        <v>0</v>
      </c>
      <c r="H83" s="366">
        <f t="shared" si="54"/>
        <v>554000</v>
      </c>
      <c r="I83" s="385">
        <f t="shared" si="55"/>
        <v>0</v>
      </c>
      <c r="J83" s="386">
        <f>'SIMUL DB'!V245</f>
        <v>0</v>
      </c>
      <c r="K83" s="409">
        <f t="shared" si="56"/>
        <v>0</v>
      </c>
      <c r="L83" s="410">
        <f>'SIMUL DB'!V246</f>
        <v>0</v>
      </c>
      <c r="M83" s="411">
        <f>'SIMUL DB'!V247</f>
        <v>0</v>
      </c>
      <c r="N83" s="385">
        <f t="shared" si="57"/>
        <v>0</v>
      </c>
      <c r="O83" s="385">
        <f t="shared" si="58"/>
        <v>0</v>
      </c>
      <c r="P83" s="410">
        <f>'SIMUL DB'!V248</f>
        <v>0</v>
      </c>
      <c r="Q83" s="411">
        <f>'SIMUL DB'!V249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10">
        <f>'SIMUL DB'!V256</f>
        <v>0</v>
      </c>
      <c r="D84" s="410">
        <f>'SIMUL DB'!V257</f>
        <v>0</v>
      </c>
      <c r="E84" s="407">
        <f t="shared" si="52"/>
        <v>0</v>
      </c>
      <c r="F84" s="407">
        <f t="shared" si="53"/>
        <v>0</v>
      </c>
      <c r="G84" s="408">
        <f>'SIMUL DB'!V258</f>
        <v>0</v>
      </c>
      <c r="H84" s="366">
        <f t="shared" si="54"/>
        <v>554000</v>
      </c>
      <c r="I84" s="385">
        <f t="shared" si="55"/>
        <v>0</v>
      </c>
      <c r="J84" s="386">
        <f>'SIMUL DB'!V259</f>
        <v>0</v>
      </c>
      <c r="K84" s="409">
        <f t="shared" si="56"/>
        <v>0</v>
      </c>
      <c r="L84" s="410">
        <f>'SIMUL DB'!V260</f>
        <v>0</v>
      </c>
      <c r="M84" s="411">
        <f>'SIMUL DB'!V261</f>
        <v>0</v>
      </c>
      <c r="N84" s="385">
        <f t="shared" si="57"/>
        <v>0</v>
      </c>
      <c r="O84" s="385">
        <f t="shared" si="58"/>
        <v>0</v>
      </c>
      <c r="P84" s="410">
        <f>'SIMUL DB'!V262</f>
        <v>0</v>
      </c>
      <c r="Q84" s="411">
        <f>'SIMUL DB'!V263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DB'!V270</f>
        <v>0</v>
      </c>
      <c r="D85" s="410">
        <f>'SIMUL DB'!V271</f>
        <v>0</v>
      </c>
      <c r="E85" s="407">
        <f t="shared" si="52"/>
        <v>0</v>
      </c>
      <c r="F85" s="407">
        <f t="shared" si="53"/>
        <v>0</v>
      </c>
      <c r="G85" s="408">
        <f>'SIMUL DB'!V272</f>
        <v>0</v>
      </c>
      <c r="H85" s="366">
        <f t="shared" si="54"/>
        <v>554000</v>
      </c>
      <c r="I85" s="385">
        <f t="shared" si="55"/>
        <v>0</v>
      </c>
      <c r="J85" s="386">
        <f>'SIMUL DB'!V273</f>
        <v>0</v>
      </c>
      <c r="K85" s="409">
        <f t="shared" si="56"/>
        <v>0</v>
      </c>
      <c r="L85" s="410">
        <f>'SIMUL DB'!V274</f>
        <v>0</v>
      </c>
      <c r="M85" s="411">
        <f>'SIMUL DB'!V275</f>
        <v>0</v>
      </c>
      <c r="N85" s="385">
        <f t="shared" si="57"/>
        <v>0</v>
      </c>
      <c r="O85" s="385">
        <f t="shared" si="58"/>
        <v>0</v>
      </c>
      <c r="P85" s="410">
        <f>'SIMUL DB'!V276</f>
        <v>0</v>
      </c>
      <c r="Q85" s="411">
        <f>'SIMUL DB'!V277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DB'!V284</f>
        <v>0</v>
      </c>
      <c r="D86" s="406">
        <f>'SIMUL DB'!V285</f>
        <v>0</v>
      </c>
      <c r="E86" s="407">
        <f t="shared" si="52"/>
        <v>0</v>
      </c>
      <c r="F86" s="407">
        <f t="shared" si="53"/>
        <v>0</v>
      </c>
      <c r="G86" s="408">
        <f>'SIMUL DB'!V286</f>
        <v>0</v>
      </c>
      <c r="H86" s="366">
        <f t="shared" si="54"/>
        <v>554000</v>
      </c>
      <c r="I86" s="391">
        <f t="shared" si="55"/>
        <v>0</v>
      </c>
      <c r="J86" s="386">
        <f>'SIMUL DB'!V287</f>
        <v>0</v>
      </c>
      <c r="K86" s="409">
        <f t="shared" si="56"/>
        <v>0</v>
      </c>
      <c r="L86" s="410">
        <f>'SIMUL DB'!V288</f>
        <v>0</v>
      </c>
      <c r="M86" s="411">
        <f>'SIMUL DB'!V289</f>
        <v>0</v>
      </c>
      <c r="N86" s="385">
        <f t="shared" si="57"/>
        <v>0</v>
      </c>
      <c r="O86" s="385">
        <f t="shared" si="58"/>
        <v>0</v>
      </c>
      <c r="P86" s="410">
        <f>'SIMUL DB'!V290</f>
        <v>0</v>
      </c>
      <c r="Q86" s="411">
        <f>'SIMUL DB'!V291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f>'SIMUL DB'!V298</f>
        <v>0</v>
      </c>
      <c r="D92" s="410">
        <f>'SIMUL DB'!V299</f>
        <v>0</v>
      </c>
      <c r="E92" s="407">
        <f t="shared" ref="E92:E96" si="70">IF(C92=0,0,K92-U92)</f>
        <v>0</v>
      </c>
      <c r="F92" s="407">
        <f t="shared" ref="F92:F96" si="71">IF(C92=0,0,K92-T92)</f>
        <v>0</v>
      </c>
      <c r="G92" s="408">
        <f>'SIMUL DB'!V300</f>
        <v>0</v>
      </c>
      <c r="H92" s="366">
        <f t="shared" ref="H92:H96" si="72">$C$4*$C$5</f>
        <v>554000</v>
      </c>
      <c r="I92" s="366">
        <f t="shared" ref="I92:I96" si="73">IF(G92="NA",1,H92*G92)</f>
        <v>0</v>
      </c>
      <c r="J92" s="386">
        <f>'SIMUL DB'!V301</f>
        <v>0</v>
      </c>
      <c r="K92" s="409">
        <f t="shared" ref="K92:K96" si="74">I92*J92</f>
        <v>0</v>
      </c>
      <c r="L92" s="410">
        <f>'SIMUL DB'!V302</f>
        <v>0</v>
      </c>
      <c r="M92" s="411">
        <f>'SIMUL DB'!V303</f>
        <v>0</v>
      </c>
      <c r="N92" s="385">
        <f t="shared" ref="N92:N96" si="75">$I92*(1-M92)</f>
        <v>0</v>
      </c>
      <c r="O92" s="385">
        <f t="shared" ref="O92:O96" si="76">$I92*(1-L92)</f>
        <v>0</v>
      </c>
      <c r="P92" s="410">
        <f>'SIMUL DB'!V304</f>
        <v>0</v>
      </c>
      <c r="Q92" s="411">
        <f>'SIMUL DB'!V305</f>
        <v>0</v>
      </c>
      <c r="R92" s="412">
        <f t="shared" ref="R92:R96" si="77">$J92*(1-Q92)</f>
        <v>0</v>
      </c>
      <c r="S92" s="412">
        <f t="shared" ref="S92:S96" si="78">$J92*(1-P92)</f>
        <v>0</v>
      </c>
      <c r="T92" s="407">
        <f t="shared" ref="T92:U92" si="79">R92*N92</f>
        <v>0</v>
      </c>
      <c r="U92" s="383">
        <f t="shared" si="79"/>
        <v>0</v>
      </c>
      <c r="W92" s="244" t="e">
        <f t="shared" ref="W92:W97" si="80">1-(U92/$K92)</f>
        <v>#DIV/0!</v>
      </c>
      <c r="X92" s="413" t="e">
        <f t="shared" ref="X92:X97" si="81">1-(T92/$K92)</f>
        <v>#DIV/0!</v>
      </c>
    </row>
    <row r="93" spans="1:26" ht="15.75" customHeight="1" x14ac:dyDescent="0.2">
      <c r="B93" s="405" t="s">
        <v>189</v>
      </c>
      <c r="C93" s="410">
        <f>'SIMUL DB'!V312</f>
        <v>0</v>
      </c>
      <c r="D93" s="410">
        <f>'SIMUL DB'!V313</f>
        <v>0</v>
      </c>
      <c r="E93" s="407">
        <f t="shared" si="70"/>
        <v>0</v>
      </c>
      <c r="F93" s="407">
        <f t="shared" si="71"/>
        <v>0</v>
      </c>
      <c r="G93" s="408">
        <f>'SIMUL DB'!V314</f>
        <v>0</v>
      </c>
      <c r="H93" s="366">
        <f t="shared" si="72"/>
        <v>554000</v>
      </c>
      <c r="I93" s="385">
        <f t="shared" si="73"/>
        <v>0</v>
      </c>
      <c r="J93" s="386">
        <f>'SIMUL DB'!V315</f>
        <v>0</v>
      </c>
      <c r="K93" s="409">
        <f t="shared" si="74"/>
        <v>0</v>
      </c>
      <c r="L93" s="410">
        <f>'SIMUL DB'!V316</f>
        <v>0</v>
      </c>
      <c r="M93" s="411">
        <f>'SIMUL DB'!V317</f>
        <v>0</v>
      </c>
      <c r="N93" s="385">
        <f t="shared" si="75"/>
        <v>0</v>
      </c>
      <c r="O93" s="385">
        <f t="shared" si="76"/>
        <v>0</v>
      </c>
      <c r="P93" s="410">
        <f>'SIMUL DB'!V318</f>
        <v>0</v>
      </c>
      <c r="Q93" s="411">
        <f>'SIMUL DB'!V319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DB'!V326</f>
        <v>0</v>
      </c>
      <c r="D94" s="410">
        <f>'SIMUL DB'!V327</f>
        <v>0</v>
      </c>
      <c r="E94" s="407">
        <f t="shared" si="70"/>
        <v>0</v>
      </c>
      <c r="F94" s="407">
        <f t="shared" si="71"/>
        <v>0</v>
      </c>
      <c r="G94" s="408">
        <f>'SIMUL DB'!V328</f>
        <v>0</v>
      </c>
      <c r="H94" s="366">
        <f t="shared" si="72"/>
        <v>554000</v>
      </c>
      <c r="I94" s="385">
        <f t="shared" si="73"/>
        <v>0</v>
      </c>
      <c r="J94" s="386">
        <f>'SIMUL DB'!V329</f>
        <v>0</v>
      </c>
      <c r="K94" s="409">
        <f t="shared" si="74"/>
        <v>0</v>
      </c>
      <c r="L94" s="410">
        <f>'SIMUL DB'!V330</f>
        <v>0</v>
      </c>
      <c r="M94" s="411">
        <f>'SIMUL DB'!V331</f>
        <v>0</v>
      </c>
      <c r="N94" s="385">
        <f t="shared" si="75"/>
        <v>0</v>
      </c>
      <c r="O94" s="385">
        <f t="shared" si="76"/>
        <v>0</v>
      </c>
      <c r="P94" s="410">
        <f>'SIMUL DB'!V332</f>
        <v>0</v>
      </c>
      <c r="Q94" s="411">
        <f>'SIMUL DB'!V333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DB'!V340</f>
        <v>0</v>
      </c>
      <c r="D95" s="410">
        <f>'SIMUL DB'!V341</f>
        <v>0</v>
      </c>
      <c r="E95" s="407">
        <f t="shared" si="70"/>
        <v>0</v>
      </c>
      <c r="F95" s="407">
        <f t="shared" si="71"/>
        <v>0</v>
      </c>
      <c r="G95" s="408">
        <f>'SIMUL DB'!V342</f>
        <v>0</v>
      </c>
      <c r="H95" s="366">
        <f t="shared" si="72"/>
        <v>554000</v>
      </c>
      <c r="I95" s="385">
        <f t="shared" si="73"/>
        <v>0</v>
      </c>
      <c r="J95" s="386">
        <f>'SIMUL DB'!V343</f>
        <v>0</v>
      </c>
      <c r="K95" s="409">
        <f t="shared" si="74"/>
        <v>0</v>
      </c>
      <c r="L95" s="410">
        <f>'SIMUL DB'!V344</f>
        <v>0</v>
      </c>
      <c r="M95" s="411">
        <f>'SIMUL DB'!V345</f>
        <v>0</v>
      </c>
      <c r="N95" s="385">
        <f t="shared" si="75"/>
        <v>0</v>
      </c>
      <c r="O95" s="385">
        <f t="shared" si="76"/>
        <v>0</v>
      </c>
      <c r="P95" s="410">
        <f>'SIMUL DB'!V346</f>
        <v>0</v>
      </c>
      <c r="Q95" s="411">
        <f>'SIMUL DB'!V347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DB'!V354</f>
        <v>0</v>
      </c>
      <c r="D96" s="410">
        <f>'SIMUL DB'!V355</f>
        <v>0</v>
      </c>
      <c r="E96" s="407">
        <f t="shared" si="70"/>
        <v>0</v>
      </c>
      <c r="F96" s="407">
        <f t="shared" si="71"/>
        <v>0</v>
      </c>
      <c r="G96" s="408">
        <f>'SIMUL DB'!V356</f>
        <v>0</v>
      </c>
      <c r="H96" s="366">
        <f t="shared" si="72"/>
        <v>554000</v>
      </c>
      <c r="I96" s="391">
        <f t="shared" si="73"/>
        <v>0</v>
      </c>
      <c r="J96" s="386">
        <f>'SIMUL DB'!V357</f>
        <v>0</v>
      </c>
      <c r="K96" s="409">
        <f t="shared" si="74"/>
        <v>0</v>
      </c>
      <c r="L96" s="410">
        <f>'SIMUL DB'!V358</f>
        <v>0</v>
      </c>
      <c r="M96" s="411">
        <f>'SIMUL DB'!V359</f>
        <v>0</v>
      </c>
      <c r="N96" s="385">
        <f t="shared" si="75"/>
        <v>0</v>
      </c>
      <c r="O96" s="385">
        <f t="shared" si="76"/>
        <v>0</v>
      </c>
      <c r="P96" s="410">
        <f>'SIMUL DB'!V360</f>
        <v>0</v>
      </c>
      <c r="Q96" s="411">
        <f>'SIMUL DB'!V361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0</v>
      </c>
      <c r="F97" s="421">
        <f t="shared" si="86"/>
        <v>0</v>
      </c>
      <c r="G97" s="419"/>
      <c r="H97" s="422"/>
      <c r="I97" s="423"/>
      <c r="J97" s="68"/>
      <c r="K97" s="425">
        <f>SUM(K92:K96)</f>
        <v>0</v>
      </c>
      <c r="L97" s="419"/>
      <c r="M97" s="424"/>
      <c r="N97" s="424"/>
      <c r="O97" s="420"/>
      <c r="P97" s="419"/>
      <c r="Q97" s="424"/>
      <c r="R97" s="424"/>
      <c r="S97" s="426"/>
      <c r="T97" s="421">
        <f t="shared" ref="T97:U97" si="87">SUM(T92:T96)</f>
        <v>0</v>
      </c>
      <c r="U97" s="426">
        <f t="shared" si="87"/>
        <v>0</v>
      </c>
      <c r="V97" s="68"/>
      <c r="W97" s="248" t="e">
        <f t="shared" si="80"/>
        <v>#DIV/0!</v>
      </c>
      <c r="X97" s="427" t="e">
        <f t="shared" si="81"/>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Z1000"/>
  <sheetViews>
    <sheetView workbookViewId="0"/>
  </sheetViews>
  <sheetFormatPr baseColWidth="10" defaultColWidth="11.28515625" defaultRowHeight="15" customHeight="1" x14ac:dyDescent="0.2"/>
  <cols>
    <col min="1" max="1" width="6" customWidth="1"/>
    <col min="2" max="2" width="54.7109375" customWidth="1"/>
    <col min="3" max="3" width="34.42578125" customWidth="1"/>
    <col min="4" max="4" width="25.42578125" customWidth="1"/>
    <col min="5" max="5" width="16"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DB'!W1</f>
        <v xml:space="preserve">8. Connectivity </v>
      </c>
      <c r="G2" s="288"/>
    </row>
    <row r="3" spans="1:26" ht="15.75" customHeight="1" x14ac:dyDescent="0.2">
      <c r="B3" s="291" t="s">
        <v>627</v>
      </c>
      <c r="C3" s="352" t="str">
        <f>'SIMUL DB'!W2</f>
        <v xml:space="preserve">18. Wireless Communication </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54" t="str">
        <f>CONCATENATE("Group"," ",C2," / ",C3)</f>
        <v xml:space="preserve">Group 8. Connectivity  / 18. Wireless Communication </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Antennas (Distributed Antenna System) #</v>
      </c>
      <c r="C12" s="304">
        <f t="shared" ref="C12:D12" si="1">$H45</f>
        <v>55400</v>
      </c>
      <c r="D12" s="305">
        <f t="shared" si="1"/>
        <v>55400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24653000</v>
      </c>
      <c r="D13" s="120">
        <f t="shared" si="2"/>
        <v>52076000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2493000</v>
      </c>
      <c r="D14" s="314">
        <f t="shared" si="3"/>
        <v>7756000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22160000</v>
      </c>
      <c r="D15" s="316">
        <f t="shared" si="4"/>
        <v>44320000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3324000</v>
      </c>
      <c r="D16" s="319">
        <f t="shared" si="5"/>
        <v>6648000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x14ac:dyDescent="0.2">
      <c r="A18" s="13"/>
      <c r="B18" s="323">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x14ac:dyDescent="0.2">
      <c r="A26" s="13"/>
      <c r="B26" s="370">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20">C23+C17-C16</f>
        <v>-3324000</v>
      </c>
      <c r="D29" s="330">
        <f t="shared" si="20"/>
        <v>-6648000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0</v>
      </c>
      <c r="D30" s="363">
        <f t="shared" si="21"/>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x14ac:dyDescent="0.2">
      <c r="A31" s="13"/>
      <c r="B31" s="331">
        <f t="shared" ref="B31:B35" si="22">C92</f>
        <v>0</v>
      </c>
      <c r="C31" s="106">
        <f t="shared" ref="C31:D31" si="23">E92*12</f>
        <v>0</v>
      </c>
      <c r="D31" s="314">
        <f t="shared" si="23"/>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-3324000</v>
      </c>
      <c r="D36" s="334">
        <f t="shared" si="28"/>
        <v>-6648000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44.5</v>
      </c>
      <c r="D38" s="338">
        <f t="shared" si="29"/>
        <v>94</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-0.1348314606741573</v>
      </c>
      <c r="D39" s="340">
        <f t="shared" si="30"/>
        <v>-0.1276595744680851</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-0.1348314606741573</v>
      </c>
      <c r="D40" s="344">
        <f t="shared" si="31"/>
        <v>-0.1276595744680851</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DB'!W3</f>
        <v>Antennas (Distributed Antenna System)</v>
      </c>
      <c r="D45" s="377">
        <f t="shared" ref="D45:D49" si="32">H45*I45</f>
        <v>2493000</v>
      </c>
      <c r="E45" s="378">
        <f t="shared" ref="E45:E49" si="33">H45*J45</f>
        <v>7756000</v>
      </c>
      <c r="F45" s="379">
        <f>'SIMUL DB'!W6</f>
        <v>0.1</v>
      </c>
      <c r="G45" s="366">
        <f t="shared" ref="G45:G49" si="34">$C$4*$C$5</f>
        <v>554000</v>
      </c>
      <c r="H45" s="366">
        <f t="shared" ref="H45:H49" si="35">IF(F45="NA",1,G45*F45)</f>
        <v>55400</v>
      </c>
      <c r="I45" s="380">
        <f>'SIMUL DB'!W7</f>
        <v>45</v>
      </c>
      <c r="J45" s="380">
        <f>'SIMUL DB'!W8</f>
        <v>140</v>
      </c>
    </row>
    <row r="46" spans="1:26" ht="15.75" customHeight="1" x14ac:dyDescent="0.2">
      <c r="B46" s="336" t="s">
        <v>189</v>
      </c>
      <c r="C46" s="381">
        <f>'SIMUL DB'!W15</f>
        <v>0</v>
      </c>
      <c r="D46" s="382">
        <f t="shared" si="32"/>
        <v>0</v>
      </c>
      <c r="E46" s="383">
        <f t="shared" si="33"/>
        <v>0</v>
      </c>
      <c r="F46" s="384">
        <f>'SIMUL DB'!W18</f>
        <v>0</v>
      </c>
      <c r="G46" s="366">
        <f t="shared" si="34"/>
        <v>554000</v>
      </c>
      <c r="H46" s="385">
        <f t="shared" si="35"/>
        <v>0</v>
      </c>
      <c r="I46" s="386">
        <f>'SIMUL DB'!W19</f>
        <v>0</v>
      </c>
      <c r="J46" s="386">
        <f>'SIMUL DB'!W20</f>
        <v>0</v>
      </c>
    </row>
    <row r="47" spans="1:26" ht="15.75" customHeight="1" x14ac:dyDescent="0.2">
      <c r="B47" s="336" t="s">
        <v>254</v>
      </c>
      <c r="C47" s="381">
        <f>'SIMUL DB'!W27</f>
        <v>0</v>
      </c>
      <c r="D47" s="382">
        <f t="shared" si="32"/>
        <v>0</v>
      </c>
      <c r="E47" s="383">
        <f t="shared" si="33"/>
        <v>0</v>
      </c>
      <c r="F47" s="384">
        <f>'SIMUL DB'!W30</f>
        <v>0</v>
      </c>
      <c r="G47" s="366">
        <f t="shared" si="34"/>
        <v>554000</v>
      </c>
      <c r="H47" s="385">
        <f t="shared" si="35"/>
        <v>0</v>
      </c>
      <c r="I47" s="386">
        <f>'SIMUL DB'!W31</f>
        <v>0</v>
      </c>
      <c r="J47" s="386">
        <f>'SIMUL DB'!W32</f>
        <v>0</v>
      </c>
    </row>
    <row r="48" spans="1:26" ht="15.75" customHeight="1" x14ac:dyDescent="0.2">
      <c r="B48" s="336" t="s">
        <v>272</v>
      </c>
      <c r="C48" s="381">
        <f>'SIMUL DB'!W39</f>
        <v>0</v>
      </c>
      <c r="D48" s="382">
        <f t="shared" si="32"/>
        <v>0</v>
      </c>
      <c r="E48" s="383">
        <f t="shared" si="33"/>
        <v>0</v>
      </c>
      <c r="F48" s="384">
        <f>'SIMUL DB'!W42</f>
        <v>0</v>
      </c>
      <c r="G48" s="366">
        <f t="shared" si="34"/>
        <v>554000</v>
      </c>
      <c r="H48" s="385">
        <f t="shared" si="35"/>
        <v>0</v>
      </c>
      <c r="I48" s="386">
        <f>'SIMUL DB'!W43</f>
        <v>0</v>
      </c>
      <c r="J48" s="386">
        <f>'SIMUL DB'!W44</f>
        <v>0</v>
      </c>
    </row>
    <row r="49" spans="1:26" ht="15.75" customHeight="1" x14ac:dyDescent="0.2">
      <c r="B49" s="387" t="s">
        <v>273</v>
      </c>
      <c r="C49" s="381">
        <f>'SIMUL DB'!W51</f>
        <v>0</v>
      </c>
      <c r="D49" s="388">
        <f t="shared" si="32"/>
        <v>0</v>
      </c>
      <c r="E49" s="389">
        <f t="shared" si="33"/>
        <v>0</v>
      </c>
      <c r="F49" s="390">
        <f>'SIMUL DB'!W54</f>
        <v>0</v>
      </c>
      <c r="G49" s="366">
        <f t="shared" si="34"/>
        <v>554000</v>
      </c>
      <c r="H49" s="391">
        <f t="shared" si="35"/>
        <v>0</v>
      </c>
      <c r="I49" s="392">
        <f>'SIMUL DB'!W55</f>
        <v>0</v>
      </c>
      <c r="J49" s="392">
        <f>'SIMUL DB'!W56</f>
        <v>0</v>
      </c>
    </row>
    <row r="50" spans="1:26" ht="15.75" customHeight="1" x14ac:dyDescent="0.2">
      <c r="B50" s="328" t="s">
        <v>989</v>
      </c>
      <c r="C50" s="90"/>
      <c r="D50" s="393">
        <f t="shared" ref="D50:E50" si="36">SUM(D45:D49)</f>
        <v>2493000</v>
      </c>
      <c r="E50" s="394">
        <f t="shared" si="36"/>
        <v>7756000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DB'!W63</f>
        <v>Installation of the antenna</v>
      </c>
      <c r="D54" s="377">
        <f t="shared" ref="D54:D58" si="37">H54*I54</f>
        <v>22160000</v>
      </c>
      <c r="E54" s="378">
        <f t="shared" ref="E54:E58" si="38">H54*J54</f>
        <v>44320000</v>
      </c>
      <c r="F54" s="379">
        <f>'SIMUL DB'!W65</f>
        <v>0.1</v>
      </c>
      <c r="G54" s="366">
        <f t="shared" ref="G54:G58" si="39">$C$4*$C$5</f>
        <v>554000</v>
      </c>
      <c r="H54" s="366">
        <f t="shared" ref="H54:H58" si="40">IF(F54="NA",1,G54*F54)</f>
        <v>55400</v>
      </c>
      <c r="I54" s="380">
        <f>'SIMUL DB'!W66</f>
        <v>400</v>
      </c>
      <c r="J54" s="380">
        <f>'SIMUL DB'!W67</f>
        <v>800</v>
      </c>
    </row>
    <row r="55" spans="1:26" ht="15.75" customHeight="1" x14ac:dyDescent="0.2">
      <c r="B55" s="336" t="s">
        <v>189</v>
      </c>
      <c r="C55" s="376">
        <f>'SIMUL DB'!W74</f>
        <v>0</v>
      </c>
      <c r="D55" s="382">
        <f t="shared" si="37"/>
        <v>0</v>
      </c>
      <c r="E55" s="383">
        <f t="shared" si="38"/>
        <v>0</v>
      </c>
      <c r="F55" s="384">
        <f>'SIMUL DB'!W76</f>
        <v>0</v>
      </c>
      <c r="G55" s="366">
        <f t="shared" si="39"/>
        <v>554000</v>
      </c>
      <c r="H55" s="385">
        <f t="shared" si="40"/>
        <v>0</v>
      </c>
      <c r="I55" s="386">
        <f>'SIMUL DB'!W77</f>
        <v>0</v>
      </c>
      <c r="J55" s="386">
        <f>'SIMUL DB'!W78</f>
        <v>0</v>
      </c>
    </row>
    <row r="56" spans="1:26" ht="15.75" customHeight="1" x14ac:dyDescent="0.2">
      <c r="B56" s="336" t="s">
        <v>254</v>
      </c>
      <c r="C56" s="376">
        <f>'SIMUL DB'!W85</f>
        <v>0</v>
      </c>
      <c r="D56" s="382">
        <f t="shared" si="37"/>
        <v>0</v>
      </c>
      <c r="E56" s="383">
        <f t="shared" si="38"/>
        <v>0</v>
      </c>
      <c r="F56" s="384">
        <f>'SIMUL DB'!W87</f>
        <v>0</v>
      </c>
      <c r="G56" s="366">
        <f t="shared" si="39"/>
        <v>554000</v>
      </c>
      <c r="H56" s="385">
        <f t="shared" si="40"/>
        <v>0</v>
      </c>
      <c r="I56" s="386">
        <f>'SIMUL DB'!W88</f>
        <v>0</v>
      </c>
      <c r="J56" s="386">
        <f>'SIMUL DB'!W89</f>
        <v>0</v>
      </c>
    </row>
    <row r="57" spans="1:26" ht="15.75" customHeight="1" x14ac:dyDescent="0.2">
      <c r="B57" s="336" t="s">
        <v>272</v>
      </c>
      <c r="C57" s="376">
        <f>'SIMUL DB'!W96</f>
        <v>0</v>
      </c>
      <c r="D57" s="382">
        <f t="shared" si="37"/>
        <v>0</v>
      </c>
      <c r="E57" s="383">
        <f t="shared" si="38"/>
        <v>0</v>
      </c>
      <c r="F57" s="384">
        <f>'SIMUL DB'!W98</f>
        <v>0</v>
      </c>
      <c r="G57" s="366">
        <f t="shared" si="39"/>
        <v>554000</v>
      </c>
      <c r="H57" s="385">
        <f t="shared" si="40"/>
        <v>0</v>
      </c>
      <c r="I57" s="386">
        <f>'SIMUL DB'!W99</f>
        <v>0</v>
      </c>
      <c r="J57" s="386">
        <f>'SIMUL DB'!W100</f>
        <v>0</v>
      </c>
    </row>
    <row r="58" spans="1:26" ht="15.75" customHeight="1" x14ac:dyDescent="0.2">
      <c r="B58" s="387" t="s">
        <v>273</v>
      </c>
      <c r="C58" s="376">
        <f>'SIMUL DB'!W107</f>
        <v>0</v>
      </c>
      <c r="D58" s="388">
        <f t="shared" si="37"/>
        <v>0</v>
      </c>
      <c r="E58" s="389">
        <f t="shared" si="38"/>
        <v>0</v>
      </c>
      <c r="F58" s="390">
        <f>'SIMUL DB'!W109</f>
        <v>0</v>
      </c>
      <c r="G58" s="366">
        <f t="shared" si="39"/>
        <v>554000</v>
      </c>
      <c r="H58" s="391">
        <f t="shared" si="40"/>
        <v>0</v>
      </c>
      <c r="I58" s="392">
        <f>'SIMUL DB'!W110</f>
        <v>0</v>
      </c>
      <c r="J58" s="392">
        <f>'SIMUL DB'!W111</f>
        <v>0</v>
      </c>
    </row>
    <row r="59" spans="1:26" ht="15.75" customHeight="1" x14ac:dyDescent="0.2">
      <c r="B59" s="328" t="s">
        <v>989</v>
      </c>
      <c r="C59" s="90"/>
      <c r="D59" s="393">
        <f t="shared" ref="D59:E59" si="41">SUM(D54:D58)</f>
        <v>22160000</v>
      </c>
      <c r="E59" s="394">
        <f t="shared" si="41"/>
        <v>44320000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DB'!W118</f>
        <v>Maintenance of the Antenna</v>
      </c>
      <c r="D63" s="377">
        <f t="shared" ref="D63:D67" si="42">H63*I63</f>
        <v>277000</v>
      </c>
      <c r="E63" s="378">
        <f t="shared" ref="E63:E67" si="43">H63*J63</f>
        <v>554000</v>
      </c>
      <c r="F63" s="384">
        <f>'SIMUL DB'!W120</f>
        <v>0.1</v>
      </c>
      <c r="G63" s="366">
        <f t="shared" ref="G63:G67" si="44">$C$4*$C$5</f>
        <v>554000</v>
      </c>
      <c r="H63" s="366">
        <f t="shared" ref="H63:H67" si="45">IF(F63="NA",1,G63*F63)</f>
        <v>55400</v>
      </c>
      <c r="I63" s="380">
        <f>'SIMUL DB'!W121</f>
        <v>5</v>
      </c>
      <c r="J63" s="380">
        <f>'SIMUL DB'!W122</f>
        <v>10</v>
      </c>
    </row>
    <row r="64" spans="1:26" ht="15.75" customHeight="1" x14ac:dyDescent="0.2">
      <c r="B64" s="336" t="s">
        <v>189</v>
      </c>
      <c r="C64" s="381">
        <f>'SIMUL DB'!W129</f>
        <v>0</v>
      </c>
      <c r="D64" s="382">
        <f t="shared" si="42"/>
        <v>0</v>
      </c>
      <c r="E64" s="383">
        <f t="shared" si="43"/>
        <v>0</v>
      </c>
      <c r="F64" s="384">
        <f>'SIMUL DB'!W131</f>
        <v>0</v>
      </c>
      <c r="G64" s="366">
        <f t="shared" si="44"/>
        <v>554000</v>
      </c>
      <c r="H64" s="385">
        <f t="shared" si="45"/>
        <v>0</v>
      </c>
      <c r="I64" s="386">
        <f>'SIMUL DB'!W132</f>
        <v>0</v>
      </c>
      <c r="J64" s="386">
        <f>'SIMUL DB'!W133</f>
        <v>0</v>
      </c>
    </row>
    <row r="65" spans="1:26" ht="15.75" customHeight="1" x14ac:dyDescent="0.2">
      <c r="B65" s="336" t="s">
        <v>254</v>
      </c>
      <c r="C65" s="376">
        <f>'SIMUL DB'!W140</f>
        <v>0</v>
      </c>
      <c r="D65" s="382">
        <f t="shared" si="42"/>
        <v>0</v>
      </c>
      <c r="E65" s="383">
        <f t="shared" si="43"/>
        <v>0</v>
      </c>
      <c r="F65" s="384">
        <f>'SIMUL DB'!W142</f>
        <v>0</v>
      </c>
      <c r="G65" s="366">
        <f t="shared" si="44"/>
        <v>554000</v>
      </c>
      <c r="H65" s="385">
        <f t="shared" si="45"/>
        <v>0</v>
      </c>
      <c r="I65" s="386">
        <f>'SIMUL DB'!W143</f>
        <v>0</v>
      </c>
      <c r="J65" s="386">
        <f>'SIMUL DB'!W144</f>
        <v>0</v>
      </c>
    </row>
    <row r="66" spans="1:26" ht="15.75" customHeight="1" x14ac:dyDescent="0.2">
      <c r="B66" s="336" t="s">
        <v>272</v>
      </c>
      <c r="C66" s="376">
        <f>'SIMUL DB'!W151</f>
        <v>0</v>
      </c>
      <c r="D66" s="382">
        <f t="shared" si="42"/>
        <v>0</v>
      </c>
      <c r="E66" s="383">
        <f t="shared" si="43"/>
        <v>0</v>
      </c>
      <c r="F66" s="384">
        <f>'SIMUL DB'!W153</f>
        <v>0</v>
      </c>
      <c r="G66" s="366">
        <f t="shared" si="44"/>
        <v>554000</v>
      </c>
      <c r="H66" s="385">
        <f t="shared" si="45"/>
        <v>0</v>
      </c>
      <c r="I66" s="386">
        <f>'SIMUL DB'!W154</f>
        <v>0</v>
      </c>
      <c r="J66" s="386">
        <f>'SIMUL DB'!W155</f>
        <v>0</v>
      </c>
    </row>
    <row r="67" spans="1:26" ht="15.75" customHeight="1" x14ac:dyDescent="0.2">
      <c r="B67" s="387" t="s">
        <v>273</v>
      </c>
      <c r="C67" s="381">
        <f>'SIMUL DB'!W162</f>
        <v>0</v>
      </c>
      <c r="D67" s="388">
        <f t="shared" si="42"/>
        <v>0</v>
      </c>
      <c r="E67" s="389">
        <f t="shared" si="43"/>
        <v>0</v>
      </c>
      <c r="F67" s="390">
        <f>'SIMUL DB'!W164</f>
        <v>0</v>
      </c>
      <c r="G67" s="366">
        <f t="shared" si="44"/>
        <v>554000</v>
      </c>
      <c r="H67" s="391">
        <f t="shared" si="45"/>
        <v>0</v>
      </c>
      <c r="I67" s="392">
        <f>'SIMUL DB'!W165</f>
        <v>0</v>
      </c>
      <c r="J67" s="392">
        <f>'SIMUL DB'!W166</f>
        <v>0</v>
      </c>
    </row>
    <row r="68" spans="1:26" ht="15.75" customHeight="1" x14ac:dyDescent="0.2">
      <c r="B68" s="328" t="s">
        <v>989</v>
      </c>
      <c r="C68" s="90"/>
      <c r="D68" s="393">
        <f t="shared" ref="D68:E68" si="46">SUM(D63:D67)</f>
        <v>277000</v>
      </c>
      <c r="E68" s="394">
        <f t="shared" si="46"/>
        <v>554000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DB'!W173</f>
        <v>0</v>
      </c>
      <c r="D72" s="377">
        <f t="shared" ref="D72:D76" si="47">H72*I72</f>
        <v>0</v>
      </c>
      <c r="E72" s="378">
        <f t="shared" ref="E72:E76" si="48">H72*J72</f>
        <v>0</v>
      </c>
      <c r="F72" s="379">
        <f>'SIMUL DB'!W175</f>
        <v>0</v>
      </c>
      <c r="G72" s="366">
        <f t="shared" ref="G72:G76" si="49">$C$4*$C$5</f>
        <v>554000</v>
      </c>
      <c r="H72" s="366">
        <f t="shared" ref="H72:H76" si="50">IF(F72="NA",1,G72*F72)</f>
        <v>0</v>
      </c>
      <c r="I72" s="380">
        <f>'SIMUL DB'!W176</f>
        <v>0</v>
      </c>
      <c r="J72" s="380">
        <f>'SIMUL DB'!W177</f>
        <v>0</v>
      </c>
    </row>
    <row r="73" spans="1:26" ht="15.75" customHeight="1" x14ac:dyDescent="0.2">
      <c r="B73" s="336" t="s">
        <v>189</v>
      </c>
      <c r="C73" s="381">
        <f>'SIMUL DB'!W184</f>
        <v>0</v>
      </c>
      <c r="D73" s="382">
        <f t="shared" si="47"/>
        <v>0</v>
      </c>
      <c r="E73" s="383">
        <f t="shared" si="48"/>
        <v>0</v>
      </c>
      <c r="F73" s="384">
        <f>'SIMUL DB'!W186</f>
        <v>0</v>
      </c>
      <c r="G73" s="366">
        <f t="shared" si="49"/>
        <v>554000</v>
      </c>
      <c r="H73" s="385">
        <f t="shared" si="50"/>
        <v>0</v>
      </c>
      <c r="I73" s="386">
        <f>'SIMUL DB'!W187</f>
        <v>0</v>
      </c>
      <c r="J73" s="386">
        <f>'SIMUL DB'!W188</f>
        <v>0</v>
      </c>
    </row>
    <row r="74" spans="1:26" ht="15.75" customHeight="1" x14ac:dyDescent="0.2">
      <c r="B74" s="336" t="s">
        <v>254</v>
      </c>
      <c r="C74" s="376">
        <f>'SIMUL DB'!W195</f>
        <v>0</v>
      </c>
      <c r="D74" s="382">
        <f t="shared" si="47"/>
        <v>0</v>
      </c>
      <c r="E74" s="383">
        <f t="shared" si="48"/>
        <v>0</v>
      </c>
      <c r="F74" s="384">
        <f>'SIMUL DB'!W197</f>
        <v>0</v>
      </c>
      <c r="G74" s="366">
        <f t="shared" si="49"/>
        <v>554000</v>
      </c>
      <c r="H74" s="385">
        <f t="shared" si="50"/>
        <v>0</v>
      </c>
      <c r="I74" s="386">
        <f>'SIMUL DB'!W198</f>
        <v>0</v>
      </c>
      <c r="J74" s="386">
        <f>'SIMUL DB'!W199</f>
        <v>0</v>
      </c>
    </row>
    <row r="75" spans="1:26" ht="15.75" customHeight="1" x14ac:dyDescent="0.2">
      <c r="B75" s="336" t="s">
        <v>272</v>
      </c>
      <c r="C75" s="376">
        <f>'SIMUL DB'!W206</f>
        <v>0</v>
      </c>
      <c r="D75" s="382">
        <f t="shared" si="47"/>
        <v>0</v>
      </c>
      <c r="E75" s="383">
        <f t="shared" si="48"/>
        <v>0</v>
      </c>
      <c r="F75" s="384">
        <f>'SIMUL DB'!W208</f>
        <v>0</v>
      </c>
      <c r="G75" s="366">
        <f t="shared" si="49"/>
        <v>554000</v>
      </c>
      <c r="H75" s="385">
        <f t="shared" si="50"/>
        <v>0</v>
      </c>
      <c r="I75" s="386">
        <f>'SIMUL DB'!W209</f>
        <v>0</v>
      </c>
      <c r="J75" s="386">
        <f>'SIMUL DB'!W210</f>
        <v>0</v>
      </c>
    </row>
    <row r="76" spans="1:26" ht="15.75" customHeight="1" x14ac:dyDescent="0.2">
      <c r="B76" s="387" t="s">
        <v>273</v>
      </c>
      <c r="C76" s="376">
        <f>'SIMUL DB'!W217</f>
        <v>0</v>
      </c>
      <c r="D76" s="388">
        <f t="shared" si="47"/>
        <v>0</v>
      </c>
      <c r="E76" s="389">
        <f t="shared" si="48"/>
        <v>0</v>
      </c>
      <c r="F76" s="390">
        <f>'SIMUL DB'!W219</f>
        <v>0</v>
      </c>
      <c r="G76" s="366">
        <f t="shared" si="49"/>
        <v>554000</v>
      </c>
      <c r="H76" s="391">
        <f t="shared" si="50"/>
        <v>0</v>
      </c>
      <c r="I76" s="392">
        <f>'SIMUL DB'!W220</f>
        <v>0</v>
      </c>
      <c r="J76" s="392">
        <f>'SIMUL DB'!W221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DB'!W228</f>
        <v>0</v>
      </c>
      <c r="D82" s="406">
        <f>'SIMUL DB'!W229</f>
        <v>0</v>
      </c>
      <c r="E82" s="407">
        <f t="shared" ref="E82:E86" si="52">IF(C82=0,0,K82-U82)</f>
        <v>0</v>
      </c>
      <c r="F82" s="407">
        <f t="shared" ref="F82:F86" si="53">IF(C82=0,0,K82-T82)</f>
        <v>0</v>
      </c>
      <c r="G82" s="408">
        <f>'SIMUL DB'!W230</f>
        <v>0</v>
      </c>
      <c r="H82" s="366">
        <f t="shared" ref="H82:H86" si="54">$C$4*$C$5</f>
        <v>554000</v>
      </c>
      <c r="I82" s="366">
        <f t="shared" ref="I82:I86" si="55">IF(G82="NA",1,H82*G82)</f>
        <v>0</v>
      </c>
      <c r="J82" s="386">
        <f>'SIMUL DB'!W231</f>
        <v>0</v>
      </c>
      <c r="K82" s="409">
        <f t="shared" ref="K82:K86" si="56">I82*J82</f>
        <v>0</v>
      </c>
      <c r="L82" s="410">
        <f>'SIMUL DB'!W232</f>
        <v>0</v>
      </c>
      <c r="M82" s="411">
        <f>'SIMUL DB'!W233</f>
        <v>0</v>
      </c>
      <c r="N82" s="385">
        <f t="shared" ref="N82:N86" si="57">$I82*(1-M82)</f>
        <v>0</v>
      </c>
      <c r="O82" s="385">
        <f t="shared" ref="O82:O86" si="58">$I82*(1-L82)</f>
        <v>0</v>
      </c>
      <c r="P82" s="410">
        <f>'SIMUL DB'!W234</f>
        <v>0</v>
      </c>
      <c r="Q82" s="411">
        <f>'SIMUL DB'!W235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DB'!W242</f>
        <v>0</v>
      </c>
      <c r="D83" s="410">
        <f>'SIMUL DB'!W243</f>
        <v>0</v>
      </c>
      <c r="E83" s="407">
        <f t="shared" si="52"/>
        <v>0</v>
      </c>
      <c r="F83" s="407">
        <f t="shared" si="53"/>
        <v>0</v>
      </c>
      <c r="G83" s="408">
        <f>'SIMUL DB'!W244</f>
        <v>0</v>
      </c>
      <c r="H83" s="366">
        <f t="shared" si="54"/>
        <v>554000</v>
      </c>
      <c r="I83" s="385">
        <f t="shared" si="55"/>
        <v>0</v>
      </c>
      <c r="J83" s="386">
        <f>'SIMUL DB'!W245</f>
        <v>0</v>
      </c>
      <c r="K83" s="409">
        <f t="shared" si="56"/>
        <v>0</v>
      </c>
      <c r="L83" s="410">
        <f>'SIMUL DB'!W246</f>
        <v>0</v>
      </c>
      <c r="M83" s="411">
        <f>'SIMUL DB'!W247</f>
        <v>0</v>
      </c>
      <c r="N83" s="385">
        <f t="shared" si="57"/>
        <v>0</v>
      </c>
      <c r="O83" s="385">
        <f t="shared" si="58"/>
        <v>0</v>
      </c>
      <c r="P83" s="410">
        <f>'SIMUL DB'!W248</f>
        <v>0</v>
      </c>
      <c r="Q83" s="411">
        <f>'SIMUL DB'!W249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10">
        <f>'SIMUL DB'!W256</f>
        <v>0</v>
      </c>
      <c r="D84" s="410">
        <f>'SIMUL DB'!W257</f>
        <v>0</v>
      </c>
      <c r="E84" s="407">
        <f t="shared" si="52"/>
        <v>0</v>
      </c>
      <c r="F84" s="407">
        <f t="shared" si="53"/>
        <v>0</v>
      </c>
      <c r="G84" s="408">
        <f>'SIMUL DB'!W258</f>
        <v>0</v>
      </c>
      <c r="H84" s="366">
        <f t="shared" si="54"/>
        <v>554000</v>
      </c>
      <c r="I84" s="385">
        <f t="shared" si="55"/>
        <v>0</v>
      </c>
      <c r="J84" s="386">
        <f>'SIMUL DB'!W259</f>
        <v>0</v>
      </c>
      <c r="K84" s="409">
        <f t="shared" si="56"/>
        <v>0</v>
      </c>
      <c r="L84" s="410">
        <f>'SIMUL DB'!W260</f>
        <v>0</v>
      </c>
      <c r="M84" s="411">
        <f>'SIMUL DB'!W261</f>
        <v>0</v>
      </c>
      <c r="N84" s="385">
        <f t="shared" si="57"/>
        <v>0</v>
      </c>
      <c r="O84" s="385">
        <f t="shared" si="58"/>
        <v>0</v>
      </c>
      <c r="P84" s="410">
        <f>'SIMUL DB'!W262</f>
        <v>0</v>
      </c>
      <c r="Q84" s="411">
        <f>'SIMUL DB'!W263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DB'!W270</f>
        <v>0</v>
      </c>
      <c r="D85" s="410">
        <f>'SIMUL DB'!W271</f>
        <v>0</v>
      </c>
      <c r="E85" s="407">
        <f t="shared" si="52"/>
        <v>0</v>
      </c>
      <c r="F85" s="407">
        <f t="shared" si="53"/>
        <v>0</v>
      </c>
      <c r="G85" s="408">
        <f>'SIMUL DB'!W272</f>
        <v>0</v>
      </c>
      <c r="H85" s="366">
        <f t="shared" si="54"/>
        <v>554000</v>
      </c>
      <c r="I85" s="385">
        <f t="shared" si="55"/>
        <v>0</v>
      </c>
      <c r="J85" s="386">
        <f>'SIMUL DB'!W273</f>
        <v>0</v>
      </c>
      <c r="K85" s="409">
        <f t="shared" si="56"/>
        <v>0</v>
      </c>
      <c r="L85" s="410">
        <f>'SIMUL DB'!W274</f>
        <v>0</v>
      </c>
      <c r="M85" s="411">
        <f>'SIMUL DB'!W275</f>
        <v>0</v>
      </c>
      <c r="N85" s="385">
        <f t="shared" si="57"/>
        <v>0</v>
      </c>
      <c r="O85" s="385">
        <f t="shared" si="58"/>
        <v>0</v>
      </c>
      <c r="P85" s="410">
        <f>'SIMUL DB'!W276</f>
        <v>0</v>
      </c>
      <c r="Q85" s="411">
        <f>'SIMUL DB'!W277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DB'!W284</f>
        <v>0</v>
      </c>
      <c r="D86" s="406">
        <f>'SIMUL DB'!W285</f>
        <v>0</v>
      </c>
      <c r="E86" s="407">
        <f t="shared" si="52"/>
        <v>0</v>
      </c>
      <c r="F86" s="407">
        <f t="shared" si="53"/>
        <v>0</v>
      </c>
      <c r="G86" s="408">
        <f>'SIMUL DB'!W286</f>
        <v>0</v>
      </c>
      <c r="H86" s="366">
        <f t="shared" si="54"/>
        <v>554000</v>
      </c>
      <c r="I86" s="391">
        <f t="shared" si="55"/>
        <v>0</v>
      </c>
      <c r="J86" s="386">
        <f>'SIMUL DB'!W287</f>
        <v>0</v>
      </c>
      <c r="K86" s="409">
        <f t="shared" si="56"/>
        <v>0</v>
      </c>
      <c r="L86" s="410">
        <f>'SIMUL DB'!W288</f>
        <v>0</v>
      </c>
      <c r="M86" s="411">
        <f>'SIMUL DB'!W289</f>
        <v>0</v>
      </c>
      <c r="N86" s="385">
        <f t="shared" si="57"/>
        <v>0</v>
      </c>
      <c r="O86" s="385">
        <f t="shared" si="58"/>
        <v>0</v>
      </c>
      <c r="P86" s="410">
        <f>'SIMUL DB'!W290</f>
        <v>0</v>
      </c>
      <c r="Q86" s="411">
        <f>'SIMUL DB'!W291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f>'SIMUL DB'!W298</f>
        <v>0</v>
      </c>
      <c r="D92" s="410">
        <f>'SIMUL DB'!W299</f>
        <v>0</v>
      </c>
      <c r="E92" s="407">
        <f t="shared" ref="E92:E96" si="70">IF(C92=0,0,K92-U92)</f>
        <v>0</v>
      </c>
      <c r="F92" s="407">
        <f t="shared" ref="F92:F96" si="71">IF(C92=0,0,K92-T92)</f>
        <v>0</v>
      </c>
      <c r="G92" s="408">
        <f>'SIMUL DB'!W300</f>
        <v>0</v>
      </c>
      <c r="H92" s="366">
        <f t="shared" ref="H92:H96" si="72">$C$4*$C$5</f>
        <v>554000</v>
      </c>
      <c r="I92" s="366">
        <f t="shared" ref="I92:I96" si="73">IF(G92="NA",1,H92*G92)</f>
        <v>0</v>
      </c>
      <c r="J92" s="386">
        <f>'SIMUL DB'!W301</f>
        <v>0</v>
      </c>
      <c r="K92" s="409">
        <f t="shared" ref="K92:K96" si="74">I92*J92</f>
        <v>0</v>
      </c>
      <c r="L92" s="410">
        <f>'SIMUL DB'!W302</f>
        <v>0</v>
      </c>
      <c r="M92" s="411">
        <f>'SIMUL DB'!W303</f>
        <v>0</v>
      </c>
      <c r="N92" s="385">
        <f t="shared" ref="N92:N96" si="75">$I92*(1-M92)</f>
        <v>0</v>
      </c>
      <c r="O92" s="385">
        <f t="shared" ref="O92:O96" si="76">$I92*(1-L92)</f>
        <v>0</v>
      </c>
      <c r="P92" s="410">
        <f>'SIMUL DB'!W304</f>
        <v>0</v>
      </c>
      <c r="Q92" s="411">
        <f>'SIMUL DB'!W305</f>
        <v>0</v>
      </c>
      <c r="R92" s="412">
        <f t="shared" ref="R92:R96" si="77">$J92*(1-Q92)</f>
        <v>0</v>
      </c>
      <c r="S92" s="412">
        <f t="shared" ref="S92:S96" si="78">$J92*(1-P92)</f>
        <v>0</v>
      </c>
      <c r="T92" s="407">
        <f t="shared" ref="T92:U92" si="79">R92*N92</f>
        <v>0</v>
      </c>
      <c r="U92" s="383">
        <f t="shared" si="79"/>
        <v>0</v>
      </c>
      <c r="W92" s="244" t="e">
        <f t="shared" ref="W92:W97" si="80">1-(U92/$K92)</f>
        <v>#DIV/0!</v>
      </c>
      <c r="X92" s="413" t="e">
        <f t="shared" ref="X92:X97" si="81">1-(T92/$K92)</f>
        <v>#DIV/0!</v>
      </c>
    </row>
    <row r="93" spans="1:26" ht="15.75" customHeight="1" x14ac:dyDescent="0.2">
      <c r="B93" s="405" t="s">
        <v>189</v>
      </c>
      <c r="C93" s="410">
        <f>'SIMUL DB'!W312</f>
        <v>0</v>
      </c>
      <c r="D93" s="410">
        <f>'SIMUL DB'!W313</f>
        <v>0</v>
      </c>
      <c r="E93" s="407">
        <f t="shared" si="70"/>
        <v>0</v>
      </c>
      <c r="F93" s="407">
        <f t="shared" si="71"/>
        <v>0</v>
      </c>
      <c r="G93" s="408">
        <f>'SIMUL DB'!W314</f>
        <v>0</v>
      </c>
      <c r="H93" s="366">
        <f t="shared" si="72"/>
        <v>554000</v>
      </c>
      <c r="I93" s="385">
        <f t="shared" si="73"/>
        <v>0</v>
      </c>
      <c r="J93" s="386">
        <f>'SIMUL DB'!W315</f>
        <v>0</v>
      </c>
      <c r="K93" s="409">
        <f t="shared" si="74"/>
        <v>0</v>
      </c>
      <c r="L93" s="410">
        <f>'SIMUL DB'!W316</f>
        <v>0</v>
      </c>
      <c r="M93" s="411">
        <f>'SIMUL DB'!W317</f>
        <v>0</v>
      </c>
      <c r="N93" s="385">
        <f t="shared" si="75"/>
        <v>0</v>
      </c>
      <c r="O93" s="385">
        <f t="shared" si="76"/>
        <v>0</v>
      </c>
      <c r="P93" s="410">
        <f>'SIMUL DB'!W318</f>
        <v>0</v>
      </c>
      <c r="Q93" s="411">
        <f>'SIMUL DB'!W319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DB'!W326</f>
        <v>0</v>
      </c>
      <c r="D94" s="410">
        <f>'SIMUL DB'!W327</f>
        <v>0</v>
      </c>
      <c r="E94" s="407">
        <f t="shared" si="70"/>
        <v>0</v>
      </c>
      <c r="F94" s="407">
        <f t="shared" si="71"/>
        <v>0</v>
      </c>
      <c r="G94" s="408">
        <f>'SIMUL DB'!W328</f>
        <v>0</v>
      </c>
      <c r="H94" s="366">
        <f t="shared" si="72"/>
        <v>554000</v>
      </c>
      <c r="I94" s="385">
        <f t="shared" si="73"/>
        <v>0</v>
      </c>
      <c r="J94" s="386">
        <f>'SIMUL DB'!W329</f>
        <v>0</v>
      </c>
      <c r="K94" s="409">
        <f t="shared" si="74"/>
        <v>0</v>
      </c>
      <c r="L94" s="410">
        <f>'SIMUL DB'!W330</f>
        <v>0</v>
      </c>
      <c r="M94" s="411">
        <f>'SIMUL DB'!W331</f>
        <v>0</v>
      </c>
      <c r="N94" s="385">
        <f t="shared" si="75"/>
        <v>0</v>
      </c>
      <c r="O94" s="385">
        <f t="shared" si="76"/>
        <v>0</v>
      </c>
      <c r="P94" s="410">
        <f>'SIMUL DB'!W332</f>
        <v>0</v>
      </c>
      <c r="Q94" s="411">
        <f>'SIMUL DB'!W333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DB'!W340</f>
        <v>0</v>
      </c>
      <c r="D95" s="410">
        <f>'SIMUL DB'!W341</f>
        <v>0</v>
      </c>
      <c r="E95" s="407">
        <f t="shared" si="70"/>
        <v>0</v>
      </c>
      <c r="F95" s="407">
        <f t="shared" si="71"/>
        <v>0</v>
      </c>
      <c r="G95" s="408">
        <f>'SIMUL DB'!W342</f>
        <v>0</v>
      </c>
      <c r="H95" s="366">
        <f t="shared" si="72"/>
        <v>554000</v>
      </c>
      <c r="I95" s="385">
        <f t="shared" si="73"/>
        <v>0</v>
      </c>
      <c r="J95" s="386">
        <f>'SIMUL DB'!W343</f>
        <v>0</v>
      </c>
      <c r="K95" s="409">
        <f t="shared" si="74"/>
        <v>0</v>
      </c>
      <c r="L95" s="410">
        <f>'SIMUL DB'!W344</f>
        <v>0</v>
      </c>
      <c r="M95" s="411">
        <f>'SIMUL DB'!W345</f>
        <v>0</v>
      </c>
      <c r="N95" s="385">
        <f t="shared" si="75"/>
        <v>0</v>
      </c>
      <c r="O95" s="385">
        <f t="shared" si="76"/>
        <v>0</v>
      </c>
      <c r="P95" s="410">
        <f>'SIMUL DB'!W346</f>
        <v>0</v>
      </c>
      <c r="Q95" s="411">
        <f>'SIMUL DB'!W347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DB'!W354</f>
        <v>0</v>
      </c>
      <c r="D96" s="410">
        <f>'SIMUL DB'!W355</f>
        <v>0</v>
      </c>
      <c r="E96" s="407">
        <f t="shared" si="70"/>
        <v>0</v>
      </c>
      <c r="F96" s="407">
        <f t="shared" si="71"/>
        <v>0</v>
      </c>
      <c r="G96" s="408">
        <f>'SIMUL DB'!W356</f>
        <v>0</v>
      </c>
      <c r="H96" s="366">
        <f t="shared" si="72"/>
        <v>554000</v>
      </c>
      <c r="I96" s="391">
        <f t="shared" si="73"/>
        <v>0</v>
      </c>
      <c r="J96" s="386">
        <f>'SIMUL DB'!W357</f>
        <v>0</v>
      </c>
      <c r="K96" s="409">
        <f t="shared" si="74"/>
        <v>0</v>
      </c>
      <c r="L96" s="410">
        <f>'SIMUL DB'!W358</f>
        <v>0</v>
      </c>
      <c r="M96" s="411">
        <f>'SIMUL DB'!W359</f>
        <v>0</v>
      </c>
      <c r="N96" s="385">
        <f t="shared" si="75"/>
        <v>0</v>
      </c>
      <c r="O96" s="385">
        <f t="shared" si="76"/>
        <v>0</v>
      </c>
      <c r="P96" s="410">
        <f>'SIMUL DB'!W360</f>
        <v>0</v>
      </c>
      <c r="Q96" s="411">
        <f>'SIMUL DB'!W361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0</v>
      </c>
      <c r="F97" s="421">
        <f t="shared" si="86"/>
        <v>0</v>
      </c>
      <c r="G97" s="419"/>
      <c r="H97" s="422"/>
      <c r="I97" s="423"/>
      <c r="J97" s="68"/>
      <c r="K97" s="425">
        <f>SUM(K92:K96)</f>
        <v>0</v>
      </c>
      <c r="L97" s="419"/>
      <c r="M97" s="424"/>
      <c r="N97" s="424"/>
      <c r="O97" s="420"/>
      <c r="P97" s="419"/>
      <c r="Q97" s="424"/>
      <c r="R97" s="424"/>
      <c r="S97" s="426"/>
      <c r="T97" s="421">
        <f t="shared" ref="T97:U97" si="87">SUM(T92:T96)</f>
        <v>0</v>
      </c>
      <c r="U97" s="426">
        <f t="shared" si="87"/>
        <v>0</v>
      </c>
      <c r="V97" s="68"/>
      <c r="W97" s="248" t="e">
        <f t="shared" si="80"/>
        <v>#DIV/0!</v>
      </c>
      <c r="X97" s="427" t="e">
        <f t="shared" si="81"/>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Z1000"/>
  <sheetViews>
    <sheetView workbookViewId="0"/>
  </sheetViews>
  <sheetFormatPr baseColWidth="10" defaultColWidth="11.28515625" defaultRowHeight="15" customHeight="1" x14ac:dyDescent="0.2"/>
  <cols>
    <col min="1" max="1" width="6" customWidth="1"/>
    <col min="2" max="2" width="47.7109375" customWidth="1"/>
    <col min="3" max="3" width="34.42578125" customWidth="1"/>
    <col min="4" max="4" width="25.42578125" customWidth="1"/>
    <col min="5" max="5" width="16" customWidth="1"/>
    <col min="6" max="6" width="16.7109375" customWidth="1"/>
    <col min="7" max="8" width="17.7109375" customWidth="1"/>
    <col min="9" max="9" width="9.28515625" customWidth="1"/>
    <col min="10" max="21" width="12.7109375" customWidth="1"/>
    <col min="22" max="26" width="10.5703125" customWidth="1"/>
  </cols>
  <sheetData>
    <row r="1" spans="1:26" ht="15.75" customHeight="1" x14ac:dyDescent="0.2">
      <c r="B1" s="178" t="s">
        <v>625</v>
      </c>
      <c r="C1" s="287"/>
      <c r="G1" s="288"/>
    </row>
    <row r="2" spans="1:26" ht="15.75" customHeight="1" x14ac:dyDescent="0.2">
      <c r="B2" s="289" t="s">
        <v>626</v>
      </c>
      <c r="C2" s="290" t="str">
        <f>'SIMUL DB'!X1</f>
        <v xml:space="preserve">8. Connectivity </v>
      </c>
      <c r="G2" s="288"/>
    </row>
    <row r="3" spans="1:26" ht="15.75" customHeight="1" x14ac:dyDescent="0.2">
      <c r="B3" s="291" t="s">
        <v>627</v>
      </c>
      <c r="C3" s="352" t="str">
        <f>'SIMUL DB'!X2</f>
        <v>19. 5G</v>
      </c>
      <c r="G3" s="288"/>
    </row>
    <row r="4" spans="1:26" ht="15.75" customHeight="1" x14ac:dyDescent="0.2">
      <c r="B4" s="289" t="s">
        <v>628</v>
      </c>
      <c r="C4" s="293">
        <f>'Outputs 1'!C3</f>
        <v>554000</v>
      </c>
      <c r="G4" s="288"/>
    </row>
    <row r="5" spans="1:26" ht="15.75" customHeight="1" x14ac:dyDescent="0.2">
      <c r="B5" s="294" t="s">
        <v>629</v>
      </c>
      <c r="C5" s="364">
        <v>1</v>
      </c>
      <c r="G5" s="288"/>
    </row>
    <row r="6" spans="1:26" ht="15.75" customHeight="1" x14ac:dyDescent="0.2">
      <c r="B6" s="13"/>
      <c r="C6" s="170"/>
      <c r="G6" s="288"/>
    </row>
    <row r="7" spans="1:26" ht="15.75" customHeight="1" x14ac:dyDescent="0.2">
      <c r="A7" s="13"/>
      <c r="B7" s="13"/>
      <c r="C7" s="170"/>
      <c r="D7" s="13"/>
      <c r="E7" s="13"/>
      <c r="F7" s="13"/>
      <c r="G7" s="288"/>
      <c r="H7" s="13"/>
      <c r="I7" s="13"/>
      <c r="J7" s="13"/>
      <c r="K7" s="13"/>
      <c r="L7" s="13"/>
      <c r="M7" s="13"/>
      <c r="N7" s="13"/>
      <c r="O7" s="13"/>
      <c r="P7" s="13"/>
      <c r="Q7" s="13"/>
      <c r="R7" s="13"/>
      <c r="S7" s="13"/>
      <c r="T7" s="13"/>
      <c r="U7" s="13"/>
      <c r="V7" s="13"/>
      <c r="W7" s="13"/>
      <c r="X7" s="13"/>
      <c r="Y7" s="13"/>
      <c r="Z7" s="13"/>
    </row>
    <row r="8" spans="1:26" ht="15.75" customHeight="1" x14ac:dyDescent="0.25">
      <c r="A8" s="13"/>
      <c r="B8" s="365" t="str">
        <f>CONCATENATE("Group"," ",C2," / ",C3)</f>
        <v>Group 8. Connectivity  / 19. 5G</v>
      </c>
      <c r="C8" s="395" t="s">
        <v>630</v>
      </c>
      <c r="D8" s="299" t="s">
        <v>631</v>
      </c>
      <c r="E8" s="13"/>
      <c r="F8" s="13"/>
      <c r="G8" s="288"/>
      <c r="H8" s="13"/>
      <c r="I8" s="13"/>
      <c r="J8" s="13"/>
      <c r="K8" s="13"/>
      <c r="L8" s="13"/>
      <c r="M8" s="13"/>
      <c r="N8" s="13"/>
      <c r="O8" s="13"/>
      <c r="P8" s="13"/>
      <c r="Q8" s="13"/>
      <c r="R8" s="13"/>
      <c r="S8" s="13"/>
      <c r="T8" s="13"/>
      <c r="U8" s="13"/>
      <c r="V8" s="13"/>
      <c r="W8" s="13"/>
      <c r="X8" s="13"/>
      <c r="Y8" s="13"/>
      <c r="Z8" s="13"/>
    </row>
    <row r="9" spans="1:26" ht="15.75" customHeight="1" x14ac:dyDescent="0.2">
      <c r="A9" s="13"/>
      <c r="B9" s="178" t="s">
        <v>455</v>
      </c>
      <c r="C9" s="439"/>
      <c r="D9" s="301"/>
      <c r="E9" s="13"/>
      <c r="F9" s="13"/>
      <c r="G9" s="288"/>
      <c r="H9" s="13"/>
      <c r="I9" s="13"/>
      <c r="J9" s="13"/>
      <c r="K9" s="13"/>
      <c r="L9" s="13"/>
      <c r="M9" s="13"/>
      <c r="N9" s="13"/>
      <c r="O9" s="13"/>
      <c r="P9" s="13"/>
      <c r="Q9" s="13"/>
      <c r="R9" s="13"/>
      <c r="S9" s="13"/>
      <c r="T9" s="13"/>
      <c r="U9" s="13"/>
      <c r="V9" s="13"/>
      <c r="W9" s="13"/>
      <c r="X9" s="13"/>
      <c r="Y9" s="13"/>
      <c r="Z9" s="13"/>
    </row>
    <row r="10" spans="1:26" ht="15.75" customHeight="1" x14ac:dyDescent="0.2">
      <c r="A10" s="302"/>
      <c r="B10" s="303" t="s">
        <v>456</v>
      </c>
      <c r="C10" s="304">
        <f t="shared" ref="C10:D10" si="0">$C4</f>
        <v>554000</v>
      </c>
      <c r="D10" s="305">
        <f t="shared" si="0"/>
        <v>554000</v>
      </c>
      <c r="E10" s="302"/>
      <c r="F10" s="302"/>
      <c r="G10" s="306"/>
      <c r="H10" s="302"/>
      <c r="I10" s="302"/>
      <c r="J10" s="302"/>
      <c r="K10" s="302"/>
      <c r="L10" s="302"/>
      <c r="M10" s="302"/>
      <c r="N10" s="302"/>
      <c r="O10" s="302"/>
      <c r="P10" s="302"/>
      <c r="Q10" s="302"/>
      <c r="R10" s="302"/>
      <c r="S10" s="302"/>
      <c r="T10" s="302"/>
      <c r="U10" s="302"/>
      <c r="V10" s="302"/>
      <c r="W10" s="302"/>
      <c r="X10" s="302"/>
      <c r="Y10" s="302"/>
      <c r="Z10" s="302"/>
    </row>
    <row r="11" spans="1:26" ht="15.75" customHeight="1" x14ac:dyDescent="0.2">
      <c r="A11" s="302"/>
      <c r="B11" s="303" t="s">
        <v>457</v>
      </c>
      <c r="C11" s="304">
        <f>C4*C5</f>
        <v>554000</v>
      </c>
      <c r="D11" s="305">
        <f>C4*C5</f>
        <v>554000</v>
      </c>
      <c r="E11" s="302"/>
      <c r="F11" s="302"/>
      <c r="G11" s="306"/>
      <c r="H11" s="302"/>
      <c r="I11" s="302"/>
      <c r="J11" s="302"/>
      <c r="K11" s="302"/>
      <c r="L11" s="302"/>
      <c r="M11" s="302"/>
      <c r="N11" s="302"/>
      <c r="O11" s="302"/>
      <c r="P11" s="302"/>
      <c r="Q11" s="302"/>
      <c r="R11" s="302"/>
      <c r="S11" s="302"/>
      <c r="T11" s="302"/>
      <c r="U11" s="302"/>
      <c r="V11" s="302"/>
      <c r="W11" s="302"/>
      <c r="X11" s="302"/>
      <c r="Y11" s="302"/>
      <c r="Z11" s="302"/>
    </row>
    <row r="12" spans="1:26" ht="15.75" customHeight="1" x14ac:dyDescent="0.2">
      <c r="A12" s="302"/>
      <c r="B12" s="303" t="str">
        <f>CONCATENATE(" ",C45," #")</f>
        <v xml:space="preserve"> 5G antenna #</v>
      </c>
      <c r="C12" s="304">
        <f t="shared" ref="C12:D12" si="1">$H45</f>
        <v>11080</v>
      </c>
      <c r="D12" s="305">
        <f t="shared" si="1"/>
        <v>11080</v>
      </c>
      <c r="E12" s="302"/>
      <c r="F12" s="302"/>
      <c r="G12" s="306"/>
      <c r="H12" s="302"/>
      <c r="I12" s="302"/>
      <c r="J12" s="302"/>
      <c r="K12" s="302"/>
      <c r="L12" s="302"/>
      <c r="M12" s="302"/>
      <c r="N12" s="302"/>
      <c r="O12" s="302"/>
      <c r="P12" s="302"/>
      <c r="Q12" s="302"/>
      <c r="R12" s="302"/>
      <c r="S12" s="302"/>
      <c r="T12" s="302"/>
      <c r="U12" s="302"/>
      <c r="V12" s="302"/>
      <c r="W12" s="302"/>
      <c r="X12" s="302"/>
      <c r="Y12" s="302"/>
      <c r="Z12" s="302"/>
    </row>
    <row r="13" spans="1:26" ht="15.75" customHeight="1" x14ac:dyDescent="0.2">
      <c r="A13" s="13"/>
      <c r="B13" s="178" t="s">
        <v>292</v>
      </c>
      <c r="C13" s="116">
        <f t="shared" ref="C13:D13" si="2">SUM(C14:C15)</f>
        <v>4764400</v>
      </c>
      <c r="D13" s="120">
        <f t="shared" si="2"/>
        <v>9528800</v>
      </c>
      <c r="E13" s="13"/>
      <c r="F13" s="13"/>
      <c r="G13" s="288"/>
      <c r="H13" s="13"/>
      <c r="I13" s="13"/>
      <c r="J13" s="13"/>
      <c r="K13" s="13"/>
      <c r="L13" s="13"/>
      <c r="M13" s="13"/>
      <c r="N13" s="13"/>
      <c r="O13" s="13"/>
      <c r="P13" s="13"/>
      <c r="Q13" s="13"/>
      <c r="R13" s="13"/>
      <c r="S13" s="13"/>
      <c r="T13" s="13"/>
      <c r="U13" s="13"/>
      <c r="V13" s="13"/>
      <c r="W13" s="13"/>
      <c r="X13" s="13"/>
      <c r="Y13" s="13"/>
      <c r="Z13" s="13"/>
    </row>
    <row r="14" spans="1:26" ht="15.75" customHeight="1" x14ac:dyDescent="0.2">
      <c r="A14" s="13"/>
      <c r="B14" s="184" t="s">
        <v>294</v>
      </c>
      <c r="C14" s="106">
        <f t="shared" ref="C14:D14" si="3">D50</f>
        <v>332400</v>
      </c>
      <c r="D14" s="314">
        <f t="shared" si="3"/>
        <v>664800</v>
      </c>
      <c r="E14" s="13"/>
      <c r="F14" s="13"/>
      <c r="G14" s="288"/>
      <c r="H14" s="13"/>
      <c r="I14" s="13"/>
      <c r="J14" s="13"/>
      <c r="K14" s="13"/>
      <c r="L14" s="13"/>
      <c r="M14" s="13"/>
      <c r="N14" s="13"/>
      <c r="O14" s="13"/>
      <c r="P14" s="13"/>
      <c r="Q14" s="13"/>
      <c r="R14" s="13"/>
      <c r="S14" s="13"/>
      <c r="T14" s="13"/>
      <c r="U14" s="13"/>
      <c r="V14" s="13"/>
      <c r="W14" s="13"/>
      <c r="X14" s="13"/>
      <c r="Y14" s="13"/>
      <c r="Z14" s="13"/>
    </row>
    <row r="15" spans="1:26" ht="15.75" customHeight="1" x14ac:dyDescent="0.2">
      <c r="A15" s="13"/>
      <c r="B15" s="315" t="s">
        <v>295</v>
      </c>
      <c r="C15" s="136">
        <f t="shared" ref="C15:D15" si="4">D59</f>
        <v>4432000</v>
      </c>
      <c r="D15" s="316">
        <f t="shared" si="4"/>
        <v>8864000</v>
      </c>
      <c r="E15" s="13"/>
      <c r="F15" s="13"/>
      <c r="G15" s="288"/>
      <c r="H15" s="13"/>
      <c r="I15" s="13"/>
      <c r="J15" s="13"/>
      <c r="K15" s="13"/>
      <c r="L15" s="13"/>
      <c r="M15" s="13"/>
      <c r="N15" s="13"/>
      <c r="O15" s="13"/>
      <c r="P15" s="13"/>
      <c r="Q15" s="13"/>
      <c r="R15" s="13"/>
      <c r="S15" s="13"/>
      <c r="T15" s="13"/>
      <c r="U15" s="13"/>
      <c r="V15" s="13"/>
      <c r="W15" s="13"/>
      <c r="X15" s="13"/>
      <c r="Y15" s="13"/>
      <c r="Z15" s="13"/>
    </row>
    <row r="16" spans="1:26" ht="15.75" customHeight="1" x14ac:dyDescent="0.2">
      <c r="A16" s="13"/>
      <c r="B16" s="317" t="s">
        <v>319</v>
      </c>
      <c r="C16" s="318">
        <f t="shared" ref="C16:D16" si="5">D68*12</f>
        <v>664800</v>
      </c>
      <c r="D16" s="319">
        <f t="shared" si="5"/>
        <v>1329600</v>
      </c>
      <c r="E16" s="13"/>
      <c r="F16" s="13" t="s">
        <v>633</v>
      </c>
      <c r="G16" s="288"/>
      <c r="H16" s="13"/>
      <c r="I16" s="13"/>
      <c r="J16" s="13"/>
      <c r="K16" s="13"/>
      <c r="L16" s="13"/>
      <c r="M16" s="13"/>
      <c r="N16" s="13"/>
      <c r="O16" s="13"/>
      <c r="P16" s="13"/>
      <c r="Q16" s="13"/>
      <c r="R16" s="13"/>
      <c r="S16" s="13"/>
      <c r="T16" s="13"/>
      <c r="U16" s="13"/>
      <c r="V16" s="13"/>
      <c r="W16" s="13"/>
      <c r="X16" s="13"/>
      <c r="Y16" s="13"/>
      <c r="Z16" s="13"/>
    </row>
    <row r="17" spans="1:26" ht="15.75" customHeight="1" x14ac:dyDescent="0.2">
      <c r="A17" s="13"/>
      <c r="B17" s="320" t="s">
        <v>331</v>
      </c>
      <c r="C17" s="321">
        <f t="shared" ref="C17:D17" si="6">D77*12</f>
        <v>0</v>
      </c>
      <c r="D17" s="322">
        <f t="shared" si="6"/>
        <v>0</v>
      </c>
      <c r="E17" s="13"/>
      <c r="F17" s="13"/>
      <c r="G17" s="288"/>
      <c r="H17" s="13"/>
      <c r="I17" s="13"/>
      <c r="J17" s="13"/>
      <c r="K17" s="13"/>
      <c r="L17" s="13"/>
      <c r="M17" s="13"/>
      <c r="N17" s="13"/>
      <c r="O17" s="13"/>
      <c r="P17" s="13"/>
      <c r="Q17" s="13"/>
      <c r="R17" s="13"/>
      <c r="S17" s="13"/>
      <c r="T17" s="13"/>
      <c r="U17" s="13"/>
      <c r="V17" s="13"/>
      <c r="W17" s="13"/>
      <c r="X17" s="13"/>
      <c r="Y17" s="13"/>
      <c r="Z17" s="13"/>
    </row>
    <row r="18" spans="1:26" ht="15.75" hidden="1" customHeight="1" x14ac:dyDescent="0.2">
      <c r="A18" s="13"/>
      <c r="B18" s="323">
        <f t="shared" ref="B18:B22" si="7">C72</f>
        <v>0</v>
      </c>
      <c r="C18" s="106">
        <f t="shared" ref="C18:D18" si="8">D72*12</f>
        <v>0</v>
      </c>
      <c r="D18" s="314">
        <f t="shared" si="8"/>
        <v>0</v>
      </c>
      <c r="E18" s="13"/>
      <c r="F18" s="13"/>
      <c r="G18" s="288"/>
      <c r="H18" s="13"/>
      <c r="I18" s="13"/>
      <c r="J18" s="13"/>
      <c r="K18" s="13"/>
      <c r="L18" s="13"/>
      <c r="M18" s="13"/>
      <c r="N18" s="13"/>
      <c r="O18" s="13"/>
      <c r="P18" s="13"/>
      <c r="Q18" s="13"/>
      <c r="R18" s="13"/>
      <c r="S18" s="13"/>
      <c r="T18" s="13"/>
      <c r="U18" s="13"/>
      <c r="V18" s="13"/>
      <c r="W18" s="13"/>
      <c r="X18" s="13"/>
      <c r="Y18" s="13"/>
      <c r="Z18" s="13"/>
    </row>
    <row r="19" spans="1:26" ht="15.75" hidden="1" customHeight="1" x14ac:dyDescent="0.2">
      <c r="A19" s="13"/>
      <c r="B19" s="323">
        <f t="shared" si="7"/>
        <v>0</v>
      </c>
      <c r="C19" s="106">
        <f t="shared" ref="C19:D19" si="9">D73*12</f>
        <v>0</v>
      </c>
      <c r="D19" s="314">
        <f t="shared" si="9"/>
        <v>0</v>
      </c>
      <c r="E19" s="13"/>
      <c r="F19" s="13"/>
      <c r="G19" s="288"/>
      <c r="H19" s="13"/>
      <c r="I19" s="13"/>
      <c r="J19" s="13"/>
      <c r="K19" s="13"/>
      <c r="L19" s="13"/>
      <c r="M19" s="13"/>
      <c r="N19" s="13"/>
      <c r="O19" s="13"/>
      <c r="P19" s="13"/>
      <c r="Q19" s="13"/>
      <c r="R19" s="13"/>
      <c r="S19" s="13"/>
      <c r="T19" s="13"/>
      <c r="U19" s="13"/>
      <c r="V19" s="13"/>
      <c r="W19" s="13"/>
      <c r="X19" s="13"/>
      <c r="Y19" s="13"/>
      <c r="Z19" s="13"/>
    </row>
    <row r="20" spans="1:26" ht="15.75" hidden="1" customHeight="1" x14ac:dyDescent="0.2">
      <c r="A20" s="13"/>
      <c r="B20" s="323">
        <f t="shared" si="7"/>
        <v>0</v>
      </c>
      <c r="C20" s="106">
        <f t="shared" ref="C20:D20" si="10">D74*12</f>
        <v>0</v>
      </c>
      <c r="D20" s="314">
        <f t="shared" si="10"/>
        <v>0</v>
      </c>
      <c r="E20" s="13"/>
      <c r="F20" s="13"/>
      <c r="G20" s="288"/>
      <c r="H20" s="13"/>
      <c r="I20" s="13"/>
      <c r="J20" s="13"/>
      <c r="K20" s="13"/>
      <c r="L20" s="13"/>
      <c r="M20" s="13"/>
      <c r="N20" s="13"/>
      <c r="O20" s="13"/>
      <c r="P20" s="13"/>
      <c r="Q20" s="13"/>
      <c r="R20" s="13"/>
      <c r="S20" s="13"/>
      <c r="T20" s="13"/>
      <c r="U20" s="13"/>
      <c r="V20" s="13"/>
      <c r="W20" s="13"/>
      <c r="X20" s="13"/>
      <c r="Y20" s="13"/>
      <c r="Z20" s="13"/>
    </row>
    <row r="21" spans="1:26" ht="15.75" hidden="1" customHeight="1" x14ac:dyDescent="0.2">
      <c r="A21" s="13"/>
      <c r="B21" s="323">
        <f t="shared" si="7"/>
        <v>0</v>
      </c>
      <c r="C21" s="106">
        <f t="shared" ref="C21:D21" si="11">D75*12</f>
        <v>0</v>
      </c>
      <c r="D21" s="314">
        <f t="shared" si="11"/>
        <v>0</v>
      </c>
      <c r="E21" s="13"/>
      <c r="F21" s="13"/>
      <c r="G21" s="288"/>
      <c r="H21" s="13"/>
      <c r="I21" s="13"/>
      <c r="J21" s="13"/>
      <c r="K21" s="13"/>
      <c r="L21" s="13"/>
      <c r="M21" s="13"/>
      <c r="N21" s="13"/>
      <c r="O21" s="13"/>
      <c r="P21" s="13"/>
      <c r="Q21" s="13"/>
      <c r="R21" s="13"/>
      <c r="S21" s="13"/>
      <c r="T21" s="13"/>
      <c r="U21" s="13"/>
      <c r="V21" s="13"/>
      <c r="W21" s="13"/>
      <c r="X21" s="13"/>
      <c r="Y21" s="13"/>
      <c r="Z21" s="13"/>
    </row>
    <row r="22" spans="1:26" ht="15.75" customHeight="1" x14ac:dyDescent="0.2">
      <c r="A22" s="13"/>
      <c r="B22" s="449">
        <f t="shared" si="7"/>
        <v>0</v>
      </c>
      <c r="C22" s="136">
        <f t="shared" ref="C22:D22" si="12">D76*12</f>
        <v>0</v>
      </c>
      <c r="D22" s="316">
        <f t="shared" si="12"/>
        <v>0</v>
      </c>
      <c r="E22" s="13"/>
      <c r="F22" s="13"/>
      <c r="G22" s="288"/>
      <c r="H22" s="13"/>
      <c r="I22" s="13"/>
      <c r="J22" s="13"/>
      <c r="K22" s="13"/>
      <c r="L22" s="13"/>
      <c r="M22" s="13"/>
      <c r="N22" s="13"/>
      <c r="O22" s="13"/>
      <c r="P22" s="13"/>
      <c r="Q22" s="13"/>
      <c r="R22" s="13"/>
      <c r="S22" s="13"/>
      <c r="T22" s="13"/>
      <c r="U22" s="13"/>
      <c r="V22" s="13"/>
      <c r="W22" s="13"/>
      <c r="X22" s="13"/>
      <c r="Y22" s="13"/>
      <c r="Z22" s="13"/>
    </row>
    <row r="23" spans="1:26" ht="15.75" customHeight="1" x14ac:dyDescent="0.2">
      <c r="A23" s="13"/>
      <c r="B23" s="324" t="s">
        <v>387</v>
      </c>
      <c r="C23" s="325">
        <f t="shared" ref="C23:D23" si="13">E87*12</f>
        <v>0</v>
      </c>
      <c r="D23" s="363">
        <f t="shared" si="13"/>
        <v>0</v>
      </c>
      <c r="E23" s="13"/>
      <c r="F23" s="13"/>
      <c r="G23" s="288"/>
      <c r="H23" s="13"/>
      <c r="I23" s="13"/>
      <c r="J23" s="13"/>
      <c r="K23" s="13"/>
      <c r="L23" s="13"/>
      <c r="M23" s="13"/>
      <c r="N23" s="13"/>
      <c r="O23" s="13"/>
      <c r="P23" s="13"/>
      <c r="Q23" s="13"/>
      <c r="R23" s="13"/>
      <c r="S23" s="13"/>
      <c r="T23" s="13"/>
      <c r="U23" s="13"/>
      <c r="V23" s="13"/>
      <c r="W23" s="13"/>
      <c r="X23" s="13"/>
      <c r="Y23" s="13"/>
      <c r="Z23" s="13"/>
    </row>
    <row r="24" spans="1:26" ht="15.75" hidden="1" customHeight="1" x14ac:dyDescent="0.2">
      <c r="A24" s="13"/>
      <c r="B24" s="326">
        <f t="shared" ref="B24:B28" si="14">C82</f>
        <v>0</v>
      </c>
      <c r="C24" s="112">
        <f t="shared" ref="C24:D24" si="15">E82*12</f>
        <v>0</v>
      </c>
      <c r="D24" s="327">
        <f t="shared" si="15"/>
        <v>0</v>
      </c>
      <c r="E24" s="13"/>
      <c r="F24" s="13"/>
      <c r="G24" s="288"/>
      <c r="H24" s="13"/>
      <c r="I24" s="13"/>
      <c r="J24" s="13"/>
      <c r="K24" s="13"/>
      <c r="L24" s="13"/>
      <c r="M24" s="13"/>
      <c r="N24" s="13"/>
      <c r="O24" s="13"/>
      <c r="P24" s="13"/>
      <c r="Q24" s="13"/>
      <c r="R24" s="13"/>
      <c r="S24" s="13"/>
      <c r="T24" s="13"/>
      <c r="U24" s="13"/>
      <c r="V24" s="13"/>
      <c r="W24" s="13"/>
      <c r="X24" s="13"/>
      <c r="Y24" s="13"/>
      <c r="Z24" s="13"/>
    </row>
    <row r="25" spans="1:26" ht="15.75" hidden="1" customHeight="1" x14ac:dyDescent="0.2">
      <c r="A25" s="13"/>
      <c r="B25" s="370">
        <f t="shared" si="14"/>
        <v>0</v>
      </c>
      <c r="C25" s="112">
        <f t="shared" ref="C25:D25" si="16">E83*12</f>
        <v>0</v>
      </c>
      <c r="D25" s="327">
        <f t="shared" si="16"/>
        <v>0</v>
      </c>
      <c r="E25" s="13"/>
      <c r="F25" s="13"/>
      <c r="G25" s="288"/>
      <c r="H25" s="13"/>
      <c r="I25" s="13"/>
      <c r="J25" s="13"/>
      <c r="K25" s="13"/>
      <c r="L25" s="13"/>
      <c r="M25" s="13"/>
      <c r="N25" s="13"/>
      <c r="O25" s="13"/>
      <c r="P25" s="13"/>
      <c r="Q25" s="13"/>
      <c r="R25" s="13"/>
      <c r="S25" s="13"/>
      <c r="T25" s="13"/>
      <c r="U25" s="13"/>
      <c r="V25" s="13"/>
      <c r="W25" s="13"/>
      <c r="X25" s="13"/>
      <c r="Y25" s="13"/>
      <c r="Z25" s="13"/>
    </row>
    <row r="26" spans="1:26" ht="15.75" hidden="1" customHeight="1" x14ac:dyDescent="0.2">
      <c r="A26" s="13"/>
      <c r="B26" s="370">
        <f t="shared" si="14"/>
        <v>0</v>
      </c>
      <c r="C26" s="112">
        <f t="shared" ref="C26:D26" si="17">E84*12</f>
        <v>0</v>
      </c>
      <c r="D26" s="327">
        <f t="shared" si="17"/>
        <v>0</v>
      </c>
      <c r="E26" s="13"/>
      <c r="F26" s="13"/>
      <c r="G26" s="288"/>
      <c r="H26" s="13"/>
      <c r="I26" s="13"/>
      <c r="J26" s="13"/>
      <c r="K26" s="13"/>
      <c r="L26" s="13"/>
      <c r="M26" s="13"/>
      <c r="N26" s="13"/>
      <c r="O26" s="13"/>
      <c r="P26" s="13"/>
      <c r="Q26" s="13"/>
      <c r="R26" s="13"/>
      <c r="S26" s="13"/>
      <c r="T26" s="13"/>
      <c r="U26" s="13"/>
      <c r="V26" s="13"/>
      <c r="W26" s="13"/>
      <c r="X26" s="13"/>
      <c r="Y26" s="13"/>
      <c r="Z26" s="13"/>
    </row>
    <row r="27" spans="1:26" ht="15.75" hidden="1" customHeight="1" x14ac:dyDescent="0.2">
      <c r="A27" s="13"/>
      <c r="B27" s="370">
        <f t="shared" si="14"/>
        <v>0</v>
      </c>
      <c r="C27" s="112">
        <f t="shared" ref="C27:D27" si="18">E85*12</f>
        <v>0</v>
      </c>
      <c r="D27" s="327">
        <f t="shared" si="18"/>
        <v>0</v>
      </c>
      <c r="E27" s="13"/>
      <c r="F27" s="13"/>
      <c r="G27" s="288"/>
      <c r="H27" s="13"/>
      <c r="I27" s="13"/>
      <c r="J27" s="13"/>
      <c r="K27" s="13"/>
      <c r="L27" s="13"/>
      <c r="M27" s="13"/>
      <c r="N27" s="13"/>
      <c r="O27" s="13"/>
      <c r="P27" s="13"/>
      <c r="Q27" s="13"/>
      <c r="R27" s="13"/>
      <c r="S27" s="13"/>
      <c r="T27" s="13"/>
      <c r="U27" s="13"/>
      <c r="V27" s="13"/>
      <c r="W27" s="13"/>
      <c r="X27" s="13"/>
      <c r="Y27" s="13"/>
      <c r="Z27" s="13"/>
    </row>
    <row r="28" spans="1:26" ht="15.75" hidden="1" customHeight="1" x14ac:dyDescent="0.2">
      <c r="A28" s="13"/>
      <c r="B28" s="326">
        <f t="shared" si="14"/>
        <v>0</v>
      </c>
      <c r="C28" s="112">
        <f t="shared" ref="C28:D28" si="19">E86*12</f>
        <v>0</v>
      </c>
      <c r="D28" s="327">
        <f t="shared" si="19"/>
        <v>0</v>
      </c>
      <c r="E28" s="13"/>
      <c r="F28" s="13"/>
      <c r="G28" s="288"/>
      <c r="H28" s="13"/>
      <c r="I28" s="13"/>
      <c r="J28" s="13"/>
      <c r="K28" s="13"/>
      <c r="L28" s="13"/>
      <c r="M28" s="13"/>
      <c r="N28" s="13"/>
      <c r="O28" s="13"/>
      <c r="P28" s="13"/>
      <c r="Q28" s="13"/>
      <c r="R28" s="13"/>
      <c r="S28" s="13"/>
      <c r="T28" s="13"/>
      <c r="U28" s="13"/>
      <c r="V28" s="13"/>
      <c r="W28" s="13"/>
      <c r="X28" s="13"/>
      <c r="Y28" s="13"/>
      <c r="Z28" s="13"/>
    </row>
    <row r="29" spans="1:26" ht="15.75" customHeight="1" x14ac:dyDescent="0.2">
      <c r="A29" s="13"/>
      <c r="B29" s="328" t="s">
        <v>537</v>
      </c>
      <c r="C29" s="329">
        <f t="shared" ref="C29:D29" si="20">C23+C17-C16</f>
        <v>-664800</v>
      </c>
      <c r="D29" s="330">
        <f t="shared" si="20"/>
        <v>-1329600</v>
      </c>
      <c r="E29" s="13"/>
      <c r="F29" s="13"/>
      <c r="G29" s="288"/>
      <c r="H29" s="13"/>
      <c r="I29" s="13"/>
      <c r="J29" s="13"/>
      <c r="K29" s="13"/>
      <c r="L29" s="13"/>
      <c r="M29" s="13"/>
      <c r="N29" s="13"/>
      <c r="O29" s="13"/>
      <c r="P29" s="13"/>
      <c r="Q29" s="13"/>
      <c r="R29" s="13"/>
      <c r="S29" s="13"/>
      <c r="T29" s="13"/>
      <c r="U29" s="13"/>
      <c r="V29" s="13"/>
      <c r="W29" s="13"/>
      <c r="X29" s="13"/>
      <c r="Y29" s="13"/>
      <c r="Z29" s="13"/>
    </row>
    <row r="30" spans="1:26" ht="15.75" customHeight="1" x14ac:dyDescent="0.2">
      <c r="A30" s="13"/>
      <c r="B30" s="324" t="s">
        <v>538</v>
      </c>
      <c r="C30" s="325">
        <f t="shared" ref="C30:D30" si="21">E97*12</f>
        <v>0</v>
      </c>
      <c r="D30" s="363">
        <f t="shared" si="21"/>
        <v>0</v>
      </c>
      <c r="E30" s="13"/>
      <c r="F30" s="13"/>
      <c r="G30" s="288"/>
      <c r="H30" s="13"/>
      <c r="I30" s="13"/>
      <c r="J30" s="13"/>
      <c r="K30" s="13"/>
      <c r="L30" s="13"/>
      <c r="M30" s="13"/>
      <c r="N30" s="13"/>
      <c r="O30" s="13"/>
      <c r="P30" s="13"/>
      <c r="Q30" s="13"/>
      <c r="R30" s="13"/>
      <c r="S30" s="13"/>
      <c r="T30" s="13"/>
      <c r="U30" s="13"/>
      <c r="V30" s="13"/>
      <c r="W30" s="13"/>
      <c r="X30" s="13"/>
      <c r="Y30" s="13"/>
      <c r="Z30" s="13"/>
    </row>
    <row r="31" spans="1:26" ht="15.75" hidden="1" customHeight="1" x14ac:dyDescent="0.2">
      <c r="A31" s="13"/>
      <c r="B31" s="331">
        <f t="shared" ref="B31:B35" si="22">C92</f>
        <v>0</v>
      </c>
      <c r="C31" s="106">
        <f t="shared" ref="C31:D31" si="23">E92*12</f>
        <v>0</v>
      </c>
      <c r="D31" s="314">
        <f t="shared" si="23"/>
        <v>0</v>
      </c>
      <c r="E31" s="13"/>
      <c r="F31" s="13"/>
      <c r="G31" s="288"/>
      <c r="H31" s="13"/>
      <c r="I31" s="13"/>
      <c r="J31" s="13"/>
      <c r="K31" s="13"/>
      <c r="L31" s="13"/>
      <c r="M31" s="13"/>
      <c r="N31" s="13"/>
      <c r="O31" s="13"/>
      <c r="P31" s="13"/>
      <c r="Q31" s="13"/>
      <c r="R31" s="13"/>
      <c r="S31" s="13"/>
      <c r="T31" s="13"/>
      <c r="U31" s="13"/>
      <c r="V31" s="13"/>
      <c r="W31" s="13"/>
      <c r="X31" s="13"/>
      <c r="Y31" s="13"/>
      <c r="Z31" s="13"/>
    </row>
    <row r="32" spans="1:26" ht="15.75" hidden="1" customHeight="1" x14ac:dyDescent="0.2">
      <c r="A32" s="13"/>
      <c r="B32" s="331">
        <f t="shared" si="22"/>
        <v>0</v>
      </c>
      <c r="C32" s="106">
        <f t="shared" ref="C32:D32" si="24">E93*12</f>
        <v>0</v>
      </c>
      <c r="D32" s="314">
        <f t="shared" si="24"/>
        <v>0</v>
      </c>
      <c r="E32" s="13"/>
      <c r="F32" s="13"/>
      <c r="G32" s="288"/>
      <c r="H32" s="13"/>
      <c r="I32" s="13"/>
      <c r="J32" s="13"/>
      <c r="K32" s="13"/>
      <c r="L32" s="13"/>
      <c r="M32" s="13"/>
      <c r="N32" s="13"/>
      <c r="O32" s="13"/>
      <c r="P32" s="13"/>
      <c r="Q32" s="13"/>
      <c r="R32" s="13"/>
      <c r="S32" s="13"/>
      <c r="T32" s="13"/>
      <c r="U32" s="13"/>
      <c r="V32" s="13"/>
      <c r="W32" s="13"/>
      <c r="X32" s="13"/>
      <c r="Y32" s="13"/>
      <c r="Z32" s="13"/>
    </row>
    <row r="33" spans="1:26" ht="15.75" hidden="1" customHeight="1" x14ac:dyDescent="0.2">
      <c r="A33" s="13"/>
      <c r="B33" s="331">
        <f t="shared" si="22"/>
        <v>0</v>
      </c>
      <c r="C33" s="106">
        <f t="shared" ref="C33:D33" si="25">E94*12</f>
        <v>0</v>
      </c>
      <c r="D33" s="314">
        <f t="shared" si="25"/>
        <v>0</v>
      </c>
      <c r="E33" s="13"/>
      <c r="F33" s="13"/>
      <c r="G33" s="288"/>
      <c r="H33" s="13"/>
      <c r="I33" s="13"/>
      <c r="J33" s="13"/>
      <c r="K33" s="13"/>
      <c r="L33" s="13"/>
      <c r="M33" s="13"/>
      <c r="N33" s="13"/>
      <c r="O33" s="13"/>
      <c r="P33" s="13"/>
      <c r="Q33" s="13"/>
      <c r="R33" s="13"/>
      <c r="S33" s="13"/>
      <c r="T33" s="13"/>
      <c r="U33" s="13"/>
      <c r="V33" s="13"/>
      <c r="W33" s="13"/>
      <c r="X33" s="13"/>
      <c r="Y33" s="13"/>
      <c r="Z33" s="13"/>
    </row>
    <row r="34" spans="1:26" ht="15.75" hidden="1" customHeight="1" x14ac:dyDescent="0.2">
      <c r="A34" s="13"/>
      <c r="B34" s="331">
        <f t="shared" si="22"/>
        <v>0</v>
      </c>
      <c r="C34" s="106">
        <f t="shared" ref="C34:D34" si="26">E95*12</f>
        <v>0</v>
      </c>
      <c r="D34" s="314">
        <f t="shared" si="26"/>
        <v>0</v>
      </c>
      <c r="E34" s="13"/>
      <c r="F34" s="13"/>
      <c r="G34" s="288"/>
      <c r="H34" s="13"/>
      <c r="I34" s="13"/>
      <c r="J34" s="13"/>
      <c r="K34" s="13"/>
      <c r="L34" s="13"/>
      <c r="M34" s="13"/>
      <c r="N34" s="13"/>
      <c r="O34" s="13"/>
      <c r="P34" s="13"/>
      <c r="Q34" s="13"/>
      <c r="R34" s="13"/>
      <c r="S34" s="13"/>
      <c r="T34" s="13"/>
      <c r="U34" s="13"/>
      <c r="V34" s="13"/>
      <c r="W34" s="13"/>
      <c r="X34" s="13"/>
      <c r="Y34" s="13"/>
      <c r="Z34" s="13"/>
    </row>
    <row r="35" spans="1:26" ht="15.75" hidden="1" customHeight="1" x14ac:dyDescent="0.2">
      <c r="A35" s="13"/>
      <c r="B35" s="122">
        <f t="shared" si="22"/>
        <v>0</v>
      </c>
      <c r="C35" s="136">
        <f t="shared" ref="C35:D35" si="27">E96*12</f>
        <v>0</v>
      </c>
      <c r="D35" s="316">
        <f t="shared" si="27"/>
        <v>0</v>
      </c>
      <c r="E35" s="13"/>
      <c r="F35" s="13"/>
      <c r="G35" s="288"/>
      <c r="H35" s="13"/>
      <c r="I35" s="13"/>
      <c r="J35" s="13"/>
      <c r="K35" s="13"/>
      <c r="L35" s="13"/>
      <c r="M35" s="13"/>
      <c r="N35" s="13"/>
      <c r="O35" s="13"/>
      <c r="P35" s="13"/>
      <c r="Q35" s="13"/>
      <c r="R35" s="13"/>
      <c r="S35" s="13"/>
      <c r="T35" s="13"/>
      <c r="U35" s="13"/>
      <c r="V35" s="13"/>
      <c r="W35" s="13"/>
      <c r="X35" s="13"/>
      <c r="Y35" s="13"/>
      <c r="Z35" s="13"/>
    </row>
    <row r="36" spans="1:26" ht="15.75" customHeight="1" x14ac:dyDescent="0.2">
      <c r="A36" s="13"/>
      <c r="B36" s="332" t="s">
        <v>543</v>
      </c>
      <c r="C36" s="333">
        <f t="shared" ref="C36:D36" si="28">C29+C30</f>
        <v>-664800</v>
      </c>
      <c r="D36" s="334">
        <f t="shared" si="28"/>
        <v>-1329600</v>
      </c>
      <c r="E36" s="13"/>
      <c r="F36" s="13"/>
      <c r="G36" s="288"/>
      <c r="H36" s="13"/>
      <c r="I36" s="13"/>
      <c r="J36" s="13"/>
      <c r="K36" s="13"/>
      <c r="L36" s="13"/>
      <c r="M36" s="13"/>
      <c r="N36" s="13"/>
      <c r="O36" s="13"/>
      <c r="P36" s="13"/>
      <c r="Q36" s="13"/>
      <c r="R36" s="13"/>
      <c r="S36" s="13"/>
      <c r="T36" s="13"/>
      <c r="U36" s="13"/>
      <c r="V36" s="13"/>
      <c r="W36" s="13"/>
      <c r="X36" s="13"/>
      <c r="Y36" s="13"/>
      <c r="Z36" s="13"/>
    </row>
    <row r="37" spans="1:26" ht="15.75" customHeight="1" x14ac:dyDescent="0.2">
      <c r="A37" s="13"/>
      <c r="B37" s="335" t="s">
        <v>635</v>
      </c>
      <c r="C37" s="116"/>
      <c r="D37" s="120"/>
      <c r="E37" s="13"/>
      <c r="F37" s="13"/>
      <c r="G37" s="288"/>
      <c r="H37" s="13"/>
      <c r="I37" s="13"/>
      <c r="J37" s="13"/>
      <c r="K37" s="13"/>
      <c r="L37" s="13"/>
      <c r="M37" s="13"/>
      <c r="N37" s="13"/>
      <c r="O37" s="13"/>
      <c r="P37" s="13"/>
      <c r="Q37" s="13"/>
      <c r="R37" s="13"/>
      <c r="S37" s="13"/>
      <c r="T37" s="13"/>
      <c r="U37" s="13"/>
      <c r="V37" s="13"/>
      <c r="W37" s="13"/>
      <c r="X37" s="13"/>
      <c r="Y37" s="13"/>
      <c r="Z37" s="13"/>
    </row>
    <row r="38" spans="1:26" ht="15.75" customHeight="1" x14ac:dyDescent="0.2">
      <c r="A38" s="13"/>
      <c r="B38" s="336" t="s">
        <v>637</v>
      </c>
      <c r="C38" s="337">
        <f t="shared" ref="C38:D38" si="29">C13/$C11</f>
        <v>8.6</v>
      </c>
      <c r="D38" s="338">
        <f t="shared" si="29"/>
        <v>17.2</v>
      </c>
      <c r="E38" s="13"/>
      <c r="F38" s="13"/>
      <c r="G38" s="288"/>
      <c r="H38" s="13"/>
      <c r="I38" s="13"/>
      <c r="J38" s="13"/>
      <c r="K38" s="13"/>
      <c r="L38" s="13"/>
      <c r="M38" s="13"/>
      <c r="N38" s="13"/>
      <c r="O38" s="13"/>
      <c r="P38" s="13"/>
      <c r="Q38" s="13"/>
      <c r="R38" s="13"/>
      <c r="S38" s="13"/>
      <c r="T38" s="13"/>
      <c r="U38" s="13"/>
      <c r="V38" s="13"/>
      <c r="W38" s="13"/>
      <c r="X38" s="13"/>
      <c r="Y38" s="13"/>
      <c r="Z38" s="13"/>
    </row>
    <row r="39" spans="1:26" ht="15.75" customHeight="1" x14ac:dyDescent="0.2">
      <c r="A39" s="13"/>
      <c r="B39" s="336" t="s">
        <v>644</v>
      </c>
      <c r="C39" s="339">
        <f t="shared" ref="C39:D39" si="30">C29/C13</f>
        <v>-0.13953488372093023</v>
      </c>
      <c r="D39" s="340">
        <f t="shared" si="30"/>
        <v>-0.13953488372093023</v>
      </c>
      <c r="E39" s="13"/>
      <c r="F39" s="13"/>
      <c r="G39" s="288"/>
      <c r="H39" s="13"/>
      <c r="I39" s="13"/>
      <c r="J39" s="13"/>
      <c r="K39" s="13"/>
      <c r="L39" s="13"/>
      <c r="M39" s="13"/>
      <c r="N39" s="13"/>
      <c r="O39" s="13"/>
      <c r="P39" s="13"/>
      <c r="Q39" s="13"/>
      <c r="R39" s="13"/>
      <c r="S39" s="13"/>
      <c r="T39" s="13"/>
      <c r="U39" s="13"/>
      <c r="V39" s="13"/>
      <c r="W39" s="13"/>
      <c r="X39" s="13"/>
      <c r="Y39" s="13"/>
      <c r="Z39" s="13"/>
    </row>
    <row r="40" spans="1:26" ht="15.75" customHeight="1" x14ac:dyDescent="0.2">
      <c r="A40" s="13"/>
      <c r="B40" s="341" t="s">
        <v>648</v>
      </c>
      <c r="C40" s="343">
        <f t="shared" ref="C40:D40" si="31">C36/C13</f>
        <v>-0.13953488372093023</v>
      </c>
      <c r="D40" s="344">
        <f t="shared" si="31"/>
        <v>-0.13953488372093023</v>
      </c>
      <c r="E40" s="13"/>
      <c r="F40" s="13"/>
      <c r="G40" s="288"/>
      <c r="H40" s="13"/>
      <c r="I40" s="13"/>
      <c r="J40" s="13"/>
      <c r="K40" s="13"/>
      <c r="L40" s="13"/>
      <c r="M40" s="13"/>
      <c r="N40" s="13"/>
      <c r="O40" s="13"/>
      <c r="P40" s="13"/>
      <c r="Q40" s="13"/>
      <c r="R40" s="13"/>
      <c r="S40" s="13"/>
      <c r="T40" s="13"/>
      <c r="U40" s="13"/>
      <c r="V40" s="13"/>
      <c r="W40" s="13"/>
      <c r="X40" s="13"/>
      <c r="Y40" s="13"/>
      <c r="Z40" s="13"/>
    </row>
    <row r="41" spans="1:26" ht="15.75" customHeight="1" x14ac:dyDescent="0.2">
      <c r="A41" s="13"/>
      <c r="B41" s="13"/>
      <c r="C41" s="13"/>
      <c r="D41" s="13"/>
      <c r="E41" s="13"/>
      <c r="F41" s="13"/>
      <c r="G41" s="288"/>
      <c r="H41" s="13"/>
      <c r="I41" s="13"/>
      <c r="J41" s="13"/>
      <c r="K41" s="13"/>
      <c r="L41" s="13"/>
      <c r="M41" s="13"/>
      <c r="N41" s="13"/>
      <c r="O41" s="13"/>
      <c r="P41" s="13"/>
      <c r="Q41" s="13"/>
      <c r="R41" s="13"/>
      <c r="S41" s="13"/>
      <c r="T41" s="13"/>
      <c r="U41" s="13"/>
      <c r="V41" s="13"/>
      <c r="W41" s="13"/>
      <c r="X41" s="13"/>
      <c r="Y41" s="13"/>
      <c r="Z41" s="13"/>
    </row>
    <row r="42" spans="1:26" ht="15.75" customHeight="1" x14ac:dyDescent="0.2">
      <c r="G42" s="288"/>
    </row>
    <row r="43" spans="1:26" ht="15.75" customHeight="1" x14ac:dyDescent="0.2">
      <c r="A43" s="13"/>
      <c r="B43" s="473" t="s">
        <v>294</v>
      </c>
      <c r="C43" s="475" t="s">
        <v>954</v>
      </c>
      <c r="D43" s="477" t="s">
        <v>294</v>
      </c>
      <c r="E43" s="478"/>
      <c r="F43" s="479" t="s">
        <v>956</v>
      </c>
      <c r="G43" s="480"/>
      <c r="H43" s="481"/>
      <c r="I43" s="477" t="s">
        <v>958</v>
      </c>
      <c r="J43" s="460"/>
      <c r="K43" s="13"/>
      <c r="L43" s="13"/>
      <c r="M43" s="13"/>
      <c r="N43" s="13"/>
      <c r="O43" s="13"/>
      <c r="P43" s="13"/>
      <c r="Q43" s="13"/>
      <c r="R43" s="13"/>
      <c r="S43" s="13"/>
      <c r="T43" s="13"/>
      <c r="U43" s="13"/>
      <c r="V43" s="13"/>
      <c r="W43" s="13"/>
      <c r="X43" s="13"/>
      <c r="Y43" s="13"/>
      <c r="Z43" s="13"/>
    </row>
    <row r="44" spans="1:26" ht="12.75" customHeight="1" x14ac:dyDescent="0.2">
      <c r="A44" s="371"/>
      <c r="B44" s="474"/>
      <c r="C44" s="476"/>
      <c r="D44" s="372" t="s">
        <v>630</v>
      </c>
      <c r="E44" s="373" t="s">
        <v>631</v>
      </c>
      <c r="F44" s="374" t="s">
        <v>960</v>
      </c>
      <c r="G44" s="374" t="s">
        <v>961</v>
      </c>
      <c r="H44" s="375" t="s">
        <v>962</v>
      </c>
      <c r="I44" s="372" t="s">
        <v>630</v>
      </c>
      <c r="J44" s="372" t="s">
        <v>631</v>
      </c>
      <c r="K44" s="371"/>
      <c r="L44" s="371"/>
      <c r="M44" s="371"/>
      <c r="N44" s="371"/>
      <c r="O44" s="371"/>
      <c r="P44" s="371"/>
      <c r="Q44" s="371"/>
      <c r="R44" s="371"/>
      <c r="S44" s="371"/>
      <c r="T44" s="371"/>
      <c r="U44" s="371"/>
      <c r="V44" s="371"/>
      <c r="W44" s="371"/>
      <c r="X44" s="371"/>
      <c r="Y44" s="371"/>
      <c r="Z44" s="371"/>
    </row>
    <row r="45" spans="1:26" ht="15.75" customHeight="1" x14ac:dyDescent="0.2">
      <c r="B45" s="368" t="s">
        <v>35</v>
      </c>
      <c r="C45" s="376" t="str">
        <f>'SIMUL DB'!X3</f>
        <v>5G antenna</v>
      </c>
      <c r="D45" s="377">
        <f t="shared" ref="D45:D49" si="32">H45*I45</f>
        <v>332400</v>
      </c>
      <c r="E45" s="378">
        <f t="shared" ref="E45:E49" si="33">H45*J45</f>
        <v>664800</v>
      </c>
      <c r="F45" s="379">
        <f>'SIMUL DB'!X6</f>
        <v>0.02</v>
      </c>
      <c r="G45" s="366">
        <f t="shared" ref="G45:G49" si="34">$C$4*$C$5</f>
        <v>554000</v>
      </c>
      <c r="H45" s="366">
        <f t="shared" ref="H45:H49" si="35">IF(F45="NA",1,G45*F45)</f>
        <v>11080</v>
      </c>
      <c r="I45" s="380">
        <f>'SIMUL DB'!X7</f>
        <v>30</v>
      </c>
      <c r="J45" s="380">
        <f>'SIMUL DB'!X8</f>
        <v>60</v>
      </c>
    </row>
    <row r="46" spans="1:26" ht="15.75" customHeight="1" x14ac:dyDescent="0.2">
      <c r="B46" s="336" t="s">
        <v>189</v>
      </c>
      <c r="C46" s="381">
        <f>'SIMUL DB'!X15</f>
        <v>0</v>
      </c>
      <c r="D46" s="382">
        <f t="shared" si="32"/>
        <v>0</v>
      </c>
      <c r="E46" s="383">
        <f t="shared" si="33"/>
        <v>0</v>
      </c>
      <c r="F46" s="384">
        <f>'SIMUL DB'!X18</f>
        <v>0</v>
      </c>
      <c r="G46" s="366">
        <f t="shared" si="34"/>
        <v>554000</v>
      </c>
      <c r="H46" s="385">
        <f t="shared" si="35"/>
        <v>0</v>
      </c>
      <c r="I46" s="386">
        <f>'SIMUL DB'!X19</f>
        <v>0</v>
      </c>
      <c r="J46" s="386">
        <f>'SIMUL DB'!X20</f>
        <v>0</v>
      </c>
    </row>
    <row r="47" spans="1:26" ht="15.75" customHeight="1" x14ac:dyDescent="0.2">
      <c r="B47" s="336" t="s">
        <v>254</v>
      </c>
      <c r="C47" s="381">
        <f>'SIMUL DB'!X27</f>
        <v>0</v>
      </c>
      <c r="D47" s="382">
        <f t="shared" si="32"/>
        <v>0</v>
      </c>
      <c r="E47" s="383">
        <f t="shared" si="33"/>
        <v>0</v>
      </c>
      <c r="F47" s="384">
        <f>'SIMUL DB'!X30</f>
        <v>0</v>
      </c>
      <c r="G47" s="366">
        <f t="shared" si="34"/>
        <v>554000</v>
      </c>
      <c r="H47" s="385">
        <f t="shared" si="35"/>
        <v>0</v>
      </c>
      <c r="I47" s="386">
        <f>'SIMUL DB'!X31</f>
        <v>0</v>
      </c>
      <c r="J47" s="386">
        <f>'SIMUL DB'!X32</f>
        <v>0</v>
      </c>
    </row>
    <row r="48" spans="1:26" ht="15.75" customHeight="1" x14ac:dyDescent="0.2">
      <c r="B48" s="336" t="s">
        <v>272</v>
      </c>
      <c r="C48" s="381">
        <f>'SIMUL DB'!X39</f>
        <v>0</v>
      </c>
      <c r="D48" s="382">
        <f t="shared" si="32"/>
        <v>0</v>
      </c>
      <c r="E48" s="383">
        <f t="shared" si="33"/>
        <v>0</v>
      </c>
      <c r="F48" s="384">
        <f>'SIMUL DB'!X42</f>
        <v>0</v>
      </c>
      <c r="G48" s="366">
        <f t="shared" si="34"/>
        <v>554000</v>
      </c>
      <c r="H48" s="385">
        <f t="shared" si="35"/>
        <v>0</v>
      </c>
      <c r="I48" s="386">
        <f>'SIMUL DB'!X43</f>
        <v>0</v>
      </c>
      <c r="J48" s="386">
        <f>'SIMUL DB'!X44</f>
        <v>0</v>
      </c>
    </row>
    <row r="49" spans="1:26" ht="15.75" customHeight="1" x14ac:dyDescent="0.2">
      <c r="B49" s="387" t="s">
        <v>273</v>
      </c>
      <c r="C49" s="381">
        <f>'SIMUL DB'!X51</f>
        <v>0</v>
      </c>
      <c r="D49" s="388">
        <f t="shared" si="32"/>
        <v>0</v>
      </c>
      <c r="E49" s="389">
        <f t="shared" si="33"/>
        <v>0</v>
      </c>
      <c r="F49" s="390">
        <f>'SIMUL DB'!X54</f>
        <v>0</v>
      </c>
      <c r="G49" s="366">
        <f t="shared" si="34"/>
        <v>554000</v>
      </c>
      <c r="H49" s="391">
        <f t="shared" si="35"/>
        <v>0</v>
      </c>
      <c r="I49" s="392">
        <f>'SIMUL DB'!X55</f>
        <v>0</v>
      </c>
      <c r="J49" s="392">
        <f>'SIMUL DB'!X56</f>
        <v>0</v>
      </c>
    </row>
    <row r="50" spans="1:26" ht="15.75" customHeight="1" x14ac:dyDescent="0.2">
      <c r="B50" s="328" t="s">
        <v>989</v>
      </c>
      <c r="C50" s="90"/>
      <c r="D50" s="393">
        <f t="shared" ref="D50:E50" si="36">SUM(D45:D49)</f>
        <v>332400</v>
      </c>
      <c r="E50" s="394">
        <f t="shared" si="36"/>
        <v>664800</v>
      </c>
      <c r="F50" s="90"/>
      <c r="G50" s="90"/>
      <c r="H50" s="90"/>
      <c r="I50" s="395"/>
    </row>
    <row r="51" spans="1:26" ht="15.75" customHeight="1" x14ac:dyDescent="0.2">
      <c r="G51" s="288"/>
    </row>
    <row r="52" spans="1:26" ht="15.75" customHeight="1" x14ac:dyDescent="0.2">
      <c r="A52" s="13"/>
      <c r="B52" s="473" t="s">
        <v>991</v>
      </c>
      <c r="C52" s="475" t="s">
        <v>954</v>
      </c>
      <c r="D52" s="477" t="s">
        <v>295</v>
      </c>
      <c r="E52" s="478"/>
      <c r="F52" s="479" t="s">
        <v>956</v>
      </c>
      <c r="G52" s="480"/>
      <c r="H52" s="481"/>
      <c r="I52" s="477" t="s">
        <v>958</v>
      </c>
      <c r="J52" s="460"/>
      <c r="K52" s="13"/>
      <c r="L52" s="13"/>
      <c r="M52" s="13"/>
      <c r="N52" s="13"/>
      <c r="O52" s="13"/>
      <c r="P52" s="13"/>
      <c r="Q52" s="13"/>
      <c r="R52" s="13"/>
      <c r="S52" s="13"/>
      <c r="T52" s="13"/>
      <c r="U52" s="13"/>
      <c r="V52" s="13"/>
      <c r="W52" s="13"/>
      <c r="X52" s="13"/>
      <c r="Y52" s="13"/>
      <c r="Z52" s="13"/>
    </row>
    <row r="53" spans="1:26" ht="12.75" customHeight="1" x14ac:dyDescent="0.2">
      <c r="A53" s="13"/>
      <c r="B53" s="474"/>
      <c r="C53" s="476"/>
      <c r="D53" s="372" t="s">
        <v>630</v>
      </c>
      <c r="E53" s="373" t="s">
        <v>631</v>
      </c>
      <c r="F53" s="374" t="s">
        <v>960</v>
      </c>
      <c r="G53" s="374" t="s">
        <v>961</v>
      </c>
      <c r="H53" s="375" t="s">
        <v>962</v>
      </c>
      <c r="I53" s="372" t="s">
        <v>630</v>
      </c>
      <c r="J53" s="372" t="s">
        <v>631</v>
      </c>
      <c r="K53" s="13"/>
      <c r="L53" s="13"/>
      <c r="M53" s="13"/>
      <c r="N53" s="13"/>
      <c r="O53" s="13"/>
      <c r="P53" s="13"/>
      <c r="Q53" s="13"/>
      <c r="R53" s="13"/>
      <c r="S53" s="13"/>
      <c r="T53" s="13"/>
      <c r="U53" s="13"/>
      <c r="V53" s="13"/>
      <c r="W53" s="13"/>
      <c r="X53" s="13"/>
      <c r="Y53" s="13"/>
      <c r="Z53" s="13"/>
    </row>
    <row r="54" spans="1:26" ht="15.75" customHeight="1" x14ac:dyDescent="0.2">
      <c r="B54" s="368" t="s">
        <v>35</v>
      </c>
      <c r="C54" s="376" t="str">
        <f>'SIMUL DB'!X63</f>
        <v>Installation of the antenna</v>
      </c>
      <c r="D54" s="377">
        <f t="shared" ref="D54:D58" si="37">H54*I54</f>
        <v>4432000</v>
      </c>
      <c r="E54" s="378">
        <f t="shared" ref="E54:E58" si="38">H54*J54</f>
        <v>8864000</v>
      </c>
      <c r="F54" s="379">
        <f>'SIMUL DB'!X65</f>
        <v>0.02</v>
      </c>
      <c r="G54" s="366">
        <f t="shared" ref="G54:G58" si="39">$C$4*$C$5</f>
        <v>554000</v>
      </c>
      <c r="H54" s="366">
        <f t="shared" ref="H54:H58" si="40">IF(F54="NA",1,G54*F54)</f>
        <v>11080</v>
      </c>
      <c r="I54" s="380">
        <f>'SIMUL DB'!X66</f>
        <v>400</v>
      </c>
      <c r="J54" s="380">
        <f>'SIMUL DB'!X67</f>
        <v>800</v>
      </c>
    </row>
    <row r="55" spans="1:26" ht="15.75" customHeight="1" x14ac:dyDescent="0.2">
      <c r="B55" s="336" t="s">
        <v>189</v>
      </c>
      <c r="C55" s="376">
        <f>'SIMUL DB'!X74</f>
        <v>0</v>
      </c>
      <c r="D55" s="382">
        <f t="shared" si="37"/>
        <v>0</v>
      </c>
      <c r="E55" s="383">
        <f t="shared" si="38"/>
        <v>0</v>
      </c>
      <c r="F55" s="384">
        <f>'SIMUL DB'!X76</f>
        <v>0</v>
      </c>
      <c r="G55" s="366">
        <f t="shared" si="39"/>
        <v>554000</v>
      </c>
      <c r="H55" s="385">
        <f t="shared" si="40"/>
        <v>0</v>
      </c>
      <c r="I55" s="386">
        <f>'SIMUL DB'!X77</f>
        <v>0</v>
      </c>
      <c r="J55" s="386">
        <f>'SIMUL DB'!X78</f>
        <v>0</v>
      </c>
    </row>
    <row r="56" spans="1:26" ht="15.75" customHeight="1" x14ac:dyDescent="0.2">
      <c r="B56" s="336" t="s">
        <v>254</v>
      </c>
      <c r="C56" s="376">
        <f>'SIMUL DB'!X85</f>
        <v>0</v>
      </c>
      <c r="D56" s="382">
        <f t="shared" si="37"/>
        <v>0</v>
      </c>
      <c r="E56" s="383">
        <f t="shared" si="38"/>
        <v>0</v>
      </c>
      <c r="F56" s="384">
        <f>'SIMUL DB'!X87</f>
        <v>0</v>
      </c>
      <c r="G56" s="366">
        <f t="shared" si="39"/>
        <v>554000</v>
      </c>
      <c r="H56" s="385">
        <f t="shared" si="40"/>
        <v>0</v>
      </c>
      <c r="I56" s="386">
        <f>'SIMUL DB'!X88</f>
        <v>0</v>
      </c>
      <c r="J56" s="386">
        <f>'SIMUL DB'!X89</f>
        <v>0</v>
      </c>
    </row>
    <row r="57" spans="1:26" ht="15.75" customHeight="1" x14ac:dyDescent="0.2">
      <c r="B57" s="336" t="s">
        <v>272</v>
      </c>
      <c r="C57" s="376">
        <f>'SIMUL DB'!X96</f>
        <v>0</v>
      </c>
      <c r="D57" s="382">
        <f t="shared" si="37"/>
        <v>0</v>
      </c>
      <c r="E57" s="383">
        <f t="shared" si="38"/>
        <v>0</v>
      </c>
      <c r="F57" s="384">
        <f>'SIMUL DB'!X98</f>
        <v>0</v>
      </c>
      <c r="G57" s="366">
        <f t="shared" si="39"/>
        <v>554000</v>
      </c>
      <c r="H57" s="385">
        <f t="shared" si="40"/>
        <v>0</v>
      </c>
      <c r="I57" s="386">
        <f>'SIMUL DB'!X99</f>
        <v>0</v>
      </c>
      <c r="J57" s="386">
        <f>'SIMUL DB'!X100</f>
        <v>0</v>
      </c>
    </row>
    <row r="58" spans="1:26" ht="15.75" customHeight="1" x14ac:dyDescent="0.2">
      <c r="B58" s="387" t="s">
        <v>273</v>
      </c>
      <c r="C58" s="376">
        <f>'SIMUL DB'!X107</f>
        <v>0</v>
      </c>
      <c r="D58" s="388">
        <f t="shared" si="37"/>
        <v>0</v>
      </c>
      <c r="E58" s="389">
        <f t="shared" si="38"/>
        <v>0</v>
      </c>
      <c r="F58" s="390">
        <f>'SIMUL DB'!X109</f>
        <v>0</v>
      </c>
      <c r="G58" s="366">
        <f t="shared" si="39"/>
        <v>554000</v>
      </c>
      <c r="H58" s="391">
        <f t="shared" si="40"/>
        <v>0</v>
      </c>
      <c r="I58" s="392">
        <f>'SIMUL DB'!X110</f>
        <v>0</v>
      </c>
      <c r="J58" s="392">
        <f>'SIMUL DB'!X111</f>
        <v>0</v>
      </c>
    </row>
    <row r="59" spans="1:26" ht="15.75" customHeight="1" x14ac:dyDescent="0.2">
      <c r="B59" s="328" t="s">
        <v>989</v>
      </c>
      <c r="C59" s="90"/>
      <c r="D59" s="393">
        <f t="shared" ref="D59:E59" si="41">SUM(D54:D58)</f>
        <v>4432000</v>
      </c>
      <c r="E59" s="394">
        <f t="shared" si="41"/>
        <v>8864000</v>
      </c>
      <c r="F59" s="90"/>
      <c r="G59" s="90"/>
      <c r="H59" s="90"/>
      <c r="I59" s="395"/>
    </row>
    <row r="60" spans="1:26" ht="15.75" customHeight="1" x14ac:dyDescent="0.2">
      <c r="G60" s="288"/>
    </row>
    <row r="61" spans="1:26" ht="15.75" customHeight="1" x14ac:dyDescent="0.2">
      <c r="A61" s="13"/>
      <c r="B61" s="473" t="s">
        <v>998</v>
      </c>
      <c r="C61" s="475" t="s">
        <v>954</v>
      </c>
      <c r="D61" s="477" t="s">
        <v>1000</v>
      </c>
      <c r="E61" s="478"/>
      <c r="F61" s="479" t="s">
        <v>956</v>
      </c>
      <c r="G61" s="480"/>
      <c r="H61" s="481"/>
      <c r="I61" s="477" t="s">
        <v>1001</v>
      </c>
      <c r="J61" s="460"/>
      <c r="K61" s="13"/>
      <c r="L61" s="13"/>
      <c r="M61" s="13"/>
      <c r="N61" s="13"/>
      <c r="O61" s="13"/>
      <c r="P61" s="13"/>
      <c r="Q61" s="13"/>
      <c r="R61" s="13"/>
      <c r="S61" s="13"/>
      <c r="T61" s="13"/>
      <c r="U61" s="13"/>
      <c r="V61" s="13"/>
      <c r="W61" s="13"/>
      <c r="X61" s="13"/>
      <c r="Y61" s="13"/>
      <c r="Z61" s="13"/>
    </row>
    <row r="62" spans="1:26" ht="12.75" customHeight="1" x14ac:dyDescent="0.2">
      <c r="A62" s="13"/>
      <c r="B62" s="474"/>
      <c r="C62" s="476"/>
      <c r="D62" s="372" t="s">
        <v>630</v>
      </c>
      <c r="E62" s="373" t="s">
        <v>631</v>
      </c>
      <c r="F62" s="374" t="s">
        <v>960</v>
      </c>
      <c r="G62" s="374" t="s">
        <v>961</v>
      </c>
      <c r="H62" s="375" t="s">
        <v>962</v>
      </c>
      <c r="I62" s="372" t="s">
        <v>630</v>
      </c>
      <c r="J62" s="372" t="s">
        <v>631</v>
      </c>
      <c r="K62" s="13"/>
      <c r="L62" s="13"/>
      <c r="M62" s="13"/>
      <c r="N62" s="13"/>
      <c r="O62" s="13"/>
      <c r="P62" s="13"/>
      <c r="Q62" s="13"/>
      <c r="R62" s="13"/>
      <c r="S62" s="13"/>
      <c r="T62" s="13"/>
      <c r="U62" s="13"/>
      <c r="V62" s="13"/>
      <c r="W62" s="13"/>
      <c r="X62" s="13"/>
      <c r="Y62" s="13"/>
      <c r="Z62" s="13"/>
    </row>
    <row r="63" spans="1:26" ht="15.75" customHeight="1" x14ac:dyDescent="0.2">
      <c r="B63" s="368" t="s">
        <v>35</v>
      </c>
      <c r="C63" s="376" t="str">
        <f>'SIMUL DB'!X118</f>
        <v>Maintenance of the Antenna</v>
      </c>
      <c r="D63" s="377">
        <f t="shared" ref="D63:D67" si="42">H63*I63</f>
        <v>55400</v>
      </c>
      <c r="E63" s="378">
        <f t="shared" ref="E63:E67" si="43">H63*J63</f>
        <v>110800</v>
      </c>
      <c r="F63" s="384">
        <f>'SIMUL DB'!X120</f>
        <v>0.02</v>
      </c>
      <c r="G63" s="366">
        <f t="shared" ref="G63:G67" si="44">$C$4*$C$5</f>
        <v>554000</v>
      </c>
      <c r="H63" s="366">
        <f t="shared" ref="H63:H67" si="45">IF(F63="NA",1,G63*F63)</f>
        <v>11080</v>
      </c>
      <c r="I63" s="380">
        <f>'SIMUL DB'!X121</f>
        <v>5</v>
      </c>
      <c r="J63" s="380">
        <f>'SIMUL DB'!X122</f>
        <v>10</v>
      </c>
    </row>
    <row r="64" spans="1:26" ht="15.75" customHeight="1" x14ac:dyDescent="0.2">
      <c r="B64" s="336" t="s">
        <v>189</v>
      </c>
      <c r="C64" s="381">
        <f>'SIMUL DB'!X129</f>
        <v>0</v>
      </c>
      <c r="D64" s="382">
        <f t="shared" si="42"/>
        <v>0</v>
      </c>
      <c r="E64" s="383">
        <f t="shared" si="43"/>
        <v>0</v>
      </c>
      <c r="F64" s="384">
        <f>'SIMUL DB'!X131</f>
        <v>0</v>
      </c>
      <c r="G64" s="366">
        <f t="shared" si="44"/>
        <v>554000</v>
      </c>
      <c r="H64" s="385">
        <f t="shared" si="45"/>
        <v>0</v>
      </c>
      <c r="I64" s="386">
        <f>'SIMUL DB'!X132</f>
        <v>0</v>
      </c>
      <c r="J64" s="386">
        <f>'SIMUL DB'!X133</f>
        <v>0</v>
      </c>
    </row>
    <row r="65" spans="1:26" ht="15.75" customHeight="1" x14ac:dyDescent="0.2">
      <c r="B65" s="336" t="s">
        <v>254</v>
      </c>
      <c r="C65" s="376">
        <f>'SIMUL DB'!X140</f>
        <v>0</v>
      </c>
      <c r="D65" s="382">
        <f t="shared" si="42"/>
        <v>0</v>
      </c>
      <c r="E65" s="383">
        <f t="shared" si="43"/>
        <v>0</v>
      </c>
      <c r="F65" s="384">
        <f>'SIMUL DB'!X142</f>
        <v>0</v>
      </c>
      <c r="G65" s="366">
        <f t="shared" si="44"/>
        <v>554000</v>
      </c>
      <c r="H65" s="385">
        <f t="shared" si="45"/>
        <v>0</v>
      </c>
      <c r="I65" s="386">
        <f>'SIMUL DB'!X143</f>
        <v>0</v>
      </c>
      <c r="J65" s="386">
        <f>'SIMUL DB'!X144</f>
        <v>0</v>
      </c>
    </row>
    <row r="66" spans="1:26" ht="15.75" customHeight="1" x14ac:dyDescent="0.2">
      <c r="B66" s="336" t="s">
        <v>272</v>
      </c>
      <c r="C66" s="376">
        <f>'SIMUL DB'!X151</f>
        <v>0</v>
      </c>
      <c r="D66" s="382">
        <f t="shared" si="42"/>
        <v>0</v>
      </c>
      <c r="E66" s="383">
        <f t="shared" si="43"/>
        <v>0</v>
      </c>
      <c r="F66" s="384">
        <f>'SIMUL DB'!X153</f>
        <v>0</v>
      </c>
      <c r="G66" s="366">
        <f t="shared" si="44"/>
        <v>554000</v>
      </c>
      <c r="H66" s="385">
        <f t="shared" si="45"/>
        <v>0</v>
      </c>
      <c r="I66" s="386">
        <f>'SIMUL DB'!X154</f>
        <v>0</v>
      </c>
      <c r="J66" s="386">
        <f>'SIMUL DB'!X155</f>
        <v>0</v>
      </c>
    </row>
    <row r="67" spans="1:26" ht="15.75" customHeight="1" x14ac:dyDescent="0.2">
      <c r="B67" s="387" t="s">
        <v>273</v>
      </c>
      <c r="C67" s="381">
        <f>'SIMUL DB'!X162</f>
        <v>0</v>
      </c>
      <c r="D67" s="388">
        <f t="shared" si="42"/>
        <v>0</v>
      </c>
      <c r="E67" s="389">
        <f t="shared" si="43"/>
        <v>0</v>
      </c>
      <c r="F67" s="390">
        <f>'SIMUL DB'!X164</f>
        <v>0</v>
      </c>
      <c r="G67" s="366">
        <f t="shared" si="44"/>
        <v>554000</v>
      </c>
      <c r="H67" s="391">
        <f t="shared" si="45"/>
        <v>0</v>
      </c>
      <c r="I67" s="392">
        <f>'SIMUL DB'!X165</f>
        <v>0</v>
      </c>
      <c r="J67" s="392">
        <f>'SIMUL DB'!X166</f>
        <v>0</v>
      </c>
    </row>
    <row r="68" spans="1:26" ht="15.75" customHeight="1" x14ac:dyDescent="0.2">
      <c r="B68" s="328" t="s">
        <v>989</v>
      </c>
      <c r="C68" s="90"/>
      <c r="D68" s="393">
        <f t="shared" ref="D68:E68" si="46">SUM(D63:D67)</f>
        <v>55400</v>
      </c>
      <c r="E68" s="394">
        <f t="shared" si="46"/>
        <v>110800</v>
      </c>
      <c r="F68" s="90"/>
      <c r="G68" s="90"/>
      <c r="H68" s="90"/>
      <c r="I68" s="395"/>
    </row>
    <row r="69" spans="1:26" ht="15.75" customHeight="1" x14ac:dyDescent="0.2">
      <c r="G69" s="288"/>
    </row>
    <row r="70" spans="1:26" ht="15.75" customHeight="1" x14ac:dyDescent="0.2">
      <c r="A70" s="13"/>
      <c r="B70" s="473" t="s">
        <v>1007</v>
      </c>
      <c r="C70" s="475" t="s">
        <v>954</v>
      </c>
      <c r="D70" s="477" t="s">
        <v>1008</v>
      </c>
      <c r="E70" s="478"/>
      <c r="F70" s="479" t="s">
        <v>956</v>
      </c>
      <c r="G70" s="480"/>
      <c r="H70" s="481"/>
      <c r="I70" s="477" t="s">
        <v>1009</v>
      </c>
      <c r="J70" s="460"/>
      <c r="K70" s="13"/>
      <c r="L70" s="13"/>
      <c r="M70" s="13"/>
      <c r="N70" s="13"/>
      <c r="O70" s="13"/>
      <c r="P70" s="13"/>
      <c r="Q70" s="13"/>
      <c r="R70" s="13"/>
      <c r="S70" s="13"/>
      <c r="T70" s="13"/>
      <c r="U70" s="13"/>
      <c r="V70" s="13"/>
      <c r="W70" s="13"/>
      <c r="X70" s="13"/>
      <c r="Y70" s="13"/>
      <c r="Z70" s="13"/>
    </row>
    <row r="71" spans="1:26" ht="12.75" customHeight="1" x14ac:dyDescent="0.2">
      <c r="A71" s="13"/>
      <c r="B71" s="474"/>
      <c r="C71" s="476"/>
      <c r="D71" s="372" t="s">
        <v>630</v>
      </c>
      <c r="E71" s="373" t="s">
        <v>631</v>
      </c>
      <c r="F71" s="374" t="s">
        <v>960</v>
      </c>
      <c r="G71" s="374" t="s">
        <v>961</v>
      </c>
      <c r="H71" s="375" t="s">
        <v>962</v>
      </c>
      <c r="I71" s="372" t="s">
        <v>630</v>
      </c>
      <c r="J71" s="372" t="s">
        <v>631</v>
      </c>
      <c r="K71" s="13"/>
      <c r="L71" s="13"/>
      <c r="M71" s="13"/>
      <c r="N71" s="13"/>
      <c r="O71" s="13"/>
      <c r="P71" s="13"/>
      <c r="Q71" s="13"/>
      <c r="R71" s="13"/>
      <c r="S71" s="13"/>
      <c r="T71" s="13"/>
      <c r="U71" s="13"/>
      <c r="V71" s="13"/>
      <c r="W71" s="13"/>
      <c r="X71" s="13"/>
      <c r="Y71" s="13"/>
      <c r="Z71" s="13"/>
    </row>
    <row r="72" spans="1:26" ht="15.75" customHeight="1" x14ac:dyDescent="0.2">
      <c r="B72" s="368" t="s">
        <v>35</v>
      </c>
      <c r="C72" s="381">
        <f>'SIMUL DB'!X173</f>
        <v>0</v>
      </c>
      <c r="D72" s="377">
        <f t="shared" ref="D72:D76" si="47">H72*I72</f>
        <v>0</v>
      </c>
      <c r="E72" s="378">
        <f t="shared" ref="E72:E76" si="48">H72*J72</f>
        <v>0</v>
      </c>
      <c r="F72" s="379">
        <f>'SIMUL DB'!X175</f>
        <v>0</v>
      </c>
      <c r="G72" s="366">
        <f t="shared" ref="G72:G76" si="49">$C$4*$C$5</f>
        <v>554000</v>
      </c>
      <c r="H72" s="366">
        <f t="shared" ref="H72:H76" si="50">IF(F72="NA",1,G72*F72)</f>
        <v>0</v>
      </c>
      <c r="I72" s="380">
        <f>'SIMUL DB'!X176</f>
        <v>0</v>
      </c>
      <c r="J72" s="380">
        <f>'SIMUL DB'!X177</f>
        <v>0</v>
      </c>
    </row>
    <row r="73" spans="1:26" ht="15.75" customHeight="1" x14ac:dyDescent="0.2">
      <c r="B73" s="336" t="s">
        <v>189</v>
      </c>
      <c r="C73" s="381">
        <f>'SIMUL DB'!X184</f>
        <v>0</v>
      </c>
      <c r="D73" s="382">
        <f t="shared" si="47"/>
        <v>0</v>
      </c>
      <c r="E73" s="383">
        <f t="shared" si="48"/>
        <v>0</v>
      </c>
      <c r="F73" s="384">
        <f>'SIMUL DB'!X186</f>
        <v>0</v>
      </c>
      <c r="G73" s="366">
        <f t="shared" si="49"/>
        <v>554000</v>
      </c>
      <c r="H73" s="385">
        <f t="shared" si="50"/>
        <v>0</v>
      </c>
      <c r="I73" s="386">
        <f>'SIMUL DB'!X187</f>
        <v>0</v>
      </c>
      <c r="J73" s="386">
        <f>'SIMUL DB'!X188</f>
        <v>0</v>
      </c>
    </row>
    <row r="74" spans="1:26" ht="15.75" customHeight="1" x14ac:dyDescent="0.2">
      <c r="B74" s="336" t="s">
        <v>254</v>
      </c>
      <c r="C74" s="376">
        <f>'SIMUL DB'!X195</f>
        <v>0</v>
      </c>
      <c r="D74" s="382">
        <f t="shared" si="47"/>
        <v>0</v>
      </c>
      <c r="E74" s="383">
        <f t="shared" si="48"/>
        <v>0</v>
      </c>
      <c r="F74" s="384">
        <f>'SIMUL DB'!X197</f>
        <v>0</v>
      </c>
      <c r="G74" s="366">
        <f t="shared" si="49"/>
        <v>554000</v>
      </c>
      <c r="H74" s="385">
        <f t="shared" si="50"/>
        <v>0</v>
      </c>
      <c r="I74" s="386">
        <f>'SIMUL DB'!X198</f>
        <v>0</v>
      </c>
      <c r="J74" s="386">
        <f>'SIMUL DB'!X199</f>
        <v>0</v>
      </c>
    </row>
    <row r="75" spans="1:26" ht="15.75" customHeight="1" x14ac:dyDescent="0.2">
      <c r="B75" s="336" t="s">
        <v>272</v>
      </c>
      <c r="C75" s="376">
        <f>'SIMUL DB'!X206</f>
        <v>0</v>
      </c>
      <c r="D75" s="382">
        <f t="shared" si="47"/>
        <v>0</v>
      </c>
      <c r="E75" s="383">
        <f t="shared" si="48"/>
        <v>0</v>
      </c>
      <c r="F75" s="384">
        <f>'SIMUL DB'!X208</f>
        <v>0</v>
      </c>
      <c r="G75" s="366">
        <f t="shared" si="49"/>
        <v>554000</v>
      </c>
      <c r="H75" s="385">
        <f t="shared" si="50"/>
        <v>0</v>
      </c>
      <c r="I75" s="386">
        <f>'SIMUL DB'!X209</f>
        <v>0</v>
      </c>
      <c r="J75" s="386">
        <f>'SIMUL DB'!X210</f>
        <v>0</v>
      </c>
    </row>
    <row r="76" spans="1:26" ht="15.75" customHeight="1" x14ac:dyDescent="0.2">
      <c r="B76" s="387" t="s">
        <v>273</v>
      </c>
      <c r="C76" s="376">
        <f>'SIMUL DB'!X217</f>
        <v>0</v>
      </c>
      <c r="D76" s="388">
        <f t="shared" si="47"/>
        <v>0</v>
      </c>
      <c r="E76" s="389">
        <f t="shared" si="48"/>
        <v>0</v>
      </c>
      <c r="F76" s="390">
        <f>'SIMUL DB'!X219</f>
        <v>0</v>
      </c>
      <c r="G76" s="366">
        <f t="shared" si="49"/>
        <v>554000</v>
      </c>
      <c r="H76" s="391">
        <f t="shared" si="50"/>
        <v>0</v>
      </c>
      <c r="I76" s="392">
        <f>'SIMUL DB'!X220</f>
        <v>0</v>
      </c>
      <c r="J76" s="392">
        <f>'SIMUL DB'!X221</f>
        <v>0</v>
      </c>
    </row>
    <row r="77" spans="1:26" ht="15.75" customHeight="1" x14ac:dyDescent="0.2">
      <c r="B77" s="328" t="s">
        <v>989</v>
      </c>
      <c r="C77" s="90"/>
      <c r="D77" s="393">
        <f t="shared" ref="D77:E77" si="51">SUM(D72:D76)</f>
        <v>0</v>
      </c>
      <c r="E77" s="394">
        <f t="shared" si="51"/>
        <v>0</v>
      </c>
      <c r="F77" s="90"/>
      <c r="G77" s="90"/>
      <c r="H77" s="90"/>
      <c r="I77" s="395"/>
    </row>
    <row r="78" spans="1:26" ht="15.75" customHeight="1" x14ac:dyDescent="0.2">
      <c r="G78" s="288"/>
    </row>
    <row r="79" spans="1:26" ht="16.5" customHeight="1" x14ac:dyDescent="0.2">
      <c r="B79" s="492" t="s">
        <v>1011</v>
      </c>
      <c r="C79" s="464" t="s">
        <v>954</v>
      </c>
      <c r="D79" s="467" t="s">
        <v>13</v>
      </c>
      <c r="E79" s="487" t="s">
        <v>1012</v>
      </c>
      <c r="F79" s="478"/>
      <c r="G79" s="498" t="s">
        <v>1013</v>
      </c>
      <c r="H79" s="462"/>
      <c r="I79" s="462"/>
      <c r="J79" s="462"/>
      <c r="K79" s="499"/>
      <c r="L79" s="488" t="s">
        <v>1014</v>
      </c>
      <c r="M79" s="470"/>
      <c r="N79" s="470"/>
      <c r="O79" s="478"/>
      <c r="P79" s="488" t="s">
        <v>1015</v>
      </c>
      <c r="Q79" s="470"/>
      <c r="R79" s="470"/>
      <c r="S79" s="478"/>
      <c r="T79" s="487" t="s">
        <v>1016</v>
      </c>
      <c r="U79" s="478"/>
    </row>
    <row r="80" spans="1:26" ht="16.5" customHeight="1" x14ac:dyDescent="0.2">
      <c r="B80" s="493"/>
      <c r="C80" s="494"/>
      <c r="D80" s="486"/>
      <c r="E80" s="397"/>
      <c r="F80" s="398"/>
      <c r="G80" s="489" t="s">
        <v>956</v>
      </c>
      <c r="H80" s="490"/>
      <c r="I80" s="491"/>
      <c r="J80" s="483" t="s">
        <v>1017</v>
      </c>
      <c r="K80" s="484"/>
      <c r="L80" s="482" t="s">
        <v>1018</v>
      </c>
      <c r="M80" s="472"/>
      <c r="N80" s="483" t="s">
        <v>1019</v>
      </c>
      <c r="O80" s="484"/>
      <c r="P80" s="482" t="s">
        <v>1021</v>
      </c>
      <c r="Q80" s="472"/>
      <c r="R80" s="483" t="s">
        <v>1022</v>
      </c>
      <c r="S80" s="484"/>
      <c r="T80" s="397"/>
      <c r="U80" s="398"/>
      <c r="W80" s="485" t="s">
        <v>1023</v>
      </c>
      <c r="X80" s="478"/>
    </row>
    <row r="81" spans="1:26" ht="15.75" customHeight="1" x14ac:dyDescent="0.2">
      <c r="A81" s="399"/>
      <c r="B81" s="453"/>
      <c r="C81" s="455"/>
      <c r="D81" s="468"/>
      <c r="E81" s="400" t="s">
        <v>630</v>
      </c>
      <c r="F81" s="401" t="s">
        <v>631</v>
      </c>
      <c r="G81" s="374" t="s">
        <v>960</v>
      </c>
      <c r="H81" s="374" t="s">
        <v>961</v>
      </c>
      <c r="I81" s="375" t="s">
        <v>962</v>
      </c>
      <c r="J81" s="175" t="s">
        <v>1024</v>
      </c>
      <c r="K81" s="401" t="s">
        <v>1025</v>
      </c>
      <c r="L81" s="400" t="s">
        <v>630</v>
      </c>
      <c r="M81" s="402" t="s">
        <v>631</v>
      </c>
      <c r="N81" s="402" t="s">
        <v>630</v>
      </c>
      <c r="O81" s="401" t="s">
        <v>631</v>
      </c>
      <c r="P81" s="400" t="s">
        <v>630</v>
      </c>
      <c r="Q81" s="402" t="s">
        <v>631</v>
      </c>
      <c r="R81" s="402" t="s">
        <v>630</v>
      </c>
      <c r="S81" s="401" t="s">
        <v>631</v>
      </c>
      <c r="T81" s="400" t="s">
        <v>630</v>
      </c>
      <c r="U81" s="401" t="s">
        <v>631</v>
      </c>
      <c r="V81" s="399"/>
      <c r="W81" s="403" t="s">
        <v>630</v>
      </c>
      <c r="X81" s="404" t="s">
        <v>631</v>
      </c>
      <c r="Y81" s="399"/>
      <c r="Z81" s="399"/>
    </row>
    <row r="82" spans="1:26" ht="15.75" customHeight="1" x14ac:dyDescent="0.2">
      <c r="B82" s="405" t="s">
        <v>35</v>
      </c>
      <c r="C82" s="406">
        <f>'SIMUL DB'!X228</f>
        <v>0</v>
      </c>
      <c r="D82" s="406">
        <f>'SIMUL DB'!X229</f>
        <v>0</v>
      </c>
      <c r="E82" s="407">
        <f t="shared" ref="E82:E86" si="52">IF(C82=0,0,K82-U82)</f>
        <v>0</v>
      </c>
      <c r="F82" s="407">
        <f t="shared" ref="F82:F86" si="53">IF(C82=0,0,K82-T82)</f>
        <v>0</v>
      </c>
      <c r="G82" s="408">
        <f>'SIMUL DB'!X230</f>
        <v>0</v>
      </c>
      <c r="H82" s="366">
        <f t="shared" ref="H82:H86" si="54">$C$4*$C$5</f>
        <v>554000</v>
      </c>
      <c r="I82" s="366">
        <f t="shared" ref="I82:I86" si="55">IF(G82="NA",1,H82*G82)</f>
        <v>0</v>
      </c>
      <c r="J82" s="386">
        <f>'SIMUL DB'!X231</f>
        <v>0</v>
      </c>
      <c r="K82" s="409">
        <f t="shared" ref="K82:K86" si="56">I82*J82</f>
        <v>0</v>
      </c>
      <c r="L82" s="410">
        <f>'SIMUL DB'!X232</f>
        <v>0</v>
      </c>
      <c r="M82" s="411">
        <f>'SIMUL DB'!X233</f>
        <v>0</v>
      </c>
      <c r="N82" s="385">
        <f t="shared" ref="N82:N86" si="57">$I82*(1-M82)</f>
        <v>0</v>
      </c>
      <c r="O82" s="385">
        <f t="shared" ref="O82:O86" si="58">$I82*(1-L82)</f>
        <v>0</v>
      </c>
      <c r="P82" s="410">
        <f>'SIMUL DB'!X234</f>
        <v>0</v>
      </c>
      <c r="Q82" s="411">
        <f>'SIMUL DB'!X235</f>
        <v>0</v>
      </c>
      <c r="R82" s="412">
        <f t="shared" ref="R82:R86" si="59">$J82*(1-Q82)</f>
        <v>0</v>
      </c>
      <c r="S82" s="412">
        <f t="shared" ref="S82:S86" si="60">$J82*(1-P82)</f>
        <v>0</v>
      </c>
      <c r="T82" s="407">
        <f t="shared" ref="T82:U82" si="61">R82*N82</f>
        <v>0</v>
      </c>
      <c r="U82" s="383">
        <f t="shared" si="61"/>
        <v>0</v>
      </c>
      <c r="W82" s="244" t="e">
        <f t="shared" ref="W82:W87" si="62">1-(U82/$K82)</f>
        <v>#DIV/0!</v>
      </c>
      <c r="X82" s="413" t="e">
        <f t="shared" ref="X82:X87" si="63">1-(T82/$K82)</f>
        <v>#DIV/0!</v>
      </c>
    </row>
    <row r="83" spans="1:26" ht="15.75" customHeight="1" x14ac:dyDescent="0.2">
      <c r="B83" s="405" t="s">
        <v>189</v>
      </c>
      <c r="C83" s="410">
        <f>'SIMUL DB'!X242</f>
        <v>0</v>
      </c>
      <c r="D83" s="410">
        <f>'SIMUL DB'!X243</f>
        <v>0</v>
      </c>
      <c r="E83" s="407">
        <f t="shared" si="52"/>
        <v>0</v>
      </c>
      <c r="F83" s="407">
        <f t="shared" si="53"/>
        <v>0</v>
      </c>
      <c r="G83" s="408">
        <f>'SIMUL DB'!X244</f>
        <v>0</v>
      </c>
      <c r="H83" s="366">
        <f t="shared" si="54"/>
        <v>554000</v>
      </c>
      <c r="I83" s="385">
        <f t="shared" si="55"/>
        <v>0</v>
      </c>
      <c r="J83" s="386">
        <f>'SIMUL DB'!X245</f>
        <v>0</v>
      </c>
      <c r="K83" s="409">
        <f t="shared" si="56"/>
        <v>0</v>
      </c>
      <c r="L83" s="410">
        <f>'SIMUL DB'!X246</f>
        <v>0</v>
      </c>
      <c r="M83" s="411">
        <f>'SIMUL DB'!X247</f>
        <v>0</v>
      </c>
      <c r="N83" s="385">
        <f t="shared" si="57"/>
        <v>0</v>
      </c>
      <c r="O83" s="385">
        <f t="shared" si="58"/>
        <v>0</v>
      </c>
      <c r="P83" s="410">
        <f>'SIMUL DB'!X248</f>
        <v>0</v>
      </c>
      <c r="Q83" s="411">
        <f>'SIMUL DB'!X249</f>
        <v>0</v>
      </c>
      <c r="R83" s="412">
        <f t="shared" si="59"/>
        <v>0</v>
      </c>
      <c r="S83" s="412">
        <f t="shared" si="60"/>
        <v>0</v>
      </c>
      <c r="T83" s="407">
        <f t="shared" ref="T83:U83" si="64">R83*N83</f>
        <v>0</v>
      </c>
      <c r="U83" s="383">
        <f t="shared" si="64"/>
        <v>0</v>
      </c>
      <c r="W83" s="244" t="e">
        <f t="shared" si="62"/>
        <v>#DIV/0!</v>
      </c>
      <c r="X83" s="413" t="e">
        <f t="shared" si="63"/>
        <v>#DIV/0!</v>
      </c>
    </row>
    <row r="84" spans="1:26" ht="15.75" customHeight="1" x14ac:dyDescent="0.2">
      <c r="B84" s="405" t="s">
        <v>254</v>
      </c>
      <c r="C84" s="410">
        <f>'SIMUL DB'!X256</f>
        <v>0</v>
      </c>
      <c r="D84" s="410">
        <f>'SIMUL DB'!X257</f>
        <v>0</v>
      </c>
      <c r="E84" s="407">
        <f t="shared" si="52"/>
        <v>0</v>
      </c>
      <c r="F84" s="407">
        <f t="shared" si="53"/>
        <v>0</v>
      </c>
      <c r="G84" s="408">
        <f>'SIMUL DB'!X258</f>
        <v>0</v>
      </c>
      <c r="H84" s="366">
        <f t="shared" si="54"/>
        <v>554000</v>
      </c>
      <c r="I84" s="385">
        <f t="shared" si="55"/>
        <v>0</v>
      </c>
      <c r="J84" s="386">
        <f>'SIMUL DB'!X259</f>
        <v>0</v>
      </c>
      <c r="K84" s="409">
        <f t="shared" si="56"/>
        <v>0</v>
      </c>
      <c r="L84" s="410">
        <f>'SIMUL DB'!X260</f>
        <v>0</v>
      </c>
      <c r="M84" s="411">
        <f>'SIMUL DB'!X261</f>
        <v>0</v>
      </c>
      <c r="N84" s="385">
        <f t="shared" si="57"/>
        <v>0</v>
      </c>
      <c r="O84" s="385">
        <f t="shared" si="58"/>
        <v>0</v>
      </c>
      <c r="P84" s="410">
        <f>'SIMUL DB'!X262</f>
        <v>0</v>
      </c>
      <c r="Q84" s="411">
        <f>'SIMUL DB'!X263</f>
        <v>0</v>
      </c>
      <c r="R84" s="412">
        <f t="shared" si="59"/>
        <v>0</v>
      </c>
      <c r="S84" s="412">
        <f t="shared" si="60"/>
        <v>0</v>
      </c>
      <c r="T84" s="407">
        <f t="shared" ref="T84:U84" si="65">R84*N84</f>
        <v>0</v>
      </c>
      <c r="U84" s="383">
        <f t="shared" si="65"/>
        <v>0</v>
      </c>
      <c r="W84" s="244" t="e">
        <f t="shared" si="62"/>
        <v>#DIV/0!</v>
      </c>
      <c r="X84" s="413" t="e">
        <f t="shared" si="63"/>
        <v>#DIV/0!</v>
      </c>
    </row>
    <row r="85" spans="1:26" ht="15.75" customHeight="1" x14ac:dyDescent="0.2">
      <c r="B85" s="405" t="s">
        <v>272</v>
      </c>
      <c r="C85" s="410">
        <f>'SIMUL DB'!X270</f>
        <v>0</v>
      </c>
      <c r="D85" s="410">
        <f>'SIMUL DB'!X271</f>
        <v>0</v>
      </c>
      <c r="E85" s="407">
        <f t="shared" si="52"/>
        <v>0</v>
      </c>
      <c r="F85" s="407">
        <f t="shared" si="53"/>
        <v>0</v>
      </c>
      <c r="G85" s="408">
        <f>'SIMUL DB'!X272</f>
        <v>0</v>
      </c>
      <c r="H85" s="366">
        <f t="shared" si="54"/>
        <v>554000</v>
      </c>
      <c r="I85" s="385">
        <f t="shared" si="55"/>
        <v>0</v>
      </c>
      <c r="J85" s="386">
        <f>'SIMUL DB'!X273</f>
        <v>0</v>
      </c>
      <c r="K85" s="409">
        <f t="shared" si="56"/>
        <v>0</v>
      </c>
      <c r="L85" s="410">
        <f>'SIMUL DB'!X274</f>
        <v>0</v>
      </c>
      <c r="M85" s="411">
        <f>'SIMUL DB'!X275</f>
        <v>0</v>
      </c>
      <c r="N85" s="385">
        <f t="shared" si="57"/>
        <v>0</v>
      </c>
      <c r="O85" s="385">
        <f t="shared" si="58"/>
        <v>0</v>
      </c>
      <c r="P85" s="410">
        <f>'SIMUL DB'!X276</f>
        <v>0</v>
      </c>
      <c r="Q85" s="411">
        <f>'SIMUL DB'!X277</f>
        <v>0</v>
      </c>
      <c r="R85" s="412">
        <f t="shared" si="59"/>
        <v>0</v>
      </c>
      <c r="S85" s="412">
        <f t="shared" si="60"/>
        <v>0</v>
      </c>
      <c r="T85" s="407">
        <f t="shared" ref="T85:U85" si="66">R85*N85</f>
        <v>0</v>
      </c>
      <c r="U85" s="383">
        <f t="shared" si="66"/>
        <v>0</v>
      </c>
      <c r="W85" s="244" t="e">
        <f t="shared" si="62"/>
        <v>#DIV/0!</v>
      </c>
      <c r="X85" s="413" t="e">
        <f t="shared" si="63"/>
        <v>#DIV/0!</v>
      </c>
    </row>
    <row r="86" spans="1:26" ht="15.75" customHeight="1" x14ac:dyDescent="0.2">
      <c r="B86" s="405" t="s">
        <v>273</v>
      </c>
      <c r="C86" s="406">
        <f>'SIMUL DB'!X284</f>
        <v>0</v>
      </c>
      <c r="D86" s="406">
        <f>'SIMUL DB'!X285</f>
        <v>0</v>
      </c>
      <c r="E86" s="407">
        <f t="shared" si="52"/>
        <v>0</v>
      </c>
      <c r="F86" s="407">
        <f t="shared" si="53"/>
        <v>0</v>
      </c>
      <c r="G86" s="408">
        <f>'SIMUL DB'!X286</f>
        <v>0</v>
      </c>
      <c r="H86" s="366">
        <f t="shared" si="54"/>
        <v>554000</v>
      </c>
      <c r="I86" s="391">
        <f t="shared" si="55"/>
        <v>0</v>
      </c>
      <c r="J86" s="386">
        <f>'SIMUL DB'!X287</f>
        <v>0</v>
      </c>
      <c r="K86" s="409">
        <f t="shared" si="56"/>
        <v>0</v>
      </c>
      <c r="L86" s="410">
        <f>'SIMUL DB'!X288</f>
        <v>0</v>
      </c>
      <c r="M86" s="411">
        <f>'SIMUL DB'!X289</f>
        <v>0</v>
      </c>
      <c r="N86" s="385">
        <f t="shared" si="57"/>
        <v>0</v>
      </c>
      <c r="O86" s="385">
        <f t="shared" si="58"/>
        <v>0</v>
      </c>
      <c r="P86" s="410">
        <f>'SIMUL DB'!X290</f>
        <v>0</v>
      </c>
      <c r="Q86" s="411">
        <f>'SIMUL DB'!X291</f>
        <v>0</v>
      </c>
      <c r="R86" s="412">
        <f t="shared" si="59"/>
        <v>0</v>
      </c>
      <c r="S86" s="412">
        <f t="shared" si="60"/>
        <v>0</v>
      </c>
      <c r="T86" s="407">
        <f t="shared" ref="T86:U86" si="67">R86*N86</f>
        <v>0</v>
      </c>
      <c r="U86" s="383">
        <f t="shared" si="67"/>
        <v>0</v>
      </c>
      <c r="W86" s="244" t="e">
        <f t="shared" si="62"/>
        <v>#DIV/0!</v>
      </c>
      <c r="X86" s="413" t="e">
        <f t="shared" si="63"/>
        <v>#DIV/0!</v>
      </c>
    </row>
    <row r="87" spans="1:26" ht="15.75" customHeight="1" x14ac:dyDescent="0.2">
      <c r="A87" s="68"/>
      <c r="B87" s="418" t="s">
        <v>989</v>
      </c>
      <c r="C87" s="419"/>
      <c r="D87" s="420"/>
      <c r="E87" s="421">
        <f t="shared" ref="E87:F87" si="68">SUM(E82:E86)</f>
        <v>0</v>
      </c>
      <c r="F87" s="421">
        <f t="shared" si="68"/>
        <v>0</v>
      </c>
      <c r="G87" s="419"/>
      <c r="H87" s="422"/>
      <c r="I87" s="423"/>
      <c r="J87" s="424"/>
      <c r="K87" s="425">
        <f>SUM(K82:K86)</f>
        <v>0</v>
      </c>
      <c r="L87" s="419"/>
      <c r="M87" s="424"/>
      <c r="N87" s="424"/>
      <c r="O87" s="420"/>
      <c r="P87" s="419"/>
      <c r="Q87" s="424"/>
      <c r="R87" s="424"/>
      <c r="S87" s="426"/>
      <c r="T87" s="421">
        <f t="shared" ref="T87:U87" si="69">SUM(T82:T86)</f>
        <v>0</v>
      </c>
      <c r="U87" s="426">
        <f t="shared" si="69"/>
        <v>0</v>
      </c>
      <c r="V87" s="68"/>
      <c r="W87" s="248" t="e">
        <f t="shared" si="62"/>
        <v>#DIV/0!</v>
      </c>
      <c r="X87" s="427" t="e">
        <f t="shared" si="63"/>
        <v>#DIV/0!</v>
      </c>
      <c r="Y87" s="68"/>
      <c r="Z87" s="68"/>
    </row>
    <row r="88" spans="1:26" ht="15.75" customHeight="1" x14ac:dyDescent="0.2">
      <c r="G88" s="288"/>
      <c r="W88" s="97"/>
      <c r="X88" s="97"/>
    </row>
    <row r="89" spans="1:26" ht="16.5" customHeight="1" x14ac:dyDescent="0.2">
      <c r="B89" s="492" t="s">
        <v>1027</v>
      </c>
      <c r="C89" s="464" t="s">
        <v>954</v>
      </c>
      <c r="D89" s="467" t="s">
        <v>13</v>
      </c>
      <c r="E89" s="487" t="s">
        <v>1012</v>
      </c>
      <c r="F89" s="478"/>
      <c r="G89" s="487" t="s">
        <v>1013</v>
      </c>
      <c r="H89" s="470"/>
      <c r="I89" s="470"/>
      <c r="J89" s="470"/>
      <c r="K89" s="478"/>
      <c r="L89" s="488" t="s">
        <v>1014</v>
      </c>
      <c r="M89" s="470"/>
      <c r="N89" s="470"/>
      <c r="O89" s="478"/>
      <c r="P89" s="488" t="s">
        <v>1015</v>
      </c>
      <c r="Q89" s="470"/>
      <c r="R89" s="470"/>
      <c r="S89" s="478"/>
      <c r="T89" s="487" t="s">
        <v>1016</v>
      </c>
      <c r="U89" s="478"/>
      <c r="W89" s="97"/>
      <c r="X89" s="97"/>
    </row>
    <row r="90" spans="1:26" ht="16.5" customHeight="1" x14ac:dyDescent="0.2">
      <c r="B90" s="493"/>
      <c r="C90" s="494"/>
      <c r="D90" s="486"/>
      <c r="E90" s="397"/>
      <c r="F90" s="398"/>
      <c r="G90" s="495" t="s">
        <v>956</v>
      </c>
      <c r="H90" s="496"/>
      <c r="I90" s="497"/>
      <c r="J90" s="483" t="s">
        <v>1017</v>
      </c>
      <c r="K90" s="484"/>
      <c r="L90" s="482" t="s">
        <v>1018</v>
      </c>
      <c r="M90" s="472"/>
      <c r="N90" s="483" t="s">
        <v>1019</v>
      </c>
      <c r="O90" s="484"/>
      <c r="P90" s="482" t="s">
        <v>1021</v>
      </c>
      <c r="Q90" s="472"/>
      <c r="R90" s="483" t="s">
        <v>1022</v>
      </c>
      <c r="S90" s="484"/>
      <c r="T90" s="397"/>
      <c r="U90" s="398"/>
      <c r="W90" s="485" t="s">
        <v>1023</v>
      </c>
      <c r="X90" s="478"/>
    </row>
    <row r="91" spans="1:26" ht="15.75" customHeight="1" x14ac:dyDescent="0.2">
      <c r="A91" s="399"/>
      <c r="B91" s="453"/>
      <c r="C91" s="455"/>
      <c r="D91" s="468"/>
      <c r="E91" s="400" t="s">
        <v>630</v>
      </c>
      <c r="F91" s="401" t="s">
        <v>631</v>
      </c>
      <c r="G91" s="374" t="s">
        <v>960</v>
      </c>
      <c r="H91" s="374" t="s">
        <v>961</v>
      </c>
      <c r="I91" s="375" t="s">
        <v>962</v>
      </c>
      <c r="J91" s="175" t="s">
        <v>1024</v>
      </c>
      <c r="K91" s="401" t="s">
        <v>1025</v>
      </c>
      <c r="L91" s="400" t="s">
        <v>630</v>
      </c>
      <c r="M91" s="402" t="s">
        <v>631</v>
      </c>
      <c r="N91" s="402" t="s">
        <v>630</v>
      </c>
      <c r="O91" s="401" t="s">
        <v>631</v>
      </c>
      <c r="P91" s="400" t="s">
        <v>630</v>
      </c>
      <c r="Q91" s="402" t="s">
        <v>631</v>
      </c>
      <c r="R91" s="402" t="s">
        <v>630</v>
      </c>
      <c r="S91" s="401" t="s">
        <v>631</v>
      </c>
      <c r="T91" s="400" t="s">
        <v>630</v>
      </c>
      <c r="U91" s="401" t="s">
        <v>631</v>
      </c>
      <c r="V91" s="399"/>
      <c r="W91" s="403" t="s">
        <v>630</v>
      </c>
      <c r="X91" s="404" t="s">
        <v>631</v>
      </c>
      <c r="Y91" s="399"/>
      <c r="Z91" s="399"/>
    </row>
    <row r="92" spans="1:26" ht="15.75" customHeight="1" x14ac:dyDescent="0.2">
      <c r="B92" s="405" t="s">
        <v>35</v>
      </c>
      <c r="C92" s="410">
        <f>'SIMUL DB'!X298</f>
        <v>0</v>
      </c>
      <c r="D92" s="410">
        <f>'SIMUL DB'!X299</f>
        <v>0</v>
      </c>
      <c r="E92" s="407">
        <f t="shared" ref="E92:E96" si="70">IF(C92=0,0,K92-U92)</f>
        <v>0</v>
      </c>
      <c r="F92" s="407">
        <f t="shared" ref="F92:F96" si="71">IF(C92=0,0,K92-T92)</f>
        <v>0</v>
      </c>
      <c r="G92" s="408">
        <f>'SIMUL DB'!X300</f>
        <v>0</v>
      </c>
      <c r="H92" s="366">
        <f t="shared" ref="H92:H96" si="72">$C$4*$C$5</f>
        <v>554000</v>
      </c>
      <c r="I92" s="366">
        <f t="shared" ref="I92:I96" si="73">IF(G92="NA",1,H92*G92)</f>
        <v>0</v>
      </c>
      <c r="J92" s="386">
        <f>'SIMUL DB'!X301</f>
        <v>0</v>
      </c>
      <c r="K92" s="409">
        <f t="shared" ref="K92:K96" si="74">I92*J92</f>
        <v>0</v>
      </c>
      <c r="L92" s="410">
        <f>'SIMUL DB'!X302</f>
        <v>0</v>
      </c>
      <c r="M92" s="411">
        <f>'SIMUL DB'!X303</f>
        <v>0</v>
      </c>
      <c r="N92" s="385">
        <f t="shared" ref="N92:N96" si="75">$I92*(1-M92)</f>
        <v>0</v>
      </c>
      <c r="O92" s="385">
        <f t="shared" ref="O92:O96" si="76">$I92*(1-L92)</f>
        <v>0</v>
      </c>
      <c r="P92" s="410">
        <f>'SIMUL DB'!X304</f>
        <v>0</v>
      </c>
      <c r="Q92" s="411">
        <f>'SIMUL DB'!X305</f>
        <v>0</v>
      </c>
      <c r="R92" s="412">
        <f t="shared" ref="R92:R96" si="77">$J92*(1-Q92)</f>
        <v>0</v>
      </c>
      <c r="S92" s="412">
        <f t="shared" ref="S92:S96" si="78">$J92*(1-P92)</f>
        <v>0</v>
      </c>
      <c r="T92" s="407">
        <f t="shared" ref="T92:U92" si="79">R92*N92</f>
        <v>0</v>
      </c>
      <c r="U92" s="383">
        <f t="shared" si="79"/>
        <v>0</v>
      </c>
      <c r="W92" s="244" t="e">
        <f t="shared" ref="W92:W97" si="80">1-(U92/$K92)</f>
        <v>#DIV/0!</v>
      </c>
      <c r="X92" s="413" t="e">
        <f t="shared" ref="X92:X97" si="81">1-(T92/$K92)</f>
        <v>#DIV/0!</v>
      </c>
    </row>
    <row r="93" spans="1:26" ht="15.75" customHeight="1" x14ac:dyDescent="0.2">
      <c r="B93" s="405" t="s">
        <v>189</v>
      </c>
      <c r="C93" s="410">
        <f>'SIMUL DB'!X312</f>
        <v>0</v>
      </c>
      <c r="D93" s="410">
        <f>'SIMUL DB'!X313</f>
        <v>0</v>
      </c>
      <c r="E93" s="407">
        <f t="shared" si="70"/>
        <v>0</v>
      </c>
      <c r="F93" s="407">
        <f t="shared" si="71"/>
        <v>0</v>
      </c>
      <c r="G93" s="408">
        <f>'SIMUL DB'!X314</f>
        <v>0</v>
      </c>
      <c r="H93" s="366">
        <f t="shared" si="72"/>
        <v>554000</v>
      </c>
      <c r="I93" s="385">
        <f t="shared" si="73"/>
        <v>0</v>
      </c>
      <c r="J93" s="386">
        <f>'SIMUL DB'!X315</f>
        <v>0</v>
      </c>
      <c r="K93" s="409">
        <f t="shared" si="74"/>
        <v>0</v>
      </c>
      <c r="L93" s="410">
        <f>'SIMUL DB'!X316</f>
        <v>0</v>
      </c>
      <c r="M93" s="411">
        <f>'SIMUL DB'!X317</f>
        <v>0</v>
      </c>
      <c r="N93" s="385">
        <f t="shared" si="75"/>
        <v>0</v>
      </c>
      <c r="O93" s="385">
        <f t="shared" si="76"/>
        <v>0</v>
      </c>
      <c r="P93" s="410">
        <f>'SIMUL DB'!X318</f>
        <v>0</v>
      </c>
      <c r="Q93" s="411">
        <f>'SIMUL DB'!X319</f>
        <v>0</v>
      </c>
      <c r="R93" s="412">
        <f t="shared" si="77"/>
        <v>0</v>
      </c>
      <c r="S93" s="412">
        <f t="shared" si="78"/>
        <v>0</v>
      </c>
      <c r="T93" s="407">
        <f t="shared" ref="T93:U93" si="82">R93*N93</f>
        <v>0</v>
      </c>
      <c r="U93" s="383">
        <f t="shared" si="82"/>
        <v>0</v>
      </c>
      <c r="W93" s="244" t="e">
        <f t="shared" si="80"/>
        <v>#DIV/0!</v>
      </c>
      <c r="X93" s="413" t="e">
        <f t="shared" si="81"/>
        <v>#DIV/0!</v>
      </c>
    </row>
    <row r="94" spans="1:26" ht="15.75" customHeight="1" x14ac:dyDescent="0.2">
      <c r="B94" s="405" t="s">
        <v>254</v>
      </c>
      <c r="C94" s="410">
        <f>'SIMUL DB'!X326</f>
        <v>0</v>
      </c>
      <c r="D94" s="410">
        <f>'SIMUL DB'!X327</f>
        <v>0</v>
      </c>
      <c r="E94" s="407">
        <f t="shared" si="70"/>
        <v>0</v>
      </c>
      <c r="F94" s="407">
        <f t="shared" si="71"/>
        <v>0</v>
      </c>
      <c r="G94" s="408">
        <f>'SIMUL DB'!X328</f>
        <v>0</v>
      </c>
      <c r="H94" s="366">
        <f t="shared" si="72"/>
        <v>554000</v>
      </c>
      <c r="I94" s="385">
        <f t="shared" si="73"/>
        <v>0</v>
      </c>
      <c r="J94" s="386">
        <f>'SIMUL DB'!X329</f>
        <v>0</v>
      </c>
      <c r="K94" s="409">
        <f t="shared" si="74"/>
        <v>0</v>
      </c>
      <c r="L94" s="410">
        <f>'SIMUL DB'!X330</f>
        <v>0</v>
      </c>
      <c r="M94" s="411">
        <f>'SIMUL DB'!X331</f>
        <v>0</v>
      </c>
      <c r="N94" s="385">
        <f t="shared" si="75"/>
        <v>0</v>
      </c>
      <c r="O94" s="385">
        <f t="shared" si="76"/>
        <v>0</v>
      </c>
      <c r="P94" s="410">
        <f>'SIMUL DB'!X332</f>
        <v>0</v>
      </c>
      <c r="Q94" s="411">
        <f>'SIMUL DB'!X333</f>
        <v>0</v>
      </c>
      <c r="R94" s="412">
        <f t="shared" si="77"/>
        <v>0</v>
      </c>
      <c r="S94" s="412">
        <f t="shared" si="78"/>
        <v>0</v>
      </c>
      <c r="T94" s="407">
        <f t="shared" ref="T94:U94" si="83">R94*N94</f>
        <v>0</v>
      </c>
      <c r="U94" s="383">
        <f t="shared" si="83"/>
        <v>0</v>
      </c>
      <c r="W94" s="244" t="e">
        <f t="shared" si="80"/>
        <v>#DIV/0!</v>
      </c>
      <c r="X94" s="413" t="e">
        <f t="shared" si="81"/>
        <v>#DIV/0!</v>
      </c>
    </row>
    <row r="95" spans="1:26" ht="15.75" customHeight="1" x14ac:dyDescent="0.2">
      <c r="B95" s="405" t="s">
        <v>272</v>
      </c>
      <c r="C95" s="410">
        <f>'SIMUL DB'!X340</f>
        <v>0</v>
      </c>
      <c r="D95" s="410">
        <f>'SIMUL DB'!X341</f>
        <v>0</v>
      </c>
      <c r="E95" s="407">
        <f t="shared" si="70"/>
        <v>0</v>
      </c>
      <c r="F95" s="407">
        <f t="shared" si="71"/>
        <v>0</v>
      </c>
      <c r="G95" s="408">
        <f>'SIMUL DB'!X342</f>
        <v>0</v>
      </c>
      <c r="H95" s="366">
        <f t="shared" si="72"/>
        <v>554000</v>
      </c>
      <c r="I95" s="385">
        <f t="shared" si="73"/>
        <v>0</v>
      </c>
      <c r="J95" s="386">
        <f>'SIMUL DB'!X343</f>
        <v>0</v>
      </c>
      <c r="K95" s="409">
        <f t="shared" si="74"/>
        <v>0</v>
      </c>
      <c r="L95" s="410">
        <f>'SIMUL DB'!X344</f>
        <v>0</v>
      </c>
      <c r="M95" s="411">
        <f>'SIMUL DB'!X345</f>
        <v>0</v>
      </c>
      <c r="N95" s="385">
        <f t="shared" si="75"/>
        <v>0</v>
      </c>
      <c r="O95" s="385">
        <f t="shared" si="76"/>
        <v>0</v>
      </c>
      <c r="P95" s="410">
        <f>'SIMUL DB'!X346</f>
        <v>0</v>
      </c>
      <c r="Q95" s="411">
        <f>'SIMUL DB'!X347</f>
        <v>0</v>
      </c>
      <c r="R95" s="412">
        <f t="shared" si="77"/>
        <v>0</v>
      </c>
      <c r="S95" s="412">
        <f t="shared" si="78"/>
        <v>0</v>
      </c>
      <c r="T95" s="407">
        <f t="shared" ref="T95:U95" si="84">R95*N95</f>
        <v>0</v>
      </c>
      <c r="U95" s="383">
        <f t="shared" si="84"/>
        <v>0</v>
      </c>
      <c r="W95" s="244" t="e">
        <f t="shared" si="80"/>
        <v>#DIV/0!</v>
      </c>
      <c r="X95" s="413" t="e">
        <f t="shared" si="81"/>
        <v>#DIV/0!</v>
      </c>
    </row>
    <row r="96" spans="1:26" ht="15.75" customHeight="1" x14ac:dyDescent="0.2">
      <c r="B96" s="405" t="s">
        <v>273</v>
      </c>
      <c r="C96" s="406">
        <f>'SIMUL DB'!X354</f>
        <v>0</v>
      </c>
      <c r="D96" s="410">
        <f>'SIMUL DB'!X355</f>
        <v>0</v>
      </c>
      <c r="E96" s="407">
        <f t="shared" si="70"/>
        <v>0</v>
      </c>
      <c r="F96" s="407">
        <f t="shared" si="71"/>
        <v>0</v>
      </c>
      <c r="G96" s="408">
        <f>'SIMUL DB'!X356</f>
        <v>0</v>
      </c>
      <c r="H96" s="366">
        <f t="shared" si="72"/>
        <v>554000</v>
      </c>
      <c r="I96" s="391">
        <f t="shared" si="73"/>
        <v>0</v>
      </c>
      <c r="J96" s="386">
        <f>'SIMUL DB'!X357</f>
        <v>0</v>
      </c>
      <c r="K96" s="409">
        <f t="shared" si="74"/>
        <v>0</v>
      </c>
      <c r="L96" s="410">
        <f>'SIMUL DB'!X358</f>
        <v>0</v>
      </c>
      <c r="M96" s="411">
        <f>'SIMUL DB'!X359</f>
        <v>0</v>
      </c>
      <c r="N96" s="385">
        <f t="shared" si="75"/>
        <v>0</v>
      </c>
      <c r="O96" s="385">
        <f t="shared" si="76"/>
        <v>0</v>
      </c>
      <c r="P96" s="410">
        <f>'SIMUL DB'!X360</f>
        <v>0</v>
      </c>
      <c r="Q96" s="411">
        <f>'SIMUL DB'!X361</f>
        <v>0</v>
      </c>
      <c r="R96" s="412">
        <f t="shared" si="77"/>
        <v>0</v>
      </c>
      <c r="S96" s="412">
        <f t="shared" si="78"/>
        <v>0</v>
      </c>
      <c r="T96" s="407">
        <f t="shared" ref="T96:U96" si="85">R96*N96</f>
        <v>0</v>
      </c>
      <c r="U96" s="383">
        <f t="shared" si="85"/>
        <v>0</v>
      </c>
      <c r="W96" s="244" t="e">
        <f t="shared" si="80"/>
        <v>#DIV/0!</v>
      </c>
      <c r="X96" s="413" t="e">
        <f t="shared" si="81"/>
        <v>#DIV/0!</v>
      </c>
    </row>
    <row r="97" spans="1:26" ht="15.75" customHeight="1" x14ac:dyDescent="0.2">
      <c r="A97" s="68"/>
      <c r="B97" s="418" t="s">
        <v>989</v>
      </c>
      <c r="C97" s="419"/>
      <c r="D97" s="420"/>
      <c r="E97" s="421">
        <f t="shared" ref="E97:F97" si="86">SUM(E92:E96)</f>
        <v>0</v>
      </c>
      <c r="F97" s="421">
        <f t="shared" si="86"/>
        <v>0</v>
      </c>
      <c r="G97" s="419"/>
      <c r="H97" s="422"/>
      <c r="I97" s="423"/>
      <c r="J97" s="68"/>
      <c r="K97" s="425">
        <f>SUM(K92:K96)</f>
        <v>0</v>
      </c>
      <c r="L97" s="419"/>
      <c r="M97" s="424"/>
      <c r="N97" s="424"/>
      <c r="O97" s="420"/>
      <c r="P97" s="419"/>
      <c r="Q97" s="424"/>
      <c r="R97" s="424"/>
      <c r="S97" s="426"/>
      <c r="T97" s="421">
        <f t="shared" ref="T97:U97" si="87">SUM(T92:T96)</f>
        <v>0</v>
      </c>
      <c r="U97" s="426">
        <f t="shared" si="87"/>
        <v>0</v>
      </c>
      <c r="V97" s="68"/>
      <c r="W97" s="248" t="e">
        <f t="shared" si="80"/>
        <v>#DIV/0!</v>
      </c>
      <c r="X97" s="427" t="e">
        <f t="shared" si="81"/>
        <v>#DIV/0!</v>
      </c>
      <c r="Y97" s="68"/>
      <c r="Z97" s="68"/>
    </row>
    <row r="98" spans="1:26" ht="15.75" customHeight="1" x14ac:dyDescent="0.2">
      <c r="G98" s="288"/>
    </row>
    <row r="99" spans="1:26" ht="15.75" customHeight="1" x14ac:dyDescent="0.2">
      <c r="G99" s="288"/>
    </row>
    <row r="100" spans="1:26" ht="15.75" customHeight="1" x14ac:dyDescent="0.2">
      <c r="G100" s="288"/>
    </row>
    <row r="101" spans="1:26" ht="15.75" customHeight="1" x14ac:dyDescent="0.2">
      <c r="G101" s="288"/>
    </row>
    <row r="102" spans="1:26" ht="15.75" customHeight="1" x14ac:dyDescent="0.2">
      <c r="G102" s="288"/>
    </row>
    <row r="103" spans="1:26" ht="15.75" customHeight="1" x14ac:dyDescent="0.2">
      <c r="G103" s="288"/>
    </row>
    <row r="104" spans="1:26" ht="15.75" customHeight="1" x14ac:dyDescent="0.2">
      <c r="G104" s="288"/>
    </row>
    <row r="105" spans="1:26" ht="15.75" customHeight="1" x14ac:dyDescent="0.2">
      <c r="G105" s="288"/>
    </row>
    <row r="106" spans="1:26" ht="15.75" customHeight="1" x14ac:dyDescent="0.2">
      <c r="G106" s="288"/>
    </row>
    <row r="107" spans="1:26" ht="15.75" customHeight="1" x14ac:dyDescent="0.2">
      <c r="G107" s="288"/>
    </row>
    <row r="108" spans="1:26" ht="15.75" customHeight="1" x14ac:dyDescent="0.2">
      <c r="G108" s="288"/>
    </row>
    <row r="109" spans="1:26" ht="15.75" customHeight="1" x14ac:dyDescent="0.2">
      <c r="G109" s="288"/>
    </row>
    <row r="110" spans="1:26" ht="15.75" customHeight="1" x14ac:dyDescent="0.2">
      <c r="G110" s="288"/>
    </row>
    <row r="111" spans="1:26" ht="15.75" customHeight="1" x14ac:dyDescent="0.2">
      <c r="G111" s="288"/>
    </row>
    <row r="112" spans="1:26" ht="15.75" customHeight="1" x14ac:dyDescent="0.2">
      <c r="G112" s="288"/>
    </row>
    <row r="113" spans="7:7" ht="15.75" customHeight="1" x14ac:dyDescent="0.2">
      <c r="G113" s="288"/>
    </row>
    <row r="114" spans="7:7" ht="15.75" customHeight="1" x14ac:dyDescent="0.2">
      <c r="G114" s="288"/>
    </row>
    <row r="115" spans="7:7" ht="15.75" customHeight="1" x14ac:dyDescent="0.2">
      <c r="G115" s="288"/>
    </row>
    <row r="116" spans="7:7" ht="15.75" customHeight="1" x14ac:dyDescent="0.2">
      <c r="G116" s="288"/>
    </row>
    <row r="117" spans="7:7" ht="15.75" customHeight="1" x14ac:dyDescent="0.2">
      <c r="G117" s="288"/>
    </row>
    <row r="118" spans="7:7" ht="15.75" customHeight="1" x14ac:dyDescent="0.2">
      <c r="G118" s="288"/>
    </row>
    <row r="119" spans="7:7" ht="15.75" customHeight="1" x14ac:dyDescent="0.2">
      <c r="G119" s="288"/>
    </row>
    <row r="120" spans="7:7" ht="15.75" customHeight="1" x14ac:dyDescent="0.2">
      <c r="G120" s="288"/>
    </row>
    <row r="121" spans="7:7" ht="15.75" customHeight="1" x14ac:dyDescent="0.2">
      <c r="G121" s="288"/>
    </row>
    <row r="122" spans="7:7" ht="15.75" customHeight="1" x14ac:dyDescent="0.2">
      <c r="G122" s="288"/>
    </row>
    <row r="123" spans="7:7" ht="15.75" customHeight="1" x14ac:dyDescent="0.2">
      <c r="G123" s="288"/>
    </row>
    <row r="124" spans="7:7" ht="15.75" customHeight="1" x14ac:dyDescent="0.2">
      <c r="G124" s="288"/>
    </row>
    <row r="125" spans="7:7" ht="15.75" customHeight="1" x14ac:dyDescent="0.2">
      <c r="G125" s="288"/>
    </row>
    <row r="126" spans="7:7" ht="15.75" customHeight="1" x14ac:dyDescent="0.2">
      <c r="G126" s="288"/>
    </row>
    <row r="127" spans="7:7" ht="15.75" customHeight="1" x14ac:dyDescent="0.2">
      <c r="G127" s="288"/>
    </row>
    <row r="128" spans="7:7" ht="15.75" customHeight="1" x14ac:dyDescent="0.2">
      <c r="G128" s="288"/>
    </row>
    <row r="129" spans="7:7" ht="15.75" customHeight="1" x14ac:dyDescent="0.2">
      <c r="G129" s="288"/>
    </row>
    <row r="130" spans="7:7" ht="15.75" customHeight="1" x14ac:dyDescent="0.2">
      <c r="G130" s="288"/>
    </row>
    <row r="131" spans="7:7" ht="15.75" customHeight="1" x14ac:dyDescent="0.2">
      <c r="G131" s="288"/>
    </row>
    <row r="132" spans="7:7" ht="15.75" customHeight="1" x14ac:dyDescent="0.2">
      <c r="G132" s="288"/>
    </row>
    <row r="133" spans="7:7" ht="15.75" customHeight="1" x14ac:dyDescent="0.2">
      <c r="G133" s="288"/>
    </row>
    <row r="134" spans="7:7" ht="15.75" customHeight="1" x14ac:dyDescent="0.2">
      <c r="G134" s="288"/>
    </row>
    <row r="135" spans="7:7" ht="15.75" customHeight="1" x14ac:dyDescent="0.2">
      <c r="G135" s="288"/>
    </row>
    <row r="136" spans="7:7" ht="15.75" customHeight="1" x14ac:dyDescent="0.2">
      <c r="G136" s="288"/>
    </row>
    <row r="137" spans="7:7" ht="15.75" customHeight="1" x14ac:dyDescent="0.2">
      <c r="G137" s="288"/>
    </row>
    <row r="138" spans="7:7" ht="15.75" customHeight="1" x14ac:dyDescent="0.2">
      <c r="G138" s="288"/>
    </row>
    <row r="139" spans="7:7" ht="15.75" customHeight="1" x14ac:dyDescent="0.2">
      <c r="G139" s="288"/>
    </row>
    <row r="140" spans="7:7" ht="15.75" customHeight="1" x14ac:dyDescent="0.2">
      <c r="G140" s="288"/>
    </row>
    <row r="141" spans="7:7" ht="15.75" customHeight="1" x14ac:dyDescent="0.2">
      <c r="G141" s="288"/>
    </row>
    <row r="142" spans="7:7" ht="15.75" customHeight="1" x14ac:dyDescent="0.2">
      <c r="G142" s="288"/>
    </row>
    <row r="143" spans="7:7" ht="15.75" customHeight="1" x14ac:dyDescent="0.2">
      <c r="G143" s="288"/>
    </row>
    <row r="144" spans="7:7" ht="15.75" customHeight="1" x14ac:dyDescent="0.2">
      <c r="G144" s="288"/>
    </row>
    <row r="145" spans="7:7" ht="15.75" customHeight="1" x14ac:dyDescent="0.2">
      <c r="G145" s="288"/>
    </row>
    <row r="146" spans="7:7" ht="15.75" customHeight="1" x14ac:dyDescent="0.2">
      <c r="G146" s="288"/>
    </row>
    <row r="147" spans="7:7" ht="15.75" customHeight="1" x14ac:dyDescent="0.2">
      <c r="G147" s="288"/>
    </row>
    <row r="148" spans="7:7" ht="15.75" customHeight="1" x14ac:dyDescent="0.2">
      <c r="G148" s="288"/>
    </row>
    <row r="149" spans="7:7" ht="15.75" customHeight="1" x14ac:dyDescent="0.2">
      <c r="G149" s="288"/>
    </row>
    <row r="150" spans="7:7" ht="15.75" customHeight="1" x14ac:dyDescent="0.2">
      <c r="G150" s="288"/>
    </row>
    <row r="151" spans="7:7" ht="15.75" customHeight="1" x14ac:dyDescent="0.2">
      <c r="G151" s="288"/>
    </row>
    <row r="152" spans="7:7" ht="15.75" customHeight="1" x14ac:dyDescent="0.2">
      <c r="G152" s="288"/>
    </row>
    <row r="153" spans="7:7" ht="15.75" customHeight="1" x14ac:dyDescent="0.2">
      <c r="G153" s="288"/>
    </row>
    <row r="154" spans="7:7" ht="15.75" customHeight="1" x14ac:dyDescent="0.2">
      <c r="G154" s="288"/>
    </row>
    <row r="155" spans="7:7" ht="15.75" customHeight="1" x14ac:dyDescent="0.2">
      <c r="G155" s="288"/>
    </row>
    <row r="156" spans="7:7" ht="15.75" customHeight="1" x14ac:dyDescent="0.2">
      <c r="G156" s="288"/>
    </row>
    <row r="157" spans="7:7" ht="15.75" customHeight="1" x14ac:dyDescent="0.2">
      <c r="G157" s="288"/>
    </row>
    <row r="158" spans="7:7" ht="15.75" customHeight="1" x14ac:dyDescent="0.2">
      <c r="G158" s="288"/>
    </row>
    <row r="159" spans="7:7" ht="15.75" customHeight="1" x14ac:dyDescent="0.2">
      <c r="G159" s="288"/>
    </row>
    <row r="160" spans="7:7" ht="15.75" customHeight="1" x14ac:dyDescent="0.2">
      <c r="G160" s="288"/>
    </row>
    <row r="161" spans="7:7" ht="15.75" customHeight="1" x14ac:dyDescent="0.2">
      <c r="G161" s="288"/>
    </row>
    <row r="162" spans="7:7" ht="15.75" customHeight="1" x14ac:dyDescent="0.2">
      <c r="G162" s="288"/>
    </row>
    <row r="163" spans="7:7" ht="15.75" customHeight="1" x14ac:dyDescent="0.2">
      <c r="G163" s="288"/>
    </row>
    <row r="164" spans="7:7" ht="15.75" customHeight="1" x14ac:dyDescent="0.2">
      <c r="G164" s="288"/>
    </row>
    <row r="165" spans="7:7" ht="15.75" customHeight="1" x14ac:dyDescent="0.2">
      <c r="G165" s="288"/>
    </row>
    <row r="166" spans="7:7" ht="15.75" customHeight="1" x14ac:dyDescent="0.2">
      <c r="G166" s="288"/>
    </row>
    <row r="167" spans="7:7" ht="15.75" customHeight="1" x14ac:dyDescent="0.2">
      <c r="G167" s="288"/>
    </row>
    <row r="168" spans="7:7" ht="15.75" customHeight="1" x14ac:dyDescent="0.2">
      <c r="G168" s="288"/>
    </row>
    <row r="169" spans="7:7" ht="15.75" customHeight="1" x14ac:dyDescent="0.2">
      <c r="G169" s="288"/>
    </row>
    <row r="170" spans="7:7" ht="15.75" customHeight="1" x14ac:dyDescent="0.2">
      <c r="G170" s="288"/>
    </row>
    <row r="171" spans="7:7" ht="15.75" customHeight="1" x14ac:dyDescent="0.2">
      <c r="G171" s="288"/>
    </row>
    <row r="172" spans="7:7" ht="15.75" customHeight="1" x14ac:dyDescent="0.2">
      <c r="G172" s="288"/>
    </row>
    <row r="173" spans="7:7" ht="15.75" customHeight="1" x14ac:dyDescent="0.2">
      <c r="G173" s="288"/>
    </row>
    <row r="174" spans="7:7" ht="15.75" customHeight="1" x14ac:dyDescent="0.2">
      <c r="G174" s="288"/>
    </row>
    <row r="175" spans="7:7" ht="15.75" customHeight="1" x14ac:dyDescent="0.2">
      <c r="G175" s="288"/>
    </row>
    <row r="176" spans="7:7" ht="15.75" customHeight="1" x14ac:dyDescent="0.2">
      <c r="G176" s="288"/>
    </row>
    <row r="177" spans="7:7" ht="15.75" customHeight="1" x14ac:dyDescent="0.2">
      <c r="G177" s="288"/>
    </row>
    <row r="178" spans="7:7" ht="15.75" customHeight="1" x14ac:dyDescent="0.2">
      <c r="G178" s="288"/>
    </row>
    <row r="179" spans="7:7" ht="15.75" customHeight="1" x14ac:dyDescent="0.2">
      <c r="G179" s="288"/>
    </row>
    <row r="180" spans="7:7" ht="15.75" customHeight="1" x14ac:dyDescent="0.2">
      <c r="G180" s="288"/>
    </row>
    <row r="181" spans="7:7" ht="15.75" customHeight="1" x14ac:dyDescent="0.2">
      <c r="G181" s="288"/>
    </row>
    <row r="182" spans="7:7" ht="15.75" customHeight="1" x14ac:dyDescent="0.2">
      <c r="G182" s="288"/>
    </row>
    <row r="183" spans="7:7" ht="15.75" customHeight="1" x14ac:dyDescent="0.2">
      <c r="G183" s="288"/>
    </row>
    <row r="184" spans="7:7" ht="15.75" customHeight="1" x14ac:dyDescent="0.2">
      <c r="G184" s="288"/>
    </row>
    <row r="185" spans="7:7" ht="15.75" customHeight="1" x14ac:dyDescent="0.2">
      <c r="G185" s="288"/>
    </row>
    <row r="186" spans="7:7" ht="15.75" customHeight="1" x14ac:dyDescent="0.2">
      <c r="G186" s="288"/>
    </row>
    <row r="187" spans="7:7" ht="15.75" customHeight="1" x14ac:dyDescent="0.2">
      <c r="G187" s="288"/>
    </row>
    <row r="188" spans="7:7" ht="15.75" customHeight="1" x14ac:dyDescent="0.2">
      <c r="G188" s="288"/>
    </row>
    <row r="189" spans="7:7" ht="15.75" customHeight="1" x14ac:dyDescent="0.2">
      <c r="G189" s="288"/>
    </row>
    <row r="190" spans="7:7" ht="15.75" customHeight="1" x14ac:dyDescent="0.2">
      <c r="G190" s="288"/>
    </row>
    <row r="191" spans="7:7" ht="15.75" customHeight="1" x14ac:dyDescent="0.2">
      <c r="G191" s="288"/>
    </row>
    <row r="192" spans="7:7" ht="15.75" customHeight="1" x14ac:dyDescent="0.2">
      <c r="G192" s="288"/>
    </row>
    <row r="193" spans="7:7" ht="15.75" customHeight="1" x14ac:dyDescent="0.2">
      <c r="G193" s="288"/>
    </row>
    <row r="194" spans="7:7" ht="15.75" customHeight="1" x14ac:dyDescent="0.2">
      <c r="G194" s="288"/>
    </row>
    <row r="195" spans="7:7" ht="15.75" customHeight="1" x14ac:dyDescent="0.2">
      <c r="G195" s="288"/>
    </row>
    <row r="196" spans="7:7" ht="15.75" customHeight="1" x14ac:dyDescent="0.2">
      <c r="G196" s="288"/>
    </row>
    <row r="197" spans="7:7" ht="15.75" customHeight="1" x14ac:dyDescent="0.2">
      <c r="G197" s="288"/>
    </row>
    <row r="198" spans="7:7" ht="15.75" customHeight="1" x14ac:dyDescent="0.2">
      <c r="G198" s="288"/>
    </row>
    <row r="199" spans="7:7" ht="15.75" customHeight="1" x14ac:dyDescent="0.2">
      <c r="G199" s="288"/>
    </row>
    <row r="200" spans="7:7" ht="15.75" customHeight="1" x14ac:dyDescent="0.2">
      <c r="G200" s="288"/>
    </row>
    <row r="201" spans="7:7" ht="15.75" customHeight="1" x14ac:dyDescent="0.2">
      <c r="G201" s="288"/>
    </row>
    <row r="202" spans="7:7" ht="15.75" customHeight="1" x14ac:dyDescent="0.2">
      <c r="G202" s="288"/>
    </row>
    <row r="203" spans="7:7" ht="15.75" customHeight="1" x14ac:dyDescent="0.2">
      <c r="G203" s="288"/>
    </row>
    <row r="204" spans="7:7" ht="15.75" customHeight="1" x14ac:dyDescent="0.2">
      <c r="G204" s="288"/>
    </row>
    <row r="205" spans="7:7" ht="15.75" customHeight="1" x14ac:dyDescent="0.2">
      <c r="G205" s="288"/>
    </row>
    <row r="206" spans="7:7" ht="15.75" customHeight="1" x14ac:dyDescent="0.2">
      <c r="G206" s="288"/>
    </row>
    <row r="207" spans="7:7" ht="15.75" customHeight="1" x14ac:dyDescent="0.2">
      <c r="G207" s="288"/>
    </row>
    <row r="208" spans="7:7" ht="15.75" customHeight="1" x14ac:dyDescent="0.2">
      <c r="G208" s="288"/>
    </row>
    <row r="209" spans="7:7" ht="15.75" customHeight="1" x14ac:dyDescent="0.2">
      <c r="G209" s="288"/>
    </row>
    <row r="210" spans="7:7" ht="15.75" customHeight="1" x14ac:dyDescent="0.2">
      <c r="G210" s="288"/>
    </row>
    <row r="211" spans="7:7" ht="15.75" customHeight="1" x14ac:dyDescent="0.2">
      <c r="G211" s="288"/>
    </row>
    <row r="212" spans="7:7" ht="15.75" customHeight="1" x14ac:dyDescent="0.2">
      <c r="G212" s="288"/>
    </row>
    <row r="213" spans="7:7" ht="15.75" customHeight="1" x14ac:dyDescent="0.2">
      <c r="G213" s="288"/>
    </row>
    <row r="214" spans="7:7" ht="15.75" customHeight="1" x14ac:dyDescent="0.2">
      <c r="G214" s="288"/>
    </row>
    <row r="215" spans="7:7" ht="15.75" customHeight="1" x14ac:dyDescent="0.2">
      <c r="G215" s="288"/>
    </row>
    <row r="216" spans="7:7" ht="15.75" customHeight="1" x14ac:dyDescent="0.2">
      <c r="G216" s="288"/>
    </row>
    <row r="217" spans="7:7" ht="15.75" customHeight="1" x14ac:dyDescent="0.2">
      <c r="G217" s="288"/>
    </row>
    <row r="218" spans="7:7" ht="15.75" customHeight="1" x14ac:dyDescent="0.2">
      <c r="G218" s="288"/>
    </row>
    <row r="219" spans="7:7" ht="15.75" customHeight="1" x14ac:dyDescent="0.2">
      <c r="G219" s="288"/>
    </row>
    <row r="220" spans="7:7" ht="15.75" customHeight="1" x14ac:dyDescent="0.2">
      <c r="G220" s="288"/>
    </row>
    <row r="221" spans="7:7" ht="15.75" customHeight="1" x14ac:dyDescent="0.2">
      <c r="G221" s="288"/>
    </row>
    <row r="222" spans="7:7" ht="15.75" customHeight="1" x14ac:dyDescent="0.2">
      <c r="G222" s="288"/>
    </row>
    <row r="223" spans="7:7" ht="15.75" customHeight="1" x14ac:dyDescent="0.2">
      <c r="G223" s="288"/>
    </row>
    <row r="224" spans="7:7" ht="15.75" customHeight="1" x14ac:dyDescent="0.2">
      <c r="G224" s="288"/>
    </row>
    <row r="225" spans="7:7" ht="15.75" customHeight="1" x14ac:dyDescent="0.2">
      <c r="G225" s="288"/>
    </row>
    <row r="226" spans="7:7" ht="15.75" customHeight="1" x14ac:dyDescent="0.2">
      <c r="G226" s="288"/>
    </row>
    <row r="227" spans="7:7" ht="15.75" customHeight="1" x14ac:dyDescent="0.2">
      <c r="G227" s="288"/>
    </row>
    <row r="228" spans="7:7" ht="15.75" customHeight="1" x14ac:dyDescent="0.2">
      <c r="G228" s="288"/>
    </row>
    <row r="229" spans="7:7" ht="15.75" customHeight="1" x14ac:dyDescent="0.2">
      <c r="G229" s="288"/>
    </row>
    <row r="230" spans="7:7" ht="15.75" customHeight="1" x14ac:dyDescent="0.2">
      <c r="G230" s="288"/>
    </row>
    <row r="231" spans="7:7" ht="15.75" customHeight="1" x14ac:dyDescent="0.2">
      <c r="G231" s="288"/>
    </row>
    <row r="232" spans="7:7" ht="15.75" customHeight="1" x14ac:dyDescent="0.2">
      <c r="G232" s="288"/>
    </row>
    <row r="233" spans="7:7" ht="15.75" customHeight="1" x14ac:dyDescent="0.2">
      <c r="G233" s="288"/>
    </row>
    <row r="234" spans="7:7" ht="15.75" customHeight="1" x14ac:dyDescent="0.2">
      <c r="G234" s="288"/>
    </row>
    <row r="235" spans="7:7" ht="15.75" customHeight="1" x14ac:dyDescent="0.2">
      <c r="G235" s="288"/>
    </row>
    <row r="236" spans="7:7" ht="15.75" customHeight="1" x14ac:dyDescent="0.2">
      <c r="G236" s="288"/>
    </row>
    <row r="237" spans="7:7" ht="15.75" customHeight="1" x14ac:dyDescent="0.2">
      <c r="G237" s="288"/>
    </row>
    <row r="238" spans="7:7" ht="15.75" customHeight="1" x14ac:dyDescent="0.2">
      <c r="G238" s="288"/>
    </row>
    <row r="239" spans="7:7" ht="15.75" customHeight="1" x14ac:dyDescent="0.2">
      <c r="G239" s="288"/>
    </row>
    <row r="240" spans="7:7" ht="15.75" customHeight="1" x14ac:dyDescent="0.2">
      <c r="G240" s="288"/>
    </row>
    <row r="241" spans="7:7" ht="15.75" customHeight="1" x14ac:dyDescent="0.2">
      <c r="G241" s="288"/>
    </row>
    <row r="242" spans="7:7" ht="15.75" customHeight="1" x14ac:dyDescent="0.2">
      <c r="G242" s="288"/>
    </row>
    <row r="243" spans="7:7" ht="15.75" customHeight="1" x14ac:dyDescent="0.2">
      <c r="G243" s="288"/>
    </row>
    <row r="244" spans="7:7" ht="15.75" customHeight="1" x14ac:dyDescent="0.2">
      <c r="G244" s="288"/>
    </row>
    <row r="245" spans="7:7" ht="15.75" customHeight="1" x14ac:dyDescent="0.2">
      <c r="G245" s="288"/>
    </row>
    <row r="246" spans="7:7" ht="15.75" customHeight="1" x14ac:dyDescent="0.2">
      <c r="G246" s="288"/>
    </row>
    <row r="247" spans="7:7" ht="15.75" customHeight="1" x14ac:dyDescent="0.2">
      <c r="G247" s="288"/>
    </row>
    <row r="248" spans="7:7" ht="15.75" customHeight="1" x14ac:dyDescent="0.2">
      <c r="G248" s="288"/>
    </row>
    <row r="249" spans="7:7" ht="15.75" customHeight="1" x14ac:dyDescent="0.2">
      <c r="G249" s="288"/>
    </row>
    <row r="250" spans="7:7" ht="15.75" customHeight="1" x14ac:dyDescent="0.2">
      <c r="G250" s="288"/>
    </row>
    <row r="251" spans="7:7" ht="15.75" customHeight="1" x14ac:dyDescent="0.2">
      <c r="G251" s="288"/>
    </row>
    <row r="252" spans="7:7" ht="15.75" customHeight="1" x14ac:dyDescent="0.2">
      <c r="G252" s="288"/>
    </row>
    <row r="253" spans="7:7" ht="15.75" customHeight="1" x14ac:dyDescent="0.2">
      <c r="G253" s="288"/>
    </row>
    <row r="254" spans="7:7" ht="15.75" customHeight="1" x14ac:dyDescent="0.2">
      <c r="G254" s="288"/>
    </row>
    <row r="255" spans="7:7" ht="15.75" customHeight="1" x14ac:dyDescent="0.2">
      <c r="G255" s="288"/>
    </row>
    <row r="256" spans="7:7" ht="15.75" customHeight="1" x14ac:dyDescent="0.2">
      <c r="G256" s="288"/>
    </row>
    <row r="257" spans="7:7" ht="15.75" customHeight="1" x14ac:dyDescent="0.2">
      <c r="G257" s="288"/>
    </row>
    <row r="258" spans="7:7" ht="15.75" customHeight="1" x14ac:dyDescent="0.2">
      <c r="G258" s="288"/>
    </row>
    <row r="259" spans="7:7" ht="15.75" customHeight="1" x14ac:dyDescent="0.2">
      <c r="G259" s="288"/>
    </row>
    <row r="260" spans="7:7" ht="15.75" customHeight="1" x14ac:dyDescent="0.2">
      <c r="G260" s="288"/>
    </row>
    <row r="261" spans="7:7" ht="15.75" customHeight="1" x14ac:dyDescent="0.2">
      <c r="G261" s="288"/>
    </row>
    <row r="262" spans="7:7" ht="15.75" customHeight="1" x14ac:dyDescent="0.2">
      <c r="G262" s="288"/>
    </row>
    <row r="263" spans="7:7" ht="15.75" customHeight="1" x14ac:dyDescent="0.2">
      <c r="G263" s="288"/>
    </row>
    <row r="264" spans="7:7" ht="15.75" customHeight="1" x14ac:dyDescent="0.2">
      <c r="G264" s="288"/>
    </row>
    <row r="265" spans="7:7" ht="15.75" customHeight="1" x14ac:dyDescent="0.2">
      <c r="G265" s="288"/>
    </row>
    <row r="266" spans="7:7" ht="15.75" customHeight="1" x14ac:dyDescent="0.2">
      <c r="G266" s="288"/>
    </row>
    <row r="267" spans="7:7" ht="15.75" customHeight="1" x14ac:dyDescent="0.2">
      <c r="G267" s="288"/>
    </row>
    <row r="268" spans="7:7" ht="15.75" customHeight="1" x14ac:dyDescent="0.2">
      <c r="G268" s="288"/>
    </row>
    <row r="269" spans="7:7" ht="15.75" customHeight="1" x14ac:dyDescent="0.2">
      <c r="G269" s="288"/>
    </row>
    <row r="270" spans="7:7" ht="15.75" customHeight="1" x14ac:dyDescent="0.2">
      <c r="G270" s="288"/>
    </row>
    <row r="271" spans="7:7" ht="15.75" customHeight="1" x14ac:dyDescent="0.2">
      <c r="G271" s="288"/>
    </row>
    <row r="272" spans="7:7" ht="15.75" customHeight="1" x14ac:dyDescent="0.2">
      <c r="G272" s="288"/>
    </row>
    <row r="273" spans="7:7" ht="15.75" customHeight="1" x14ac:dyDescent="0.2">
      <c r="G273" s="288"/>
    </row>
    <row r="274" spans="7:7" ht="15.75" customHeight="1" x14ac:dyDescent="0.2">
      <c r="G274" s="288"/>
    </row>
    <row r="275" spans="7:7" ht="15.75" customHeight="1" x14ac:dyDescent="0.2">
      <c r="G275" s="288"/>
    </row>
    <row r="276" spans="7:7" ht="15.75" customHeight="1" x14ac:dyDescent="0.2">
      <c r="G276" s="288"/>
    </row>
    <row r="277" spans="7:7" ht="15.75" customHeight="1" x14ac:dyDescent="0.2">
      <c r="G277" s="288"/>
    </row>
    <row r="278" spans="7:7" ht="15.75" customHeight="1" x14ac:dyDescent="0.2">
      <c r="G278" s="288"/>
    </row>
    <row r="279" spans="7:7" ht="15.75" customHeight="1" x14ac:dyDescent="0.2">
      <c r="G279" s="288"/>
    </row>
    <row r="280" spans="7:7" ht="15.75" customHeight="1" x14ac:dyDescent="0.2">
      <c r="G280" s="288"/>
    </row>
    <row r="281" spans="7:7" ht="15.75" customHeight="1" x14ac:dyDescent="0.2">
      <c r="G281" s="288"/>
    </row>
    <row r="282" spans="7:7" ht="15.75" customHeight="1" x14ac:dyDescent="0.2">
      <c r="G282" s="288"/>
    </row>
    <row r="283" spans="7:7" ht="15.75" customHeight="1" x14ac:dyDescent="0.2">
      <c r="G283" s="288"/>
    </row>
    <row r="284" spans="7:7" ht="15.75" customHeight="1" x14ac:dyDescent="0.2">
      <c r="G284" s="288"/>
    </row>
    <row r="285" spans="7:7" ht="15.75" customHeight="1" x14ac:dyDescent="0.2">
      <c r="G285" s="288"/>
    </row>
    <row r="286" spans="7:7" ht="15.75" customHeight="1" x14ac:dyDescent="0.2">
      <c r="G286" s="288"/>
    </row>
    <row r="287" spans="7:7" ht="15.75" customHeight="1" x14ac:dyDescent="0.2">
      <c r="G287" s="288"/>
    </row>
    <row r="288" spans="7:7" ht="15.75" customHeight="1" x14ac:dyDescent="0.2">
      <c r="G288" s="288"/>
    </row>
    <row r="289" spans="7:7" ht="15.75" customHeight="1" x14ac:dyDescent="0.2">
      <c r="G289" s="288"/>
    </row>
    <row r="290" spans="7:7" ht="15.75" customHeight="1" x14ac:dyDescent="0.2">
      <c r="G290" s="288"/>
    </row>
    <row r="291" spans="7:7" ht="15.75" customHeight="1" x14ac:dyDescent="0.2">
      <c r="G291" s="288"/>
    </row>
    <row r="292" spans="7:7" ht="15.75" customHeight="1" x14ac:dyDescent="0.2">
      <c r="G292" s="288"/>
    </row>
    <row r="293" spans="7:7" ht="15.75" customHeight="1" x14ac:dyDescent="0.2">
      <c r="G293" s="288"/>
    </row>
    <row r="294" spans="7:7" ht="15.75" customHeight="1" x14ac:dyDescent="0.2">
      <c r="G294" s="288"/>
    </row>
    <row r="295" spans="7:7" ht="15.75" customHeight="1" x14ac:dyDescent="0.2">
      <c r="G295" s="288"/>
    </row>
    <row r="296" spans="7:7" ht="15.75" customHeight="1" x14ac:dyDescent="0.2">
      <c r="G296" s="288"/>
    </row>
    <row r="297" spans="7:7" ht="15.75" customHeight="1" x14ac:dyDescent="0.2">
      <c r="G297" s="288"/>
    </row>
    <row r="298" spans="7:7" ht="15.75" customHeight="1" x14ac:dyDescent="0.2">
      <c r="G298" s="288"/>
    </row>
    <row r="299" spans="7:7" ht="15.75" customHeight="1" x14ac:dyDescent="0.2">
      <c r="G299" s="288"/>
    </row>
    <row r="300" spans="7:7" ht="15.75" customHeight="1" x14ac:dyDescent="0.2">
      <c r="G300" s="288"/>
    </row>
    <row r="301" spans="7:7" ht="15.75" customHeight="1" x14ac:dyDescent="0.2">
      <c r="G301" s="288"/>
    </row>
    <row r="302" spans="7:7" ht="15.75" customHeight="1" x14ac:dyDescent="0.2">
      <c r="G302" s="288"/>
    </row>
    <row r="303" spans="7:7" ht="15.75" customHeight="1" x14ac:dyDescent="0.2">
      <c r="G303" s="288"/>
    </row>
    <row r="304" spans="7:7" ht="15.75" customHeight="1" x14ac:dyDescent="0.2">
      <c r="G304" s="288"/>
    </row>
    <row r="305" spans="7:7" ht="15.75" customHeight="1" x14ac:dyDescent="0.2">
      <c r="G305" s="288"/>
    </row>
    <row r="306" spans="7:7" ht="15.75" customHeight="1" x14ac:dyDescent="0.2">
      <c r="G306" s="288"/>
    </row>
    <row r="307" spans="7:7" ht="15.75" customHeight="1" x14ac:dyDescent="0.2">
      <c r="G307" s="288"/>
    </row>
    <row r="308" spans="7:7" ht="15.75" customHeight="1" x14ac:dyDescent="0.2">
      <c r="G308" s="288"/>
    </row>
    <row r="309" spans="7:7" ht="15.75" customHeight="1" x14ac:dyDescent="0.2">
      <c r="G309" s="288"/>
    </row>
    <row r="310" spans="7:7" ht="15.75" customHeight="1" x14ac:dyDescent="0.2">
      <c r="G310" s="288"/>
    </row>
    <row r="311" spans="7:7" ht="15.75" customHeight="1" x14ac:dyDescent="0.2">
      <c r="G311" s="288"/>
    </row>
    <row r="312" spans="7:7" ht="15.75" customHeight="1" x14ac:dyDescent="0.2">
      <c r="G312" s="288"/>
    </row>
    <row r="313" spans="7:7" ht="15.75" customHeight="1" x14ac:dyDescent="0.2">
      <c r="G313" s="288"/>
    </row>
    <row r="314" spans="7:7" ht="15.75" customHeight="1" x14ac:dyDescent="0.2">
      <c r="G314" s="288"/>
    </row>
    <row r="315" spans="7:7" ht="15.75" customHeight="1" x14ac:dyDescent="0.2">
      <c r="G315" s="288"/>
    </row>
    <row r="316" spans="7:7" ht="15.75" customHeight="1" x14ac:dyDescent="0.2">
      <c r="G316" s="288"/>
    </row>
    <row r="317" spans="7:7" ht="15.75" customHeight="1" x14ac:dyDescent="0.2">
      <c r="G317" s="288"/>
    </row>
    <row r="318" spans="7:7" ht="15.75" customHeight="1" x14ac:dyDescent="0.2">
      <c r="G318" s="288"/>
    </row>
    <row r="319" spans="7:7" ht="15.75" customHeight="1" x14ac:dyDescent="0.2">
      <c r="G319" s="288"/>
    </row>
    <row r="320" spans="7:7" ht="15.75" customHeight="1" x14ac:dyDescent="0.2">
      <c r="G320" s="288"/>
    </row>
    <row r="321" spans="7:7" ht="15.75" customHeight="1" x14ac:dyDescent="0.2">
      <c r="G321" s="288"/>
    </row>
    <row r="322" spans="7:7" ht="15.75" customHeight="1" x14ac:dyDescent="0.2">
      <c r="G322" s="288"/>
    </row>
    <row r="323" spans="7:7" ht="15.75" customHeight="1" x14ac:dyDescent="0.2">
      <c r="G323" s="288"/>
    </row>
    <row r="324" spans="7:7" ht="15.75" customHeight="1" x14ac:dyDescent="0.2">
      <c r="G324" s="288"/>
    </row>
    <row r="325" spans="7:7" ht="15.75" customHeight="1" x14ac:dyDescent="0.2">
      <c r="G325" s="288"/>
    </row>
    <row r="326" spans="7:7" ht="15.75" customHeight="1" x14ac:dyDescent="0.2">
      <c r="G326" s="288"/>
    </row>
    <row r="327" spans="7:7" ht="15.75" customHeight="1" x14ac:dyDescent="0.2">
      <c r="G327" s="288"/>
    </row>
    <row r="328" spans="7:7" ht="15.75" customHeight="1" x14ac:dyDescent="0.2">
      <c r="G328" s="288"/>
    </row>
    <row r="329" spans="7:7" ht="15.75" customHeight="1" x14ac:dyDescent="0.2">
      <c r="G329" s="288"/>
    </row>
    <row r="330" spans="7:7" ht="15.75" customHeight="1" x14ac:dyDescent="0.2">
      <c r="G330" s="288"/>
    </row>
    <row r="331" spans="7:7" ht="15.75" customHeight="1" x14ac:dyDescent="0.2">
      <c r="G331" s="288"/>
    </row>
    <row r="332" spans="7:7" ht="15.75" customHeight="1" x14ac:dyDescent="0.2">
      <c r="G332" s="288"/>
    </row>
    <row r="333" spans="7:7" ht="15.75" customHeight="1" x14ac:dyDescent="0.2">
      <c r="G333" s="288"/>
    </row>
    <row r="334" spans="7:7" ht="15.75" customHeight="1" x14ac:dyDescent="0.2">
      <c r="G334" s="288"/>
    </row>
    <row r="335" spans="7:7" ht="15.75" customHeight="1" x14ac:dyDescent="0.2">
      <c r="G335" s="288"/>
    </row>
    <row r="336" spans="7:7" ht="15.75" customHeight="1" x14ac:dyDescent="0.2">
      <c r="G336" s="288"/>
    </row>
    <row r="337" spans="7:7" ht="15.75" customHeight="1" x14ac:dyDescent="0.2">
      <c r="G337" s="288"/>
    </row>
    <row r="338" spans="7:7" ht="15.75" customHeight="1" x14ac:dyDescent="0.2">
      <c r="G338" s="288"/>
    </row>
    <row r="339" spans="7:7" ht="15.75" customHeight="1" x14ac:dyDescent="0.2">
      <c r="G339" s="288"/>
    </row>
    <row r="340" spans="7:7" ht="15.75" customHeight="1" x14ac:dyDescent="0.2">
      <c r="G340" s="288"/>
    </row>
    <row r="341" spans="7:7" ht="15.75" customHeight="1" x14ac:dyDescent="0.2">
      <c r="G341" s="288"/>
    </row>
    <row r="342" spans="7:7" ht="15.75" customHeight="1" x14ac:dyDescent="0.2">
      <c r="G342" s="288"/>
    </row>
    <row r="343" spans="7:7" ht="15.75" customHeight="1" x14ac:dyDescent="0.2">
      <c r="G343" s="288"/>
    </row>
    <row r="344" spans="7:7" ht="15.75" customHeight="1" x14ac:dyDescent="0.2">
      <c r="G344" s="288"/>
    </row>
    <row r="345" spans="7:7" ht="15.75" customHeight="1" x14ac:dyDescent="0.2">
      <c r="G345" s="288"/>
    </row>
    <row r="346" spans="7:7" ht="15.75" customHeight="1" x14ac:dyDescent="0.2">
      <c r="G346" s="288"/>
    </row>
    <row r="347" spans="7:7" ht="15.75" customHeight="1" x14ac:dyDescent="0.2">
      <c r="G347" s="288"/>
    </row>
    <row r="348" spans="7:7" ht="15.75" customHeight="1" x14ac:dyDescent="0.2">
      <c r="G348" s="288"/>
    </row>
    <row r="349" spans="7:7" ht="15.75" customHeight="1" x14ac:dyDescent="0.2">
      <c r="G349" s="288"/>
    </row>
    <row r="350" spans="7:7" ht="15.75" customHeight="1" x14ac:dyDescent="0.2">
      <c r="G350" s="288"/>
    </row>
    <row r="351" spans="7:7" ht="15.75" customHeight="1" x14ac:dyDescent="0.2">
      <c r="G351" s="288"/>
    </row>
    <row r="352" spans="7:7" ht="15.75" customHeight="1" x14ac:dyDescent="0.2">
      <c r="G352" s="288"/>
    </row>
    <row r="353" spans="7:7" ht="15.75" customHeight="1" x14ac:dyDescent="0.2">
      <c r="G353" s="288"/>
    </row>
    <row r="354" spans="7:7" ht="15.75" customHeight="1" x14ac:dyDescent="0.2">
      <c r="G354" s="288"/>
    </row>
    <row r="355" spans="7:7" ht="15.75" customHeight="1" x14ac:dyDescent="0.2">
      <c r="G355" s="288"/>
    </row>
    <row r="356" spans="7:7" ht="15.75" customHeight="1" x14ac:dyDescent="0.2">
      <c r="G356" s="288"/>
    </row>
    <row r="357" spans="7:7" ht="15.75" customHeight="1" x14ac:dyDescent="0.2">
      <c r="G357" s="288"/>
    </row>
    <row r="358" spans="7:7" ht="15.75" customHeight="1" x14ac:dyDescent="0.2">
      <c r="G358" s="288"/>
    </row>
    <row r="359" spans="7:7" ht="15.75" customHeight="1" x14ac:dyDescent="0.2">
      <c r="G359" s="288"/>
    </row>
    <row r="360" spans="7:7" ht="15.75" customHeight="1" x14ac:dyDescent="0.2">
      <c r="G360" s="288"/>
    </row>
    <row r="361" spans="7:7" ht="15.75" customHeight="1" x14ac:dyDescent="0.2">
      <c r="G361" s="288"/>
    </row>
    <row r="362" spans="7:7" ht="15.75" customHeight="1" x14ac:dyDescent="0.2">
      <c r="G362" s="288"/>
    </row>
    <row r="363" spans="7:7" ht="15.75" customHeight="1" x14ac:dyDescent="0.2">
      <c r="G363" s="288"/>
    </row>
    <row r="364" spans="7:7" ht="15.75" customHeight="1" x14ac:dyDescent="0.2">
      <c r="G364" s="288"/>
    </row>
    <row r="365" spans="7:7" ht="15.75" customHeight="1" x14ac:dyDescent="0.2">
      <c r="G365" s="288"/>
    </row>
    <row r="366" spans="7:7" ht="15.75" customHeight="1" x14ac:dyDescent="0.2">
      <c r="G366" s="288"/>
    </row>
    <row r="367" spans="7:7" ht="15.75" customHeight="1" x14ac:dyDescent="0.2">
      <c r="G367" s="288"/>
    </row>
    <row r="368" spans="7:7" ht="15.75" customHeight="1" x14ac:dyDescent="0.2">
      <c r="G368" s="288"/>
    </row>
    <row r="369" spans="7:7" ht="15.75" customHeight="1" x14ac:dyDescent="0.2">
      <c r="G369" s="288"/>
    </row>
    <row r="370" spans="7:7" ht="15.75" customHeight="1" x14ac:dyDescent="0.2">
      <c r="G370" s="288"/>
    </row>
    <row r="371" spans="7:7" ht="15.75" customHeight="1" x14ac:dyDescent="0.2">
      <c r="G371" s="288"/>
    </row>
    <row r="372" spans="7:7" ht="15.75" customHeight="1" x14ac:dyDescent="0.2">
      <c r="G372" s="288"/>
    </row>
    <row r="373" spans="7:7" ht="15.75" customHeight="1" x14ac:dyDescent="0.2">
      <c r="G373" s="288"/>
    </row>
    <row r="374" spans="7:7" ht="15.75" customHeight="1" x14ac:dyDescent="0.2">
      <c r="G374" s="288"/>
    </row>
    <row r="375" spans="7:7" ht="15.75" customHeight="1" x14ac:dyDescent="0.2">
      <c r="G375" s="288"/>
    </row>
    <row r="376" spans="7:7" ht="15.75" customHeight="1" x14ac:dyDescent="0.2">
      <c r="G376" s="288"/>
    </row>
    <row r="377" spans="7:7" ht="15.75" customHeight="1" x14ac:dyDescent="0.2">
      <c r="G377" s="288"/>
    </row>
    <row r="378" spans="7:7" ht="15.75" customHeight="1" x14ac:dyDescent="0.2">
      <c r="G378" s="288"/>
    </row>
    <row r="379" spans="7:7" ht="15.75" customHeight="1" x14ac:dyDescent="0.2">
      <c r="G379" s="288"/>
    </row>
    <row r="380" spans="7:7" ht="15.75" customHeight="1" x14ac:dyDescent="0.2">
      <c r="G380" s="288"/>
    </row>
    <row r="381" spans="7:7" ht="15.75" customHeight="1" x14ac:dyDescent="0.2">
      <c r="G381" s="288"/>
    </row>
    <row r="382" spans="7:7" ht="15.75" customHeight="1" x14ac:dyDescent="0.2">
      <c r="G382" s="288"/>
    </row>
    <row r="383" spans="7:7" ht="15.75" customHeight="1" x14ac:dyDescent="0.2">
      <c r="G383" s="288"/>
    </row>
    <row r="384" spans="7:7" ht="15.75" customHeight="1" x14ac:dyDescent="0.2">
      <c r="G384" s="288"/>
    </row>
    <row r="385" spans="7:7" ht="15.75" customHeight="1" x14ac:dyDescent="0.2">
      <c r="G385" s="288"/>
    </row>
    <row r="386" spans="7:7" ht="15.75" customHeight="1" x14ac:dyDescent="0.2">
      <c r="G386" s="288"/>
    </row>
    <row r="387" spans="7:7" ht="15.75" customHeight="1" x14ac:dyDescent="0.2">
      <c r="G387" s="288"/>
    </row>
    <row r="388" spans="7:7" ht="15.75" customHeight="1" x14ac:dyDescent="0.2">
      <c r="G388" s="288"/>
    </row>
    <row r="389" spans="7:7" ht="15.75" customHeight="1" x14ac:dyDescent="0.2">
      <c r="G389" s="288"/>
    </row>
    <row r="390" spans="7:7" ht="15.75" customHeight="1" x14ac:dyDescent="0.2">
      <c r="G390" s="288"/>
    </row>
    <row r="391" spans="7:7" ht="15.75" customHeight="1" x14ac:dyDescent="0.2">
      <c r="G391" s="288"/>
    </row>
    <row r="392" spans="7:7" ht="15.75" customHeight="1" x14ac:dyDescent="0.2">
      <c r="G392" s="288"/>
    </row>
    <row r="393" spans="7:7" ht="15.75" customHeight="1" x14ac:dyDescent="0.2">
      <c r="G393" s="288"/>
    </row>
    <row r="394" spans="7:7" ht="15.75" customHeight="1" x14ac:dyDescent="0.2">
      <c r="G394" s="288"/>
    </row>
    <row r="395" spans="7:7" ht="15.75" customHeight="1" x14ac:dyDescent="0.2">
      <c r="G395" s="288"/>
    </row>
    <row r="396" spans="7:7" ht="15.75" customHeight="1" x14ac:dyDescent="0.2">
      <c r="G396" s="288"/>
    </row>
    <row r="397" spans="7:7" ht="15.75" customHeight="1" x14ac:dyDescent="0.2">
      <c r="G397" s="288"/>
    </row>
    <row r="398" spans="7:7" ht="15.75" customHeight="1" x14ac:dyDescent="0.2">
      <c r="G398" s="288"/>
    </row>
    <row r="399" spans="7:7" ht="15.75" customHeight="1" x14ac:dyDescent="0.2">
      <c r="G399" s="288"/>
    </row>
    <row r="400" spans="7:7" ht="15.75" customHeight="1" x14ac:dyDescent="0.2">
      <c r="G400" s="288"/>
    </row>
    <row r="401" spans="7:7" ht="15.75" customHeight="1" x14ac:dyDescent="0.2">
      <c r="G401" s="288"/>
    </row>
    <row r="402" spans="7:7" ht="15.75" customHeight="1" x14ac:dyDescent="0.2">
      <c r="G402" s="288"/>
    </row>
    <row r="403" spans="7:7" ht="15.75" customHeight="1" x14ac:dyDescent="0.2">
      <c r="G403" s="288"/>
    </row>
    <row r="404" spans="7:7" ht="15.75" customHeight="1" x14ac:dyDescent="0.2">
      <c r="G404" s="288"/>
    </row>
    <row r="405" spans="7:7" ht="15.75" customHeight="1" x14ac:dyDescent="0.2">
      <c r="G405" s="288"/>
    </row>
    <row r="406" spans="7:7" ht="15.75" customHeight="1" x14ac:dyDescent="0.2">
      <c r="G406" s="288"/>
    </row>
    <row r="407" spans="7:7" ht="15.75" customHeight="1" x14ac:dyDescent="0.2">
      <c r="G407" s="288"/>
    </row>
    <row r="408" spans="7:7" ht="15.75" customHeight="1" x14ac:dyDescent="0.2">
      <c r="G408" s="288"/>
    </row>
    <row r="409" spans="7:7" ht="15.75" customHeight="1" x14ac:dyDescent="0.2">
      <c r="G409" s="288"/>
    </row>
    <row r="410" spans="7:7" ht="15.75" customHeight="1" x14ac:dyDescent="0.2">
      <c r="G410" s="288"/>
    </row>
    <row r="411" spans="7:7" ht="15.75" customHeight="1" x14ac:dyDescent="0.2">
      <c r="G411" s="288"/>
    </row>
    <row r="412" spans="7:7" ht="15.75" customHeight="1" x14ac:dyDescent="0.2">
      <c r="G412" s="288"/>
    </row>
    <row r="413" spans="7:7" ht="15.75" customHeight="1" x14ac:dyDescent="0.2">
      <c r="G413" s="288"/>
    </row>
    <row r="414" spans="7:7" ht="15.75" customHeight="1" x14ac:dyDescent="0.2">
      <c r="G414" s="288"/>
    </row>
    <row r="415" spans="7:7" ht="15.75" customHeight="1" x14ac:dyDescent="0.2">
      <c r="G415" s="288"/>
    </row>
    <row r="416" spans="7:7" ht="15.75" customHeight="1" x14ac:dyDescent="0.2">
      <c r="G416" s="288"/>
    </row>
    <row r="417" spans="7:7" ht="15.75" customHeight="1" x14ac:dyDescent="0.2">
      <c r="G417" s="288"/>
    </row>
    <row r="418" spans="7:7" ht="15.75" customHeight="1" x14ac:dyDescent="0.2">
      <c r="G418" s="288"/>
    </row>
    <row r="419" spans="7:7" ht="15.75" customHeight="1" x14ac:dyDescent="0.2">
      <c r="G419" s="288"/>
    </row>
    <row r="420" spans="7:7" ht="15.75" customHeight="1" x14ac:dyDescent="0.2">
      <c r="G420" s="288"/>
    </row>
    <row r="421" spans="7:7" ht="15.75" customHeight="1" x14ac:dyDescent="0.2">
      <c r="G421" s="288"/>
    </row>
    <row r="422" spans="7:7" ht="15.75" customHeight="1" x14ac:dyDescent="0.2">
      <c r="G422" s="288"/>
    </row>
    <row r="423" spans="7:7" ht="15.75" customHeight="1" x14ac:dyDescent="0.2">
      <c r="G423" s="288"/>
    </row>
    <row r="424" spans="7:7" ht="15.75" customHeight="1" x14ac:dyDescent="0.2">
      <c r="G424" s="288"/>
    </row>
    <row r="425" spans="7:7" ht="15.75" customHeight="1" x14ac:dyDescent="0.2">
      <c r="G425" s="288"/>
    </row>
    <row r="426" spans="7:7" ht="15.75" customHeight="1" x14ac:dyDescent="0.2">
      <c r="G426" s="288"/>
    </row>
    <row r="427" spans="7:7" ht="15.75" customHeight="1" x14ac:dyDescent="0.2">
      <c r="G427" s="288"/>
    </row>
    <row r="428" spans="7:7" ht="15.75" customHeight="1" x14ac:dyDescent="0.2">
      <c r="G428" s="288"/>
    </row>
    <row r="429" spans="7:7" ht="15.75" customHeight="1" x14ac:dyDescent="0.2">
      <c r="G429" s="288"/>
    </row>
    <row r="430" spans="7:7" ht="15.75" customHeight="1" x14ac:dyDescent="0.2">
      <c r="G430" s="288"/>
    </row>
    <row r="431" spans="7:7" ht="15.75" customHeight="1" x14ac:dyDescent="0.2">
      <c r="G431" s="288"/>
    </row>
    <row r="432" spans="7:7" ht="15.75" customHeight="1" x14ac:dyDescent="0.2">
      <c r="G432" s="288"/>
    </row>
    <row r="433" spans="7:7" ht="15.75" customHeight="1" x14ac:dyDescent="0.2">
      <c r="G433" s="288"/>
    </row>
    <row r="434" spans="7:7" ht="15.75" customHeight="1" x14ac:dyDescent="0.2">
      <c r="G434" s="288"/>
    </row>
    <row r="435" spans="7:7" ht="15.75" customHeight="1" x14ac:dyDescent="0.2">
      <c r="G435" s="288"/>
    </row>
    <row r="436" spans="7:7" ht="15.75" customHeight="1" x14ac:dyDescent="0.2">
      <c r="G436" s="288"/>
    </row>
    <row r="437" spans="7:7" ht="15.75" customHeight="1" x14ac:dyDescent="0.2">
      <c r="G437" s="288"/>
    </row>
    <row r="438" spans="7:7" ht="15.75" customHeight="1" x14ac:dyDescent="0.2">
      <c r="G438" s="288"/>
    </row>
    <row r="439" spans="7:7" ht="15.75" customHeight="1" x14ac:dyDescent="0.2">
      <c r="G439" s="288"/>
    </row>
    <row r="440" spans="7:7" ht="15.75" customHeight="1" x14ac:dyDescent="0.2">
      <c r="G440" s="288"/>
    </row>
    <row r="441" spans="7:7" ht="15.75" customHeight="1" x14ac:dyDescent="0.2">
      <c r="G441" s="288"/>
    </row>
    <row r="442" spans="7:7" ht="15.75" customHeight="1" x14ac:dyDescent="0.2">
      <c r="G442" s="288"/>
    </row>
    <row r="443" spans="7:7" ht="15.75" customHeight="1" x14ac:dyDescent="0.2">
      <c r="G443" s="288"/>
    </row>
    <row r="444" spans="7:7" ht="15.75" customHeight="1" x14ac:dyDescent="0.2">
      <c r="G444" s="288"/>
    </row>
    <row r="445" spans="7:7" ht="15.75" customHeight="1" x14ac:dyDescent="0.2">
      <c r="G445" s="288"/>
    </row>
    <row r="446" spans="7:7" ht="15.75" customHeight="1" x14ac:dyDescent="0.2">
      <c r="G446" s="288"/>
    </row>
    <row r="447" spans="7:7" ht="15.75" customHeight="1" x14ac:dyDescent="0.2">
      <c r="G447" s="288"/>
    </row>
    <row r="448" spans="7:7" ht="15.75" customHeight="1" x14ac:dyDescent="0.2">
      <c r="G448" s="288"/>
    </row>
    <row r="449" spans="7:7" ht="15.75" customHeight="1" x14ac:dyDescent="0.2">
      <c r="G449" s="288"/>
    </row>
    <row r="450" spans="7:7" ht="15.75" customHeight="1" x14ac:dyDescent="0.2">
      <c r="G450" s="288"/>
    </row>
    <row r="451" spans="7:7" ht="15.75" customHeight="1" x14ac:dyDescent="0.2">
      <c r="G451" s="288"/>
    </row>
    <row r="452" spans="7:7" ht="15.75" customHeight="1" x14ac:dyDescent="0.2">
      <c r="G452" s="288"/>
    </row>
    <row r="453" spans="7:7" ht="15.75" customHeight="1" x14ac:dyDescent="0.2">
      <c r="G453" s="288"/>
    </row>
    <row r="454" spans="7:7" ht="15.75" customHeight="1" x14ac:dyDescent="0.2">
      <c r="G454" s="288"/>
    </row>
    <row r="455" spans="7:7" ht="15.75" customHeight="1" x14ac:dyDescent="0.2">
      <c r="G455" s="288"/>
    </row>
    <row r="456" spans="7:7" ht="15.75" customHeight="1" x14ac:dyDescent="0.2">
      <c r="G456" s="288"/>
    </row>
    <row r="457" spans="7:7" ht="15.75" customHeight="1" x14ac:dyDescent="0.2">
      <c r="G457" s="288"/>
    </row>
    <row r="458" spans="7:7" ht="15.75" customHeight="1" x14ac:dyDescent="0.2">
      <c r="G458" s="288"/>
    </row>
    <row r="459" spans="7:7" ht="15.75" customHeight="1" x14ac:dyDescent="0.2">
      <c r="G459" s="288"/>
    </row>
    <row r="460" spans="7:7" ht="15.75" customHeight="1" x14ac:dyDescent="0.2">
      <c r="G460" s="288"/>
    </row>
    <row r="461" spans="7:7" ht="15.75" customHeight="1" x14ac:dyDescent="0.2">
      <c r="G461" s="288"/>
    </row>
    <row r="462" spans="7:7" ht="15.75" customHeight="1" x14ac:dyDescent="0.2">
      <c r="G462" s="288"/>
    </row>
    <row r="463" spans="7:7" ht="15.75" customHeight="1" x14ac:dyDescent="0.2">
      <c r="G463" s="288"/>
    </row>
    <row r="464" spans="7:7" ht="15.75" customHeight="1" x14ac:dyDescent="0.2">
      <c r="G464" s="288"/>
    </row>
    <row r="465" spans="7:7" ht="15.75" customHeight="1" x14ac:dyDescent="0.2">
      <c r="G465" s="288"/>
    </row>
    <row r="466" spans="7:7" ht="15.75" customHeight="1" x14ac:dyDescent="0.2">
      <c r="G466" s="288"/>
    </row>
    <row r="467" spans="7:7" ht="15.75" customHeight="1" x14ac:dyDescent="0.2">
      <c r="G467" s="288"/>
    </row>
    <row r="468" spans="7:7" ht="15.75" customHeight="1" x14ac:dyDescent="0.2">
      <c r="G468" s="288"/>
    </row>
    <row r="469" spans="7:7" ht="15.75" customHeight="1" x14ac:dyDescent="0.2">
      <c r="G469" s="288"/>
    </row>
    <row r="470" spans="7:7" ht="15.75" customHeight="1" x14ac:dyDescent="0.2">
      <c r="G470" s="288"/>
    </row>
    <row r="471" spans="7:7" ht="15.75" customHeight="1" x14ac:dyDescent="0.2">
      <c r="G471" s="288"/>
    </row>
    <row r="472" spans="7:7" ht="15.75" customHeight="1" x14ac:dyDescent="0.2">
      <c r="G472" s="288"/>
    </row>
    <row r="473" spans="7:7" ht="15.75" customHeight="1" x14ac:dyDescent="0.2">
      <c r="G473" s="288"/>
    </row>
    <row r="474" spans="7:7" ht="15.75" customHeight="1" x14ac:dyDescent="0.2">
      <c r="G474" s="288"/>
    </row>
    <row r="475" spans="7:7" ht="15.75" customHeight="1" x14ac:dyDescent="0.2">
      <c r="G475" s="288"/>
    </row>
    <row r="476" spans="7:7" ht="15.75" customHeight="1" x14ac:dyDescent="0.2">
      <c r="G476" s="288"/>
    </row>
    <row r="477" spans="7:7" ht="15.75" customHeight="1" x14ac:dyDescent="0.2">
      <c r="G477" s="288"/>
    </row>
    <row r="478" spans="7:7" ht="15.75" customHeight="1" x14ac:dyDescent="0.2">
      <c r="G478" s="288"/>
    </row>
    <row r="479" spans="7:7" ht="15.75" customHeight="1" x14ac:dyDescent="0.2">
      <c r="G479" s="288"/>
    </row>
    <row r="480" spans="7:7" ht="15.75" customHeight="1" x14ac:dyDescent="0.2">
      <c r="G480" s="288"/>
    </row>
    <row r="481" spans="7:7" ht="15.75" customHeight="1" x14ac:dyDescent="0.2">
      <c r="G481" s="288"/>
    </row>
    <row r="482" spans="7:7" ht="15.75" customHeight="1" x14ac:dyDescent="0.2">
      <c r="G482" s="288"/>
    </row>
    <row r="483" spans="7:7" ht="15.75" customHeight="1" x14ac:dyDescent="0.2">
      <c r="G483" s="288"/>
    </row>
    <row r="484" spans="7:7" ht="15.75" customHeight="1" x14ac:dyDescent="0.2">
      <c r="G484" s="288"/>
    </row>
    <row r="485" spans="7:7" ht="15.75" customHeight="1" x14ac:dyDescent="0.2">
      <c r="G485" s="288"/>
    </row>
    <row r="486" spans="7:7" ht="15.75" customHeight="1" x14ac:dyDescent="0.2">
      <c r="G486" s="288"/>
    </row>
    <row r="487" spans="7:7" ht="15.75" customHeight="1" x14ac:dyDescent="0.2">
      <c r="G487" s="288"/>
    </row>
    <row r="488" spans="7:7" ht="15.75" customHeight="1" x14ac:dyDescent="0.2">
      <c r="G488" s="288"/>
    </row>
    <row r="489" spans="7:7" ht="15.75" customHeight="1" x14ac:dyDescent="0.2">
      <c r="G489" s="288"/>
    </row>
    <row r="490" spans="7:7" ht="15.75" customHeight="1" x14ac:dyDescent="0.2">
      <c r="G490" s="288"/>
    </row>
    <row r="491" spans="7:7" ht="15.75" customHeight="1" x14ac:dyDescent="0.2">
      <c r="G491" s="288"/>
    </row>
    <row r="492" spans="7:7" ht="15.75" customHeight="1" x14ac:dyDescent="0.2">
      <c r="G492" s="288"/>
    </row>
    <row r="493" spans="7:7" ht="15.75" customHeight="1" x14ac:dyDescent="0.2">
      <c r="G493" s="288"/>
    </row>
    <row r="494" spans="7:7" ht="15.75" customHeight="1" x14ac:dyDescent="0.2">
      <c r="G494" s="288"/>
    </row>
    <row r="495" spans="7:7" ht="15.75" customHeight="1" x14ac:dyDescent="0.2">
      <c r="G495" s="288"/>
    </row>
    <row r="496" spans="7:7" ht="15.75" customHeight="1" x14ac:dyDescent="0.2">
      <c r="G496" s="288"/>
    </row>
    <row r="497" spans="7:7" ht="15.75" customHeight="1" x14ac:dyDescent="0.2">
      <c r="G497" s="288"/>
    </row>
    <row r="498" spans="7:7" ht="15.75" customHeight="1" x14ac:dyDescent="0.2">
      <c r="G498" s="288"/>
    </row>
    <row r="499" spans="7:7" ht="15.75" customHeight="1" x14ac:dyDescent="0.2">
      <c r="G499" s="288"/>
    </row>
    <row r="500" spans="7:7" ht="15.75" customHeight="1" x14ac:dyDescent="0.2">
      <c r="G500" s="288"/>
    </row>
    <row r="501" spans="7:7" ht="15.75" customHeight="1" x14ac:dyDescent="0.2">
      <c r="G501" s="288"/>
    </row>
    <row r="502" spans="7:7" ht="15.75" customHeight="1" x14ac:dyDescent="0.2">
      <c r="G502" s="288"/>
    </row>
    <row r="503" spans="7:7" ht="15.75" customHeight="1" x14ac:dyDescent="0.2">
      <c r="G503" s="288"/>
    </row>
    <row r="504" spans="7:7" ht="15.75" customHeight="1" x14ac:dyDescent="0.2">
      <c r="G504" s="288"/>
    </row>
    <row r="505" spans="7:7" ht="15.75" customHeight="1" x14ac:dyDescent="0.2">
      <c r="G505" s="288"/>
    </row>
    <row r="506" spans="7:7" ht="15.75" customHeight="1" x14ac:dyDescent="0.2">
      <c r="G506" s="288"/>
    </row>
    <row r="507" spans="7:7" ht="15.75" customHeight="1" x14ac:dyDescent="0.2">
      <c r="G507" s="288"/>
    </row>
    <row r="508" spans="7:7" ht="15.75" customHeight="1" x14ac:dyDescent="0.2">
      <c r="G508" s="288"/>
    </row>
    <row r="509" spans="7:7" ht="15.75" customHeight="1" x14ac:dyDescent="0.2">
      <c r="G509" s="288"/>
    </row>
    <row r="510" spans="7:7" ht="15.75" customHeight="1" x14ac:dyDescent="0.2">
      <c r="G510" s="288"/>
    </row>
    <row r="511" spans="7:7" ht="15.75" customHeight="1" x14ac:dyDescent="0.2">
      <c r="G511" s="288"/>
    </row>
    <row r="512" spans="7:7" ht="15.75" customHeight="1" x14ac:dyDescent="0.2">
      <c r="G512" s="288"/>
    </row>
    <row r="513" spans="7:7" ht="15.75" customHeight="1" x14ac:dyDescent="0.2">
      <c r="G513" s="288"/>
    </row>
    <row r="514" spans="7:7" ht="15.75" customHeight="1" x14ac:dyDescent="0.2">
      <c r="G514" s="288"/>
    </row>
    <row r="515" spans="7:7" ht="15.75" customHeight="1" x14ac:dyDescent="0.2">
      <c r="G515" s="288"/>
    </row>
    <row r="516" spans="7:7" ht="15.75" customHeight="1" x14ac:dyDescent="0.2">
      <c r="G516" s="288"/>
    </row>
    <row r="517" spans="7:7" ht="15.75" customHeight="1" x14ac:dyDescent="0.2">
      <c r="G517" s="288"/>
    </row>
    <row r="518" spans="7:7" ht="15.75" customHeight="1" x14ac:dyDescent="0.2">
      <c r="G518" s="288"/>
    </row>
    <row r="519" spans="7:7" ht="15.75" customHeight="1" x14ac:dyDescent="0.2">
      <c r="G519" s="288"/>
    </row>
    <row r="520" spans="7:7" ht="15.75" customHeight="1" x14ac:dyDescent="0.2">
      <c r="G520" s="288"/>
    </row>
    <row r="521" spans="7:7" ht="15.75" customHeight="1" x14ac:dyDescent="0.2">
      <c r="G521" s="288"/>
    </row>
    <row r="522" spans="7:7" ht="15.75" customHeight="1" x14ac:dyDescent="0.2">
      <c r="G522" s="288"/>
    </row>
    <row r="523" spans="7:7" ht="15.75" customHeight="1" x14ac:dyDescent="0.2">
      <c r="G523" s="288"/>
    </row>
    <row r="524" spans="7:7" ht="15.75" customHeight="1" x14ac:dyDescent="0.2">
      <c r="G524" s="288"/>
    </row>
    <row r="525" spans="7:7" ht="15.75" customHeight="1" x14ac:dyDescent="0.2">
      <c r="G525" s="288"/>
    </row>
    <row r="526" spans="7:7" ht="15.75" customHeight="1" x14ac:dyDescent="0.2">
      <c r="G526" s="288"/>
    </row>
    <row r="527" spans="7:7" ht="15.75" customHeight="1" x14ac:dyDescent="0.2">
      <c r="G527" s="288"/>
    </row>
    <row r="528" spans="7:7" ht="15.75" customHeight="1" x14ac:dyDescent="0.2">
      <c r="G528" s="288"/>
    </row>
    <row r="529" spans="7:7" ht="15.75" customHeight="1" x14ac:dyDescent="0.2">
      <c r="G529" s="288"/>
    </row>
    <row r="530" spans="7:7" ht="15.75" customHeight="1" x14ac:dyDescent="0.2">
      <c r="G530" s="288"/>
    </row>
    <row r="531" spans="7:7" ht="15.75" customHeight="1" x14ac:dyDescent="0.2">
      <c r="G531" s="288"/>
    </row>
    <row r="532" spans="7:7" ht="15.75" customHeight="1" x14ac:dyDescent="0.2">
      <c r="G532" s="288"/>
    </row>
    <row r="533" spans="7:7" ht="15.75" customHeight="1" x14ac:dyDescent="0.2">
      <c r="G533" s="288"/>
    </row>
    <row r="534" spans="7:7" ht="15.75" customHeight="1" x14ac:dyDescent="0.2">
      <c r="G534" s="288"/>
    </row>
    <row r="535" spans="7:7" ht="15.75" customHeight="1" x14ac:dyDescent="0.2">
      <c r="G535" s="288"/>
    </row>
    <row r="536" spans="7:7" ht="15.75" customHeight="1" x14ac:dyDescent="0.2">
      <c r="G536" s="288"/>
    </row>
    <row r="537" spans="7:7" ht="15.75" customHeight="1" x14ac:dyDescent="0.2">
      <c r="G537" s="288"/>
    </row>
    <row r="538" spans="7:7" ht="15.75" customHeight="1" x14ac:dyDescent="0.2">
      <c r="G538" s="288"/>
    </row>
    <row r="539" spans="7:7" ht="15.75" customHeight="1" x14ac:dyDescent="0.2">
      <c r="G539" s="288"/>
    </row>
    <row r="540" spans="7:7" ht="15.75" customHeight="1" x14ac:dyDescent="0.2">
      <c r="G540" s="288"/>
    </row>
    <row r="541" spans="7:7" ht="15.75" customHeight="1" x14ac:dyDescent="0.2">
      <c r="G541" s="288"/>
    </row>
    <row r="542" spans="7:7" ht="15.75" customHeight="1" x14ac:dyDescent="0.2">
      <c r="G542" s="288"/>
    </row>
    <row r="543" spans="7:7" ht="15.75" customHeight="1" x14ac:dyDescent="0.2">
      <c r="G543" s="288"/>
    </row>
    <row r="544" spans="7:7" ht="15.75" customHeight="1" x14ac:dyDescent="0.2">
      <c r="G544" s="288"/>
    </row>
    <row r="545" spans="7:7" ht="15.75" customHeight="1" x14ac:dyDescent="0.2">
      <c r="G545" s="288"/>
    </row>
    <row r="546" spans="7:7" ht="15.75" customHeight="1" x14ac:dyDescent="0.2">
      <c r="G546" s="288"/>
    </row>
    <row r="547" spans="7:7" ht="15.75" customHeight="1" x14ac:dyDescent="0.2">
      <c r="G547" s="288"/>
    </row>
    <row r="548" spans="7:7" ht="15.75" customHeight="1" x14ac:dyDescent="0.2">
      <c r="G548" s="288"/>
    </row>
    <row r="549" spans="7:7" ht="15.75" customHeight="1" x14ac:dyDescent="0.2">
      <c r="G549" s="288"/>
    </row>
    <row r="550" spans="7:7" ht="15.75" customHeight="1" x14ac:dyDescent="0.2">
      <c r="G550" s="288"/>
    </row>
    <row r="551" spans="7:7" ht="15.75" customHeight="1" x14ac:dyDescent="0.2">
      <c r="G551" s="288"/>
    </row>
    <row r="552" spans="7:7" ht="15.75" customHeight="1" x14ac:dyDescent="0.2">
      <c r="G552" s="288"/>
    </row>
    <row r="553" spans="7:7" ht="15.75" customHeight="1" x14ac:dyDescent="0.2">
      <c r="G553" s="288"/>
    </row>
    <row r="554" spans="7:7" ht="15.75" customHeight="1" x14ac:dyDescent="0.2">
      <c r="G554" s="288"/>
    </row>
    <row r="555" spans="7:7" ht="15.75" customHeight="1" x14ac:dyDescent="0.2">
      <c r="G555" s="288"/>
    </row>
    <row r="556" spans="7:7" ht="15.75" customHeight="1" x14ac:dyDescent="0.2">
      <c r="G556" s="288"/>
    </row>
    <row r="557" spans="7:7" ht="15.75" customHeight="1" x14ac:dyDescent="0.2">
      <c r="G557" s="288"/>
    </row>
    <row r="558" spans="7:7" ht="15.75" customHeight="1" x14ac:dyDescent="0.2">
      <c r="G558" s="288"/>
    </row>
    <row r="559" spans="7:7" ht="15.75" customHeight="1" x14ac:dyDescent="0.2">
      <c r="G559" s="288"/>
    </row>
    <row r="560" spans="7:7" ht="15.75" customHeight="1" x14ac:dyDescent="0.2">
      <c r="G560" s="288"/>
    </row>
    <row r="561" spans="7:7" ht="15.75" customHeight="1" x14ac:dyDescent="0.2">
      <c r="G561" s="288"/>
    </row>
    <row r="562" spans="7:7" ht="15.75" customHeight="1" x14ac:dyDescent="0.2">
      <c r="G562" s="288"/>
    </row>
    <row r="563" spans="7:7" ht="15.75" customHeight="1" x14ac:dyDescent="0.2">
      <c r="G563" s="288"/>
    </row>
    <row r="564" spans="7:7" ht="15.75" customHeight="1" x14ac:dyDescent="0.2">
      <c r="G564" s="288"/>
    </row>
    <row r="565" spans="7:7" ht="15.75" customHeight="1" x14ac:dyDescent="0.2">
      <c r="G565" s="288"/>
    </row>
    <row r="566" spans="7:7" ht="15.75" customHeight="1" x14ac:dyDescent="0.2">
      <c r="G566" s="288"/>
    </row>
    <row r="567" spans="7:7" ht="15.75" customHeight="1" x14ac:dyDescent="0.2">
      <c r="G567" s="288"/>
    </row>
    <row r="568" spans="7:7" ht="15.75" customHeight="1" x14ac:dyDescent="0.2">
      <c r="G568" s="288"/>
    </row>
    <row r="569" spans="7:7" ht="15.75" customHeight="1" x14ac:dyDescent="0.2">
      <c r="G569" s="288"/>
    </row>
    <row r="570" spans="7:7" ht="15.75" customHeight="1" x14ac:dyDescent="0.2">
      <c r="G570" s="288"/>
    </row>
    <row r="571" spans="7:7" ht="15.75" customHeight="1" x14ac:dyDescent="0.2">
      <c r="G571" s="288"/>
    </row>
    <row r="572" spans="7:7" ht="15.75" customHeight="1" x14ac:dyDescent="0.2">
      <c r="G572" s="288"/>
    </row>
    <row r="573" spans="7:7" ht="15.75" customHeight="1" x14ac:dyDescent="0.2">
      <c r="G573" s="288"/>
    </row>
    <row r="574" spans="7:7" ht="15.75" customHeight="1" x14ac:dyDescent="0.2">
      <c r="G574" s="288"/>
    </row>
    <row r="575" spans="7:7" ht="15.75" customHeight="1" x14ac:dyDescent="0.2">
      <c r="G575" s="288"/>
    </row>
    <row r="576" spans="7:7" ht="15.75" customHeight="1" x14ac:dyDescent="0.2">
      <c r="G576" s="288"/>
    </row>
    <row r="577" spans="7:7" ht="15.75" customHeight="1" x14ac:dyDescent="0.2">
      <c r="G577" s="288"/>
    </row>
    <row r="578" spans="7:7" ht="15.75" customHeight="1" x14ac:dyDescent="0.2">
      <c r="G578" s="288"/>
    </row>
    <row r="579" spans="7:7" ht="15.75" customHeight="1" x14ac:dyDescent="0.2">
      <c r="G579" s="288"/>
    </row>
    <row r="580" spans="7:7" ht="15.75" customHeight="1" x14ac:dyDescent="0.2">
      <c r="G580" s="288"/>
    </row>
    <row r="581" spans="7:7" ht="15.75" customHeight="1" x14ac:dyDescent="0.2">
      <c r="G581" s="288"/>
    </row>
    <row r="582" spans="7:7" ht="15.75" customHeight="1" x14ac:dyDescent="0.2">
      <c r="G582" s="288"/>
    </row>
    <row r="583" spans="7:7" ht="15.75" customHeight="1" x14ac:dyDescent="0.2">
      <c r="G583" s="288"/>
    </row>
    <row r="584" spans="7:7" ht="15.75" customHeight="1" x14ac:dyDescent="0.2">
      <c r="G584" s="288"/>
    </row>
    <row r="585" spans="7:7" ht="15.75" customHeight="1" x14ac:dyDescent="0.2">
      <c r="G585" s="288"/>
    </row>
    <row r="586" spans="7:7" ht="15.75" customHeight="1" x14ac:dyDescent="0.2">
      <c r="G586" s="288"/>
    </row>
    <row r="587" spans="7:7" ht="15.75" customHeight="1" x14ac:dyDescent="0.2">
      <c r="G587" s="288"/>
    </row>
    <row r="588" spans="7:7" ht="15.75" customHeight="1" x14ac:dyDescent="0.2">
      <c r="G588" s="288"/>
    </row>
    <row r="589" spans="7:7" ht="15.75" customHeight="1" x14ac:dyDescent="0.2">
      <c r="G589" s="288"/>
    </row>
    <row r="590" spans="7:7" ht="15.75" customHeight="1" x14ac:dyDescent="0.2">
      <c r="G590" s="288"/>
    </row>
    <row r="591" spans="7:7" ht="15.75" customHeight="1" x14ac:dyDescent="0.2">
      <c r="G591" s="288"/>
    </row>
    <row r="592" spans="7:7" ht="15.75" customHeight="1" x14ac:dyDescent="0.2">
      <c r="G592" s="288"/>
    </row>
    <row r="593" spans="7:7" ht="15.75" customHeight="1" x14ac:dyDescent="0.2">
      <c r="G593" s="288"/>
    </row>
    <row r="594" spans="7:7" ht="15.75" customHeight="1" x14ac:dyDescent="0.2">
      <c r="G594" s="288"/>
    </row>
    <row r="595" spans="7:7" ht="15.75" customHeight="1" x14ac:dyDescent="0.2">
      <c r="G595" s="288"/>
    </row>
    <row r="596" spans="7:7" ht="15.75" customHeight="1" x14ac:dyDescent="0.2">
      <c r="G596" s="288"/>
    </row>
    <row r="597" spans="7:7" ht="15.75" customHeight="1" x14ac:dyDescent="0.2">
      <c r="G597" s="288"/>
    </row>
    <row r="598" spans="7:7" ht="15.75" customHeight="1" x14ac:dyDescent="0.2">
      <c r="G598" s="288"/>
    </row>
    <row r="599" spans="7:7" ht="15.75" customHeight="1" x14ac:dyDescent="0.2">
      <c r="G599" s="288"/>
    </row>
    <row r="600" spans="7:7" ht="15.75" customHeight="1" x14ac:dyDescent="0.2">
      <c r="G600" s="288"/>
    </row>
    <row r="601" spans="7:7" ht="15.75" customHeight="1" x14ac:dyDescent="0.2">
      <c r="G601" s="288"/>
    </row>
    <row r="602" spans="7:7" ht="15.75" customHeight="1" x14ac:dyDescent="0.2">
      <c r="G602" s="288"/>
    </row>
    <row r="603" spans="7:7" ht="15.75" customHeight="1" x14ac:dyDescent="0.2">
      <c r="G603" s="288"/>
    </row>
    <row r="604" spans="7:7" ht="15.75" customHeight="1" x14ac:dyDescent="0.2">
      <c r="G604" s="288"/>
    </row>
    <row r="605" spans="7:7" ht="15.75" customHeight="1" x14ac:dyDescent="0.2">
      <c r="G605" s="288"/>
    </row>
    <row r="606" spans="7:7" ht="15.75" customHeight="1" x14ac:dyDescent="0.2">
      <c r="G606" s="288"/>
    </row>
    <row r="607" spans="7:7" ht="15.75" customHeight="1" x14ac:dyDescent="0.2">
      <c r="G607" s="288"/>
    </row>
    <row r="608" spans="7:7" ht="15.75" customHeight="1" x14ac:dyDescent="0.2">
      <c r="G608" s="288"/>
    </row>
    <row r="609" spans="7:7" ht="15.75" customHeight="1" x14ac:dyDescent="0.2">
      <c r="G609" s="288"/>
    </row>
    <row r="610" spans="7:7" ht="15.75" customHeight="1" x14ac:dyDescent="0.2">
      <c r="G610" s="288"/>
    </row>
    <row r="611" spans="7:7" ht="15.75" customHeight="1" x14ac:dyDescent="0.2">
      <c r="G611" s="288"/>
    </row>
    <row r="612" spans="7:7" ht="15.75" customHeight="1" x14ac:dyDescent="0.2">
      <c r="G612" s="288"/>
    </row>
    <row r="613" spans="7:7" ht="15.75" customHeight="1" x14ac:dyDescent="0.2">
      <c r="G613" s="288"/>
    </row>
    <row r="614" spans="7:7" ht="15.75" customHeight="1" x14ac:dyDescent="0.2">
      <c r="G614" s="288"/>
    </row>
    <row r="615" spans="7:7" ht="15.75" customHeight="1" x14ac:dyDescent="0.2">
      <c r="G615" s="288"/>
    </row>
    <row r="616" spans="7:7" ht="15.75" customHeight="1" x14ac:dyDescent="0.2">
      <c r="G616" s="288"/>
    </row>
    <row r="617" spans="7:7" ht="15.75" customHeight="1" x14ac:dyDescent="0.2">
      <c r="G617" s="288"/>
    </row>
    <row r="618" spans="7:7" ht="15.75" customHeight="1" x14ac:dyDescent="0.2">
      <c r="G618" s="288"/>
    </row>
    <row r="619" spans="7:7" ht="15.75" customHeight="1" x14ac:dyDescent="0.2">
      <c r="G619" s="288"/>
    </row>
    <row r="620" spans="7:7" ht="15.75" customHeight="1" x14ac:dyDescent="0.2">
      <c r="G620" s="288"/>
    </row>
    <row r="621" spans="7:7" ht="15.75" customHeight="1" x14ac:dyDescent="0.2">
      <c r="G621" s="288"/>
    </row>
    <row r="622" spans="7:7" ht="15.75" customHeight="1" x14ac:dyDescent="0.2">
      <c r="G622" s="288"/>
    </row>
    <row r="623" spans="7:7" ht="15.75" customHeight="1" x14ac:dyDescent="0.2">
      <c r="G623" s="288"/>
    </row>
    <row r="624" spans="7:7" ht="15.75" customHeight="1" x14ac:dyDescent="0.2">
      <c r="G624" s="288"/>
    </row>
    <row r="625" spans="7:7" ht="15.75" customHeight="1" x14ac:dyDescent="0.2">
      <c r="G625" s="288"/>
    </row>
    <row r="626" spans="7:7" ht="15.75" customHeight="1" x14ac:dyDescent="0.2">
      <c r="G626" s="288"/>
    </row>
    <row r="627" spans="7:7" ht="15.75" customHeight="1" x14ac:dyDescent="0.2">
      <c r="G627" s="288"/>
    </row>
    <row r="628" spans="7:7" ht="15.75" customHeight="1" x14ac:dyDescent="0.2">
      <c r="G628" s="288"/>
    </row>
    <row r="629" spans="7:7" ht="15.75" customHeight="1" x14ac:dyDescent="0.2">
      <c r="G629" s="288"/>
    </row>
    <row r="630" spans="7:7" ht="15.75" customHeight="1" x14ac:dyDescent="0.2">
      <c r="G630" s="288"/>
    </row>
    <row r="631" spans="7:7" ht="15.75" customHeight="1" x14ac:dyDescent="0.2">
      <c r="G631" s="288"/>
    </row>
    <row r="632" spans="7:7" ht="15.75" customHeight="1" x14ac:dyDescent="0.2">
      <c r="G632" s="288"/>
    </row>
    <row r="633" spans="7:7" ht="15.75" customHeight="1" x14ac:dyDescent="0.2">
      <c r="G633" s="288"/>
    </row>
    <row r="634" spans="7:7" ht="15.75" customHeight="1" x14ac:dyDescent="0.2">
      <c r="G634" s="288"/>
    </row>
    <row r="635" spans="7:7" ht="15.75" customHeight="1" x14ac:dyDescent="0.2">
      <c r="G635" s="288"/>
    </row>
    <row r="636" spans="7:7" ht="15.75" customHeight="1" x14ac:dyDescent="0.2">
      <c r="G636" s="288"/>
    </row>
    <row r="637" spans="7:7" ht="15.75" customHeight="1" x14ac:dyDescent="0.2">
      <c r="G637" s="288"/>
    </row>
    <row r="638" spans="7:7" ht="15.75" customHeight="1" x14ac:dyDescent="0.2">
      <c r="G638" s="288"/>
    </row>
    <row r="639" spans="7:7" ht="15.75" customHeight="1" x14ac:dyDescent="0.2">
      <c r="G639" s="288"/>
    </row>
    <row r="640" spans="7:7" ht="15.75" customHeight="1" x14ac:dyDescent="0.2">
      <c r="G640" s="288"/>
    </row>
    <row r="641" spans="7:7" ht="15.75" customHeight="1" x14ac:dyDescent="0.2">
      <c r="G641" s="288"/>
    </row>
    <row r="642" spans="7:7" ht="15.75" customHeight="1" x14ac:dyDescent="0.2">
      <c r="G642" s="288"/>
    </row>
    <row r="643" spans="7:7" ht="15.75" customHeight="1" x14ac:dyDescent="0.2">
      <c r="G643" s="288"/>
    </row>
    <row r="644" spans="7:7" ht="15.75" customHeight="1" x14ac:dyDescent="0.2">
      <c r="G644" s="288"/>
    </row>
    <row r="645" spans="7:7" ht="15.75" customHeight="1" x14ac:dyDescent="0.2">
      <c r="G645" s="288"/>
    </row>
    <row r="646" spans="7:7" ht="15.75" customHeight="1" x14ac:dyDescent="0.2">
      <c r="G646" s="288"/>
    </row>
    <row r="647" spans="7:7" ht="15.75" customHeight="1" x14ac:dyDescent="0.2">
      <c r="G647" s="288"/>
    </row>
    <row r="648" spans="7:7" ht="15.75" customHeight="1" x14ac:dyDescent="0.2">
      <c r="G648" s="288"/>
    </row>
    <row r="649" spans="7:7" ht="15.75" customHeight="1" x14ac:dyDescent="0.2">
      <c r="G649" s="288"/>
    </row>
    <row r="650" spans="7:7" ht="15.75" customHeight="1" x14ac:dyDescent="0.2">
      <c r="G650" s="288"/>
    </row>
    <row r="651" spans="7:7" ht="15.75" customHeight="1" x14ac:dyDescent="0.2">
      <c r="G651" s="288"/>
    </row>
    <row r="652" spans="7:7" ht="15.75" customHeight="1" x14ac:dyDescent="0.2">
      <c r="G652" s="288"/>
    </row>
    <row r="653" spans="7:7" ht="15.75" customHeight="1" x14ac:dyDescent="0.2">
      <c r="G653" s="288"/>
    </row>
    <row r="654" spans="7:7" ht="15.75" customHeight="1" x14ac:dyDescent="0.2">
      <c r="G654" s="288"/>
    </row>
    <row r="655" spans="7:7" ht="15.75" customHeight="1" x14ac:dyDescent="0.2">
      <c r="G655" s="288"/>
    </row>
    <row r="656" spans="7:7" ht="15.75" customHeight="1" x14ac:dyDescent="0.2">
      <c r="G656" s="288"/>
    </row>
    <row r="657" spans="7:7" ht="15.75" customHeight="1" x14ac:dyDescent="0.2">
      <c r="G657" s="288"/>
    </row>
    <row r="658" spans="7:7" ht="15.75" customHeight="1" x14ac:dyDescent="0.2">
      <c r="G658" s="288"/>
    </row>
    <row r="659" spans="7:7" ht="15.75" customHeight="1" x14ac:dyDescent="0.2">
      <c r="G659" s="288"/>
    </row>
    <row r="660" spans="7:7" ht="15.75" customHeight="1" x14ac:dyDescent="0.2">
      <c r="G660" s="288"/>
    </row>
    <row r="661" spans="7:7" ht="15.75" customHeight="1" x14ac:dyDescent="0.2">
      <c r="G661" s="288"/>
    </row>
    <row r="662" spans="7:7" ht="15.75" customHeight="1" x14ac:dyDescent="0.2">
      <c r="G662" s="288"/>
    </row>
    <row r="663" spans="7:7" ht="15.75" customHeight="1" x14ac:dyDescent="0.2">
      <c r="G663" s="288"/>
    </row>
    <row r="664" spans="7:7" ht="15.75" customHeight="1" x14ac:dyDescent="0.2">
      <c r="G664" s="288"/>
    </row>
    <row r="665" spans="7:7" ht="15.75" customHeight="1" x14ac:dyDescent="0.2">
      <c r="G665" s="288"/>
    </row>
    <row r="666" spans="7:7" ht="15.75" customHeight="1" x14ac:dyDescent="0.2">
      <c r="G666" s="288"/>
    </row>
    <row r="667" spans="7:7" ht="15.75" customHeight="1" x14ac:dyDescent="0.2">
      <c r="G667" s="288"/>
    </row>
    <row r="668" spans="7:7" ht="15.75" customHeight="1" x14ac:dyDescent="0.2">
      <c r="G668" s="288"/>
    </row>
    <row r="669" spans="7:7" ht="15.75" customHeight="1" x14ac:dyDescent="0.2">
      <c r="G669" s="288"/>
    </row>
    <row r="670" spans="7:7" ht="15.75" customHeight="1" x14ac:dyDescent="0.2">
      <c r="G670" s="288"/>
    </row>
    <row r="671" spans="7:7" ht="15.75" customHeight="1" x14ac:dyDescent="0.2">
      <c r="G671" s="288"/>
    </row>
    <row r="672" spans="7:7" ht="15.75" customHeight="1" x14ac:dyDescent="0.2">
      <c r="G672" s="288"/>
    </row>
    <row r="673" spans="7:7" ht="15.75" customHeight="1" x14ac:dyDescent="0.2">
      <c r="G673" s="288"/>
    </row>
    <row r="674" spans="7:7" ht="15.75" customHeight="1" x14ac:dyDescent="0.2">
      <c r="G674" s="288"/>
    </row>
    <row r="675" spans="7:7" ht="15.75" customHeight="1" x14ac:dyDescent="0.2">
      <c r="G675" s="288"/>
    </row>
    <row r="676" spans="7:7" ht="15.75" customHeight="1" x14ac:dyDescent="0.2">
      <c r="G676" s="288"/>
    </row>
    <row r="677" spans="7:7" ht="15.75" customHeight="1" x14ac:dyDescent="0.2">
      <c r="G677" s="288"/>
    </row>
    <row r="678" spans="7:7" ht="15.75" customHeight="1" x14ac:dyDescent="0.2">
      <c r="G678" s="288"/>
    </row>
    <row r="679" spans="7:7" ht="15.75" customHeight="1" x14ac:dyDescent="0.2">
      <c r="G679" s="288"/>
    </row>
    <row r="680" spans="7:7" ht="15.75" customHeight="1" x14ac:dyDescent="0.2">
      <c r="G680" s="288"/>
    </row>
    <row r="681" spans="7:7" ht="15.75" customHeight="1" x14ac:dyDescent="0.2">
      <c r="G681" s="288"/>
    </row>
    <row r="682" spans="7:7" ht="15.75" customHeight="1" x14ac:dyDescent="0.2">
      <c r="G682" s="288"/>
    </row>
    <row r="683" spans="7:7" ht="15.75" customHeight="1" x14ac:dyDescent="0.2">
      <c r="G683" s="288"/>
    </row>
    <row r="684" spans="7:7" ht="15.75" customHeight="1" x14ac:dyDescent="0.2">
      <c r="G684" s="288"/>
    </row>
    <row r="685" spans="7:7" ht="15.75" customHeight="1" x14ac:dyDescent="0.2">
      <c r="G685" s="288"/>
    </row>
    <row r="686" spans="7:7" ht="15.75" customHeight="1" x14ac:dyDescent="0.2">
      <c r="G686" s="288"/>
    </row>
    <row r="687" spans="7:7" ht="15.75" customHeight="1" x14ac:dyDescent="0.2">
      <c r="G687" s="288"/>
    </row>
    <row r="688" spans="7:7" ht="15.75" customHeight="1" x14ac:dyDescent="0.2">
      <c r="G688" s="288"/>
    </row>
    <row r="689" spans="7:7" ht="15.75" customHeight="1" x14ac:dyDescent="0.2">
      <c r="G689" s="288"/>
    </row>
    <row r="690" spans="7:7" ht="15.75" customHeight="1" x14ac:dyDescent="0.2">
      <c r="G690" s="288"/>
    </row>
    <row r="691" spans="7:7" ht="15.75" customHeight="1" x14ac:dyDescent="0.2">
      <c r="G691" s="288"/>
    </row>
    <row r="692" spans="7:7" ht="15.75" customHeight="1" x14ac:dyDescent="0.2">
      <c r="G692" s="288"/>
    </row>
    <row r="693" spans="7:7" ht="15.75" customHeight="1" x14ac:dyDescent="0.2">
      <c r="G693" s="288"/>
    </row>
    <row r="694" spans="7:7" ht="15.75" customHeight="1" x14ac:dyDescent="0.2">
      <c r="G694" s="288"/>
    </row>
    <row r="695" spans="7:7" ht="15.75" customHeight="1" x14ac:dyDescent="0.2">
      <c r="G695" s="288"/>
    </row>
    <row r="696" spans="7:7" ht="15.75" customHeight="1" x14ac:dyDescent="0.2">
      <c r="G696" s="288"/>
    </row>
    <row r="697" spans="7:7" ht="15.75" customHeight="1" x14ac:dyDescent="0.2">
      <c r="G697" s="288"/>
    </row>
    <row r="698" spans="7:7" ht="15.75" customHeight="1" x14ac:dyDescent="0.2">
      <c r="G698" s="288"/>
    </row>
    <row r="699" spans="7:7" ht="15.75" customHeight="1" x14ac:dyDescent="0.2">
      <c r="G699" s="288"/>
    </row>
    <row r="700" spans="7:7" ht="15.75" customHeight="1" x14ac:dyDescent="0.2">
      <c r="G700" s="288"/>
    </row>
    <row r="701" spans="7:7" ht="15.75" customHeight="1" x14ac:dyDescent="0.2">
      <c r="G701" s="288"/>
    </row>
    <row r="702" spans="7:7" ht="15.75" customHeight="1" x14ac:dyDescent="0.2">
      <c r="G702" s="288"/>
    </row>
    <row r="703" spans="7:7" ht="15.75" customHeight="1" x14ac:dyDescent="0.2">
      <c r="G703" s="288"/>
    </row>
    <row r="704" spans="7:7" ht="15.75" customHeight="1" x14ac:dyDescent="0.2">
      <c r="G704" s="288"/>
    </row>
    <row r="705" spans="7:7" ht="15.75" customHeight="1" x14ac:dyDescent="0.2">
      <c r="G705" s="288"/>
    </row>
    <row r="706" spans="7:7" ht="15.75" customHeight="1" x14ac:dyDescent="0.2">
      <c r="G706" s="288"/>
    </row>
    <row r="707" spans="7:7" ht="15.75" customHeight="1" x14ac:dyDescent="0.2">
      <c r="G707" s="288"/>
    </row>
    <row r="708" spans="7:7" ht="15.75" customHeight="1" x14ac:dyDescent="0.2">
      <c r="G708" s="288"/>
    </row>
    <row r="709" spans="7:7" ht="15.75" customHeight="1" x14ac:dyDescent="0.2">
      <c r="G709" s="288"/>
    </row>
    <row r="710" spans="7:7" ht="15.75" customHeight="1" x14ac:dyDescent="0.2">
      <c r="G710" s="288"/>
    </row>
    <row r="711" spans="7:7" ht="15.75" customHeight="1" x14ac:dyDescent="0.2">
      <c r="G711" s="288"/>
    </row>
    <row r="712" spans="7:7" ht="15.75" customHeight="1" x14ac:dyDescent="0.2">
      <c r="G712" s="288"/>
    </row>
    <row r="713" spans="7:7" ht="15.75" customHeight="1" x14ac:dyDescent="0.2">
      <c r="G713" s="288"/>
    </row>
    <row r="714" spans="7:7" ht="15.75" customHeight="1" x14ac:dyDescent="0.2">
      <c r="G714" s="288"/>
    </row>
    <row r="715" spans="7:7" ht="15.75" customHeight="1" x14ac:dyDescent="0.2">
      <c r="G715" s="288"/>
    </row>
    <row r="716" spans="7:7" ht="15.75" customHeight="1" x14ac:dyDescent="0.2">
      <c r="G716" s="288"/>
    </row>
    <row r="717" spans="7:7" ht="15.75" customHeight="1" x14ac:dyDescent="0.2">
      <c r="G717" s="288"/>
    </row>
    <row r="718" spans="7:7" ht="15.75" customHeight="1" x14ac:dyDescent="0.2">
      <c r="G718" s="288"/>
    </row>
    <row r="719" spans="7:7" ht="15.75" customHeight="1" x14ac:dyDescent="0.2">
      <c r="G719" s="288"/>
    </row>
    <row r="720" spans="7:7" ht="15.75" customHeight="1" x14ac:dyDescent="0.2">
      <c r="G720" s="288"/>
    </row>
    <row r="721" spans="7:7" ht="15.75" customHeight="1" x14ac:dyDescent="0.2">
      <c r="G721" s="288"/>
    </row>
    <row r="722" spans="7:7" ht="15.75" customHeight="1" x14ac:dyDescent="0.2">
      <c r="G722" s="288"/>
    </row>
    <row r="723" spans="7:7" ht="15.75" customHeight="1" x14ac:dyDescent="0.2">
      <c r="G723" s="288"/>
    </row>
    <row r="724" spans="7:7" ht="15.75" customHeight="1" x14ac:dyDescent="0.2">
      <c r="G724" s="288"/>
    </row>
    <row r="725" spans="7:7" ht="15.75" customHeight="1" x14ac:dyDescent="0.2">
      <c r="G725" s="288"/>
    </row>
    <row r="726" spans="7:7" ht="15.75" customHeight="1" x14ac:dyDescent="0.2">
      <c r="G726" s="288"/>
    </row>
    <row r="727" spans="7:7" ht="15.75" customHeight="1" x14ac:dyDescent="0.2">
      <c r="G727" s="288"/>
    </row>
    <row r="728" spans="7:7" ht="15.75" customHeight="1" x14ac:dyDescent="0.2">
      <c r="G728" s="288"/>
    </row>
    <row r="729" spans="7:7" ht="15.75" customHeight="1" x14ac:dyDescent="0.2">
      <c r="G729" s="288"/>
    </row>
    <row r="730" spans="7:7" ht="15.75" customHeight="1" x14ac:dyDescent="0.2">
      <c r="G730" s="288"/>
    </row>
    <row r="731" spans="7:7" ht="15.75" customHeight="1" x14ac:dyDescent="0.2">
      <c r="G731" s="288"/>
    </row>
    <row r="732" spans="7:7" ht="15.75" customHeight="1" x14ac:dyDescent="0.2">
      <c r="G732" s="288"/>
    </row>
    <row r="733" spans="7:7" ht="15.75" customHeight="1" x14ac:dyDescent="0.2">
      <c r="G733" s="288"/>
    </row>
    <row r="734" spans="7:7" ht="15.75" customHeight="1" x14ac:dyDescent="0.2">
      <c r="G734" s="288"/>
    </row>
    <row r="735" spans="7:7" ht="15.75" customHeight="1" x14ac:dyDescent="0.2">
      <c r="G735" s="288"/>
    </row>
    <row r="736" spans="7:7" ht="15.75" customHeight="1" x14ac:dyDescent="0.2">
      <c r="G736" s="288"/>
    </row>
    <row r="737" spans="7:7" ht="15.75" customHeight="1" x14ac:dyDescent="0.2">
      <c r="G737" s="288"/>
    </row>
    <row r="738" spans="7:7" ht="15.75" customHeight="1" x14ac:dyDescent="0.2">
      <c r="G738" s="288"/>
    </row>
    <row r="739" spans="7:7" ht="15.75" customHeight="1" x14ac:dyDescent="0.2">
      <c r="G739" s="288"/>
    </row>
    <row r="740" spans="7:7" ht="15.75" customHeight="1" x14ac:dyDescent="0.2">
      <c r="G740" s="288"/>
    </row>
    <row r="741" spans="7:7" ht="15.75" customHeight="1" x14ac:dyDescent="0.2">
      <c r="G741" s="288"/>
    </row>
    <row r="742" spans="7:7" ht="15.75" customHeight="1" x14ac:dyDescent="0.2">
      <c r="G742" s="288"/>
    </row>
    <row r="743" spans="7:7" ht="15.75" customHeight="1" x14ac:dyDescent="0.2">
      <c r="G743" s="288"/>
    </row>
    <row r="744" spans="7:7" ht="15.75" customHeight="1" x14ac:dyDescent="0.2">
      <c r="G744" s="288"/>
    </row>
    <row r="745" spans="7:7" ht="15.75" customHeight="1" x14ac:dyDescent="0.2">
      <c r="G745" s="288"/>
    </row>
    <row r="746" spans="7:7" ht="15.75" customHeight="1" x14ac:dyDescent="0.2">
      <c r="G746" s="288"/>
    </row>
    <row r="747" spans="7:7" ht="15.75" customHeight="1" x14ac:dyDescent="0.2">
      <c r="G747" s="288"/>
    </row>
    <row r="748" spans="7:7" ht="15.75" customHeight="1" x14ac:dyDescent="0.2">
      <c r="G748" s="288"/>
    </row>
    <row r="749" spans="7:7" ht="15.75" customHeight="1" x14ac:dyDescent="0.2">
      <c r="G749" s="288"/>
    </row>
    <row r="750" spans="7:7" ht="15.75" customHeight="1" x14ac:dyDescent="0.2">
      <c r="G750" s="288"/>
    </row>
    <row r="751" spans="7:7" ht="15.75" customHeight="1" x14ac:dyDescent="0.2">
      <c r="G751" s="288"/>
    </row>
    <row r="752" spans="7:7" ht="15.75" customHeight="1" x14ac:dyDescent="0.2">
      <c r="G752" s="288"/>
    </row>
    <row r="753" spans="7:7" ht="15.75" customHeight="1" x14ac:dyDescent="0.2">
      <c r="G753" s="288"/>
    </row>
    <row r="754" spans="7:7" ht="15.75" customHeight="1" x14ac:dyDescent="0.2">
      <c r="G754" s="288"/>
    </row>
    <row r="755" spans="7:7" ht="15.75" customHeight="1" x14ac:dyDescent="0.2">
      <c r="G755" s="288"/>
    </row>
    <row r="756" spans="7:7" ht="15.75" customHeight="1" x14ac:dyDescent="0.2">
      <c r="G756" s="288"/>
    </row>
    <row r="757" spans="7:7" ht="15.75" customHeight="1" x14ac:dyDescent="0.2">
      <c r="G757" s="288"/>
    </row>
    <row r="758" spans="7:7" ht="15.75" customHeight="1" x14ac:dyDescent="0.2">
      <c r="G758" s="288"/>
    </row>
    <row r="759" spans="7:7" ht="15.75" customHeight="1" x14ac:dyDescent="0.2">
      <c r="G759" s="288"/>
    </row>
    <row r="760" spans="7:7" ht="15.75" customHeight="1" x14ac:dyDescent="0.2">
      <c r="G760" s="288"/>
    </row>
    <row r="761" spans="7:7" ht="15.75" customHeight="1" x14ac:dyDescent="0.2">
      <c r="G761" s="288"/>
    </row>
    <row r="762" spans="7:7" ht="15.75" customHeight="1" x14ac:dyDescent="0.2">
      <c r="G762" s="288"/>
    </row>
    <row r="763" spans="7:7" ht="15.75" customHeight="1" x14ac:dyDescent="0.2">
      <c r="G763" s="288"/>
    </row>
    <row r="764" spans="7:7" ht="15.75" customHeight="1" x14ac:dyDescent="0.2">
      <c r="G764" s="288"/>
    </row>
    <row r="765" spans="7:7" ht="15.75" customHeight="1" x14ac:dyDescent="0.2">
      <c r="G765" s="288"/>
    </row>
    <row r="766" spans="7:7" ht="15.75" customHeight="1" x14ac:dyDescent="0.2">
      <c r="G766" s="288"/>
    </row>
    <row r="767" spans="7:7" ht="15.75" customHeight="1" x14ac:dyDescent="0.2">
      <c r="G767" s="288"/>
    </row>
    <row r="768" spans="7:7" ht="15.75" customHeight="1" x14ac:dyDescent="0.2">
      <c r="G768" s="288"/>
    </row>
    <row r="769" spans="7:7" ht="15.75" customHeight="1" x14ac:dyDescent="0.2">
      <c r="G769" s="288"/>
    </row>
    <row r="770" spans="7:7" ht="15.75" customHeight="1" x14ac:dyDescent="0.2">
      <c r="G770" s="288"/>
    </row>
    <row r="771" spans="7:7" ht="15.75" customHeight="1" x14ac:dyDescent="0.2">
      <c r="G771" s="288"/>
    </row>
    <row r="772" spans="7:7" ht="15.75" customHeight="1" x14ac:dyDescent="0.2">
      <c r="G772" s="288"/>
    </row>
    <row r="773" spans="7:7" ht="15.75" customHeight="1" x14ac:dyDescent="0.2">
      <c r="G773" s="288"/>
    </row>
    <row r="774" spans="7:7" ht="15.75" customHeight="1" x14ac:dyDescent="0.2">
      <c r="G774" s="288"/>
    </row>
    <row r="775" spans="7:7" ht="15.75" customHeight="1" x14ac:dyDescent="0.2">
      <c r="G775" s="288"/>
    </row>
    <row r="776" spans="7:7" ht="15.75" customHeight="1" x14ac:dyDescent="0.2">
      <c r="G776" s="288"/>
    </row>
    <row r="777" spans="7:7" ht="15.75" customHeight="1" x14ac:dyDescent="0.2">
      <c r="G777" s="288"/>
    </row>
    <row r="778" spans="7:7" ht="15.75" customHeight="1" x14ac:dyDescent="0.2">
      <c r="G778" s="288"/>
    </row>
    <row r="779" spans="7:7" ht="15.75" customHeight="1" x14ac:dyDescent="0.2">
      <c r="G779" s="288"/>
    </row>
    <row r="780" spans="7:7" ht="15.75" customHeight="1" x14ac:dyDescent="0.2">
      <c r="G780" s="288"/>
    </row>
    <row r="781" spans="7:7" ht="15.75" customHeight="1" x14ac:dyDescent="0.2">
      <c r="G781" s="288"/>
    </row>
    <row r="782" spans="7:7" ht="15.75" customHeight="1" x14ac:dyDescent="0.2">
      <c r="G782" s="288"/>
    </row>
    <row r="783" spans="7:7" ht="15.75" customHeight="1" x14ac:dyDescent="0.2">
      <c r="G783" s="288"/>
    </row>
    <row r="784" spans="7:7" ht="15.75" customHeight="1" x14ac:dyDescent="0.2">
      <c r="G784" s="288"/>
    </row>
    <row r="785" spans="7:7" ht="15.75" customHeight="1" x14ac:dyDescent="0.2">
      <c r="G785" s="288"/>
    </row>
    <row r="786" spans="7:7" ht="15.75" customHeight="1" x14ac:dyDescent="0.2">
      <c r="G786" s="288"/>
    </row>
    <row r="787" spans="7:7" ht="15.75" customHeight="1" x14ac:dyDescent="0.2">
      <c r="G787" s="288"/>
    </row>
    <row r="788" spans="7:7" ht="15.75" customHeight="1" x14ac:dyDescent="0.2">
      <c r="G788" s="288"/>
    </row>
    <row r="789" spans="7:7" ht="15.75" customHeight="1" x14ac:dyDescent="0.2">
      <c r="G789" s="288"/>
    </row>
    <row r="790" spans="7:7" ht="15.75" customHeight="1" x14ac:dyDescent="0.2">
      <c r="G790" s="288"/>
    </row>
    <row r="791" spans="7:7" ht="15.75" customHeight="1" x14ac:dyDescent="0.2">
      <c r="G791" s="288"/>
    </row>
    <row r="792" spans="7:7" ht="15.75" customHeight="1" x14ac:dyDescent="0.2">
      <c r="G792" s="288"/>
    </row>
    <row r="793" spans="7:7" ht="15.75" customHeight="1" x14ac:dyDescent="0.2">
      <c r="G793" s="288"/>
    </row>
    <row r="794" spans="7:7" ht="15.75" customHeight="1" x14ac:dyDescent="0.2">
      <c r="G794" s="288"/>
    </row>
    <row r="795" spans="7:7" ht="15.75" customHeight="1" x14ac:dyDescent="0.2">
      <c r="G795" s="288"/>
    </row>
    <row r="796" spans="7:7" ht="15.75" customHeight="1" x14ac:dyDescent="0.2">
      <c r="G796" s="288"/>
    </row>
    <row r="797" spans="7:7" ht="15.75" customHeight="1" x14ac:dyDescent="0.2">
      <c r="G797" s="288"/>
    </row>
    <row r="798" spans="7:7" ht="15.75" customHeight="1" x14ac:dyDescent="0.2">
      <c r="G798" s="288"/>
    </row>
    <row r="799" spans="7:7" ht="15.75" customHeight="1" x14ac:dyDescent="0.2">
      <c r="G799" s="288"/>
    </row>
    <row r="800" spans="7:7" ht="15.75" customHeight="1" x14ac:dyDescent="0.2">
      <c r="G800" s="288"/>
    </row>
    <row r="801" spans="7:7" ht="15.75" customHeight="1" x14ac:dyDescent="0.2">
      <c r="G801" s="288"/>
    </row>
    <row r="802" spans="7:7" ht="15.75" customHeight="1" x14ac:dyDescent="0.2">
      <c r="G802" s="288"/>
    </row>
    <row r="803" spans="7:7" ht="15.75" customHeight="1" x14ac:dyDescent="0.2">
      <c r="G803" s="288"/>
    </row>
    <row r="804" spans="7:7" ht="15.75" customHeight="1" x14ac:dyDescent="0.2">
      <c r="G804" s="288"/>
    </row>
    <row r="805" spans="7:7" ht="15.75" customHeight="1" x14ac:dyDescent="0.2">
      <c r="G805" s="288"/>
    </row>
    <row r="806" spans="7:7" ht="15.75" customHeight="1" x14ac:dyDescent="0.2">
      <c r="G806" s="288"/>
    </row>
    <row r="807" spans="7:7" ht="15.75" customHeight="1" x14ac:dyDescent="0.2">
      <c r="G807" s="288"/>
    </row>
    <row r="808" spans="7:7" ht="15.75" customHeight="1" x14ac:dyDescent="0.2">
      <c r="G808" s="288"/>
    </row>
    <row r="809" spans="7:7" ht="15.75" customHeight="1" x14ac:dyDescent="0.2">
      <c r="G809" s="288"/>
    </row>
    <row r="810" spans="7:7" ht="15.75" customHeight="1" x14ac:dyDescent="0.2">
      <c r="G810" s="288"/>
    </row>
    <row r="811" spans="7:7" ht="15.75" customHeight="1" x14ac:dyDescent="0.2">
      <c r="G811" s="288"/>
    </row>
    <row r="812" spans="7:7" ht="15.75" customHeight="1" x14ac:dyDescent="0.2">
      <c r="G812" s="288"/>
    </row>
    <row r="813" spans="7:7" ht="15.75" customHeight="1" x14ac:dyDescent="0.2">
      <c r="G813" s="288"/>
    </row>
    <row r="814" spans="7:7" ht="15.75" customHeight="1" x14ac:dyDescent="0.2">
      <c r="G814" s="288"/>
    </row>
    <row r="815" spans="7:7" ht="15.75" customHeight="1" x14ac:dyDescent="0.2">
      <c r="G815" s="288"/>
    </row>
    <row r="816" spans="7:7" ht="15.75" customHeight="1" x14ac:dyDescent="0.2">
      <c r="G816" s="288"/>
    </row>
    <row r="817" spans="7:7" ht="15.75" customHeight="1" x14ac:dyDescent="0.2">
      <c r="G817" s="288"/>
    </row>
    <row r="818" spans="7:7" ht="15.75" customHeight="1" x14ac:dyDescent="0.2">
      <c r="G818" s="288"/>
    </row>
    <row r="819" spans="7:7" ht="15.75" customHeight="1" x14ac:dyDescent="0.2">
      <c r="G819" s="288"/>
    </row>
    <row r="820" spans="7:7" ht="15.75" customHeight="1" x14ac:dyDescent="0.2">
      <c r="G820" s="288"/>
    </row>
    <row r="821" spans="7:7" ht="15.75" customHeight="1" x14ac:dyDescent="0.2">
      <c r="G821" s="288"/>
    </row>
    <row r="822" spans="7:7" ht="15.75" customHeight="1" x14ac:dyDescent="0.2">
      <c r="G822" s="288"/>
    </row>
    <row r="823" spans="7:7" ht="15.75" customHeight="1" x14ac:dyDescent="0.2">
      <c r="G823" s="288"/>
    </row>
    <row r="824" spans="7:7" ht="15.75" customHeight="1" x14ac:dyDescent="0.2">
      <c r="G824" s="288"/>
    </row>
    <row r="825" spans="7:7" ht="15.75" customHeight="1" x14ac:dyDescent="0.2">
      <c r="G825" s="288"/>
    </row>
    <row r="826" spans="7:7" ht="15.75" customHeight="1" x14ac:dyDescent="0.2">
      <c r="G826" s="288"/>
    </row>
    <row r="827" spans="7:7" ht="15.75" customHeight="1" x14ac:dyDescent="0.2">
      <c r="G827" s="288"/>
    </row>
    <row r="828" spans="7:7" ht="15.75" customHeight="1" x14ac:dyDescent="0.2">
      <c r="G828" s="288"/>
    </row>
    <row r="829" spans="7:7" ht="15.75" customHeight="1" x14ac:dyDescent="0.2">
      <c r="G829" s="288"/>
    </row>
    <row r="830" spans="7:7" ht="15.75" customHeight="1" x14ac:dyDescent="0.2">
      <c r="G830" s="288"/>
    </row>
    <row r="831" spans="7:7" ht="15.75" customHeight="1" x14ac:dyDescent="0.2">
      <c r="G831" s="288"/>
    </row>
    <row r="832" spans="7:7" ht="15.75" customHeight="1" x14ac:dyDescent="0.2">
      <c r="G832" s="288"/>
    </row>
    <row r="833" spans="7:7" ht="15.75" customHeight="1" x14ac:dyDescent="0.2">
      <c r="G833" s="288"/>
    </row>
    <row r="834" spans="7:7" ht="15.75" customHeight="1" x14ac:dyDescent="0.2">
      <c r="G834" s="288"/>
    </row>
    <row r="835" spans="7:7" ht="15.75" customHeight="1" x14ac:dyDescent="0.2">
      <c r="G835" s="288"/>
    </row>
    <row r="836" spans="7:7" ht="15.75" customHeight="1" x14ac:dyDescent="0.2">
      <c r="G836" s="288"/>
    </row>
    <row r="837" spans="7:7" ht="15.75" customHeight="1" x14ac:dyDescent="0.2">
      <c r="G837" s="288"/>
    </row>
    <row r="838" spans="7:7" ht="15.75" customHeight="1" x14ac:dyDescent="0.2">
      <c r="G838" s="288"/>
    </row>
    <row r="839" spans="7:7" ht="15.75" customHeight="1" x14ac:dyDescent="0.2">
      <c r="G839" s="288"/>
    </row>
    <row r="840" spans="7:7" ht="15.75" customHeight="1" x14ac:dyDescent="0.2">
      <c r="G840" s="288"/>
    </row>
    <row r="841" spans="7:7" ht="15.75" customHeight="1" x14ac:dyDescent="0.2">
      <c r="G841" s="288"/>
    </row>
    <row r="842" spans="7:7" ht="15.75" customHeight="1" x14ac:dyDescent="0.2">
      <c r="G842" s="288"/>
    </row>
    <row r="843" spans="7:7" ht="15.75" customHeight="1" x14ac:dyDescent="0.2">
      <c r="G843" s="288"/>
    </row>
    <row r="844" spans="7:7" ht="15.75" customHeight="1" x14ac:dyDescent="0.2">
      <c r="G844" s="288"/>
    </row>
    <row r="845" spans="7:7" ht="15.75" customHeight="1" x14ac:dyDescent="0.2">
      <c r="G845" s="288"/>
    </row>
    <row r="846" spans="7:7" ht="15.75" customHeight="1" x14ac:dyDescent="0.2">
      <c r="G846" s="288"/>
    </row>
    <row r="847" spans="7:7" ht="15.75" customHeight="1" x14ac:dyDescent="0.2">
      <c r="G847" s="288"/>
    </row>
    <row r="848" spans="7:7" ht="15.75" customHeight="1" x14ac:dyDescent="0.2">
      <c r="G848" s="288"/>
    </row>
    <row r="849" spans="7:7" ht="15.75" customHeight="1" x14ac:dyDescent="0.2">
      <c r="G849" s="288"/>
    </row>
    <row r="850" spans="7:7" ht="15.75" customHeight="1" x14ac:dyDescent="0.2">
      <c r="G850" s="288"/>
    </row>
    <row r="851" spans="7:7" ht="15.75" customHeight="1" x14ac:dyDescent="0.2">
      <c r="G851" s="288"/>
    </row>
    <row r="852" spans="7:7" ht="15.75" customHeight="1" x14ac:dyDescent="0.2">
      <c r="G852" s="288"/>
    </row>
    <row r="853" spans="7:7" ht="15.75" customHeight="1" x14ac:dyDescent="0.2">
      <c r="G853" s="288"/>
    </row>
    <row r="854" spans="7:7" ht="15.75" customHeight="1" x14ac:dyDescent="0.2">
      <c r="G854" s="288"/>
    </row>
    <row r="855" spans="7:7" ht="15.75" customHeight="1" x14ac:dyDescent="0.2">
      <c r="G855" s="288"/>
    </row>
    <row r="856" spans="7:7" ht="15.75" customHeight="1" x14ac:dyDescent="0.2">
      <c r="G856" s="288"/>
    </row>
    <row r="857" spans="7:7" ht="15.75" customHeight="1" x14ac:dyDescent="0.2">
      <c r="G857" s="288"/>
    </row>
    <row r="858" spans="7:7" ht="15.75" customHeight="1" x14ac:dyDescent="0.2">
      <c r="G858" s="288"/>
    </row>
    <row r="859" spans="7:7" ht="15.75" customHeight="1" x14ac:dyDescent="0.2">
      <c r="G859" s="288"/>
    </row>
    <row r="860" spans="7:7" ht="15.75" customHeight="1" x14ac:dyDescent="0.2">
      <c r="G860" s="288"/>
    </row>
    <row r="861" spans="7:7" ht="15.75" customHeight="1" x14ac:dyDescent="0.2">
      <c r="G861" s="288"/>
    </row>
    <row r="862" spans="7:7" ht="15.75" customHeight="1" x14ac:dyDescent="0.2">
      <c r="G862" s="288"/>
    </row>
    <row r="863" spans="7:7" ht="15.75" customHeight="1" x14ac:dyDescent="0.2">
      <c r="G863" s="288"/>
    </row>
    <row r="864" spans="7:7" ht="15.75" customHeight="1" x14ac:dyDescent="0.2">
      <c r="G864" s="288"/>
    </row>
    <row r="865" spans="7:7" ht="15.75" customHeight="1" x14ac:dyDescent="0.2">
      <c r="G865" s="288"/>
    </row>
    <row r="866" spans="7:7" ht="15.75" customHeight="1" x14ac:dyDescent="0.2">
      <c r="G866" s="288"/>
    </row>
    <row r="867" spans="7:7" ht="15.75" customHeight="1" x14ac:dyDescent="0.2">
      <c r="G867" s="288"/>
    </row>
    <row r="868" spans="7:7" ht="15.75" customHeight="1" x14ac:dyDescent="0.2">
      <c r="G868" s="288"/>
    </row>
    <row r="869" spans="7:7" ht="15.75" customHeight="1" x14ac:dyDescent="0.2">
      <c r="G869" s="288"/>
    </row>
    <row r="870" spans="7:7" ht="15.75" customHeight="1" x14ac:dyDescent="0.2">
      <c r="G870" s="288"/>
    </row>
    <row r="871" spans="7:7" ht="15.75" customHeight="1" x14ac:dyDescent="0.2">
      <c r="G871" s="288"/>
    </row>
    <row r="872" spans="7:7" ht="15.75" customHeight="1" x14ac:dyDescent="0.2">
      <c r="G872" s="288"/>
    </row>
    <row r="873" spans="7:7" ht="15.75" customHeight="1" x14ac:dyDescent="0.2">
      <c r="G873" s="288"/>
    </row>
    <row r="874" spans="7:7" ht="15.75" customHeight="1" x14ac:dyDescent="0.2">
      <c r="G874" s="288"/>
    </row>
    <row r="875" spans="7:7" ht="15.75" customHeight="1" x14ac:dyDescent="0.2">
      <c r="G875" s="288"/>
    </row>
    <row r="876" spans="7:7" ht="15.75" customHeight="1" x14ac:dyDescent="0.2">
      <c r="G876" s="288"/>
    </row>
    <row r="877" spans="7:7" ht="15.75" customHeight="1" x14ac:dyDescent="0.2">
      <c r="G877" s="288"/>
    </row>
    <row r="878" spans="7:7" ht="15.75" customHeight="1" x14ac:dyDescent="0.2">
      <c r="G878" s="288"/>
    </row>
    <row r="879" spans="7:7" ht="15.75" customHeight="1" x14ac:dyDescent="0.2">
      <c r="G879" s="288"/>
    </row>
    <row r="880" spans="7:7" ht="15.75" customHeight="1" x14ac:dyDescent="0.2">
      <c r="G880" s="288"/>
    </row>
    <row r="881" spans="7:7" ht="15.75" customHeight="1" x14ac:dyDescent="0.2">
      <c r="G881" s="288"/>
    </row>
    <row r="882" spans="7:7" ht="15.75" customHeight="1" x14ac:dyDescent="0.2">
      <c r="G882" s="288"/>
    </row>
    <row r="883" spans="7:7" ht="15.75" customHeight="1" x14ac:dyDescent="0.2">
      <c r="G883" s="288"/>
    </row>
    <row r="884" spans="7:7" ht="15.75" customHeight="1" x14ac:dyDescent="0.2">
      <c r="G884" s="288"/>
    </row>
    <row r="885" spans="7:7" ht="15.75" customHeight="1" x14ac:dyDescent="0.2">
      <c r="G885" s="288"/>
    </row>
    <row r="886" spans="7:7" ht="15.75" customHeight="1" x14ac:dyDescent="0.2">
      <c r="G886" s="288"/>
    </row>
    <row r="887" spans="7:7" ht="15.75" customHeight="1" x14ac:dyDescent="0.2">
      <c r="G887" s="288"/>
    </row>
    <row r="888" spans="7:7" ht="15.75" customHeight="1" x14ac:dyDescent="0.2">
      <c r="G888" s="288"/>
    </row>
    <row r="889" spans="7:7" ht="15.75" customHeight="1" x14ac:dyDescent="0.2">
      <c r="G889" s="288"/>
    </row>
    <row r="890" spans="7:7" ht="15.75" customHeight="1" x14ac:dyDescent="0.2">
      <c r="G890" s="288"/>
    </row>
    <row r="891" spans="7:7" ht="15.75" customHeight="1" x14ac:dyDescent="0.2">
      <c r="G891" s="288"/>
    </row>
    <row r="892" spans="7:7" ht="15.75" customHeight="1" x14ac:dyDescent="0.2">
      <c r="G892" s="288"/>
    </row>
    <row r="893" spans="7:7" ht="15.75" customHeight="1" x14ac:dyDescent="0.2">
      <c r="G893" s="288"/>
    </row>
    <row r="894" spans="7:7" ht="15.75" customHeight="1" x14ac:dyDescent="0.2">
      <c r="G894" s="288"/>
    </row>
    <row r="895" spans="7:7" ht="15.75" customHeight="1" x14ac:dyDescent="0.2">
      <c r="G895" s="288"/>
    </row>
    <row r="896" spans="7:7" ht="15.75" customHeight="1" x14ac:dyDescent="0.2">
      <c r="G896" s="288"/>
    </row>
    <row r="897" spans="7:7" ht="15.75" customHeight="1" x14ac:dyDescent="0.2">
      <c r="G897" s="288"/>
    </row>
    <row r="898" spans="7:7" ht="15.75" customHeight="1" x14ac:dyDescent="0.2">
      <c r="G898" s="288"/>
    </row>
    <row r="899" spans="7:7" ht="15.75" customHeight="1" x14ac:dyDescent="0.2">
      <c r="G899" s="288"/>
    </row>
    <row r="900" spans="7:7" ht="15.75" customHeight="1" x14ac:dyDescent="0.2">
      <c r="G900" s="288"/>
    </row>
    <row r="901" spans="7:7" ht="15.75" customHeight="1" x14ac:dyDescent="0.2">
      <c r="G901" s="288"/>
    </row>
    <row r="902" spans="7:7" ht="15.75" customHeight="1" x14ac:dyDescent="0.2">
      <c r="G902" s="288"/>
    </row>
    <row r="903" spans="7:7" ht="15.75" customHeight="1" x14ac:dyDescent="0.2">
      <c r="G903" s="288"/>
    </row>
    <row r="904" spans="7:7" ht="15.75" customHeight="1" x14ac:dyDescent="0.2">
      <c r="G904" s="288"/>
    </row>
    <row r="905" spans="7:7" ht="15.75" customHeight="1" x14ac:dyDescent="0.2">
      <c r="G905" s="288"/>
    </row>
    <row r="906" spans="7:7" ht="15.75" customHeight="1" x14ac:dyDescent="0.2">
      <c r="G906" s="288"/>
    </row>
    <row r="907" spans="7:7" ht="15.75" customHeight="1" x14ac:dyDescent="0.2">
      <c r="G907" s="288"/>
    </row>
    <row r="908" spans="7:7" ht="15.75" customHeight="1" x14ac:dyDescent="0.2">
      <c r="G908" s="288"/>
    </row>
    <row r="909" spans="7:7" ht="15.75" customHeight="1" x14ac:dyDescent="0.2">
      <c r="G909" s="288"/>
    </row>
    <row r="910" spans="7:7" ht="15.75" customHeight="1" x14ac:dyDescent="0.2">
      <c r="G910" s="288"/>
    </row>
    <row r="911" spans="7:7" ht="15.75" customHeight="1" x14ac:dyDescent="0.2">
      <c r="G911" s="288"/>
    </row>
    <row r="912" spans="7:7" ht="15.75" customHeight="1" x14ac:dyDescent="0.2">
      <c r="G912" s="288"/>
    </row>
    <row r="913" spans="7:7" ht="15.75" customHeight="1" x14ac:dyDescent="0.2">
      <c r="G913" s="288"/>
    </row>
    <row r="914" spans="7:7" ht="15.75" customHeight="1" x14ac:dyDescent="0.2">
      <c r="G914" s="288"/>
    </row>
    <row r="915" spans="7:7" ht="15.75" customHeight="1" x14ac:dyDescent="0.2">
      <c r="G915" s="288"/>
    </row>
    <row r="916" spans="7:7" ht="15.75" customHeight="1" x14ac:dyDescent="0.2">
      <c r="G916" s="288"/>
    </row>
    <row r="917" spans="7:7" ht="15.75" customHeight="1" x14ac:dyDescent="0.2">
      <c r="G917" s="288"/>
    </row>
    <row r="918" spans="7:7" ht="15.75" customHeight="1" x14ac:dyDescent="0.2">
      <c r="G918" s="288"/>
    </row>
    <row r="919" spans="7:7" ht="15.75" customHeight="1" x14ac:dyDescent="0.2">
      <c r="G919" s="288"/>
    </row>
    <row r="920" spans="7:7" ht="15.75" customHeight="1" x14ac:dyDescent="0.2">
      <c r="G920" s="288"/>
    </row>
    <row r="921" spans="7:7" ht="15.75" customHeight="1" x14ac:dyDescent="0.2">
      <c r="G921" s="288"/>
    </row>
    <row r="922" spans="7:7" ht="15.75" customHeight="1" x14ac:dyDescent="0.2">
      <c r="G922" s="288"/>
    </row>
    <row r="923" spans="7:7" ht="15.75" customHeight="1" x14ac:dyDescent="0.2">
      <c r="G923" s="288"/>
    </row>
    <row r="924" spans="7:7" ht="15.75" customHeight="1" x14ac:dyDescent="0.2">
      <c r="G924" s="288"/>
    </row>
    <row r="925" spans="7:7" ht="15.75" customHeight="1" x14ac:dyDescent="0.2">
      <c r="G925" s="288"/>
    </row>
    <row r="926" spans="7:7" ht="15.75" customHeight="1" x14ac:dyDescent="0.2">
      <c r="G926" s="288"/>
    </row>
    <row r="927" spans="7:7" ht="15.75" customHeight="1" x14ac:dyDescent="0.2">
      <c r="G927" s="288"/>
    </row>
    <row r="928" spans="7:7" ht="15.75" customHeight="1" x14ac:dyDescent="0.2">
      <c r="G928" s="288"/>
    </row>
    <row r="929" spans="7:7" ht="15.75" customHeight="1" x14ac:dyDescent="0.2">
      <c r="G929" s="288"/>
    </row>
    <row r="930" spans="7:7" ht="15.75" customHeight="1" x14ac:dyDescent="0.2">
      <c r="G930" s="288"/>
    </row>
    <row r="931" spans="7:7" ht="15.75" customHeight="1" x14ac:dyDescent="0.2">
      <c r="G931" s="288"/>
    </row>
    <row r="932" spans="7:7" ht="15.75" customHeight="1" x14ac:dyDescent="0.2">
      <c r="G932" s="288"/>
    </row>
    <row r="933" spans="7:7" ht="15.75" customHeight="1" x14ac:dyDescent="0.2">
      <c r="G933" s="288"/>
    </row>
    <row r="934" spans="7:7" ht="15.75" customHeight="1" x14ac:dyDescent="0.2">
      <c r="G934" s="288"/>
    </row>
    <row r="935" spans="7:7" ht="15.75" customHeight="1" x14ac:dyDescent="0.2">
      <c r="G935" s="288"/>
    </row>
    <row r="936" spans="7:7" ht="15.75" customHeight="1" x14ac:dyDescent="0.2">
      <c r="G936" s="288"/>
    </row>
    <row r="937" spans="7:7" ht="15.75" customHeight="1" x14ac:dyDescent="0.2">
      <c r="G937" s="288"/>
    </row>
    <row r="938" spans="7:7" ht="15.75" customHeight="1" x14ac:dyDescent="0.2">
      <c r="G938" s="288"/>
    </row>
    <row r="939" spans="7:7" ht="15.75" customHeight="1" x14ac:dyDescent="0.2">
      <c r="G939" s="288"/>
    </row>
    <row r="940" spans="7:7" ht="15.75" customHeight="1" x14ac:dyDescent="0.2">
      <c r="G940" s="288"/>
    </row>
    <row r="941" spans="7:7" ht="15.75" customHeight="1" x14ac:dyDescent="0.2">
      <c r="G941" s="288"/>
    </row>
    <row r="942" spans="7:7" ht="15.75" customHeight="1" x14ac:dyDescent="0.2">
      <c r="G942" s="288"/>
    </row>
    <row r="943" spans="7:7" ht="15.75" customHeight="1" x14ac:dyDescent="0.2">
      <c r="G943" s="288"/>
    </row>
    <row r="944" spans="7:7" ht="15.75" customHeight="1" x14ac:dyDescent="0.2">
      <c r="G944" s="288"/>
    </row>
    <row r="945" spans="7:7" ht="15.75" customHeight="1" x14ac:dyDescent="0.2">
      <c r="G945" s="288"/>
    </row>
    <row r="946" spans="7:7" ht="15.75" customHeight="1" x14ac:dyDescent="0.2">
      <c r="G946" s="288"/>
    </row>
    <row r="947" spans="7:7" ht="15.75" customHeight="1" x14ac:dyDescent="0.2">
      <c r="G947" s="288"/>
    </row>
    <row r="948" spans="7:7" ht="15.75" customHeight="1" x14ac:dyDescent="0.2">
      <c r="G948" s="288"/>
    </row>
    <row r="949" spans="7:7" ht="15.75" customHeight="1" x14ac:dyDescent="0.2">
      <c r="G949" s="288"/>
    </row>
    <row r="950" spans="7:7" ht="15.75" customHeight="1" x14ac:dyDescent="0.2">
      <c r="G950" s="288"/>
    </row>
    <row r="951" spans="7:7" ht="15.75" customHeight="1" x14ac:dyDescent="0.2">
      <c r="G951" s="288"/>
    </row>
    <row r="952" spans="7:7" ht="15.75" customHeight="1" x14ac:dyDescent="0.2">
      <c r="G952" s="288"/>
    </row>
    <row r="953" spans="7:7" ht="15.75" customHeight="1" x14ac:dyDescent="0.2">
      <c r="G953" s="288"/>
    </row>
    <row r="954" spans="7:7" ht="15.75" customHeight="1" x14ac:dyDescent="0.2">
      <c r="G954" s="288"/>
    </row>
    <row r="955" spans="7:7" ht="15.75" customHeight="1" x14ac:dyDescent="0.2">
      <c r="G955" s="288"/>
    </row>
    <row r="956" spans="7:7" ht="15.75" customHeight="1" x14ac:dyDescent="0.2">
      <c r="G956" s="288"/>
    </row>
    <row r="957" spans="7:7" ht="15.75" customHeight="1" x14ac:dyDescent="0.2">
      <c r="G957" s="288"/>
    </row>
    <row r="958" spans="7:7" ht="15.75" customHeight="1" x14ac:dyDescent="0.2">
      <c r="G958" s="288"/>
    </row>
    <row r="959" spans="7:7" ht="15.75" customHeight="1" x14ac:dyDescent="0.2">
      <c r="G959" s="288"/>
    </row>
    <row r="960" spans="7:7" ht="15.75" customHeight="1" x14ac:dyDescent="0.2">
      <c r="G960" s="288"/>
    </row>
    <row r="961" spans="7:7" ht="15.75" customHeight="1" x14ac:dyDescent="0.2">
      <c r="G961" s="288"/>
    </row>
    <row r="962" spans="7:7" ht="15.75" customHeight="1" x14ac:dyDescent="0.2">
      <c r="G962" s="288"/>
    </row>
    <row r="963" spans="7:7" ht="15.75" customHeight="1" x14ac:dyDescent="0.2">
      <c r="G963" s="288"/>
    </row>
    <row r="964" spans="7:7" ht="15.75" customHeight="1" x14ac:dyDescent="0.2">
      <c r="G964" s="288"/>
    </row>
    <row r="965" spans="7:7" ht="15.75" customHeight="1" x14ac:dyDescent="0.2">
      <c r="G965" s="288"/>
    </row>
    <row r="966" spans="7:7" ht="15.75" customHeight="1" x14ac:dyDescent="0.2">
      <c r="G966" s="288"/>
    </row>
    <row r="967" spans="7:7" ht="15.75" customHeight="1" x14ac:dyDescent="0.2">
      <c r="G967" s="288"/>
    </row>
    <row r="968" spans="7:7" ht="15.75" customHeight="1" x14ac:dyDescent="0.2">
      <c r="G968" s="288"/>
    </row>
    <row r="969" spans="7:7" ht="15.75" customHeight="1" x14ac:dyDescent="0.2">
      <c r="G969" s="288"/>
    </row>
    <row r="970" spans="7:7" ht="15.75" customHeight="1" x14ac:dyDescent="0.2">
      <c r="G970" s="288"/>
    </row>
    <row r="971" spans="7:7" ht="15.75" customHeight="1" x14ac:dyDescent="0.2">
      <c r="G971" s="288"/>
    </row>
    <row r="972" spans="7:7" ht="15.75" customHeight="1" x14ac:dyDescent="0.2">
      <c r="G972" s="288"/>
    </row>
    <row r="973" spans="7:7" ht="15.75" customHeight="1" x14ac:dyDescent="0.2">
      <c r="G973" s="288"/>
    </row>
    <row r="974" spans="7:7" ht="15.75" customHeight="1" x14ac:dyDescent="0.2">
      <c r="G974" s="288"/>
    </row>
    <row r="975" spans="7:7" ht="15.75" customHeight="1" x14ac:dyDescent="0.2">
      <c r="G975" s="288"/>
    </row>
    <row r="976" spans="7:7" ht="15.75" customHeight="1" x14ac:dyDescent="0.2">
      <c r="G976" s="288"/>
    </row>
    <row r="977" spans="7:7" ht="15.75" customHeight="1" x14ac:dyDescent="0.2">
      <c r="G977" s="288"/>
    </row>
    <row r="978" spans="7:7" ht="15.75" customHeight="1" x14ac:dyDescent="0.2">
      <c r="G978" s="288"/>
    </row>
    <row r="979" spans="7:7" ht="15.75" customHeight="1" x14ac:dyDescent="0.2">
      <c r="G979" s="288"/>
    </row>
    <row r="980" spans="7:7" ht="15.75" customHeight="1" x14ac:dyDescent="0.2">
      <c r="G980" s="288"/>
    </row>
    <row r="981" spans="7:7" ht="15.75" customHeight="1" x14ac:dyDescent="0.2">
      <c r="G981" s="288"/>
    </row>
    <row r="982" spans="7:7" ht="15.75" customHeight="1" x14ac:dyDescent="0.2">
      <c r="G982" s="288"/>
    </row>
    <row r="983" spans="7:7" ht="15.75" customHeight="1" x14ac:dyDescent="0.2">
      <c r="G983" s="288"/>
    </row>
    <row r="984" spans="7:7" ht="15.75" customHeight="1" x14ac:dyDescent="0.2">
      <c r="G984" s="288"/>
    </row>
    <row r="985" spans="7:7" ht="15.75" customHeight="1" x14ac:dyDescent="0.2">
      <c r="G985" s="288"/>
    </row>
    <row r="986" spans="7:7" ht="15.75" customHeight="1" x14ac:dyDescent="0.2">
      <c r="G986" s="288"/>
    </row>
    <row r="987" spans="7:7" ht="15.75" customHeight="1" x14ac:dyDescent="0.2">
      <c r="G987" s="288"/>
    </row>
    <row r="988" spans="7:7" ht="15.75" customHeight="1" x14ac:dyDescent="0.2">
      <c r="G988" s="288"/>
    </row>
    <row r="989" spans="7:7" ht="15.75" customHeight="1" x14ac:dyDescent="0.2">
      <c r="G989" s="288"/>
    </row>
    <row r="990" spans="7:7" ht="15.75" customHeight="1" x14ac:dyDescent="0.2">
      <c r="G990" s="288"/>
    </row>
    <row r="991" spans="7:7" ht="15.75" customHeight="1" x14ac:dyDescent="0.2">
      <c r="G991" s="288"/>
    </row>
    <row r="992" spans="7:7" ht="15.75" customHeight="1" x14ac:dyDescent="0.2">
      <c r="G992" s="288"/>
    </row>
    <row r="993" spans="7:7" ht="15.75" customHeight="1" x14ac:dyDescent="0.2">
      <c r="G993" s="288"/>
    </row>
    <row r="994" spans="7:7" ht="15.75" customHeight="1" x14ac:dyDescent="0.2">
      <c r="G994" s="288"/>
    </row>
    <row r="995" spans="7:7" ht="15.75" customHeight="1" x14ac:dyDescent="0.2">
      <c r="G995" s="288"/>
    </row>
    <row r="996" spans="7:7" ht="15.75" customHeight="1" x14ac:dyDescent="0.2">
      <c r="G996" s="288"/>
    </row>
    <row r="997" spans="7:7" ht="15.75" customHeight="1" x14ac:dyDescent="0.2">
      <c r="G997" s="288"/>
    </row>
    <row r="998" spans="7:7" ht="15.75" customHeight="1" x14ac:dyDescent="0.2">
      <c r="G998" s="288"/>
    </row>
    <row r="999" spans="7:7" ht="15.75" customHeight="1" x14ac:dyDescent="0.2">
      <c r="G999" s="288"/>
    </row>
    <row r="1000" spans="7:7" ht="15.75" customHeight="1" x14ac:dyDescent="0.2">
      <c r="G1000" s="288"/>
    </row>
  </sheetData>
  <mergeCells count="50">
    <mergeCell ref="P90:Q90"/>
    <mergeCell ref="R90:S90"/>
    <mergeCell ref="W90:X90"/>
    <mergeCell ref="L80:M80"/>
    <mergeCell ref="N80:O80"/>
    <mergeCell ref="L89:O89"/>
    <mergeCell ref="P89:S89"/>
    <mergeCell ref="T89:U89"/>
    <mergeCell ref="L90:M90"/>
    <mergeCell ref="N90:O90"/>
    <mergeCell ref="G89:K89"/>
    <mergeCell ref="G90:I90"/>
    <mergeCell ref="J90:K90"/>
    <mergeCell ref="B70:B71"/>
    <mergeCell ref="C70:C71"/>
    <mergeCell ref="D70:E70"/>
    <mergeCell ref="F70:H70"/>
    <mergeCell ref="I70:J70"/>
    <mergeCell ref="C79:C81"/>
    <mergeCell ref="G79:K79"/>
    <mergeCell ref="B79:B81"/>
    <mergeCell ref="B89:B91"/>
    <mergeCell ref="C89:C91"/>
    <mergeCell ref="D89:D91"/>
    <mergeCell ref="E89:F89"/>
    <mergeCell ref="P80:Q80"/>
    <mergeCell ref="R80:S80"/>
    <mergeCell ref="W80:X80"/>
    <mergeCell ref="D79:D81"/>
    <mergeCell ref="E79:F79"/>
    <mergeCell ref="L79:O79"/>
    <mergeCell ref="P79:S79"/>
    <mergeCell ref="T79:U79"/>
    <mergeCell ref="G80:I80"/>
    <mergeCell ref="J80:K80"/>
    <mergeCell ref="B61:B62"/>
    <mergeCell ref="C61:C62"/>
    <mergeCell ref="D61:E61"/>
    <mergeCell ref="F61:H61"/>
    <mergeCell ref="I61:J61"/>
    <mergeCell ref="B52:B53"/>
    <mergeCell ref="C52:C53"/>
    <mergeCell ref="I52:J52"/>
    <mergeCell ref="D52:E52"/>
    <mergeCell ref="F52:H52"/>
    <mergeCell ref="B43:B44"/>
    <mergeCell ref="C43:C44"/>
    <mergeCell ref="D43:E43"/>
    <mergeCell ref="F43:H43"/>
    <mergeCell ref="I43:J43"/>
  </mergeCells>
  <pageMargins left="0.7" right="0.7" top="0.75" bottom="0.75" header="0" footer="0"/>
  <pageSetup paperSize="9" fitToHeight="0" orientation="landscape"/>
  <headerFooter>
    <oddFooter>&amp;RPage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1000"/>
  <sheetViews>
    <sheetView workbookViewId="0"/>
  </sheetViews>
  <sheetFormatPr baseColWidth="10" defaultColWidth="11.28515625" defaultRowHeight="15" customHeight="1" x14ac:dyDescent="0.2"/>
  <cols>
    <col min="1" max="1" width="17.42578125" customWidth="1"/>
    <col min="2" max="26" width="10.5703125" customWidth="1"/>
  </cols>
  <sheetData>
    <row r="1" spans="1:1" ht="15.75" customHeight="1" x14ac:dyDescent="0.2">
      <c r="A1" s="68" t="s">
        <v>1029</v>
      </c>
    </row>
    <row r="2" spans="1:1" ht="15.75" customHeight="1" x14ac:dyDescent="0.2"/>
    <row r="3" spans="1:1" ht="15.75" customHeight="1" x14ac:dyDescent="0.2">
      <c r="A3" s="451" t="s">
        <v>1030</v>
      </c>
    </row>
    <row r="4" spans="1:1" ht="15.75" customHeight="1" x14ac:dyDescent="0.2">
      <c r="A4" s="451" t="s">
        <v>1031</v>
      </c>
    </row>
    <row r="5" spans="1:1" ht="15.75" customHeight="1" x14ac:dyDescent="0.2">
      <c r="A5" s="451" t="s">
        <v>1032</v>
      </c>
    </row>
    <row r="6" spans="1:1" ht="15.75" customHeight="1" x14ac:dyDescent="0.2">
      <c r="A6" s="451" t="s">
        <v>1033</v>
      </c>
    </row>
    <row r="7" spans="1:1" ht="15.75" customHeight="1" x14ac:dyDescent="0.2">
      <c r="A7" s="451" t="s">
        <v>1034</v>
      </c>
    </row>
    <row r="8" spans="1:1" ht="15.75" customHeight="1" x14ac:dyDescent="0.2">
      <c r="A8" s="451" t="s">
        <v>1035</v>
      </c>
    </row>
    <row r="9" spans="1:1" ht="15.75" customHeight="1" x14ac:dyDescent="0.2">
      <c r="A9" s="451" t="s">
        <v>1036</v>
      </c>
    </row>
    <row r="10" spans="1:1" ht="15.75" customHeight="1" x14ac:dyDescent="0.2">
      <c r="A10" s="451" t="s">
        <v>1037</v>
      </c>
    </row>
    <row r="11" spans="1:1" ht="15.75" customHeight="1" x14ac:dyDescent="0.2">
      <c r="A11" s="451" t="s">
        <v>1038</v>
      </c>
    </row>
    <row r="12" spans="1:1" ht="15.75" customHeight="1" x14ac:dyDescent="0.2">
      <c r="A12" s="451" t="s">
        <v>1039</v>
      </c>
    </row>
    <row r="13" spans="1:1" ht="15.75" customHeight="1" x14ac:dyDescent="0.2">
      <c r="A13" s="451" t="s">
        <v>1040</v>
      </c>
    </row>
    <row r="14" spans="1:1" ht="15.75" customHeight="1" x14ac:dyDescent="0.2">
      <c r="A14" s="451" t="s">
        <v>1041</v>
      </c>
    </row>
    <row r="15" spans="1:1" ht="15.75" customHeight="1" x14ac:dyDescent="0.2">
      <c r="A15" s="451" t="s">
        <v>1042</v>
      </c>
    </row>
    <row r="16" spans="1:1" ht="15.75" customHeight="1" x14ac:dyDescent="0.2">
      <c r="A16" s="451" t="s">
        <v>1043</v>
      </c>
    </row>
    <row r="17" spans="1:1" ht="15.75" customHeight="1" x14ac:dyDescent="0.2"/>
    <row r="18" spans="1:1" ht="15.75" customHeight="1" x14ac:dyDescent="0.2">
      <c r="A18" s="451" t="s">
        <v>1044</v>
      </c>
    </row>
    <row r="19" spans="1:1" ht="15.75" customHeight="1" x14ac:dyDescent="0.2">
      <c r="A19" s="451" t="s">
        <v>1045</v>
      </c>
    </row>
    <row r="20" spans="1:1" ht="15.75" customHeight="1" x14ac:dyDescent="0.2"/>
    <row r="21" spans="1:1" ht="15.75" customHeight="1" x14ac:dyDescent="0.2"/>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27</vt:i4>
      </vt:variant>
    </vt:vector>
  </HeadingPairs>
  <TitlesOfParts>
    <vt:vector size="27" baseType="lpstr">
      <vt:lpstr>Master DB</vt:lpstr>
      <vt:lpstr>SIMUL DB</vt:lpstr>
      <vt:lpstr>Outputs 1</vt:lpstr>
      <vt:lpstr>Synthèse</vt:lpstr>
      <vt:lpstr>Combined Lighting + Energy</vt:lpstr>
      <vt:lpstr>Combined 6.PV+7.BATTERY</vt:lpstr>
      <vt:lpstr>Combined Lighting</vt:lpstr>
      <vt:lpstr>1. Poles</vt:lpstr>
      <vt:lpstr>2. Smart Lamppost</vt:lpstr>
      <vt:lpstr>3. LED upgrade only </vt:lpstr>
      <vt:lpstr>4. Control lighting management </vt:lpstr>
      <vt:lpstr>5. Electric Vehicle Charging Po</vt:lpstr>
      <vt:lpstr>6. Photo Voltaic (PV)  (2)</vt:lpstr>
      <vt:lpstr>7. Energy Storage (and DC Suppl</vt:lpstr>
      <vt:lpstr>8. CCTV </vt:lpstr>
      <vt:lpstr>9. Push To Talk </vt:lpstr>
      <vt:lpstr>10. Public speakers Alert</vt:lpstr>
      <vt:lpstr>11. Air Quality Sensor </vt:lpstr>
      <vt:lpstr>12. Noise Sensor </vt:lpstr>
      <vt:lpstr>13. Water Level Sensor </vt:lpstr>
      <vt:lpstr>14. Public Information &amp; Advert</vt:lpstr>
      <vt:lpstr>15. Traffic Monitoring (People </vt:lpstr>
      <vt:lpstr>16. Parking Management </vt:lpstr>
      <vt:lpstr>17. Wifi </vt:lpstr>
      <vt:lpstr>18. Wireless Communication </vt:lpstr>
      <vt:lpstr>19. 5G</vt:lpstr>
      <vt:lpstr>FP 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2020-10-19T15:54:17Z</dcterms:modified>
</cp:coreProperties>
</file>