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liujinxin/Documents/work/opensource/Xlsx-Erlang/xlsx/"/>
    </mc:Choice>
  </mc:AlternateContent>
  <bookViews>
    <workbookView xWindow="0" yWindow="560" windowWidth="28800" windowHeight="16100" tabRatio="500"/>
  </bookViews>
  <sheets>
    <sheet name="theme_info" sheetId="9" r:id="rId1"/>
    <sheet name="theme_symbol" sheetId="1" r:id="rId2"/>
    <sheet name="symbol_chance" sheetId="2" r:id="rId3"/>
    <sheet name="line_way" sheetId="3" r:id="rId4"/>
    <sheet name="bonus_info" sheetId="4" r:id="rId5"/>
    <sheet name="bonus_reward" sheetId="5" r:id="rId6"/>
    <sheet name="condition" sheetId="8" r:id="rId7"/>
    <sheet name="说明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9" l="1"/>
  <c r="H1" i="8"/>
  <c r="G1" i="8"/>
  <c r="F1" i="8"/>
  <c r="E1" i="8"/>
  <c r="D1" i="8"/>
  <c r="C1" i="8"/>
  <c r="B1" i="8"/>
  <c r="H104" i="3"/>
  <c r="B104" i="3"/>
  <c r="H103" i="3"/>
  <c r="B103" i="3"/>
  <c r="H102" i="3"/>
  <c r="B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B94" i="3"/>
  <c r="H93" i="3"/>
  <c r="B93" i="3"/>
  <c r="H92" i="3"/>
  <c r="B92" i="3"/>
  <c r="H91" i="3"/>
  <c r="B91" i="3"/>
  <c r="H90" i="3"/>
  <c r="B90" i="3"/>
  <c r="H89" i="3"/>
  <c r="B89" i="3"/>
  <c r="H88" i="3"/>
  <c r="B88" i="3"/>
  <c r="H87" i="3"/>
  <c r="B87" i="3"/>
  <c r="H86" i="3"/>
  <c r="B86" i="3"/>
  <c r="H85" i="3"/>
  <c r="B85" i="3"/>
  <c r="H84" i="3"/>
  <c r="B84" i="3"/>
  <c r="H83" i="3"/>
  <c r="B83" i="3"/>
  <c r="H82" i="3"/>
  <c r="B82" i="3"/>
  <c r="H81" i="3"/>
  <c r="B81" i="3"/>
  <c r="H80" i="3"/>
  <c r="B80" i="3"/>
  <c r="H79" i="3"/>
  <c r="B79" i="3"/>
  <c r="H78" i="3"/>
  <c r="B78" i="3"/>
  <c r="H77" i="3"/>
  <c r="B77" i="3"/>
  <c r="H76" i="3"/>
  <c r="B76" i="3"/>
  <c r="H75" i="3"/>
  <c r="B75" i="3"/>
  <c r="H74" i="3"/>
  <c r="B74" i="3"/>
  <c r="H73" i="3"/>
  <c r="B73" i="3"/>
  <c r="H72" i="3"/>
  <c r="B72" i="3"/>
  <c r="H71" i="3"/>
  <c r="B71" i="3"/>
  <c r="H70" i="3"/>
  <c r="B70" i="3"/>
  <c r="H69" i="3"/>
  <c r="B69" i="3"/>
  <c r="H68" i="3"/>
  <c r="B68" i="3"/>
  <c r="H67" i="3"/>
  <c r="B67" i="3"/>
  <c r="H66" i="3"/>
  <c r="B66" i="3"/>
  <c r="H65" i="3"/>
  <c r="B65" i="3"/>
  <c r="H64" i="3"/>
  <c r="B64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H56" i="3"/>
  <c r="B56" i="3"/>
  <c r="H55" i="3"/>
  <c r="B55" i="3"/>
  <c r="H54" i="3"/>
  <c r="B54" i="3"/>
  <c r="H53" i="3"/>
  <c r="B53" i="3"/>
  <c r="H52" i="3"/>
  <c r="B52" i="3"/>
  <c r="H51" i="3"/>
  <c r="B51" i="3"/>
  <c r="H50" i="3"/>
  <c r="B50" i="3"/>
  <c r="H49" i="3"/>
  <c r="B49" i="3"/>
  <c r="H48" i="3"/>
  <c r="B48" i="3"/>
  <c r="H47" i="3"/>
  <c r="B47" i="3"/>
  <c r="H46" i="3"/>
  <c r="B46" i="3"/>
  <c r="H45" i="3"/>
  <c r="B45" i="3"/>
  <c r="H44" i="3"/>
  <c r="B44" i="3"/>
  <c r="H43" i="3"/>
  <c r="B43" i="3"/>
  <c r="H42" i="3"/>
  <c r="B42" i="3"/>
  <c r="H41" i="3"/>
  <c r="B41" i="3"/>
  <c r="H40" i="3"/>
  <c r="B40" i="3"/>
  <c r="H39" i="3"/>
  <c r="B39" i="3"/>
  <c r="H38" i="3"/>
  <c r="B38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H28" i="3"/>
  <c r="B28" i="3"/>
  <c r="H27" i="3"/>
  <c r="B27" i="3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B1" i="3"/>
  <c r="A1" i="3"/>
  <c r="L1" i="2"/>
  <c r="K1" i="2"/>
  <c r="J1" i="2"/>
  <c r="I1" i="2"/>
  <c r="H1" i="2"/>
  <c r="G1" i="2"/>
  <c r="F1" i="2"/>
  <c r="E1" i="2"/>
  <c r="D1" i="2"/>
  <c r="C1" i="2"/>
  <c r="B1" i="2"/>
  <c r="A1" i="2"/>
  <c r="O5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J1" i="1"/>
  <c r="B1" i="1"/>
  <c r="A1" i="1"/>
  <c r="D1" i="9"/>
  <c r="C1" i="9"/>
  <c r="A1" i="9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主题生成 row reel</t>
        </r>
      </text>
    </comment>
    <comment ref="F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theme中出现的线条总数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</authors>
  <commentList>
    <comment ref="B4" authorId="0">
      <text>
        <r>
          <rPr>
            <b/>
            <sz val="11"/>
            <rFont val="MS PGothic"/>
            <family val="2"/>
            <charset val="128"/>
          </rPr>
          <t>Microsoft Office 用户:</t>
        </r>
        <r>
          <rPr>
            <sz val="11"/>
            <rFont val="MS PGothic"/>
            <family val="2"/>
            <charset val="128"/>
          </rPr>
          <t xml:space="preserve">
0:normal;
1:wild;
2:scatter
3:bonus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2 3 4分别为4层南瓜面具对应的id，每层一样，表现为喜怒哀乐。5是为金色南瓜面具。6为ghost
</t>
        </r>
      </text>
    </comment>
    <comment ref="B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0为普通南瓜面具，对应一定分数；1为金色南瓜面具，对应获得本层所有分数；2为ghost图标，对应gameover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游戏中可能用到的分数组</t>
        </r>
      </text>
    </comment>
    <comment ref="B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{{元素编号，对应分数}，该元素在该分数组中的权重}</t>
        </r>
      </text>
    </comment>
  </commentList>
</comments>
</file>

<file path=xl/comments5.xml><?xml version="1.0" encoding="utf-8"?>
<comments xmlns="http://schemas.openxmlformats.org/spreadsheetml/2006/main">
  <authors>
    <author>楚乔</author>
    <author>Microsoft Office 用户</author>
  </authors>
  <commentList>
    <comment ref="A4" authorId="0">
      <text>
        <r>
          <rPr>
            <b/>
            <sz val="9"/>
            <rFont val="宋体"/>
            <family val="3"/>
            <charset val="134"/>
          </rPr>
          <t>楚乔:</t>
        </r>
        <r>
          <rPr>
            <sz val="9"/>
            <rFont val="宋体"/>
            <family val="3"/>
            <charset val="134"/>
          </rPr>
          <t xml:space="preserve">
根据id顺序，确定优先级，id越小，优先级越高</t>
        </r>
      </text>
    </comment>
    <comment ref="B4" authorId="0">
      <text>
        <r>
          <rPr>
            <b/>
            <sz val="9"/>
            <rFont val="宋体"/>
            <family val="3"/>
            <charset val="134"/>
          </rPr>
          <t>楚乔:</t>
        </r>
        <r>
          <rPr>
            <sz val="9"/>
            <rFont val="宋体"/>
            <family val="3"/>
            <charset val="134"/>
          </rPr>
          <t xml:space="preserve">
随机事件类型
1：表示概率
2：表示几次未中
3：进入主题时，随机一个数，表示几次未中</t>
        </r>
      </text>
    </comment>
    <comment ref="E4" authorId="0">
      <text>
        <r>
          <rPr>
            <b/>
            <sz val="9"/>
            <rFont val="宋体"/>
            <family val="3"/>
            <charset val="134"/>
          </rPr>
          <t>楚乔:</t>
        </r>
        <r>
          <rPr>
            <sz val="9"/>
            <rFont val="宋体"/>
            <family val="3"/>
            <charset val="134"/>
          </rPr>
          <t xml:space="preserve">
触发条件满足时，有概率触发，需要填写概率，如果必然触发则写1</t>
        </r>
      </text>
    </comment>
    <comment ref="F4" authorId="0">
      <text>
        <r>
          <rPr>
            <b/>
            <sz val="9"/>
            <rFont val="宋体"/>
            <family val="3"/>
            <charset val="134"/>
          </rPr>
          <t>楚乔:</t>
        </r>
        <r>
          <rPr>
            <sz val="9"/>
            <rFont val="宋体"/>
            <family val="3"/>
            <charset val="134"/>
          </rPr>
          <t xml:space="preserve">
触发时，需要填写数量，比如点化5个格子</t>
        </r>
      </text>
    </comment>
    <comment ref="G4" authorId="1">
      <text>
        <r>
          <rPr>
            <b/>
            <sz val="11"/>
            <rFont val="MS PGothic"/>
            <family val="2"/>
            <charset val="128"/>
          </rPr>
          <t>楚乔:</t>
        </r>
        <r>
          <rPr>
            <sz val="11"/>
            <rFont val="MS PGothic"/>
            <family val="2"/>
            <charset val="128"/>
          </rPr>
          <t xml:space="preserve">
</t>
        </r>
        <r>
          <rPr>
            <sz val="9"/>
            <rFont val="宋体 (正文)"/>
            <charset val="134"/>
          </rPr>
          <t>0：表示结果前
1：表示结果后，未中奖
2：表示结果后，中奖</t>
        </r>
      </text>
    </comment>
    <comment ref="H4" authorId="1">
      <text>
        <r>
          <rPr>
            <b/>
            <sz val="11"/>
            <rFont val="MS PGothic"/>
            <family val="2"/>
            <charset val="128"/>
          </rPr>
          <t xml:space="preserve">楚乔
</t>
        </r>
        <r>
          <rPr>
            <sz val="9"/>
            <rFont val="宋体 (正文)"/>
            <charset val="134"/>
          </rPr>
          <t>0：表示正常spin
1：表示freespin</t>
        </r>
        <r>
          <rPr>
            <sz val="11"/>
            <rFont val="MS PGothic"/>
            <family val="2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<sst xmlns="http://schemas.openxmlformats.org/spreadsheetml/2006/main" count="367" uniqueCount="356">
  <si>
    <t>j:game_theme_1003:v:ai:row_reel</t>
  </si>
  <si>
    <t>j:game_theme_1003:v:i:lines</t>
  </si>
  <si>
    <t>themeid</t>
  </si>
  <si>
    <t>bet_num</t>
  </si>
  <si>
    <t>scatter_num</t>
  </si>
  <si>
    <t>freespin_num</t>
  </si>
  <si>
    <t>row_reel</t>
  </si>
  <si>
    <t>lines</t>
  </si>
  <si>
    <t>地图ID</t>
  </si>
  <si>
    <t>底注</t>
  </si>
  <si>
    <t>Scatter个数</t>
  </si>
  <si>
    <t>Free Spin次数</t>
  </si>
  <si>
    <t>棋盘大小</t>
  </si>
  <si>
    <t>总线数</t>
  </si>
  <si>
    <t>[3,5]</t>
  </si>
  <si>
    <t>c:theme_symbol_1003:v:n:3:line2</t>
  </si>
  <si>
    <t>c:theme_symbol_1003:v:n:4:line3</t>
  </si>
  <si>
    <t>c:theme_symbol_1003:v:n:5:line4</t>
  </si>
  <si>
    <t>c:theme_symbol_1003:v:n:6:line5</t>
  </si>
  <si>
    <t>c:theme_symbol_1003:v:n:7:line6</t>
  </si>
  <si>
    <t>c:theme_symbol_1003:v:n:8:line7</t>
  </si>
  <si>
    <t>c:theme_symbol_1003:v:n:9:line8</t>
  </si>
  <si>
    <t>symbolid</t>
  </si>
  <si>
    <t>type</t>
  </si>
  <si>
    <t>line2</t>
  </si>
  <si>
    <t>line3</t>
  </si>
  <si>
    <t>line4</t>
  </si>
  <si>
    <t>line5</t>
  </si>
  <si>
    <t>line6</t>
  </si>
  <si>
    <t>line7</t>
  </si>
  <si>
    <t>line8</t>
  </si>
  <si>
    <t>wild_bet</t>
  </si>
  <si>
    <t>元素ID</t>
  </si>
  <si>
    <t>元素类型</t>
  </si>
  <si>
    <t>2连倍率</t>
  </si>
  <si>
    <t>3连倍率</t>
  </si>
  <si>
    <t>4连倍率</t>
  </si>
  <si>
    <t>5连倍率</t>
  </si>
  <si>
    <t>6连倍率</t>
  </si>
  <si>
    <t>7连倍率</t>
  </si>
  <si>
    <t>8连倍率</t>
  </si>
  <si>
    <t>WILD倍率</t>
  </si>
  <si>
    <t>2连</t>
  </si>
  <si>
    <t>3连</t>
  </si>
  <si>
    <t>4连</t>
  </si>
  <si>
    <t>5连</t>
  </si>
  <si>
    <t>id</t>
  </si>
  <si>
    <t>eleid</t>
  </si>
  <si>
    <t>col</t>
  </si>
  <si>
    <t>row</t>
  </si>
  <si>
    <t>chance1</t>
  </si>
  <si>
    <t>chance2</t>
  </si>
  <si>
    <t>chance3</t>
  </si>
  <si>
    <t>chance4</t>
  </si>
  <si>
    <t>chance5</t>
  </si>
  <si>
    <t>chance6</t>
  </si>
  <si>
    <t>chance7</t>
  </si>
  <si>
    <t>chance8</t>
  </si>
  <si>
    <t>元素所在列</t>
  </si>
  <si>
    <t>元素所在行</t>
  </si>
  <si>
    <t>权重值1
普率</t>
  </si>
  <si>
    <t>权重值2
高中率</t>
  </si>
  <si>
    <t>权重值3
Free Spin</t>
  </si>
  <si>
    <t>权重值4
回流（120%）</t>
  </si>
  <si>
    <t>权重值5
陌生人</t>
  </si>
  <si>
    <t>权重值6
低回收率（75%）</t>
  </si>
  <si>
    <t>权重值7
超高回收率（150%）</t>
  </si>
  <si>
    <t>权重值8
低回收率（50%）</t>
  </si>
  <si>
    <t>j:line_way_1003:v:ai:line_pos</t>
  </si>
  <si>
    <t>j:line_way_1003:v:ai:line_color</t>
  </si>
  <si>
    <t>j:line_way_1003:v:ai:line_color2</t>
  </si>
  <si>
    <t>lineid</t>
  </si>
  <si>
    <t>line</t>
  </si>
  <si>
    <t>col1</t>
  </si>
  <si>
    <t>col2</t>
  </si>
  <si>
    <t>col3</t>
  </si>
  <si>
    <t>col4</t>
  </si>
  <si>
    <t>col5</t>
  </si>
  <si>
    <t>line_pos</t>
  </si>
  <si>
    <t>line_color</t>
  </si>
  <si>
    <t>line_color2</t>
  </si>
  <si>
    <t>连线方式</t>
  </si>
  <si>
    <t>列1</t>
  </si>
  <si>
    <t>列2</t>
  </si>
  <si>
    <t>列3</t>
  </si>
  <si>
    <t>列4</t>
  </si>
  <si>
    <t>列5</t>
  </si>
  <si>
    <t>[0,105,140]</t>
  </si>
  <si>
    <t>[70,255,253]</t>
  </si>
  <si>
    <t>[184,0,81]</t>
  </si>
  <si>
    <t>[255,112,159]</t>
  </si>
  <si>
    <t>[152,22,0]</t>
  </si>
  <si>
    <t>[255,54,18]</t>
  </si>
  <si>
    <t>[163,71,0]</t>
  </si>
  <si>
    <t>[255,196,49]</t>
  </si>
  <si>
    <t>[141,40,170]</t>
  </si>
  <si>
    <t>[58,12,70]</t>
  </si>
  <si>
    <t>[44,116,0]</t>
  </si>
  <si>
    <t>[189,243,15]</t>
  </si>
  <si>
    <t>[27,16,107]</t>
  </si>
  <si>
    <t>[134,115,198]</t>
  </si>
  <si>
    <t>[110,0,159]</t>
  </si>
  <si>
    <t>[224,145,255]</t>
  </si>
  <si>
    <t>[166,109,0]</t>
  </si>
  <si>
    <t>[255,255,180]</t>
  </si>
  <si>
    <t>[0,138,62]</t>
  </si>
  <si>
    <t>[102,255,171]</t>
  </si>
  <si>
    <t>[135,0,3]</t>
  </si>
  <si>
    <t>[255,8,14]</t>
  </si>
  <si>
    <t>[126,18,0]</t>
  </si>
  <si>
    <t>[223,94,70]</t>
  </si>
  <si>
    <t>[0,81,135]</t>
  </si>
  <si>
    <t>[0,153,255]</t>
  </si>
  <si>
    <t>[0,11,81]</t>
  </si>
  <si>
    <t>[0,66,210]</t>
  </si>
  <si>
    <t>[17,82,138]</t>
  </si>
  <si>
    <t>[183,208,229]</t>
  </si>
  <si>
    <t>[12,133,133]</t>
  </si>
  <si>
    <t>[143,251,251]</t>
  </si>
  <si>
    <t>[123,2,84]</t>
  </si>
  <si>
    <t>[255,99,204]</t>
  </si>
  <si>
    <t>[119,0,30]</t>
  </si>
  <si>
    <t>[255,51,102]</t>
  </si>
  <si>
    <t>[0,39,0]</t>
  </si>
  <si>
    <t>[0,110,0]</t>
  </si>
  <si>
    <t>[88,0,72]</t>
  </si>
  <si>
    <t>[244,32,204]</t>
  </si>
  <si>
    <t>[0,105,54]</t>
  </si>
  <si>
    <t>[0,255,132]</t>
  </si>
  <si>
    <t>[39,128,21]</t>
  </si>
  <si>
    <t>[192,255,179]</t>
  </si>
  <si>
    <t>[0,87,95]</t>
  </si>
  <si>
    <t>[0,255,249]</t>
  </si>
  <si>
    <t>[40,70,0]</t>
  </si>
  <si>
    <t>[99,172,0]</t>
  </si>
  <si>
    <t>[128,126,1]</t>
  </si>
  <si>
    <t>[254,252,145]</t>
  </si>
  <si>
    <t>[88,0,7]</t>
  </si>
  <si>
    <t>[204,0,17]</t>
  </si>
  <si>
    <t>[68,0,123]</t>
  </si>
  <si>
    <t>[177,78,255]</t>
  </si>
  <si>
    <t>[100,71,0]</t>
  </si>
  <si>
    <t>[255,216,0]</t>
  </si>
  <si>
    <t>[20,20,98]</t>
  </si>
  <si>
    <t>[115,125,198]</t>
  </si>
  <si>
    <t>[7,53,0]</t>
  </si>
  <si>
    <t>[21,147,1]</t>
  </si>
  <si>
    <t>[0,4,171]</t>
  </si>
  <si>
    <t>[0,1,84]</t>
  </si>
  <si>
    <t>[88,0,48]</t>
  </si>
  <si>
    <t>[203,5,126]</t>
  </si>
  <si>
    <t>[0,43,88]</t>
  </si>
  <si>
    <t>[0,96,196]</t>
  </si>
  <si>
    <t>[0,67,67]</t>
  </si>
  <si>
    <t>[16,155,154]</t>
  </si>
  <si>
    <t>[0,54,109]</t>
  </si>
  <si>
    <t>[0,177,255]</t>
  </si>
  <si>
    <t>[38,98,0]</t>
  </si>
  <si>
    <t>[122,186,62]</t>
  </si>
  <si>
    <t>[91,3,30]</t>
  </si>
  <si>
    <t>[165,47,78]</t>
  </si>
  <si>
    <t>[1,116,0]</t>
  </si>
  <si>
    <t>[140,250,93]</t>
  </si>
  <si>
    <t>[107,64,0]</t>
  </si>
  <si>
    <t>[255,234,110]</t>
  </si>
  <si>
    <t>[0,26,53]</t>
  </si>
  <si>
    <t>[0,74,152]</t>
  </si>
  <si>
    <t>[0,0,58]</t>
  </si>
  <si>
    <t>[126,0,58]</t>
  </si>
  <si>
    <t>[190,0,88]</t>
  </si>
  <si>
    <t>[98,75,9]</t>
  </si>
  <si>
    <t>[141,110,20]</t>
  </si>
  <si>
    <t>[46,0,154]</t>
  </si>
  <si>
    <t>[113,51,255]</t>
  </si>
  <si>
    <t>[135,19,135]</t>
  </si>
  <si>
    <t>[255,158,255]</t>
  </si>
  <si>
    <t>[1,37,31]</t>
  </si>
  <si>
    <t>[0,92,77]</t>
  </si>
  <si>
    <t>[107,55,0]</t>
  </si>
  <si>
    <t>[244,147,42]</t>
  </si>
  <si>
    <t>[72,0,0]</t>
  </si>
  <si>
    <t>[122,0,0]</t>
  </si>
  <si>
    <t>[84,0,81]</t>
  </si>
  <si>
    <t>[213,0,207]</t>
  </si>
  <si>
    <t>[9,4,65]</t>
  </si>
  <si>
    <t>[51,43,144]</t>
  </si>
  <si>
    <t>[114,5,8]</t>
  </si>
  <si>
    <t>[220,85,89]</t>
  </si>
  <si>
    <t>[23,37,121]</t>
  </si>
  <si>
    <t>[184,190,224]</t>
  </si>
  <si>
    <t>[6,12,84]</t>
  </si>
  <si>
    <t>[73,82,183]</t>
  </si>
  <si>
    <t>[0,5,28]</t>
  </si>
  <si>
    <t>[5,20,77]</t>
  </si>
  <si>
    <t>[52,0,70]</t>
  </si>
  <si>
    <t>[196,75,240]</t>
  </si>
  <si>
    <t>[1,51,77]</t>
  </si>
  <si>
    <t>[102,168,202]</t>
  </si>
  <si>
    <t>[93,1,9]</t>
  </si>
  <si>
    <t>[200,89,98]</t>
  </si>
  <si>
    <t>[21,0,46]</t>
  </si>
  <si>
    <t>[63,10,126]</t>
  </si>
  <si>
    <t>[30,10,0]</t>
  </si>
  <si>
    <t>[170,59,0]</t>
  </si>
  <si>
    <t>[51,21,0]</t>
  </si>
  <si>
    <t>[246,105,0]</t>
  </si>
  <si>
    <t>[47,56,0]</t>
  </si>
  <si>
    <t>[202,237,13]</t>
  </si>
  <si>
    <t>[49,56,5]</t>
  </si>
  <si>
    <t>[209,217,163]</t>
  </si>
  <si>
    <t>[47,70,2]</t>
  </si>
  <si>
    <t>[188,223,121]</t>
  </si>
  <si>
    <t>[16,8,58]</t>
  </si>
  <si>
    <t>[106,91,176]</t>
  </si>
  <si>
    <t>[70,46,0]</t>
  </si>
  <si>
    <t>[246,211,143]</t>
  </si>
  <si>
    <t>[53,0,40]</t>
  </si>
  <si>
    <t>[198,97,173]</t>
  </si>
  <si>
    <t>[36,0,70]</t>
  </si>
  <si>
    <t>[129,56,197]</t>
  </si>
  <si>
    <t>[0,22,30]</t>
  </si>
  <si>
    <t>[0,87,117]</t>
  </si>
  <si>
    <t>[0,44,29]</t>
  </si>
  <si>
    <t>[48,184,138]</t>
  </si>
  <si>
    <t>[55,58,1]</t>
  </si>
  <si>
    <t>[235,239,165]</t>
  </si>
  <si>
    <t>[7,55,95]</t>
  </si>
  <si>
    <t>[99,168,227]</t>
  </si>
  <si>
    <t>[9,126,84]</t>
  </si>
  <si>
    <t>[104,242,193]</t>
  </si>
  <si>
    <t>[67,33,98]</t>
  </si>
  <si>
    <t>[187,166,205]</t>
  </si>
  <si>
    <t>[66,70,0]</t>
  </si>
  <si>
    <t>[160,167,35]</t>
  </si>
  <si>
    <t>[6,74,50]</t>
  </si>
  <si>
    <t>[40,159,117]</t>
  </si>
  <si>
    <t>[84,57,0]</t>
  </si>
  <si>
    <t>[156,108,6]</t>
  </si>
  <si>
    <t>[59,77,56]</t>
  </si>
  <si>
    <t>[212,217,211]</t>
  </si>
  <si>
    <t>[70,2,0]</t>
  </si>
  <si>
    <t>[217,14,7]</t>
  </si>
  <si>
    <t>[0,45,88]</t>
  </si>
  <si>
    <t>[19,127,228]</t>
  </si>
  <si>
    <t>[74,1,65]</t>
  </si>
  <si>
    <t>[232,43,207]</t>
  </si>
  <si>
    <t>[58,27,3]</t>
  </si>
  <si>
    <t>[170,90,29]</t>
  </si>
  <si>
    <t>[50,60,77]</t>
  </si>
  <si>
    <t>[189,194,203]</t>
  </si>
  <si>
    <t>[77,15,0]</t>
  </si>
  <si>
    <t>[248,51,0]</t>
  </si>
  <si>
    <t>[76,91,0]</t>
  </si>
  <si>
    <t>[0,88,47]</t>
  </si>
  <si>
    <t>[19,249,143]</t>
  </si>
  <si>
    <t>[88,58,11]</t>
  </si>
  <si>
    <t>[245,204,140]</t>
  </si>
  <si>
    <t>[41,8,91]</t>
  </si>
  <si>
    <t>[116,47,224]</t>
  </si>
  <si>
    <t>[0,67,62]</t>
  </si>
  <si>
    <t>[62,201,189]</t>
  </si>
  <si>
    <t>[0,39,28]</t>
  </si>
  <si>
    <t>[0,99,70]</t>
  </si>
  <si>
    <t>[88,54,0]</t>
  </si>
  <si>
    <t>[252,170,41]</t>
  </si>
  <si>
    <t>[49,91,67]</t>
  </si>
  <si>
    <t>[205,229,215]</t>
  </si>
  <si>
    <t>[0,35,0]</t>
  </si>
  <si>
    <t>[12,108,11]</t>
  </si>
  <si>
    <t>[71,74,30]</t>
  </si>
  <si>
    <t>[235,240,173]</t>
  </si>
  <si>
    <t>[0,86,43]</t>
  </si>
  <si>
    <t>[3,253,130]</t>
  </si>
  <si>
    <t>[95,11,70]</t>
  </si>
  <si>
    <t>[255,86,205]</t>
  </si>
  <si>
    <t>[53,2,93]</t>
  </si>
  <si>
    <t>[90,23,142]</t>
  </si>
  <si>
    <t>[0,49,65]</t>
  </si>
  <si>
    <t>[23,112,142]</t>
  </si>
  <si>
    <t>[68,86,3]</t>
  </si>
  <si>
    <t>[179,212,60]</t>
  </si>
  <si>
    <t>[98,5,67]</t>
  </si>
  <si>
    <t>[212,60,160]</t>
  </si>
  <si>
    <t>[2,9,84]</t>
  </si>
  <si>
    <t>[60,73,212]</t>
  </si>
  <si>
    <t>c:bonus_info_1003:v:i:1:id</t>
  </si>
  <si>
    <t>c:bonus_info_1003:v:i:2:type</t>
  </si>
  <si>
    <t>序号</t>
  </si>
  <si>
    <t>类型</t>
  </si>
  <si>
    <t>c:bonus_reward_1003:v:i:1:floor_id</t>
  </si>
  <si>
    <t>c:bonus_reward_1003:v:l:2:score_weights</t>
  </si>
  <si>
    <t>floor_id</t>
  </si>
  <si>
    <t>score_weights</t>
  </si>
  <si>
    <t>层数id</t>
  </si>
  <si>
    <t>分数权重</t>
  </si>
  <si>
    <t>c:condition_1003:v:i:1:condition_id</t>
  </si>
  <si>
    <t>condition_id</t>
  </si>
  <si>
    <t>condition_type</t>
  </si>
  <si>
    <t>chance</t>
  </si>
  <si>
    <t>effect</t>
  </si>
  <si>
    <t>effect_chance</t>
  </si>
  <si>
    <t>effect_num</t>
  </si>
  <si>
    <t>trigger_status</t>
  </si>
  <si>
    <t>spin_mode</t>
  </si>
  <si>
    <t>随机事件id</t>
  </si>
  <si>
    <t>随机事件类型</t>
  </si>
  <si>
    <t>触发条件</t>
  </si>
  <si>
    <t>触发效果</t>
  </si>
  <si>
    <t>效果概率</t>
  </si>
  <si>
    <t>效果数量</t>
  </si>
  <si>
    <t>触发阶段</t>
  </si>
  <si>
    <t>结果阶段</t>
  </si>
  <si>
    <t>[204,601,602,603]</t>
  </si>
  <si>
    <t>[0,1]</t>
  </si>
  <si>
    <t>special</t>
  </si>
  <si>
    <t>free spin的过程中，所有奖励翻倍。Scatter变成wild</t>
  </si>
  <si>
    <t>流程：</t>
  </si>
  <si>
    <t>4层南瓜面具图案，每层有6个，每层选择一个，每个代表一定的分数或其他含义</t>
  </si>
  <si>
    <t>乘以奖励系数，再乘以bet得到玩家实际获得的总奖励</t>
  </si>
  <si>
    <t>游戏数据说明</t>
  </si>
  <si>
    <t>#{bet =&gt; 2,                 小游戏倍数</t>
  </si>
  <si>
    <t xml:space="preserve">  curr_select_floor =&gt; 0,   小游戏当前记录层数 </t>
  </si>
  <si>
    <t xml:space="preserve">  curr_select_pos =&gt; [],    小游戏当前记录每层选择的位置</t>
  </si>
  <si>
    <t xml:space="preserve">  floors =&gt; #{1 =&gt; #{remain_eleid_scores =&gt; #{1 =&gt; #{eleid =&gt; 5,score =&gt; 200},floors记录每层 选中eleid score 以及剩余的eleid，score </t>
  </si>
  <si>
    <t xml:space="preserve">        2 =&gt; #{eleid =&gt; 1,score =&gt; 15},</t>
  </si>
  <si>
    <t xml:space="preserve">        3 =&gt; #{eleid =&gt; 1,score =&gt; 20},</t>
  </si>
  <si>
    <t xml:space="preserve">        4 =&gt; #{eleid =&gt; 1,score =&gt; 50},</t>
  </si>
  <si>
    <t xml:space="preserve">        5 =&gt; #{eleid =&gt; 1,score =&gt; 80}},</t>
  </si>
  <si>
    <t xml:space="preserve">      select_eleid =&gt; 1,</t>
  </si>
  <si>
    <t xml:space="preserve">      select_score =&gt; 35},</t>
  </si>
  <si>
    <t xml:space="preserve">    2 =&gt; #{remain_eleid_scores =&gt; #{1 =&gt; #{eleid =&gt; 5,score =&gt; 680},</t>
  </si>
  <si>
    <t xml:space="preserve">        2 =&gt; #{eleid =&gt; 6,score =&gt; 0},</t>
  </si>
  <si>
    <t xml:space="preserve">        3 =&gt; #{eleid =&gt; 2,score =&gt; 50},</t>
  </si>
  <si>
    <t xml:space="preserve">        4 =&gt; #{eleid =&gt; 2,score =&gt; 200},</t>
  </si>
  <si>
    <t xml:space="preserve">        5 =&gt; #{eleid =&gt; 2,score =&gt; 310}},</t>
  </si>
  <si>
    <t xml:space="preserve">      select_eleid =&gt; 2,</t>
  </si>
  <si>
    <t xml:space="preserve">      select_score =&gt; 120},</t>
  </si>
  <si>
    <t xml:space="preserve">    3 =&gt; #{remain_eleid_scores =&gt; #{1 =&gt; #{eleid =&gt; 3,score =&gt; 500},</t>
  </si>
  <si>
    <t xml:space="preserve">        3 =&gt; #{eleid =&gt; 6,score =&gt; 0},</t>
  </si>
  <si>
    <t xml:space="preserve">        4 =&gt; #{eleid =&gt; 3,score =&gt; 320},</t>
  </si>
  <si>
    <t xml:space="preserve">        5 =&gt; #{eleid =&gt; 3,score =&gt; 800}},</t>
  </si>
  <si>
    <t xml:space="preserve">      select_eleid =&gt; 3,</t>
  </si>
  <si>
    <t xml:space="preserve">      select_score =&gt; 150},</t>
  </si>
  <si>
    <t xml:space="preserve">    4 =&gt; #{remain_eleid_scores =&gt; #{1 =&gt; #{eleid =&gt; 6,score =&gt; 0},</t>
  </si>
  <si>
    <t xml:space="preserve">        4 =&gt; #{eleid =&gt; 4,score =&gt; 750},</t>
  </si>
  <si>
    <t xml:space="preserve">        5 =&gt; #{eleid =&gt; 4,score =&gt; 1500}},</t>
  </si>
  <si>
    <t xml:space="preserve">      select_eleid =&gt; 6,</t>
  </si>
  <si>
    <t xml:space="preserve">      select_score =&gt; 0}},</t>
  </si>
  <si>
    <t xml:space="preserve">  total_score =&gt; 305}        小游戏最后选择总得分</t>
  </si>
  <si>
    <t>游戏参数说明</t>
  </si>
  <si>
    <t>select_floor 第N层次选择</t>
  </si>
  <si>
    <t>select_pos   第N层选择元素位置 （位置有客户端指定）</t>
  </si>
  <si>
    <t>[{{5,6000},25},{{1,450},50},{{1,600},100},{{1,1050},100},{{1,1500},80},{{1,2400},50}]</t>
    <phoneticPr fontId="14" type="noConversion"/>
  </si>
  <si>
    <t>[{{5,2100},30},{{6,0},30},{{2,1500},50},{{2,3600},100},{{2,6000},100},{{2,9300},50}]</t>
  </si>
  <si>
    <t>[{{3,15000},30},{{6,0},50},{{6,0},50},{{3,4500},40},{{3,9600},40},{{3,24000},15}]</t>
    <phoneticPr fontId="14" type="noConversion"/>
  </si>
  <si>
    <t>[{{6,0},30},{{6,0},30},{{6,0},30},{{6,0},30},{{4,22500},20},{{4,45000},10}]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</si>
</sst>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5" x14ac:knownFonts="1">
    <font>
      <sz val="12"/>
      <color theme="1"/>
      <name val="DengXian"/>
      <family val="2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rgb="FFFF0000"/>
      <name val="DengXian"/>
      <family val="3"/>
      <charset val="134"/>
    </font>
    <font>
      <sz val="12"/>
      <color rgb="FF006100"/>
      <name val="DengXian"/>
      <family val="3"/>
      <charset val="134"/>
      <scheme val="minor"/>
    </font>
    <font>
      <sz val="11"/>
      <name val="DengXian"/>
      <family val="3"/>
      <charset val="134"/>
    </font>
    <font>
      <sz val="11"/>
      <name val="DengXian"/>
      <family val="3"/>
      <charset val="134"/>
      <scheme val="minor"/>
    </font>
    <font>
      <sz val="11"/>
      <name val="宋体"/>
      <family val="3"/>
      <charset val="134"/>
    </font>
    <font>
      <sz val="12"/>
      <color rgb="FF9C0006"/>
      <name val="DengXian"/>
      <family val="3"/>
      <charset val="134"/>
      <scheme val="minor"/>
    </font>
    <font>
      <sz val="12"/>
      <color rgb="FF9C6500"/>
      <name val="DengXian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MS PGothic"/>
      <family val="2"/>
      <charset val="128"/>
    </font>
    <font>
      <sz val="11"/>
      <name val="MS PGothic"/>
      <family val="2"/>
      <charset val="128"/>
    </font>
    <font>
      <sz val="9"/>
      <name val="宋体 (正文)"/>
      <charset val="134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0" xfId="2" applyAlignment="1">
      <alignment horizontal="center"/>
    </xf>
    <xf numFmtId="0" fontId="3" fillId="2" borderId="0" xfId="2" applyNumberFormat="1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0" xfId="2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3" borderId="1" xfId="3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ont="1" applyFill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2" borderId="0" xfId="2"/>
    <xf numFmtId="0" fontId="3" fillId="2" borderId="1" xfId="2" applyBorder="1" applyAlignment="1">
      <alignment horizontal="center" vertical="center" wrapText="1"/>
    </xf>
    <xf numFmtId="0" fontId="7" fillId="5" borderId="1" xfId="1" applyBorder="1" applyAlignment="1">
      <alignment horizontal="center" vertical="center" wrapText="1"/>
    </xf>
    <xf numFmtId="0" fontId="7" fillId="5" borderId="1" xfId="1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8" fillId="3" borderId="1" xfId="3" applyBorder="1" applyAlignment="1">
      <alignment horizontal="center" vertical="center" wrapText="1"/>
    </xf>
    <xf numFmtId="0" fontId="8" fillId="3" borderId="1" xfId="3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2" sqref="B2"/>
    </sheetView>
  </sheetViews>
  <sheetFormatPr baseColWidth="10" defaultColWidth="11" defaultRowHeight="14.25" customHeight="1" x14ac:dyDescent="0.2"/>
  <cols>
    <col min="1" max="1" width="29.33203125" style="6" customWidth="1"/>
    <col min="2" max="2" width="34.33203125" style="6" customWidth="1"/>
    <col min="3" max="3" width="33.83203125" style="6" customWidth="1"/>
    <col min="4" max="4" width="35" style="6" customWidth="1"/>
    <col min="5" max="16384" width="11" style="6"/>
  </cols>
  <sheetData>
    <row r="1" spans="1:6" ht="36" customHeight="1" x14ac:dyDescent="0.2">
      <c r="A1" s="12" t="str">
        <f>"c:theme_info_1003:v:i:1:"&amp;A3</f>
        <v>c:theme_info_1003:v:i:1:themeid</v>
      </c>
      <c r="B1" s="12" t="str">
        <f>"c:theme_info_1003:v:i:2:"&amp;B3&amp;",
j:game_theme_1003:v:i:base_bet"</f>
        <v>c:theme_info_1003:v:i:2:bet_num,_x000D_j:game_theme_1003:v:i:base_bet</v>
      </c>
      <c r="C1" s="12" t="str">
        <f>"c:theme_info_1003:v:i:3:"&amp;C3</f>
        <v>c:theme_info_1003:v:i:3:scatter_num</v>
      </c>
      <c r="D1" s="12" t="str">
        <f>"c:theme_info_1003:v:i:4:"&amp;D3</f>
        <v>c:theme_info_1003:v:i:4:freespin_num</v>
      </c>
      <c r="E1" s="12" t="s">
        <v>0</v>
      </c>
      <c r="F1" s="12" t="s">
        <v>1</v>
      </c>
    </row>
    <row r="2" spans="1:6" ht="14.25" customHeight="1" x14ac:dyDescent="0.2">
      <c r="E2" s="12"/>
      <c r="F2" s="12"/>
    </row>
    <row r="3" spans="1:6" ht="14.25" customHeight="1" x14ac:dyDescent="0.2">
      <c r="A3" s="6" t="s">
        <v>2</v>
      </c>
      <c r="B3" s="6" t="s">
        <v>3</v>
      </c>
      <c r="C3" s="6" t="s">
        <v>4</v>
      </c>
      <c r="D3" s="6" t="s">
        <v>5</v>
      </c>
      <c r="E3" s="37" t="s">
        <v>6</v>
      </c>
      <c r="F3" s="37" t="s">
        <v>7</v>
      </c>
    </row>
    <row r="4" spans="1:6" ht="14.25" customHeight="1" x14ac:dyDescent="0.2">
      <c r="A4" s="8" t="s">
        <v>8</v>
      </c>
      <c r="B4" s="8" t="s">
        <v>9</v>
      </c>
      <c r="C4" s="8" t="s">
        <v>10</v>
      </c>
      <c r="D4" s="8" t="s">
        <v>11</v>
      </c>
      <c r="E4" s="11" t="s">
        <v>12</v>
      </c>
      <c r="F4" s="11" t="s">
        <v>13</v>
      </c>
    </row>
    <row r="5" spans="1:6" ht="14.25" customHeight="1" x14ac:dyDescent="0.2">
      <c r="A5" s="6">
        <v>1003</v>
      </c>
      <c r="B5" s="6">
        <v>3000</v>
      </c>
      <c r="C5" s="6">
        <v>3</v>
      </c>
      <c r="D5" s="6">
        <v>8</v>
      </c>
      <c r="E5" s="20" t="s">
        <v>14</v>
      </c>
      <c r="F5" s="20">
        <v>100</v>
      </c>
    </row>
  </sheetData>
  <phoneticPr fontId="14" type="noConversion"/>
  <conditionalFormatting sqref="A1:D1">
    <cfRule type="duplicateValues" dxfId="9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workbookViewId="0">
      <selection activeCell="K5" sqref="K5"/>
    </sheetView>
  </sheetViews>
  <sheetFormatPr baseColWidth="10" defaultColWidth="11" defaultRowHeight="14.25" customHeight="1" x14ac:dyDescent="0.2"/>
  <cols>
    <col min="1" max="1" width="32.1640625" customWidth="1"/>
    <col min="2" max="2" width="28.1640625" customWidth="1"/>
    <col min="3" max="6" width="29.1640625" customWidth="1"/>
    <col min="7" max="10" width="11.6640625" customWidth="1"/>
    <col min="11" max="11" width="4.5" customWidth="1"/>
    <col min="12" max="12" width="5.5" customWidth="1"/>
    <col min="13" max="13" width="6.6640625" customWidth="1"/>
    <col min="14" max="14" width="7.6640625" customWidth="1"/>
    <col min="15" max="15" width="6.5" customWidth="1"/>
  </cols>
  <sheetData>
    <row r="1" spans="1:15" ht="14.25" customHeight="1" x14ac:dyDescent="0.2">
      <c r="A1" s="12" t="str">
        <f>"c:theme_symbol_1003:v:i:1:"&amp;A3</f>
        <v>c:theme_symbol_1003:v:i:1:symbolid</v>
      </c>
      <c r="B1" s="12" t="str">
        <f>"c:theme_symbol_1003:v:i:2:"&amp;B3</f>
        <v>c:theme_symbol_1003:v:i:2:type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tr">
        <f>"c:theme_symbol_1003:v:n:10:"&amp;J3</f>
        <v>c:theme_symbol_1003:v:n:10:wild_bet</v>
      </c>
    </row>
    <row r="3" spans="1:15" ht="14.25" customHeight="1" x14ac:dyDescent="0.2">
      <c r="A3" s="5" t="s">
        <v>22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30</v>
      </c>
      <c r="J3" s="5" t="s">
        <v>31</v>
      </c>
      <c r="K3" s="6"/>
      <c r="L3" s="6"/>
      <c r="M3" s="6"/>
      <c r="N3" s="6"/>
      <c r="O3" s="6"/>
    </row>
    <row r="4" spans="1:15" ht="14.25" customHeight="1" x14ac:dyDescent="0.2">
      <c r="A4" s="8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 t="s">
        <v>42</v>
      </c>
      <c r="L4" s="8" t="s">
        <v>43</v>
      </c>
      <c r="M4" s="8" t="s">
        <v>44</v>
      </c>
      <c r="N4" s="8" t="s">
        <v>45</v>
      </c>
      <c r="O4" s="8" t="s">
        <v>9</v>
      </c>
    </row>
    <row r="5" spans="1:15" ht="14.25" customHeight="1" x14ac:dyDescent="0.2">
      <c r="A5" s="6">
        <v>100301</v>
      </c>
      <c r="B5" s="5">
        <v>0</v>
      </c>
      <c r="C5" s="5">
        <v>0.06</v>
      </c>
      <c r="D5" s="5">
        <v>0.3</v>
      </c>
      <c r="E5" s="5">
        <v>3</v>
      </c>
      <c r="F5" s="5">
        <v>30</v>
      </c>
      <c r="G5" s="5">
        <v>0</v>
      </c>
      <c r="H5" s="5">
        <v>0</v>
      </c>
      <c r="I5" s="5">
        <v>0</v>
      </c>
      <c r="J5" s="5">
        <v>0</v>
      </c>
      <c r="K5" s="36">
        <f t="shared" ref="K5:L12" si="0">$O$5*C5</f>
        <v>180</v>
      </c>
      <c r="L5" s="36">
        <f t="shared" si="0"/>
        <v>900</v>
      </c>
      <c r="M5" s="36">
        <f t="shared" ref="M5:M12" si="1">$O$5*E5</f>
        <v>9000</v>
      </c>
      <c r="N5" s="36">
        <f t="shared" ref="N5:N12" si="2">$O$5*F5</f>
        <v>90000</v>
      </c>
      <c r="O5" s="5">
        <f>theme_info!B5</f>
        <v>3000</v>
      </c>
    </row>
    <row r="6" spans="1:15" ht="14.25" customHeight="1" x14ac:dyDescent="0.2">
      <c r="A6" s="6">
        <v>100302</v>
      </c>
      <c r="B6" s="5">
        <v>0</v>
      </c>
      <c r="C6" s="5">
        <v>0.03</v>
      </c>
      <c r="D6" s="5">
        <v>0.25</v>
      </c>
      <c r="E6" s="5">
        <v>1</v>
      </c>
      <c r="F6" s="5">
        <v>3</v>
      </c>
      <c r="G6" s="5">
        <v>0</v>
      </c>
      <c r="H6" s="5">
        <v>0</v>
      </c>
      <c r="I6" s="5">
        <v>0</v>
      </c>
      <c r="J6" s="5">
        <v>0</v>
      </c>
      <c r="K6" s="36">
        <f t="shared" si="0"/>
        <v>90</v>
      </c>
      <c r="L6" s="36">
        <f t="shared" si="0"/>
        <v>750</v>
      </c>
      <c r="M6" s="36">
        <f t="shared" si="1"/>
        <v>3000</v>
      </c>
      <c r="N6" s="36">
        <f t="shared" si="2"/>
        <v>9000</v>
      </c>
      <c r="O6" s="5"/>
    </row>
    <row r="7" spans="1:15" ht="14.25" customHeight="1" x14ac:dyDescent="0.2">
      <c r="A7" s="6">
        <v>100303</v>
      </c>
      <c r="B7" s="5">
        <v>0</v>
      </c>
      <c r="C7" s="5">
        <v>0</v>
      </c>
      <c r="D7" s="5">
        <v>0.2</v>
      </c>
      <c r="E7" s="5">
        <v>0.6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36">
        <f t="shared" si="0"/>
        <v>0</v>
      </c>
      <c r="L7" s="36">
        <f t="shared" si="0"/>
        <v>600</v>
      </c>
      <c r="M7" s="36">
        <f t="shared" si="1"/>
        <v>1800</v>
      </c>
      <c r="N7" s="36">
        <f t="shared" si="2"/>
        <v>6000</v>
      </c>
      <c r="O7" s="5"/>
    </row>
    <row r="8" spans="1:15" ht="14.25" customHeight="1" x14ac:dyDescent="0.2">
      <c r="A8" s="6">
        <v>100304</v>
      </c>
      <c r="B8" s="5">
        <v>0</v>
      </c>
      <c r="C8" s="5">
        <v>0</v>
      </c>
      <c r="D8" s="5">
        <v>0.15</v>
      </c>
      <c r="E8" s="5">
        <v>0.4</v>
      </c>
      <c r="F8" s="5">
        <v>1.5</v>
      </c>
      <c r="G8" s="5">
        <v>0</v>
      </c>
      <c r="H8" s="5">
        <v>0</v>
      </c>
      <c r="I8" s="5">
        <v>0</v>
      </c>
      <c r="J8" s="5">
        <v>0</v>
      </c>
      <c r="K8" s="36">
        <f t="shared" si="0"/>
        <v>0</v>
      </c>
      <c r="L8" s="36">
        <f t="shared" si="0"/>
        <v>450</v>
      </c>
      <c r="M8" s="36">
        <f t="shared" si="1"/>
        <v>1200</v>
      </c>
      <c r="N8" s="36">
        <f t="shared" si="2"/>
        <v>4500</v>
      </c>
      <c r="O8" s="5"/>
    </row>
    <row r="9" spans="1:15" ht="14.25" customHeight="1" x14ac:dyDescent="0.2">
      <c r="A9" s="6">
        <v>100305</v>
      </c>
      <c r="B9" s="5">
        <v>0</v>
      </c>
      <c r="C9" s="5">
        <v>0</v>
      </c>
      <c r="D9" s="5">
        <v>0.1</v>
      </c>
      <c r="E9" s="5">
        <v>0.3</v>
      </c>
      <c r="F9" s="5">
        <v>1.25</v>
      </c>
      <c r="G9" s="5">
        <v>0</v>
      </c>
      <c r="H9" s="5">
        <v>0</v>
      </c>
      <c r="I9" s="5">
        <v>0</v>
      </c>
      <c r="J9" s="5">
        <v>0</v>
      </c>
      <c r="K9" s="36">
        <f t="shared" si="0"/>
        <v>0</v>
      </c>
      <c r="L9" s="36">
        <f t="shared" si="0"/>
        <v>300</v>
      </c>
      <c r="M9" s="36">
        <f t="shared" si="1"/>
        <v>900</v>
      </c>
      <c r="N9" s="36">
        <f t="shared" si="2"/>
        <v>3750</v>
      </c>
      <c r="O9" s="5"/>
    </row>
    <row r="10" spans="1:15" ht="14.25" customHeight="1" x14ac:dyDescent="0.2">
      <c r="A10" s="6">
        <v>100306</v>
      </c>
      <c r="B10" s="5">
        <v>0</v>
      </c>
      <c r="C10" s="5">
        <v>0</v>
      </c>
      <c r="D10" s="5">
        <v>0.08</v>
      </c>
      <c r="E10" s="5">
        <v>0.25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36">
        <f t="shared" si="0"/>
        <v>0</v>
      </c>
      <c r="L10" s="36">
        <f t="shared" si="0"/>
        <v>240</v>
      </c>
      <c r="M10" s="36">
        <f t="shared" si="1"/>
        <v>750</v>
      </c>
      <c r="N10" s="36">
        <f t="shared" si="2"/>
        <v>3000</v>
      </c>
      <c r="O10" s="5"/>
    </row>
    <row r="11" spans="1:15" ht="14.25" customHeight="1" x14ac:dyDescent="0.2">
      <c r="A11" s="6">
        <v>100307</v>
      </c>
      <c r="B11" s="5">
        <v>0</v>
      </c>
      <c r="C11" s="5">
        <v>0</v>
      </c>
      <c r="D11" s="5">
        <v>0.06</v>
      </c>
      <c r="E11" s="5">
        <v>0.2</v>
      </c>
      <c r="F11" s="5">
        <v>0.75</v>
      </c>
      <c r="G11" s="5">
        <v>0</v>
      </c>
      <c r="H11" s="5">
        <v>0</v>
      </c>
      <c r="I11" s="5">
        <v>0</v>
      </c>
      <c r="J11" s="5">
        <v>0</v>
      </c>
      <c r="K11" s="36">
        <f t="shared" si="0"/>
        <v>0</v>
      </c>
      <c r="L11" s="36">
        <f t="shared" si="0"/>
        <v>180</v>
      </c>
      <c r="M11" s="36">
        <f t="shared" si="1"/>
        <v>600</v>
      </c>
      <c r="N11" s="36">
        <f t="shared" si="2"/>
        <v>2250</v>
      </c>
      <c r="O11" s="5"/>
    </row>
    <row r="12" spans="1:15" ht="14.25" customHeight="1" x14ac:dyDescent="0.2">
      <c r="A12" s="6">
        <v>100308</v>
      </c>
      <c r="B12" s="5">
        <v>0</v>
      </c>
      <c r="C12" s="5">
        <v>0</v>
      </c>
      <c r="D12" s="5">
        <v>0.05</v>
      </c>
      <c r="E12" s="5">
        <v>0.15</v>
      </c>
      <c r="F12" s="5">
        <v>0.5</v>
      </c>
      <c r="G12" s="5">
        <v>0</v>
      </c>
      <c r="H12" s="5">
        <v>0</v>
      </c>
      <c r="I12" s="5">
        <v>0</v>
      </c>
      <c r="J12" s="5">
        <v>0</v>
      </c>
      <c r="K12" s="36">
        <f t="shared" si="0"/>
        <v>0</v>
      </c>
      <c r="L12" s="36">
        <f t="shared" si="0"/>
        <v>150</v>
      </c>
      <c r="M12" s="36">
        <f t="shared" si="1"/>
        <v>450</v>
      </c>
      <c r="N12" s="36">
        <f t="shared" si="2"/>
        <v>1500</v>
      </c>
      <c r="O12" s="5"/>
    </row>
    <row r="13" spans="1:15" ht="14.25" customHeight="1" x14ac:dyDescent="0.2">
      <c r="A13" s="6">
        <v>110301</v>
      </c>
      <c r="B13" s="5">
        <v>1</v>
      </c>
      <c r="C13" s="5">
        <v>0</v>
      </c>
      <c r="D13" s="5">
        <v>0</v>
      </c>
      <c r="E13" s="5">
        <v>0</v>
      </c>
      <c r="F13" s="5">
        <v>30</v>
      </c>
      <c r="G13" s="5">
        <v>0</v>
      </c>
      <c r="H13" s="5">
        <v>0</v>
      </c>
      <c r="I13" s="5">
        <v>0</v>
      </c>
      <c r="J13" s="5">
        <v>1</v>
      </c>
      <c r="K13" s="6"/>
      <c r="L13" s="6"/>
      <c r="M13" s="6"/>
      <c r="N13" s="6"/>
      <c r="O13" s="6"/>
    </row>
    <row r="14" spans="1:15" ht="14.25" customHeight="1" x14ac:dyDescent="0.2">
      <c r="A14" s="6">
        <v>120301</v>
      </c>
      <c r="B14" s="5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6"/>
      <c r="L14" s="6"/>
      <c r="M14" s="6"/>
      <c r="N14" s="6"/>
      <c r="O14" s="6"/>
    </row>
    <row r="15" spans="1:15" ht="14.25" customHeight="1" x14ac:dyDescent="0.2">
      <c r="A15" s="6">
        <v>130301</v>
      </c>
      <c r="B15" s="5">
        <v>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/>
      <c r="L15" s="6"/>
      <c r="M15" s="6"/>
      <c r="N15" s="6"/>
      <c r="O15" s="6"/>
    </row>
  </sheetData>
  <phoneticPr fontId="14" type="noConversion"/>
  <conditionalFormatting sqref="A1:J1">
    <cfRule type="duplicateValues" dxfId="8" priority="2"/>
  </conditionalFormatting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opLeftCell="B130" workbookViewId="0">
      <selection activeCell="D54" sqref="D54:D64"/>
    </sheetView>
  </sheetViews>
  <sheetFormatPr baseColWidth="10" defaultColWidth="11" defaultRowHeight="16" x14ac:dyDescent="0.2"/>
  <cols>
    <col min="2" max="2" width="36.1640625" customWidth="1"/>
    <col min="3" max="4" width="33.83203125" customWidth="1"/>
    <col min="5" max="10" width="38.1640625" customWidth="1"/>
    <col min="11" max="12" width="39.33203125" customWidth="1"/>
  </cols>
  <sheetData>
    <row r="1" spans="1:12" ht="14.25" customHeight="1" x14ac:dyDescent="0.2">
      <c r="A1" s="12" t="str">
        <f>"c:symbol_chance_1003:v:i:1:"&amp;A3</f>
        <v>c:symbol_chance_1003:v:i:1:id</v>
      </c>
      <c r="B1" s="12" t="str">
        <f>"c:symbol_chance_1003:v:i:2:"&amp;B3</f>
        <v>c:symbol_chance_1003:v:i:2:eleid</v>
      </c>
      <c r="C1" s="12" t="str">
        <f>"c:symbol_chance_1003:v:i:3:"&amp;C3</f>
        <v>c:symbol_chance_1003:v:i:3:col</v>
      </c>
      <c r="D1" s="12" t="str">
        <f>"c:symbol_chance_1003:v:i:4:"&amp;D3</f>
        <v>c:symbol_chance_1003:v:i:4:row</v>
      </c>
      <c r="E1" s="12" t="str">
        <f>"c:symbol_chance_1003:v:i:5:"&amp;E3</f>
        <v>c:symbol_chance_1003:v:i:5:chance1</v>
      </c>
      <c r="F1" s="12" t="str">
        <f>"c:symbol_chance_1003:v:i:6:"&amp;F3</f>
        <v>c:symbol_chance_1003:v:i:6:chance2</v>
      </c>
      <c r="G1" s="12" t="str">
        <f>"c:symbol_chance_1003:v:i:7:"&amp;G3</f>
        <v>c:symbol_chance_1003:v:i:7:chance3</v>
      </c>
      <c r="H1" s="12" t="str">
        <f>"c:symbol_chance_1003:v:i:8:"&amp;H3</f>
        <v>c:symbol_chance_1003:v:i:8:chance4</v>
      </c>
      <c r="I1" s="12" t="str">
        <f>"c:symbol_chance_1003:v:i:9:"&amp;I3</f>
        <v>c:symbol_chance_1003:v:i:9:chance5</v>
      </c>
      <c r="J1" s="12" t="str">
        <f>"c:symbol_chance_1003:v:i:10:"&amp;J3</f>
        <v>c:symbol_chance_1003:v:i:10:chance6</v>
      </c>
      <c r="K1" s="12" t="str">
        <f>"c:symbol_chance_1003:v:i:11:"&amp;K3</f>
        <v>c:symbol_chance_1003:v:i:11:chance7</v>
      </c>
      <c r="L1" s="12" t="str">
        <f>"c:symbol_chance_1003:v:i:12:"&amp;L3</f>
        <v>c:symbol_chance_1003:v:i:12:chance8</v>
      </c>
    </row>
    <row r="3" spans="1:12" x14ac:dyDescent="0.2">
      <c r="A3" t="s">
        <v>46</v>
      </c>
      <c r="B3" s="14" t="s">
        <v>47</v>
      </c>
      <c r="C3" s="14" t="s">
        <v>48</v>
      </c>
      <c r="D3" s="14" t="s">
        <v>49</v>
      </c>
      <c r="E3" s="14" t="s">
        <v>50</v>
      </c>
      <c r="F3" s="14" t="s">
        <v>51</v>
      </c>
      <c r="G3" s="14" t="s">
        <v>52</v>
      </c>
      <c r="H3" s="14" t="s">
        <v>53</v>
      </c>
      <c r="I3" s="14" t="s">
        <v>54</v>
      </c>
      <c r="J3" s="14" t="s">
        <v>55</v>
      </c>
      <c r="K3" s="14" t="s">
        <v>56</v>
      </c>
      <c r="L3" s="14" t="s">
        <v>57</v>
      </c>
    </row>
    <row r="4" spans="1:12" ht="32" x14ac:dyDescent="0.2">
      <c r="A4" s="29" t="s">
        <v>46</v>
      </c>
      <c r="B4" s="30" t="s">
        <v>32</v>
      </c>
      <c r="C4" s="30" t="s">
        <v>58</v>
      </c>
      <c r="D4" s="30" t="s">
        <v>59</v>
      </c>
      <c r="E4" s="30" t="s">
        <v>60</v>
      </c>
      <c r="F4" s="30" t="s">
        <v>61</v>
      </c>
      <c r="G4" s="30" t="s">
        <v>62</v>
      </c>
      <c r="H4" s="30" t="s">
        <v>63</v>
      </c>
      <c r="I4" s="30" t="s">
        <v>64</v>
      </c>
      <c r="J4" s="30" t="s">
        <v>65</v>
      </c>
      <c r="K4" s="30" t="s">
        <v>66</v>
      </c>
      <c r="L4" s="30" t="s">
        <v>67</v>
      </c>
    </row>
    <row r="5" spans="1:12" x14ac:dyDescent="0.2">
      <c r="A5">
        <v>1</v>
      </c>
      <c r="B5" s="31">
        <v>100301</v>
      </c>
      <c r="C5" s="32">
        <v>1</v>
      </c>
      <c r="D5" s="32">
        <v>1</v>
      </c>
      <c r="E5" s="32">
        <v>20</v>
      </c>
      <c r="F5" s="32">
        <v>20</v>
      </c>
      <c r="G5" s="32">
        <v>20</v>
      </c>
      <c r="H5" s="32">
        <v>20</v>
      </c>
      <c r="I5" s="32">
        <v>20</v>
      </c>
      <c r="J5" s="32">
        <v>20</v>
      </c>
      <c r="K5" s="32">
        <v>20</v>
      </c>
      <c r="L5" s="32">
        <v>20</v>
      </c>
    </row>
    <row r="6" spans="1:12" x14ac:dyDescent="0.2">
      <c r="A6">
        <v>2</v>
      </c>
      <c r="B6" s="31">
        <v>100302</v>
      </c>
      <c r="C6" s="32">
        <v>1</v>
      </c>
      <c r="D6" s="32">
        <v>1</v>
      </c>
      <c r="E6" s="32">
        <v>45</v>
      </c>
      <c r="F6" s="32">
        <v>45</v>
      </c>
      <c r="G6" s="32">
        <v>45</v>
      </c>
      <c r="H6" s="32">
        <v>45</v>
      </c>
      <c r="I6" s="32">
        <v>45</v>
      </c>
      <c r="J6" s="32">
        <v>45</v>
      </c>
      <c r="K6" s="32">
        <v>45</v>
      </c>
      <c r="L6" s="32">
        <v>45</v>
      </c>
    </row>
    <row r="7" spans="1:12" x14ac:dyDescent="0.2">
      <c r="A7">
        <v>3</v>
      </c>
      <c r="B7" s="31">
        <v>100303</v>
      </c>
      <c r="C7" s="32">
        <v>1</v>
      </c>
      <c r="D7" s="32">
        <v>1</v>
      </c>
      <c r="E7" s="32">
        <v>90</v>
      </c>
      <c r="F7" s="32">
        <v>90</v>
      </c>
      <c r="G7" s="32">
        <v>90</v>
      </c>
      <c r="H7" s="32">
        <v>90</v>
      </c>
      <c r="I7" s="32">
        <v>90</v>
      </c>
      <c r="J7" s="32">
        <v>90</v>
      </c>
      <c r="K7" s="32">
        <v>90</v>
      </c>
      <c r="L7" s="32">
        <v>90</v>
      </c>
    </row>
    <row r="8" spans="1:12" x14ac:dyDescent="0.2">
      <c r="A8">
        <v>4</v>
      </c>
      <c r="B8" s="31">
        <v>100304</v>
      </c>
      <c r="C8" s="32">
        <v>1</v>
      </c>
      <c r="D8" s="32">
        <v>1</v>
      </c>
      <c r="E8" s="32">
        <v>120</v>
      </c>
      <c r="F8" s="32">
        <v>120</v>
      </c>
      <c r="G8" s="32">
        <v>120</v>
      </c>
      <c r="H8" s="32">
        <v>120</v>
      </c>
      <c r="I8" s="32">
        <v>120</v>
      </c>
      <c r="J8" s="32">
        <v>120</v>
      </c>
      <c r="K8" s="32">
        <v>120</v>
      </c>
      <c r="L8" s="32">
        <v>120</v>
      </c>
    </row>
    <row r="9" spans="1:12" x14ac:dyDescent="0.2">
      <c r="A9">
        <v>5</v>
      </c>
      <c r="B9" s="31">
        <v>100305</v>
      </c>
      <c r="C9" s="32">
        <v>1</v>
      </c>
      <c r="D9" s="32">
        <v>1</v>
      </c>
      <c r="E9" s="32">
        <v>140</v>
      </c>
      <c r="F9" s="32">
        <v>140</v>
      </c>
      <c r="G9" s="32">
        <v>140</v>
      </c>
      <c r="H9" s="32">
        <v>140</v>
      </c>
      <c r="I9" s="32">
        <v>140</v>
      </c>
      <c r="J9" s="32">
        <v>140</v>
      </c>
      <c r="K9" s="32">
        <v>140</v>
      </c>
      <c r="L9" s="32">
        <v>140</v>
      </c>
    </row>
    <row r="10" spans="1:12" x14ac:dyDescent="0.2">
      <c r="A10">
        <v>6</v>
      </c>
      <c r="B10" s="31">
        <v>100306</v>
      </c>
      <c r="C10" s="32">
        <v>1</v>
      </c>
      <c r="D10" s="32">
        <v>1</v>
      </c>
      <c r="E10" s="32">
        <v>160</v>
      </c>
      <c r="F10" s="32">
        <v>160</v>
      </c>
      <c r="G10" s="32">
        <v>160</v>
      </c>
      <c r="H10" s="32">
        <v>160</v>
      </c>
      <c r="I10" s="32">
        <v>160</v>
      </c>
      <c r="J10" s="32">
        <v>160</v>
      </c>
      <c r="K10" s="32">
        <v>160</v>
      </c>
      <c r="L10" s="32">
        <v>160</v>
      </c>
    </row>
    <row r="11" spans="1:12" x14ac:dyDescent="0.2">
      <c r="A11">
        <v>7</v>
      </c>
      <c r="B11" s="31">
        <v>100307</v>
      </c>
      <c r="C11" s="32">
        <v>1</v>
      </c>
      <c r="D11" s="32">
        <v>1</v>
      </c>
      <c r="E11" s="32">
        <v>180</v>
      </c>
      <c r="F11" s="32">
        <v>180</v>
      </c>
      <c r="G11" s="32">
        <v>180</v>
      </c>
      <c r="H11" s="32">
        <v>180</v>
      </c>
      <c r="I11" s="32">
        <v>180</v>
      </c>
      <c r="J11" s="32">
        <v>180</v>
      </c>
      <c r="K11" s="32">
        <v>180</v>
      </c>
      <c r="L11" s="32">
        <v>180</v>
      </c>
    </row>
    <row r="12" spans="1:12" x14ac:dyDescent="0.2">
      <c r="A12">
        <v>8</v>
      </c>
      <c r="B12" s="31">
        <v>100308</v>
      </c>
      <c r="C12" s="32">
        <v>1</v>
      </c>
      <c r="D12" s="32">
        <v>1</v>
      </c>
      <c r="E12" s="32">
        <v>200</v>
      </c>
      <c r="F12" s="32">
        <v>200</v>
      </c>
      <c r="G12" s="32">
        <v>200</v>
      </c>
      <c r="H12" s="32">
        <v>200</v>
      </c>
      <c r="I12" s="32">
        <v>200</v>
      </c>
      <c r="J12" s="32">
        <v>200</v>
      </c>
      <c r="K12" s="32">
        <v>200</v>
      </c>
      <c r="L12" s="32">
        <v>200</v>
      </c>
    </row>
    <row r="13" spans="1:12" x14ac:dyDescent="0.2">
      <c r="A13">
        <v>9</v>
      </c>
      <c r="B13" s="31">
        <v>130301</v>
      </c>
      <c r="C13" s="32">
        <v>1</v>
      </c>
      <c r="D13" s="32">
        <v>1</v>
      </c>
      <c r="E13" s="32">
        <v>50</v>
      </c>
      <c r="F13" s="32">
        <v>50</v>
      </c>
      <c r="G13" s="32">
        <v>50</v>
      </c>
      <c r="H13" s="32">
        <v>50</v>
      </c>
      <c r="I13" s="32">
        <v>50</v>
      </c>
      <c r="J13" s="32">
        <v>50</v>
      </c>
      <c r="K13" s="32">
        <v>50</v>
      </c>
      <c r="L13" s="32">
        <v>50</v>
      </c>
    </row>
    <row r="14" spans="1:12" x14ac:dyDescent="0.2">
      <c r="A14">
        <v>10</v>
      </c>
      <c r="B14" s="30">
        <v>100301</v>
      </c>
      <c r="C14" s="33">
        <v>1</v>
      </c>
      <c r="D14" s="33">
        <v>2</v>
      </c>
      <c r="E14" s="33">
        <v>20</v>
      </c>
      <c r="F14" s="33">
        <v>20</v>
      </c>
      <c r="G14" s="33">
        <v>20</v>
      </c>
      <c r="H14" s="33">
        <v>20</v>
      </c>
      <c r="I14" s="33">
        <v>20</v>
      </c>
      <c r="J14" s="33">
        <v>20</v>
      </c>
      <c r="K14" s="33">
        <v>20</v>
      </c>
      <c r="L14" s="33">
        <v>20</v>
      </c>
    </row>
    <row r="15" spans="1:12" x14ac:dyDescent="0.2">
      <c r="A15">
        <v>11</v>
      </c>
      <c r="B15" s="30">
        <v>100302</v>
      </c>
      <c r="C15" s="33">
        <v>1</v>
      </c>
      <c r="D15" s="33">
        <v>2</v>
      </c>
      <c r="E15" s="33">
        <v>45</v>
      </c>
      <c r="F15" s="33">
        <v>45</v>
      </c>
      <c r="G15" s="33">
        <v>45</v>
      </c>
      <c r="H15" s="33">
        <v>45</v>
      </c>
      <c r="I15" s="33">
        <v>45</v>
      </c>
      <c r="J15" s="33">
        <v>45</v>
      </c>
      <c r="K15" s="33">
        <v>45</v>
      </c>
      <c r="L15" s="33">
        <v>45</v>
      </c>
    </row>
    <row r="16" spans="1:12" x14ac:dyDescent="0.2">
      <c r="A16">
        <v>12</v>
      </c>
      <c r="B16" s="30">
        <v>100303</v>
      </c>
      <c r="C16" s="33">
        <v>1</v>
      </c>
      <c r="D16" s="33">
        <v>2</v>
      </c>
      <c r="E16" s="33">
        <v>90</v>
      </c>
      <c r="F16" s="33">
        <v>90</v>
      </c>
      <c r="G16" s="33">
        <v>90</v>
      </c>
      <c r="H16" s="33">
        <v>90</v>
      </c>
      <c r="I16" s="33">
        <v>90</v>
      </c>
      <c r="J16" s="33">
        <v>90</v>
      </c>
      <c r="K16" s="33">
        <v>90</v>
      </c>
      <c r="L16" s="33">
        <v>90</v>
      </c>
    </row>
    <row r="17" spans="1:12" x14ac:dyDescent="0.2">
      <c r="A17">
        <v>13</v>
      </c>
      <c r="B17" s="30">
        <v>100304</v>
      </c>
      <c r="C17" s="33">
        <v>1</v>
      </c>
      <c r="D17" s="33">
        <v>2</v>
      </c>
      <c r="E17" s="33">
        <v>120</v>
      </c>
      <c r="F17" s="33">
        <v>120</v>
      </c>
      <c r="G17" s="33">
        <v>120</v>
      </c>
      <c r="H17" s="33">
        <v>120</v>
      </c>
      <c r="I17" s="33">
        <v>120</v>
      </c>
      <c r="J17" s="33">
        <v>120</v>
      </c>
      <c r="K17" s="33">
        <v>120</v>
      </c>
      <c r="L17" s="33">
        <v>120</v>
      </c>
    </row>
    <row r="18" spans="1:12" x14ac:dyDescent="0.2">
      <c r="A18">
        <v>14</v>
      </c>
      <c r="B18" s="30">
        <v>100305</v>
      </c>
      <c r="C18" s="33">
        <v>1</v>
      </c>
      <c r="D18" s="33">
        <v>2</v>
      </c>
      <c r="E18" s="33">
        <v>140</v>
      </c>
      <c r="F18" s="33">
        <v>140</v>
      </c>
      <c r="G18" s="33">
        <v>140</v>
      </c>
      <c r="H18" s="33">
        <v>140</v>
      </c>
      <c r="I18" s="33">
        <v>140</v>
      </c>
      <c r="J18" s="33">
        <v>140</v>
      </c>
      <c r="K18" s="33">
        <v>140</v>
      </c>
      <c r="L18" s="33">
        <v>140</v>
      </c>
    </row>
    <row r="19" spans="1:12" x14ac:dyDescent="0.2">
      <c r="A19">
        <v>15</v>
      </c>
      <c r="B19" s="30">
        <v>100306</v>
      </c>
      <c r="C19" s="33">
        <v>1</v>
      </c>
      <c r="D19" s="33">
        <v>2</v>
      </c>
      <c r="E19" s="33">
        <v>160</v>
      </c>
      <c r="F19" s="33">
        <v>160</v>
      </c>
      <c r="G19" s="33">
        <v>160</v>
      </c>
      <c r="H19" s="33">
        <v>160</v>
      </c>
      <c r="I19" s="33">
        <v>160</v>
      </c>
      <c r="J19" s="33">
        <v>160</v>
      </c>
      <c r="K19" s="33">
        <v>160</v>
      </c>
      <c r="L19" s="33">
        <v>160</v>
      </c>
    </row>
    <row r="20" spans="1:12" x14ac:dyDescent="0.2">
      <c r="A20">
        <v>16</v>
      </c>
      <c r="B20" s="30">
        <v>100307</v>
      </c>
      <c r="C20" s="33">
        <v>1</v>
      </c>
      <c r="D20" s="33">
        <v>2</v>
      </c>
      <c r="E20" s="33">
        <v>180</v>
      </c>
      <c r="F20" s="33">
        <v>180</v>
      </c>
      <c r="G20" s="33">
        <v>180</v>
      </c>
      <c r="H20" s="33">
        <v>180</v>
      </c>
      <c r="I20" s="33">
        <v>180</v>
      </c>
      <c r="J20" s="33">
        <v>180</v>
      </c>
      <c r="K20" s="33">
        <v>180</v>
      </c>
      <c r="L20" s="33">
        <v>180</v>
      </c>
    </row>
    <row r="21" spans="1:12" x14ac:dyDescent="0.2">
      <c r="A21">
        <v>17</v>
      </c>
      <c r="B21" s="30">
        <v>100308</v>
      </c>
      <c r="C21" s="33">
        <v>1</v>
      </c>
      <c r="D21" s="33">
        <v>2</v>
      </c>
      <c r="E21" s="33">
        <v>200</v>
      </c>
      <c r="F21" s="33">
        <v>200</v>
      </c>
      <c r="G21" s="33">
        <v>200</v>
      </c>
      <c r="H21" s="33">
        <v>200</v>
      </c>
      <c r="I21" s="33">
        <v>200</v>
      </c>
      <c r="J21" s="33">
        <v>200</v>
      </c>
      <c r="K21" s="33">
        <v>200</v>
      </c>
      <c r="L21" s="33">
        <v>200</v>
      </c>
    </row>
    <row r="22" spans="1:12" x14ac:dyDescent="0.2">
      <c r="A22">
        <v>18</v>
      </c>
      <c r="B22" s="30">
        <v>130301</v>
      </c>
      <c r="C22" s="33">
        <v>1</v>
      </c>
      <c r="D22" s="33">
        <v>2</v>
      </c>
      <c r="E22" s="33">
        <v>50</v>
      </c>
      <c r="F22" s="33">
        <v>50</v>
      </c>
      <c r="G22" s="33">
        <v>50</v>
      </c>
      <c r="H22" s="33">
        <v>50</v>
      </c>
      <c r="I22" s="33">
        <v>50</v>
      </c>
      <c r="J22" s="33">
        <v>50</v>
      </c>
      <c r="K22" s="33">
        <v>50</v>
      </c>
      <c r="L22" s="33">
        <v>50</v>
      </c>
    </row>
    <row r="23" spans="1:12" x14ac:dyDescent="0.2">
      <c r="A23">
        <v>19</v>
      </c>
      <c r="B23" s="34">
        <v>100301</v>
      </c>
      <c r="C23" s="35">
        <v>1</v>
      </c>
      <c r="D23" s="35">
        <v>3</v>
      </c>
      <c r="E23" s="35">
        <v>20</v>
      </c>
      <c r="F23" s="35">
        <v>20</v>
      </c>
      <c r="G23" s="35">
        <v>20</v>
      </c>
      <c r="H23" s="35">
        <v>20</v>
      </c>
      <c r="I23" s="35">
        <v>20</v>
      </c>
      <c r="J23" s="35">
        <v>20</v>
      </c>
      <c r="K23" s="35">
        <v>20</v>
      </c>
      <c r="L23" s="35">
        <v>20</v>
      </c>
    </row>
    <row r="24" spans="1:12" x14ac:dyDescent="0.2">
      <c r="A24">
        <v>20</v>
      </c>
      <c r="B24" s="34">
        <v>100302</v>
      </c>
      <c r="C24" s="35">
        <v>1</v>
      </c>
      <c r="D24" s="35">
        <v>3</v>
      </c>
      <c r="E24" s="35">
        <v>45</v>
      </c>
      <c r="F24" s="35">
        <v>45</v>
      </c>
      <c r="G24" s="35">
        <v>45</v>
      </c>
      <c r="H24" s="35">
        <v>45</v>
      </c>
      <c r="I24" s="35">
        <v>45</v>
      </c>
      <c r="J24" s="35">
        <v>45</v>
      </c>
      <c r="K24" s="35">
        <v>45</v>
      </c>
      <c r="L24" s="35">
        <v>45</v>
      </c>
    </row>
    <row r="25" spans="1:12" x14ac:dyDescent="0.2">
      <c r="A25">
        <v>21</v>
      </c>
      <c r="B25" s="34">
        <v>100303</v>
      </c>
      <c r="C25" s="35">
        <v>1</v>
      </c>
      <c r="D25" s="35">
        <v>3</v>
      </c>
      <c r="E25" s="35">
        <v>90</v>
      </c>
      <c r="F25" s="35">
        <v>90</v>
      </c>
      <c r="G25" s="35">
        <v>90</v>
      </c>
      <c r="H25" s="35">
        <v>90</v>
      </c>
      <c r="I25" s="35">
        <v>90</v>
      </c>
      <c r="J25" s="35">
        <v>90</v>
      </c>
      <c r="K25" s="35">
        <v>90</v>
      </c>
      <c r="L25" s="35">
        <v>90</v>
      </c>
    </row>
    <row r="26" spans="1:12" x14ac:dyDescent="0.2">
      <c r="A26">
        <v>22</v>
      </c>
      <c r="B26" s="34">
        <v>100304</v>
      </c>
      <c r="C26" s="35">
        <v>1</v>
      </c>
      <c r="D26" s="35">
        <v>3</v>
      </c>
      <c r="E26" s="35">
        <v>120</v>
      </c>
      <c r="F26" s="35">
        <v>120</v>
      </c>
      <c r="G26" s="35">
        <v>120</v>
      </c>
      <c r="H26" s="35">
        <v>120</v>
      </c>
      <c r="I26" s="35">
        <v>120</v>
      </c>
      <c r="J26" s="35">
        <v>120</v>
      </c>
      <c r="K26" s="35">
        <v>120</v>
      </c>
      <c r="L26" s="35">
        <v>120</v>
      </c>
    </row>
    <row r="27" spans="1:12" x14ac:dyDescent="0.2">
      <c r="A27">
        <v>23</v>
      </c>
      <c r="B27" s="34">
        <v>100305</v>
      </c>
      <c r="C27" s="35">
        <v>1</v>
      </c>
      <c r="D27" s="35">
        <v>3</v>
      </c>
      <c r="E27" s="35">
        <v>140</v>
      </c>
      <c r="F27" s="35">
        <v>140</v>
      </c>
      <c r="G27" s="35">
        <v>140</v>
      </c>
      <c r="H27" s="35">
        <v>140</v>
      </c>
      <c r="I27" s="35">
        <v>140</v>
      </c>
      <c r="J27" s="35">
        <v>140</v>
      </c>
      <c r="K27" s="35">
        <v>140</v>
      </c>
      <c r="L27" s="35">
        <v>140</v>
      </c>
    </row>
    <row r="28" spans="1:12" x14ac:dyDescent="0.2">
      <c r="A28">
        <v>24</v>
      </c>
      <c r="B28" s="34">
        <v>100306</v>
      </c>
      <c r="C28" s="35">
        <v>1</v>
      </c>
      <c r="D28" s="35">
        <v>3</v>
      </c>
      <c r="E28" s="35">
        <v>160</v>
      </c>
      <c r="F28" s="35">
        <v>160</v>
      </c>
      <c r="G28" s="35">
        <v>160</v>
      </c>
      <c r="H28" s="35">
        <v>160</v>
      </c>
      <c r="I28" s="35">
        <v>160</v>
      </c>
      <c r="J28" s="35">
        <v>160</v>
      </c>
      <c r="K28" s="35">
        <v>160</v>
      </c>
      <c r="L28" s="35">
        <v>160</v>
      </c>
    </row>
    <row r="29" spans="1:12" x14ac:dyDescent="0.2">
      <c r="A29">
        <v>25</v>
      </c>
      <c r="B29" s="34">
        <v>100307</v>
      </c>
      <c r="C29" s="35">
        <v>1</v>
      </c>
      <c r="D29" s="35">
        <v>3</v>
      </c>
      <c r="E29" s="35">
        <v>180</v>
      </c>
      <c r="F29" s="35">
        <v>180</v>
      </c>
      <c r="G29" s="35">
        <v>180</v>
      </c>
      <c r="H29" s="35">
        <v>180</v>
      </c>
      <c r="I29" s="35">
        <v>180</v>
      </c>
      <c r="J29" s="35">
        <v>180</v>
      </c>
      <c r="K29" s="35">
        <v>180</v>
      </c>
      <c r="L29" s="35">
        <v>180</v>
      </c>
    </row>
    <row r="30" spans="1:12" x14ac:dyDescent="0.2">
      <c r="A30">
        <v>26</v>
      </c>
      <c r="B30" s="34">
        <v>100308</v>
      </c>
      <c r="C30" s="35">
        <v>1</v>
      </c>
      <c r="D30" s="35">
        <v>3</v>
      </c>
      <c r="E30" s="35">
        <v>200</v>
      </c>
      <c r="F30" s="35">
        <v>200</v>
      </c>
      <c r="G30" s="35">
        <v>200</v>
      </c>
      <c r="H30" s="35">
        <v>200</v>
      </c>
      <c r="I30" s="35">
        <v>200</v>
      </c>
      <c r="J30" s="35">
        <v>200</v>
      </c>
      <c r="K30" s="35">
        <v>200</v>
      </c>
      <c r="L30" s="35">
        <v>200</v>
      </c>
    </row>
    <row r="31" spans="1:12" x14ac:dyDescent="0.2">
      <c r="A31">
        <v>27</v>
      </c>
      <c r="B31" s="34">
        <v>130301</v>
      </c>
      <c r="C31" s="35">
        <v>1</v>
      </c>
      <c r="D31" s="35">
        <v>3</v>
      </c>
      <c r="E31" s="35">
        <v>50</v>
      </c>
      <c r="F31" s="35">
        <v>50</v>
      </c>
      <c r="G31" s="35">
        <v>50</v>
      </c>
      <c r="H31" s="35">
        <v>50</v>
      </c>
      <c r="I31" s="35">
        <v>50</v>
      </c>
      <c r="J31" s="35">
        <v>50</v>
      </c>
      <c r="K31" s="35">
        <v>50</v>
      </c>
      <c r="L31" s="35">
        <v>50</v>
      </c>
    </row>
    <row r="32" spans="1:12" x14ac:dyDescent="0.2">
      <c r="A32">
        <v>28</v>
      </c>
      <c r="B32" s="31">
        <v>100301</v>
      </c>
      <c r="C32" s="32">
        <v>2</v>
      </c>
      <c r="D32" s="32">
        <v>1</v>
      </c>
      <c r="E32" s="32">
        <v>25</v>
      </c>
      <c r="F32" s="32">
        <v>25</v>
      </c>
      <c r="G32" s="32">
        <v>25</v>
      </c>
      <c r="H32" s="32">
        <v>25</v>
      </c>
      <c r="I32" s="32">
        <v>25</v>
      </c>
      <c r="J32" s="32">
        <v>25</v>
      </c>
      <c r="K32" s="32">
        <v>25</v>
      </c>
      <c r="L32" s="32">
        <v>25</v>
      </c>
    </row>
    <row r="33" spans="1:12" x14ac:dyDescent="0.2">
      <c r="A33">
        <v>29</v>
      </c>
      <c r="B33" s="31">
        <v>100302</v>
      </c>
      <c r="C33" s="32">
        <v>2</v>
      </c>
      <c r="D33" s="32">
        <v>1</v>
      </c>
      <c r="E33" s="32">
        <v>55</v>
      </c>
      <c r="F33" s="32">
        <v>55</v>
      </c>
      <c r="G33" s="32">
        <v>55</v>
      </c>
      <c r="H33" s="32">
        <v>55</v>
      </c>
      <c r="I33" s="32">
        <v>55</v>
      </c>
      <c r="J33" s="32">
        <v>55</v>
      </c>
      <c r="K33" s="32">
        <v>55</v>
      </c>
      <c r="L33" s="32">
        <v>55</v>
      </c>
    </row>
    <row r="34" spans="1:12" x14ac:dyDescent="0.2">
      <c r="A34">
        <v>30</v>
      </c>
      <c r="B34" s="31">
        <v>100303</v>
      </c>
      <c r="C34" s="32">
        <v>2</v>
      </c>
      <c r="D34" s="32">
        <v>1</v>
      </c>
      <c r="E34" s="32">
        <v>100</v>
      </c>
      <c r="F34" s="32">
        <v>100</v>
      </c>
      <c r="G34" s="32">
        <v>100</v>
      </c>
      <c r="H34" s="32">
        <v>100</v>
      </c>
      <c r="I34" s="32">
        <v>100</v>
      </c>
      <c r="J34" s="32">
        <v>100</v>
      </c>
      <c r="K34" s="32">
        <v>100</v>
      </c>
      <c r="L34" s="32">
        <v>100</v>
      </c>
    </row>
    <row r="35" spans="1:12" x14ac:dyDescent="0.2">
      <c r="A35">
        <v>31</v>
      </c>
      <c r="B35" s="31">
        <v>100304</v>
      </c>
      <c r="C35" s="32">
        <v>2</v>
      </c>
      <c r="D35" s="32">
        <v>1</v>
      </c>
      <c r="E35" s="32">
        <v>130</v>
      </c>
      <c r="F35" s="32">
        <v>130</v>
      </c>
      <c r="G35" s="32">
        <v>130</v>
      </c>
      <c r="H35" s="32">
        <v>130</v>
      </c>
      <c r="I35" s="32">
        <v>130</v>
      </c>
      <c r="J35" s="32">
        <v>130</v>
      </c>
      <c r="K35" s="32">
        <v>130</v>
      </c>
      <c r="L35" s="32">
        <v>130</v>
      </c>
    </row>
    <row r="36" spans="1:12" x14ac:dyDescent="0.2">
      <c r="A36">
        <v>32</v>
      </c>
      <c r="B36" s="31">
        <v>100305</v>
      </c>
      <c r="C36" s="32">
        <v>2</v>
      </c>
      <c r="D36" s="32">
        <v>1</v>
      </c>
      <c r="E36" s="32">
        <v>145</v>
      </c>
      <c r="F36" s="32">
        <v>145</v>
      </c>
      <c r="G36" s="32">
        <v>145</v>
      </c>
      <c r="H36" s="32">
        <v>145</v>
      </c>
      <c r="I36" s="32">
        <v>145</v>
      </c>
      <c r="J36" s="32">
        <v>145</v>
      </c>
      <c r="K36" s="32">
        <v>145</v>
      </c>
      <c r="L36" s="32">
        <v>145</v>
      </c>
    </row>
    <row r="37" spans="1:12" x14ac:dyDescent="0.2">
      <c r="A37">
        <v>33</v>
      </c>
      <c r="B37" s="31">
        <v>100306</v>
      </c>
      <c r="C37" s="32">
        <v>2</v>
      </c>
      <c r="D37" s="32">
        <v>1</v>
      </c>
      <c r="E37" s="32">
        <v>160</v>
      </c>
      <c r="F37" s="32">
        <v>160</v>
      </c>
      <c r="G37" s="32">
        <v>160</v>
      </c>
      <c r="H37" s="32">
        <v>160</v>
      </c>
      <c r="I37" s="32">
        <v>160</v>
      </c>
      <c r="J37" s="32">
        <v>160</v>
      </c>
      <c r="K37" s="32">
        <v>160</v>
      </c>
      <c r="L37" s="32">
        <v>160</v>
      </c>
    </row>
    <row r="38" spans="1:12" x14ac:dyDescent="0.2">
      <c r="A38">
        <v>34</v>
      </c>
      <c r="B38" s="31">
        <v>100307</v>
      </c>
      <c r="C38" s="32">
        <v>2</v>
      </c>
      <c r="D38" s="32">
        <v>1</v>
      </c>
      <c r="E38" s="32">
        <v>180</v>
      </c>
      <c r="F38" s="32">
        <v>180</v>
      </c>
      <c r="G38" s="32">
        <v>180</v>
      </c>
      <c r="H38" s="32">
        <v>180</v>
      </c>
      <c r="I38" s="32">
        <v>180</v>
      </c>
      <c r="J38" s="32">
        <v>180</v>
      </c>
      <c r="K38" s="32">
        <v>180</v>
      </c>
      <c r="L38" s="32">
        <v>180</v>
      </c>
    </row>
    <row r="39" spans="1:12" x14ac:dyDescent="0.2">
      <c r="A39">
        <v>35</v>
      </c>
      <c r="B39" s="31">
        <v>100308</v>
      </c>
      <c r="C39" s="32">
        <v>2</v>
      </c>
      <c r="D39" s="32">
        <v>1</v>
      </c>
      <c r="E39" s="32">
        <v>200</v>
      </c>
      <c r="F39" s="32">
        <v>200</v>
      </c>
      <c r="G39" s="32">
        <v>200</v>
      </c>
      <c r="H39" s="32">
        <v>200</v>
      </c>
      <c r="I39" s="32">
        <v>200</v>
      </c>
      <c r="J39" s="32">
        <v>200</v>
      </c>
      <c r="K39" s="32">
        <v>200</v>
      </c>
      <c r="L39" s="32">
        <v>200</v>
      </c>
    </row>
    <row r="40" spans="1:12" x14ac:dyDescent="0.2">
      <c r="A40">
        <v>36</v>
      </c>
      <c r="B40" s="31">
        <v>110301</v>
      </c>
      <c r="C40" s="32">
        <v>2</v>
      </c>
      <c r="D40" s="32">
        <v>1</v>
      </c>
      <c r="E40" s="32">
        <v>70</v>
      </c>
      <c r="F40" s="32">
        <v>70</v>
      </c>
      <c r="G40" s="32">
        <v>70</v>
      </c>
      <c r="H40" s="32">
        <v>70</v>
      </c>
      <c r="I40" s="32">
        <v>70</v>
      </c>
      <c r="J40" s="32">
        <v>70</v>
      </c>
      <c r="K40" s="32">
        <v>70</v>
      </c>
      <c r="L40" s="32">
        <v>70</v>
      </c>
    </row>
    <row r="41" spans="1:12" x14ac:dyDescent="0.2">
      <c r="A41">
        <v>37</v>
      </c>
      <c r="B41" s="31">
        <v>120301</v>
      </c>
      <c r="C41" s="32">
        <v>2</v>
      </c>
      <c r="D41" s="32">
        <v>1</v>
      </c>
      <c r="E41" s="32">
        <v>80</v>
      </c>
      <c r="F41" s="32">
        <v>80</v>
      </c>
      <c r="G41" s="32">
        <v>80</v>
      </c>
      <c r="H41" s="32">
        <v>80</v>
      </c>
      <c r="I41" s="32">
        <v>80</v>
      </c>
      <c r="J41" s="32">
        <v>80</v>
      </c>
      <c r="K41" s="32">
        <v>80</v>
      </c>
      <c r="L41" s="32">
        <v>80</v>
      </c>
    </row>
    <row r="42" spans="1:12" x14ac:dyDescent="0.2">
      <c r="A42">
        <v>38</v>
      </c>
      <c r="B42" s="31">
        <v>130301</v>
      </c>
      <c r="C42" s="32">
        <v>2</v>
      </c>
      <c r="D42" s="32">
        <v>1</v>
      </c>
      <c r="E42" s="32">
        <v>50</v>
      </c>
      <c r="F42" s="32">
        <v>50</v>
      </c>
      <c r="G42" s="32">
        <v>50</v>
      </c>
      <c r="H42" s="32">
        <v>50</v>
      </c>
      <c r="I42" s="32">
        <v>50</v>
      </c>
      <c r="J42" s="32">
        <v>50</v>
      </c>
      <c r="K42" s="32">
        <v>50</v>
      </c>
      <c r="L42" s="32">
        <v>50</v>
      </c>
    </row>
    <row r="43" spans="1:12" x14ac:dyDescent="0.2">
      <c r="A43">
        <v>39</v>
      </c>
      <c r="B43" s="30">
        <v>100301</v>
      </c>
      <c r="C43" s="33">
        <v>2</v>
      </c>
      <c r="D43" s="33">
        <v>2</v>
      </c>
      <c r="E43" s="33">
        <v>25</v>
      </c>
      <c r="F43" s="33">
        <v>25</v>
      </c>
      <c r="G43" s="33">
        <v>25</v>
      </c>
      <c r="H43" s="33">
        <v>25</v>
      </c>
      <c r="I43" s="33">
        <v>25</v>
      </c>
      <c r="J43" s="33">
        <v>25</v>
      </c>
      <c r="K43" s="33">
        <v>25</v>
      </c>
      <c r="L43" s="33">
        <v>25</v>
      </c>
    </row>
    <row r="44" spans="1:12" x14ac:dyDescent="0.2">
      <c r="A44">
        <v>40</v>
      </c>
      <c r="B44" s="30">
        <v>100302</v>
      </c>
      <c r="C44" s="33">
        <v>2</v>
      </c>
      <c r="D44" s="33">
        <v>2</v>
      </c>
      <c r="E44" s="33">
        <v>55</v>
      </c>
      <c r="F44" s="33">
        <v>55</v>
      </c>
      <c r="G44" s="33">
        <v>55</v>
      </c>
      <c r="H44" s="33">
        <v>55</v>
      </c>
      <c r="I44" s="33">
        <v>55</v>
      </c>
      <c r="J44" s="33">
        <v>55</v>
      </c>
      <c r="K44" s="33">
        <v>55</v>
      </c>
      <c r="L44" s="33">
        <v>55</v>
      </c>
    </row>
    <row r="45" spans="1:12" x14ac:dyDescent="0.2">
      <c r="A45">
        <v>41</v>
      </c>
      <c r="B45" s="30">
        <v>100303</v>
      </c>
      <c r="C45" s="33">
        <v>2</v>
      </c>
      <c r="D45" s="33">
        <v>2</v>
      </c>
      <c r="E45" s="33">
        <v>100</v>
      </c>
      <c r="F45" s="33">
        <v>100</v>
      </c>
      <c r="G45" s="33">
        <v>100</v>
      </c>
      <c r="H45" s="33">
        <v>100</v>
      </c>
      <c r="I45" s="33">
        <v>100</v>
      </c>
      <c r="J45" s="33">
        <v>100</v>
      </c>
      <c r="K45" s="33">
        <v>100</v>
      </c>
      <c r="L45" s="33">
        <v>100</v>
      </c>
    </row>
    <row r="46" spans="1:12" x14ac:dyDescent="0.2">
      <c r="A46">
        <v>42</v>
      </c>
      <c r="B46" s="30">
        <v>100304</v>
      </c>
      <c r="C46" s="33">
        <v>2</v>
      </c>
      <c r="D46" s="33">
        <v>2</v>
      </c>
      <c r="E46" s="33">
        <v>130</v>
      </c>
      <c r="F46" s="33">
        <v>130</v>
      </c>
      <c r="G46" s="33">
        <v>130</v>
      </c>
      <c r="H46" s="33">
        <v>130</v>
      </c>
      <c r="I46" s="33">
        <v>130</v>
      </c>
      <c r="J46" s="33">
        <v>130</v>
      </c>
      <c r="K46" s="33">
        <v>130</v>
      </c>
      <c r="L46" s="33">
        <v>130</v>
      </c>
    </row>
    <row r="47" spans="1:12" x14ac:dyDescent="0.2">
      <c r="A47">
        <v>43</v>
      </c>
      <c r="B47" s="30">
        <v>100305</v>
      </c>
      <c r="C47" s="33">
        <v>2</v>
      </c>
      <c r="D47" s="33">
        <v>2</v>
      </c>
      <c r="E47" s="33">
        <v>145</v>
      </c>
      <c r="F47" s="33">
        <v>145</v>
      </c>
      <c r="G47" s="33">
        <v>145</v>
      </c>
      <c r="H47" s="33">
        <v>145</v>
      </c>
      <c r="I47" s="33">
        <v>145</v>
      </c>
      <c r="J47" s="33">
        <v>145</v>
      </c>
      <c r="K47" s="33">
        <v>145</v>
      </c>
      <c r="L47" s="33">
        <v>145</v>
      </c>
    </row>
    <row r="48" spans="1:12" x14ac:dyDescent="0.2">
      <c r="A48">
        <v>44</v>
      </c>
      <c r="B48" s="30">
        <v>100306</v>
      </c>
      <c r="C48" s="33">
        <v>2</v>
      </c>
      <c r="D48" s="33">
        <v>2</v>
      </c>
      <c r="E48" s="33">
        <v>160</v>
      </c>
      <c r="F48" s="33">
        <v>160</v>
      </c>
      <c r="G48" s="33">
        <v>160</v>
      </c>
      <c r="H48" s="33">
        <v>160</v>
      </c>
      <c r="I48" s="33">
        <v>160</v>
      </c>
      <c r="J48" s="33">
        <v>160</v>
      </c>
      <c r="K48" s="33">
        <v>160</v>
      </c>
      <c r="L48" s="33">
        <v>160</v>
      </c>
    </row>
    <row r="49" spans="1:12" x14ac:dyDescent="0.2">
      <c r="A49">
        <v>45</v>
      </c>
      <c r="B49" s="30">
        <v>100307</v>
      </c>
      <c r="C49" s="33">
        <v>2</v>
      </c>
      <c r="D49" s="33">
        <v>2</v>
      </c>
      <c r="E49" s="33">
        <v>180</v>
      </c>
      <c r="F49" s="33">
        <v>180</v>
      </c>
      <c r="G49" s="33">
        <v>180</v>
      </c>
      <c r="H49" s="33">
        <v>180</v>
      </c>
      <c r="I49" s="33">
        <v>180</v>
      </c>
      <c r="J49" s="33">
        <v>180</v>
      </c>
      <c r="K49" s="33">
        <v>180</v>
      </c>
      <c r="L49" s="33">
        <v>180</v>
      </c>
    </row>
    <row r="50" spans="1:12" x14ac:dyDescent="0.2">
      <c r="A50">
        <v>46</v>
      </c>
      <c r="B50" s="30">
        <v>100308</v>
      </c>
      <c r="C50" s="33">
        <v>2</v>
      </c>
      <c r="D50" s="33">
        <v>2</v>
      </c>
      <c r="E50" s="33">
        <v>200</v>
      </c>
      <c r="F50" s="33">
        <v>200</v>
      </c>
      <c r="G50" s="33">
        <v>200</v>
      </c>
      <c r="H50" s="33">
        <v>200</v>
      </c>
      <c r="I50" s="33">
        <v>200</v>
      </c>
      <c r="J50" s="33">
        <v>200</v>
      </c>
      <c r="K50" s="33">
        <v>200</v>
      </c>
      <c r="L50" s="33">
        <v>200</v>
      </c>
    </row>
    <row r="51" spans="1:12" x14ac:dyDescent="0.2">
      <c r="A51">
        <v>47</v>
      </c>
      <c r="B51" s="30">
        <v>110301</v>
      </c>
      <c r="C51" s="33">
        <v>2</v>
      </c>
      <c r="D51" s="33">
        <v>2</v>
      </c>
      <c r="E51" s="33">
        <v>70</v>
      </c>
      <c r="F51" s="33">
        <v>70</v>
      </c>
      <c r="G51" s="33">
        <v>70</v>
      </c>
      <c r="H51" s="33">
        <v>70</v>
      </c>
      <c r="I51" s="33">
        <v>70</v>
      </c>
      <c r="J51" s="33">
        <v>70</v>
      </c>
      <c r="K51" s="33">
        <v>70</v>
      </c>
      <c r="L51" s="33">
        <v>70</v>
      </c>
    </row>
    <row r="52" spans="1:12" x14ac:dyDescent="0.2">
      <c r="A52">
        <v>48</v>
      </c>
      <c r="B52" s="30">
        <v>120301</v>
      </c>
      <c r="C52" s="33">
        <v>2</v>
      </c>
      <c r="D52" s="33">
        <v>2</v>
      </c>
      <c r="E52" s="33">
        <v>80</v>
      </c>
      <c r="F52" s="33">
        <v>80</v>
      </c>
      <c r="G52" s="33">
        <v>80</v>
      </c>
      <c r="H52" s="33">
        <v>80</v>
      </c>
      <c r="I52" s="33">
        <v>80</v>
      </c>
      <c r="J52" s="33">
        <v>80</v>
      </c>
      <c r="K52" s="33">
        <v>80</v>
      </c>
      <c r="L52" s="33">
        <v>80</v>
      </c>
    </row>
    <row r="53" spans="1:12" x14ac:dyDescent="0.2">
      <c r="A53">
        <v>49</v>
      </c>
      <c r="B53" s="30">
        <v>130301</v>
      </c>
      <c r="C53" s="33">
        <v>2</v>
      </c>
      <c r="D53" s="33">
        <v>2</v>
      </c>
      <c r="E53" s="33">
        <v>50</v>
      </c>
      <c r="F53" s="33">
        <v>50</v>
      </c>
      <c r="G53" s="33">
        <v>50</v>
      </c>
      <c r="H53" s="33">
        <v>50</v>
      </c>
      <c r="I53" s="33">
        <v>50</v>
      </c>
      <c r="J53" s="33">
        <v>50</v>
      </c>
      <c r="K53" s="33">
        <v>50</v>
      </c>
      <c r="L53" s="33">
        <v>50</v>
      </c>
    </row>
    <row r="54" spans="1:12" x14ac:dyDescent="0.2">
      <c r="A54">
        <v>50</v>
      </c>
      <c r="B54" s="34">
        <v>100301</v>
      </c>
      <c r="C54" s="35">
        <v>2</v>
      </c>
      <c r="D54" s="35">
        <v>3</v>
      </c>
      <c r="E54" s="35">
        <v>25</v>
      </c>
      <c r="F54" s="35">
        <v>25</v>
      </c>
      <c r="G54" s="35">
        <v>25</v>
      </c>
      <c r="H54" s="35">
        <v>25</v>
      </c>
      <c r="I54" s="35">
        <v>25</v>
      </c>
      <c r="J54" s="35">
        <v>25</v>
      </c>
      <c r="K54" s="35">
        <v>25</v>
      </c>
      <c r="L54" s="35">
        <v>25</v>
      </c>
    </row>
    <row r="55" spans="1:12" x14ac:dyDescent="0.2">
      <c r="A55">
        <v>51</v>
      </c>
      <c r="B55" s="34">
        <v>100302</v>
      </c>
      <c r="C55" s="35">
        <v>2</v>
      </c>
      <c r="D55" s="35">
        <v>3</v>
      </c>
      <c r="E55" s="35">
        <v>55</v>
      </c>
      <c r="F55" s="35">
        <v>55</v>
      </c>
      <c r="G55" s="35">
        <v>55</v>
      </c>
      <c r="H55" s="35">
        <v>55</v>
      </c>
      <c r="I55" s="35">
        <v>55</v>
      </c>
      <c r="J55" s="35">
        <v>55</v>
      </c>
      <c r="K55" s="35">
        <v>55</v>
      </c>
      <c r="L55" s="35">
        <v>55</v>
      </c>
    </row>
    <row r="56" spans="1:12" x14ac:dyDescent="0.2">
      <c r="A56">
        <v>52</v>
      </c>
      <c r="B56" s="34">
        <v>100303</v>
      </c>
      <c r="C56" s="35">
        <v>2</v>
      </c>
      <c r="D56" s="35">
        <v>3</v>
      </c>
      <c r="E56" s="35">
        <v>100</v>
      </c>
      <c r="F56" s="35">
        <v>100</v>
      </c>
      <c r="G56" s="35">
        <v>100</v>
      </c>
      <c r="H56" s="35">
        <v>100</v>
      </c>
      <c r="I56" s="35">
        <v>100</v>
      </c>
      <c r="J56" s="35">
        <v>100</v>
      </c>
      <c r="K56" s="35">
        <v>100</v>
      </c>
      <c r="L56" s="35">
        <v>100</v>
      </c>
    </row>
    <row r="57" spans="1:12" x14ac:dyDescent="0.2">
      <c r="A57">
        <v>53</v>
      </c>
      <c r="B57" s="34">
        <v>100304</v>
      </c>
      <c r="C57" s="35">
        <v>2</v>
      </c>
      <c r="D57" s="35">
        <v>3</v>
      </c>
      <c r="E57" s="35">
        <v>130</v>
      </c>
      <c r="F57" s="35">
        <v>130</v>
      </c>
      <c r="G57" s="35">
        <v>130</v>
      </c>
      <c r="H57" s="35">
        <v>130</v>
      </c>
      <c r="I57" s="35">
        <v>130</v>
      </c>
      <c r="J57" s="35">
        <v>130</v>
      </c>
      <c r="K57" s="35">
        <v>130</v>
      </c>
      <c r="L57" s="35">
        <v>130</v>
      </c>
    </row>
    <row r="58" spans="1:12" x14ac:dyDescent="0.2">
      <c r="A58">
        <v>54</v>
      </c>
      <c r="B58" s="34">
        <v>100305</v>
      </c>
      <c r="C58" s="35">
        <v>2</v>
      </c>
      <c r="D58" s="35">
        <v>3</v>
      </c>
      <c r="E58" s="35">
        <v>145</v>
      </c>
      <c r="F58" s="35">
        <v>145</v>
      </c>
      <c r="G58" s="35">
        <v>145</v>
      </c>
      <c r="H58" s="35">
        <v>145</v>
      </c>
      <c r="I58" s="35">
        <v>145</v>
      </c>
      <c r="J58" s="35">
        <v>145</v>
      </c>
      <c r="K58" s="35">
        <v>145</v>
      </c>
      <c r="L58" s="35">
        <v>145</v>
      </c>
    </row>
    <row r="59" spans="1:12" x14ac:dyDescent="0.2">
      <c r="A59">
        <v>55</v>
      </c>
      <c r="B59" s="34">
        <v>100306</v>
      </c>
      <c r="C59" s="35">
        <v>2</v>
      </c>
      <c r="D59" s="35">
        <v>3</v>
      </c>
      <c r="E59" s="35">
        <v>160</v>
      </c>
      <c r="F59" s="35">
        <v>160</v>
      </c>
      <c r="G59" s="35">
        <v>160</v>
      </c>
      <c r="H59" s="35">
        <v>160</v>
      </c>
      <c r="I59" s="35">
        <v>160</v>
      </c>
      <c r="J59" s="35">
        <v>160</v>
      </c>
      <c r="K59" s="35">
        <v>160</v>
      </c>
      <c r="L59" s="35">
        <v>160</v>
      </c>
    </row>
    <row r="60" spans="1:12" x14ac:dyDescent="0.2">
      <c r="A60">
        <v>56</v>
      </c>
      <c r="B60" s="34">
        <v>100307</v>
      </c>
      <c r="C60" s="35">
        <v>2</v>
      </c>
      <c r="D60" s="35">
        <v>3</v>
      </c>
      <c r="E60" s="35">
        <v>180</v>
      </c>
      <c r="F60" s="35">
        <v>180</v>
      </c>
      <c r="G60" s="35">
        <v>180</v>
      </c>
      <c r="H60" s="35">
        <v>180</v>
      </c>
      <c r="I60" s="35">
        <v>180</v>
      </c>
      <c r="J60" s="35">
        <v>180</v>
      </c>
      <c r="K60" s="35">
        <v>180</v>
      </c>
      <c r="L60" s="35">
        <v>180</v>
      </c>
    </row>
    <row r="61" spans="1:12" x14ac:dyDescent="0.2">
      <c r="A61">
        <v>57</v>
      </c>
      <c r="B61" s="34">
        <v>100308</v>
      </c>
      <c r="C61" s="35">
        <v>2</v>
      </c>
      <c r="D61" s="35">
        <v>3</v>
      </c>
      <c r="E61" s="35">
        <v>200</v>
      </c>
      <c r="F61" s="35">
        <v>200</v>
      </c>
      <c r="G61" s="35">
        <v>200</v>
      </c>
      <c r="H61" s="35">
        <v>200</v>
      </c>
      <c r="I61" s="35">
        <v>200</v>
      </c>
      <c r="J61" s="35">
        <v>200</v>
      </c>
      <c r="K61" s="35">
        <v>200</v>
      </c>
      <c r="L61" s="35">
        <v>200</v>
      </c>
    </row>
    <row r="62" spans="1:12" x14ac:dyDescent="0.2">
      <c r="A62">
        <v>58</v>
      </c>
      <c r="B62" s="34">
        <v>110301</v>
      </c>
      <c r="C62" s="35">
        <v>2</v>
      </c>
      <c r="D62" s="35">
        <v>3</v>
      </c>
      <c r="E62" s="35">
        <v>70</v>
      </c>
      <c r="F62" s="35">
        <v>70</v>
      </c>
      <c r="G62" s="35">
        <v>70</v>
      </c>
      <c r="H62" s="35">
        <v>70</v>
      </c>
      <c r="I62" s="35">
        <v>70</v>
      </c>
      <c r="J62" s="35">
        <v>70</v>
      </c>
      <c r="K62" s="35">
        <v>70</v>
      </c>
      <c r="L62" s="35">
        <v>70</v>
      </c>
    </row>
    <row r="63" spans="1:12" x14ac:dyDescent="0.2">
      <c r="A63">
        <v>59</v>
      </c>
      <c r="B63" s="34">
        <v>120301</v>
      </c>
      <c r="C63" s="35">
        <v>2</v>
      </c>
      <c r="D63" s="35">
        <v>3</v>
      </c>
      <c r="E63" s="35">
        <v>80</v>
      </c>
      <c r="F63" s="35">
        <v>80</v>
      </c>
      <c r="G63" s="35">
        <v>80</v>
      </c>
      <c r="H63" s="35">
        <v>80</v>
      </c>
      <c r="I63" s="35">
        <v>80</v>
      </c>
      <c r="J63" s="35">
        <v>80</v>
      </c>
      <c r="K63" s="35">
        <v>80</v>
      </c>
      <c r="L63" s="35">
        <v>80</v>
      </c>
    </row>
    <row r="64" spans="1:12" x14ac:dyDescent="0.2">
      <c r="A64">
        <v>60</v>
      </c>
      <c r="B64" s="34">
        <v>130301</v>
      </c>
      <c r="C64" s="35">
        <v>2</v>
      </c>
      <c r="D64" s="35">
        <v>3</v>
      </c>
      <c r="E64" s="35">
        <v>50</v>
      </c>
      <c r="F64" s="35">
        <v>50</v>
      </c>
      <c r="G64" s="35">
        <v>50</v>
      </c>
      <c r="H64" s="35">
        <v>50</v>
      </c>
      <c r="I64" s="35">
        <v>50</v>
      </c>
      <c r="J64" s="35">
        <v>50</v>
      </c>
      <c r="K64" s="35">
        <v>50</v>
      </c>
      <c r="L64" s="35">
        <v>50</v>
      </c>
    </row>
    <row r="65" spans="1:12" x14ac:dyDescent="0.2">
      <c r="A65">
        <v>61</v>
      </c>
      <c r="B65" s="31">
        <v>100301</v>
      </c>
      <c r="C65" s="32">
        <v>3</v>
      </c>
      <c r="D65" s="32">
        <v>1</v>
      </c>
      <c r="E65" s="32">
        <v>25</v>
      </c>
      <c r="F65" s="32">
        <v>25</v>
      </c>
      <c r="G65" s="32">
        <v>25</v>
      </c>
      <c r="H65" s="32">
        <v>25</v>
      </c>
      <c r="I65" s="32">
        <v>25</v>
      </c>
      <c r="J65" s="32">
        <v>25</v>
      </c>
      <c r="K65" s="32">
        <v>25</v>
      </c>
      <c r="L65" s="32">
        <v>25</v>
      </c>
    </row>
    <row r="66" spans="1:12" x14ac:dyDescent="0.2">
      <c r="A66">
        <v>62</v>
      </c>
      <c r="B66" s="31">
        <v>100302</v>
      </c>
      <c r="C66" s="32">
        <v>3</v>
      </c>
      <c r="D66" s="32">
        <v>1</v>
      </c>
      <c r="E66" s="32">
        <v>55</v>
      </c>
      <c r="F66" s="32">
        <v>55</v>
      </c>
      <c r="G66" s="32">
        <v>55</v>
      </c>
      <c r="H66" s="32">
        <v>55</v>
      </c>
      <c r="I66" s="32">
        <v>55</v>
      </c>
      <c r="J66" s="32">
        <v>55</v>
      </c>
      <c r="K66" s="32">
        <v>55</v>
      </c>
      <c r="L66" s="32">
        <v>55</v>
      </c>
    </row>
    <row r="67" spans="1:12" x14ac:dyDescent="0.2">
      <c r="A67">
        <v>63</v>
      </c>
      <c r="B67" s="31">
        <v>100303</v>
      </c>
      <c r="C67" s="32">
        <v>3</v>
      </c>
      <c r="D67" s="32">
        <v>1</v>
      </c>
      <c r="E67" s="32">
        <v>100</v>
      </c>
      <c r="F67" s="32">
        <v>100</v>
      </c>
      <c r="G67" s="32">
        <v>100</v>
      </c>
      <c r="H67" s="32">
        <v>100</v>
      </c>
      <c r="I67" s="32">
        <v>100</v>
      </c>
      <c r="J67" s="32">
        <v>100</v>
      </c>
      <c r="K67" s="32">
        <v>100</v>
      </c>
      <c r="L67" s="32">
        <v>100</v>
      </c>
    </row>
    <row r="68" spans="1:12" x14ac:dyDescent="0.2">
      <c r="A68">
        <v>64</v>
      </c>
      <c r="B68" s="31">
        <v>100304</v>
      </c>
      <c r="C68" s="32">
        <v>3</v>
      </c>
      <c r="D68" s="32">
        <v>1</v>
      </c>
      <c r="E68" s="32">
        <v>130</v>
      </c>
      <c r="F68" s="32">
        <v>130</v>
      </c>
      <c r="G68" s="32">
        <v>130</v>
      </c>
      <c r="H68" s="32">
        <v>130</v>
      </c>
      <c r="I68" s="32">
        <v>130</v>
      </c>
      <c r="J68" s="32">
        <v>130</v>
      </c>
      <c r="K68" s="32">
        <v>130</v>
      </c>
      <c r="L68" s="32">
        <v>130</v>
      </c>
    </row>
    <row r="69" spans="1:12" x14ac:dyDescent="0.2">
      <c r="A69">
        <v>65</v>
      </c>
      <c r="B69" s="31">
        <v>100305</v>
      </c>
      <c r="C69" s="32">
        <v>3</v>
      </c>
      <c r="D69" s="32">
        <v>1</v>
      </c>
      <c r="E69" s="32">
        <v>145</v>
      </c>
      <c r="F69" s="32">
        <v>145</v>
      </c>
      <c r="G69" s="32">
        <v>145</v>
      </c>
      <c r="H69" s="32">
        <v>145</v>
      </c>
      <c r="I69" s="32">
        <v>145</v>
      </c>
      <c r="J69" s="32">
        <v>145</v>
      </c>
      <c r="K69" s="32">
        <v>145</v>
      </c>
      <c r="L69" s="32">
        <v>145</v>
      </c>
    </row>
    <row r="70" spans="1:12" x14ac:dyDescent="0.2">
      <c r="A70">
        <v>66</v>
      </c>
      <c r="B70" s="31">
        <v>100306</v>
      </c>
      <c r="C70" s="32">
        <v>3</v>
      </c>
      <c r="D70" s="32">
        <v>1</v>
      </c>
      <c r="E70" s="32">
        <v>160</v>
      </c>
      <c r="F70" s="32">
        <v>160</v>
      </c>
      <c r="G70" s="32">
        <v>160</v>
      </c>
      <c r="H70" s="32">
        <v>160</v>
      </c>
      <c r="I70" s="32">
        <v>160</v>
      </c>
      <c r="J70" s="32">
        <v>160</v>
      </c>
      <c r="K70" s="32">
        <v>160</v>
      </c>
      <c r="L70" s="32">
        <v>160</v>
      </c>
    </row>
    <row r="71" spans="1:12" x14ac:dyDescent="0.2">
      <c r="A71">
        <v>67</v>
      </c>
      <c r="B71" s="31">
        <v>100307</v>
      </c>
      <c r="C71" s="32">
        <v>3</v>
      </c>
      <c r="D71" s="32">
        <v>1</v>
      </c>
      <c r="E71" s="32">
        <v>180</v>
      </c>
      <c r="F71" s="32">
        <v>180</v>
      </c>
      <c r="G71" s="32">
        <v>180</v>
      </c>
      <c r="H71" s="32">
        <v>180</v>
      </c>
      <c r="I71" s="32">
        <v>180</v>
      </c>
      <c r="J71" s="32">
        <v>180</v>
      </c>
      <c r="K71" s="32">
        <v>180</v>
      </c>
      <c r="L71" s="32">
        <v>180</v>
      </c>
    </row>
    <row r="72" spans="1:12" x14ac:dyDescent="0.2">
      <c r="A72">
        <v>68</v>
      </c>
      <c r="B72" s="31">
        <v>100308</v>
      </c>
      <c r="C72" s="32">
        <v>3</v>
      </c>
      <c r="D72" s="32">
        <v>1</v>
      </c>
      <c r="E72" s="32">
        <v>200</v>
      </c>
      <c r="F72" s="32">
        <v>200</v>
      </c>
      <c r="G72" s="32">
        <v>200</v>
      </c>
      <c r="H72" s="32">
        <v>200</v>
      </c>
      <c r="I72" s="32">
        <v>200</v>
      </c>
      <c r="J72" s="32">
        <v>200</v>
      </c>
      <c r="K72" s="32">
        <v>200</v>
      </c>
      <c r="L72" s="32">
        <v>200</v>
      </c>
    </row>
    <row r="73" spans="1:12" x14ac:dyDescent="0.2">
      <c r="A73">
        <v>69</v>
      </c>
      <c r="B73" s="31">
        <v>110301</v>
      </c>
      <c r="C73" s="32">
        <v>3</v>
      </c>
      <c r="D73" s="32">
        <v>1</v>
      </c>
      <c r="E73" s="32">
        <v>70</v>
      </c>
      <c r="F73" s="32">
        <v>70</v>
      </c>
      <c r="G73" s="32">
        <v>70</v>
      </c>
      <c r="H73" s="32">
        <v>70</v>
      </c>
      <c r="I73" s="32">
        <v>70</v>
      </c>
      <c r="J73" s="32">
        <v>70</v>
      </c>
      <c r="K73" s="32">
        <v>70</v>
      </c>
      <c r="L73" s="32">
        <v>70</v>
      </c>
    </row>
    <row r="74" spans="1:12" x14ac:dyDescent="0.2">
      <c r="A74">
        <v>70</v>
      </c>
      <c r="B74" s="31">
        <v>120301</v>
      </c>
      <c r="C74" s="32">
        <v>3</v>
      </c>
      <c r="D74" s="32">
        <v>1</v>
      </c>
      <c r="E74" s="32">
        <v>80</v>
      </c>
      <c r="F74" s="32">
        <v>80</v>
      </c>
      <c r="G74" s="32">
        <v>80</v>
      </c>
      <c r="H74" s="32">
        <v>80</v>
      </c>
      <c r="I74" s="32">
        <v>80</v>
      </c>
      <c r="J74" s="32">
        <v>80</v>
      </c>
      <c r="K74" s="32">
        <v>80</v>
      </c>
      <c r="L74" s="32">
        <v>80</v>
      </c>
    </row>
    <row r="75" spans="1:12" x14ac:dyDescent="0.2">
      <c r="A75">
        <v>71</v>
      </c>
      <c r="B75" s="31">
        <v>130301</v>
      </c>
      <c r="C75" s="32">
        <v>3</v>
      </c>
      <c r="D75" s="32">
        <v>1</v>
      </c>
      <c r="E75" s="32">
        <v>50</v>
      </c>
      <c r="F75" s="32">
        <v>50</v>
      </c>
      <c r="G75" s="32">
        <v>50</v>
      </c>
      <c r="H75" s="32">
        <v>50</v>
      </c>
      <c r="I75" s="32">
        <v>50</v>
      </c>
      <c r="J75" s="32">
        <v>50</v>
      </c>
      <c r="K75" s="32">
        <v>50</v>
      </c>
      <c r="L75" s="32">
        <v>50</v>
      </c>
    </row>
    <row r="76" spans="1:12" x14ac:dyDescent="0.2">
      <c r="A76">
        <v>72</v>
      </c>
      <c r="B76" s="30">
        <v>100301</v>
      </c>
      <c r="C76" s="33">
        <v>3</v>
      </c>
      <c r="D76" s="33">
        <v>2</v>
      </c>
      <c r="E76" s="33">
        <v>25</v>
      </c>
      <c r="F76" s="33">
        <v>25</v>
      </c>
      <c r="G76" s="33">
        <v>25</v>
      </c>
      <c r="H76" s="33">
        <v>25</v>
      </c>
      <c r="I76" s="33">
        <v>25</v>
      </c>
      <c r="J76" s="33">
        <v>25</v>
      </c>
      <c r="K76" s="33">
        <v>25</v>
      </c>
      <c r="L76" s="33">
        <v>25</v>
      </c>
    </row>
    <row r="77" spans="1:12" x14ac:dyDescent="0.2">
      <c r="A77">
        <v>73</v>
      </c>
      <c r="B77" s="30">
        <v>100302</v>
      </c>
      <c r="C77" s="33">
        <v>3</v>
      </c>
      <c r="D77" s="33">
        <v>2</v>
      </c>
      <c r="E77" s="33">
        <v>55</v>
      </c>
      <c r="F77" s="33">
        <v>55</v>
      </c>
      <c r="G77" s="33">
        <v>55</v>
      </c>
      <c r="H77" s="33">
        <v>55</v>
      </c>
      <c r="I77" s="33">
        <v>55</v>
      </c>
      <c r="J77" s="33">
        <v>55</v>
      </c>
      <c r="K77" s="33">
        <v>55</v>
      </c>
      <c r="L77" s="33">
        <v>55</v>
      </c>
    </row>
    <row r="78" spans="1:12" x14ac:dyDescent="0.2">
      <c r="A78">
        <v>74</v>
      </c>
      <c r="B78" s="30">
        <v>100303</v>
      </c>
      <c r="C78" s="33">
        <v>3</v>
      </c>
      <c r="D78" s="33">
        <v>2</v>
      </c>
      <c r="E78" s="33">
        <v>100</v>
      </c>
      <c r="F78" s="33">
        <v>100</v>
      </c>
      <c r="G78" s="33">
        <v>100</v>
      </c>
      <c r="H78" s="33">
        <v>100</v>
      </c>
      <c r="I78" s="33">
        <v>100</v>
      </c>
      <c r="J78" s="33">
        <v>100</v>
      </c>
      <c r="K78" s="33">
        <v>100</v>
      </c>
      <c r="L78" s="33">
        <v>100</v>
      </c>
    </row>
    <row r="79" spans="1:12" x14ac:dyDescent="0.2">
      <c r="A79">
        <v>75</v>
      </c>
      <c r="B79" s="30">
        <v>100304</v>
      </c>
      <c r="C79" s="33">
        <v>3</v>
      </c>
      <c r="D79" s="33">
        <v>2</v>
      </c>
      <c r="E79" s="33">
        <v>130</v>
      </c>
      <c r="F79" s="33">
        <v>130</v>
      </c>
      <c r="G79" s="33">
        <v>130</v>
      </c>
      <c r="H79" s="33">
        <v>130</v>
      </c>
      <c r="I79" s="33">
        <v>130</v>
      </c>
      <c r="J79" s="33">
        <v>130</v>
      </c>
      <c r="K79" s="33">
        <v>130</v>
      </c>
      <c r="L79" s="33">
        <v>130</v>
      </c>
    </row>
    <row r="80" spans="1:12" x14ac:dyDescent="0.2">
      <c r="A80">
        <v>76</v>
      </c>
      <c r="B80" s="30">
        <v>100305</v>
      </c>
      <c r="C80" s="33">
        <v>3</v>
      </c>
      <c r="D80" s="33">
        <v>2</v>
      </c>
      <c r="E80" s="33">
        <v>145</v>
      </c>
      <c r="F80" s="33">
        <v>145</v>
      </c>
      <c r="G80" s="33">
        <v>145</v>
      </c>
      <c r="H80" s="33">
        <v>145</v>
      </c>
      <c r="I80" s="33">
        <v>145</v>
      </c>
      <c r="J80" s="33">
        <v>145</v>
      </c>
      <c r="K80" s="33">
        <v>145</v>
      </c>
      <c r="L80" s="33">
        <v>145</v>
      </c>
    </row>
    <row r="81" spans="1:12" x14ac:dyDescent="0.2">
      <c r="A81">
        <v>77</v>
      </c>
      <c r="B81" s="30">
        <v>100306</v>
      </c>
      <c r="C81" s="33">
        <v>3</v>
      </c>
      <c r="D81" s="33">
        <v>2</v>
      </c>
      <c r="E81" s="33">
        <v>160</v>
      </c>
      <c r="F81" s="33">
        <v>160</v>
      </c>
      <c r="G81" s="33">
        <v>160</v>
      </c>
      <c r="H81" s="33">
        <v>160</v>
      </c>
      <c r="I81" s="33">
        <v>160</v>
      </c>
      <c r="J81" s="33">
        <v>160</v>
      </c>
      <c r="K81" s="33">
        <v>160</v>
      </c>
      <c r="L81" s="33">
        <v>160</v>
      </c>
    </row>
    <row r="82" spans="1:12" x14ac:dyDescent="0.2">
      <c r="A82">
        <v>78</v>
      </c>
      <c r="B82" s="30">
        <v>100307</v>
      </c>
      <c r="C82" s="33">
        <v>3</v>
      </c>
      <c r="D82" s="33">
        <v>2</v>
      </c>
      <c r="E82" s="33">
        <v>180</v>
      </c>
      <c r="F82" s="33">
        <v>180</v>
      </c>
      <c r="G82" s="33">
        <v>180</v>
      </c>
      <c r="H82" s="33">
        <v>180</v>
      </c>
      <c r="I82" s="33">
        <v>180</v>
      </c>
      <c r="J82" s="33">
        <v>180</v>
      </c>
      <c r="K82" s="33">
        <v>180</v>
      </c>
      <c r="L82" s="33">
        <v>180</v>
      </c>
    </row>
    <row r="83" spans="1:12" x14ac:dyDescent="0.2">
      <c r="A83">
        <v>79</v>
      </c>
      <c r="B83" s="30">
        <v>100308</v>
      </c>
      <c r="C83" s="33">
        <v>3</v>
      </c>
      <c r="D83" s="33">
        <v>2</v>
      </c>
      <c r="E83" s="33">
        <v>200</v>
      </c>
      <c r="F83" s="33">
        <v>200</v>
      </c>
      <c r="G83" s="33">
        <v>200</v>
      </c>
      <c r="H83" s="33">
        <v>200</v>
      </c>
      <c r="I83" s="33">
        <v>200</v>
      </c>
      <c r="J83" s="33">
        <v>200</v>
      </c>
      <c r="K83" s="33">
        <v>200</v>
      </c>
      <c r="L83" s="33">
        <v>200</v>
      </c>
    </row>
    <row r="84" spans="1:12" x14ac:dyDescent="0.2">
      <c r="A84">
        <v>80</v>
      </c>
      <c r="B84" s="30">
        <v>110301</v>
      </c>
      <c r="C84" s="33">
        <v>3</v>
      </c>
      <c r="D84" s="33">
        <v>2</v>
      </c>
      <c r="E84" s="33">
        <v>70</v>
      </c>
      <c r="F84" s="33">
        <v>70</v>
      </c>
      <c r="G84" s="33">
        <v>70</v>
      </c>
      <c r="H84" s="33">
        <v>70</v>
      </c>
      <c r="I84" s="33">
        <v>70</v>
      </c>
      <c r="J84" s="33">
        <v>70</v>
      </c>
      <c r="K84" s="33">
        <v>70</v>
      </c>
      <c r="L84" s="33">
        <v>70</v>
      </c>
    </row>
    <row r="85" spans="1:12" x14ac:dyDescent="0.2">
      <c r="A85">
        <v>81</v>
      </c>
      <c r="B85" s="30">
        <v>120301</v>
      </c>
      <c r="C85" s="33">
        <v>3</v>
      </c>
      <c r="D85" s="33">
        <v>2</v>
      </c>
      <c r="E85" s="33">
        <v>80</v>
      </c>
      <c r="F85" s="33">
        <v>80</v>
      </c>
      <c r="G85" s="33">
        <v>80</v>
      </c>
      <c r="H85" s="33">
        <v>80</v>
      </c>
      <c r="I85" s="33">
        <v>80</v>
      </c>
      <c r="J85" s="33">
        <v>80</v>
      </c>
      <c r="K85" s="33">
        <v>80</v>
      </c>
      <c r="L85" s="33">
        <v>80</v>
      </c>
    </row>
    <row r="86" spans="1:12" x14ac:dyDescent="0.2">
      <c r="A86">
        <v>82</v>
      </c>
      <c r="B86" s="30">
        <v>130301</v>
      </c>
      <c r="C86" s="33">
        <v>3</v>
      </c>
      <c r="D86" s="33">
        <v>2</v>
      </c>
      <c r="E86" s="33">
        <v>50</v>
      </c>
      <c r="F86" s="33">
        <v>50</v>
      </c>
      <c r="G86" s="33">
        <v>50</v>
      </c>
      <c r="H86" s="33">
        <v>50</v>
      </c>
      <c r="I86" s="33">
        <v>50</v>
      </c>
      <c r="J86" s="33">
        <v>50</v>
      </c>
      <c r="K86" s="33">
        <v>50</v>
      </c>
      <c r="L86" s="33">
        <v>50</v>
      </c>
    </row>
    <row r="87" spans="1:12" x14ac:dyDescent="0.2">
      <c r="A87">
        <v>83</v>
      </c>
      <c r="B87" s="34">
        <v>100301</v>
      </c>
      <c r="C87" s="35">
        <v>3</v>
      </c>
      <c r="D87" s="35">
        <v>3</v>
      </c>
      <c r="E87" s="35">
        <v>25</v>
      </c>
      <c r="F87" s="35">
        <v>25</v>
      </c>
      <c r="G87" s="35">
        <v>25</v>
      </c>
      <c r="H87" s="35">
        <v>25</v>
      </c>
      <c r="I87" s="35">
        <v>25</v>
      </c>
      <c r="J87" s="35">
        <v>25</v>
      </c>
      <c r="K87" s="35">
        <v>25</v>
      </c>
      <c r="L87" s="35">
        <v>25</v>
      </c>
    </row>
    <row r="88" spans="1:12" x14ac:dyDescent="0.2">
      <c r="A88">
        <v>84</v>
      </c>
      <c r="B88" s="34">
        <v>100302</v>
      </c>
      <c r="C88" s="35">
        <v>3</v>
      </c>
      <c r="D88" s="35">
        <v>3</v>
      </c>
      <c r="E88" s="35">
        <v>55</v>
      </c>
      <c r="F88" s="35">
        <v>55</v>
      </c>
      <c r="G88" s="35">
        <v>55</v>
      </c>
      <c r="H88" s="35">
        <v>55</v>
      </c>
      <c r="I88" s="35">
        <v>55</v>
      </c>
      <c r="J88" s="35">
        <v>55</v>
      </c>
      <c r="K88" s="35">
        <v>55</v>
      </c>
      <c r="L88" s="35">
        <v>55</v>
      </c>
    </row>
    <row r="89" spans="1:12" x14ac:dyDescent="0.2">
      <c r="A89">
        <v>85</v>
      </c>
      <c r="B89" s="34">
        <v>100303</v>
      </c>
      <c r="C89" s="35">
        <v>3</v>
      </c>
      <c r="D89" s="35">
        <v>3</v>
      </c>
      <c r="E89" s="35">
        <v>100</v>
      </c>
      <c r="F89" s="35">
        <v>100</v>
      </c>
      <c r="G89" s="35">
        <v>100</v>
      </c>
      <c r="H89" s="35">
        <v>100</v>
      </c>
      <c r="I89" s="35">
        <v>100</v>
      </c>
      <c r="J89" s="35">
        <v>100</v>
      </c>
      <c r="K89" s="35">
        <v>100</v>
      </c>
      <c r="L89" s="35">
        <v>100</v>
      </c>
    </row>
    <row r="90" spans="1:12" x14ac:dyDescent="0.2">
      <c r="A90">
        <v>86</v>
      </c>
      <c r="B90" s="34">
        <v>100304</v>
      </c>
      <c r="C90" s="35">
        <v>3</v>
      </c>
      <c r="D90" s="35">
        <v>3</v>
      </c>
      <c r="E90" s="35">
        <v>130</v>
      </c>
      <c r="F90" s="35">
        <v>130</v>
      </c>
      <c r="G90" s="35">
        <v>130</v>
      </c>
      <c r="H90" s="35">
        <v>130</v>
      </c>
      <c r="I90" s="35">
        <v>130</v>
      </c>
      <c r="J90" s="35">
        <v>130</v>
      </c>
      <c r="K90" s="35">
        <v>130</v>
      </c>
      <c r="L90" s="35">
        <v>130</v>
      </c>
    </row>
    <row r="91" spans="1:12" x14ac:dyDescent="0.2">
      <c r="A91">
        <v>87</v>
      </c>
      <c r="B91" s="34">
        <v>100305</v>
      </c>
      <c r="C91" s="35">
        <v>3</v>
      </c>
      <c r="D91" s="35">
        <v>3</v>
      </c>
      <c r="E91" s="35">
        <v>145</v>
      </c>
      <c r="F91" s="35">
        <v>145</v>
      </c>
      <c r="G91" s="35">
        <v>145</v>
      </c>
      <c r="H91" s="35">
        <v>145</v>
      </c>
      <c r="I91" s="35">
        <v>145</v>
      </c>
      <c r="J91" s="35">
        <v>145</v>
      </c>
      <c r="K91" s="35">
        <v>145</v>
      </c>
      <c r="L91" s="35">
        <v>145</v>
      </c>
    </row>
    <row r="92" spans="1:12" x14ac:dyDescent="0.2">
      <c r="A92">
        <v>88</v>
      </c>
      <c r="B92" s="34">
        <v>100306</v>
      </c>
      <c r="C92" s="35">
        <v>3</v>
      </c>
      <c r="D92" s="35">
        <v>3</v>
      </c>
      <c r="E92" s="35">
        <v>160</v>
      </c>
      <c r="F92" s="35">
        <v>160</v>
      </c>
      <c r="G92" s="35">
        <v>160</v>
      </c>
      <c r="H92" s="35">
        <v>160</v>
      </c>
      <c r="I92" s="35">
        <v>160</v>
      </c>
      <c r="J92" s="35">
        <v>160</v>
      </c>
      <c r="K92" s="35">
        <v>160</v>
      </c>
      <c r="L92" s="35">
        <v>160</v>
      </c>
    </row>
    <row r="93" spans="1:12" x14ac:dyDescent="0.2">
      <c r="A93">
        <v>89</v>
      </c>
      <c r="B93" s="34">
        <v>100307</v>
      </c>
      <c r="C93" s="35">
        <v>3</v>
      </c>
      <c r="D93" s="35">
        <v>3</v>
      </c>
      <c r="E93" s="35">
        <v>180</v>
      </c>
      <c r="F93" s="35">
        <v>180</v>
      </c>
      <c r="G93" s="35">
        <v>180</v>
      </c>
      <c r="H93" s="35">
        <v>180</v>
      </c>
      <c r="I93" s="35">
        <v>180</v>
      </c>
      <c r="J93" s="35">
        <v>180</v>
      </c>
      <c r="K93" s="35">
        <v>180</v>
      </c>
      <c r="L93" s="35">
        <v>180</v>
      </c>
    </row>
    <row r="94" spans="1:12" x14ac:dyDescent="0.2">
      <c r="A94">
        <v>90</v>
      </c>
      <c r="B94" s="34">
        <v>100308</v>
      </c>
      <c r="C94" s="35">
        <v>3</v>
      </c>
      <c r="D94" s="35">
        <v>3</v>
      </c>
      <c r="E94" s="35">
        <v>200</v>
      </c>
      <c r="F94" s="35">
        <v>200</v>
      </c>
      <c r="G94" s="35">
        <v>200</v>
      </c>
      <c r="H94" s="35">
        <v>200</v>
      </c>
      <c r="I94" s="35">
        <v>200</v>
      </c>
      <c r="J94" s="35">
        <v>200</v>
      </c>
      <c r="K94" s="35">
        <v>200</v>
      </c>
      <c r="L94" s="35">
        <v>200</v>
      </c>
    </row>
    <row r="95" spans="1:12" x14ac:dyDescent="0.2">
      <c r="A95">
        <v>91</v>
      </c>
      <c r="B95" s="34">
        <v>110301</v>
      </c>
      <c r="C95" s="35">
        <v>3</v>
      </c>
      <c r="D95" s="35">
        <v>3</v>
      </c>
      <c r="E95" s="35">
        <v>70</v>
      </c>
      <c r="F95" s="35">
        <v>70</v>
      </c>
      <c r="G95" s="35">
        <v>70</v>
      </c>
      <c r="H95" s="35">
        <v>70</v>
      </c>
      <c r="I95" s="35">
        <v>70</v>
      </c>
      <c r="J95" s="35">
        <v>70</v>
      </c>
      <c r="K95" s="35">
        <v>70</v>
      </c>
      <c r="L95" s="35">
        <v>70</v>
      </c>
    </row>
    <row r="96" spans="1:12" x14ac:dyDescent="0.2">
      <c r="A96">
        <v>92</v>
      </c>
      <c r="B96" s="34">
        <v>120301</v>
      </c>
      <c r="C96" s="35">
        <v>3</v>
      </c>
      <c r="D96" s="35">
        <v>3</v>
      </c>
      <c r="E96" s="35">
        <v>80</v>
      </c>
      <c r="F96" s="35">
        <v>80</v>
      </c>
      <c r="G96" s="35">
        <v>80</v>
      </c>
      <c r="H96" s="35">
        <v>80</v>
      </c>
      <c r="I96" s="35">
        <v>80</v>
      </c>
      <c r="J96" s="35">
        <v>80</v>
      </c>
      <c r="K96" s="35">
        <v>80</v>
      </c>
      <c r="L96" s="35">
        <v>80</v>
      </c>
    </row>
    <row r="97" spans="1:12" x14ac:dyDescent="0.2">
      <c r="A97">
        <v>93</v>
      </c>
      <c r="B97" s="34">
        <v>130301</v>
      </c>
      <c r="C97" s="35">
        <v>3</v>
      </c>
      <c r="D97" s="35">
        <v>3</v>
      </c>
      <c r="E97" s="35">
        <v>50</v>
      </c>
      <c r="F97" s="35">
        <v>50</v>
      </c>
      <c r="G97" s="35">
        <v>50</v>
      </c>
      <c r="H97" s="35">
        <v>50</v>
      </c>
      <c r="I97" s="35">
        <v>50</v>
      </c>
      <c r="J97" s="35">
        <v>50</v>
      </c>
      <c r="K97" s="35">
        <v>50</v>
      </c>
      <c r="L97" s="35">
        <v>50</v>
      </c>
    </row>
    <row r="98" spans="1:12" x14ac:dyDescent="0.2">
      <c r="A98">
        <v>94</v>
      </c>
      <c r="B98" s="31">
        <v>100301</v>
      </c>
      <c r="C98" s="32">
        <v>4</v>
      </c>
      <c r="D98" s="32">
        <v>1</v>
      </c>
      <c r="E98" s="32">
        <v>25</v>
      </c>
      <c r="F98" s="32">
        <v>25</v>
      </c>
      <c r="G98" s="32">
        <v>25</v>
      </c>
      <c r="H98" s="32">
        <v>25</v>
      </c>
      <c r="I98" s="32">
        <v>25</v>
      </c>
      <c r="J98" s="32">
        <v>25</v>
      </c>
      <c r="K98" s="32">
        <v>25</v>
      </c>
      <c r="L98" s="32">
        <v>25</v>
      </c>
    </row>
    <row r="99" spans="1:12" x14ac:dyDescent="0.2">
      <c r="A99">
        <v>95</v>
      </c>
      <c r="B99" s="31">
        <v>100302</v>
      </c>
      <c r="C99" s="32">
        <v>4</v>
      </c>
      <c r="D99" s="32">
        <v>1</v>
      </c>
      <c r="E99" s="32">
        <v>55</v>
      </c>
      <c r="F99" s="32">
        <v>55</v>
      </c>
      <c r="G99" s="32">
        <v>55</v>
      </c>
      <c r="H99" s="32">
        <v>55</v>
      </c>
      <c r="I99" s="32">
        <v>55</v>
      </c>
      <c r="J99" s="32">
        <v>55</v>
      </c>
      <c r="K99" s="32">
        <v>55</v>
      </c>
      <c r="L99" s="32">
        <v>55</v>
      </c>
    </row>
    <row r="100" spans="1:12" x14ac:dyDescent="0.2">
      <c r="A100">
        <v>96</v>
      </c>
      <c r="B100" s="31">
        <v>100303</v>
      </c>
      <c r="C100" s="32">
        <v>4</v>
      </c>
      <c r="D100" s="32">
        <v>1</v>
      </c>
      <c r="E100" s="32">
        <v>100</v>
      </c>
      <c r="F100" s="32">
        <v>100</v>
      </c>
      <c r="G100" s="32">
        <v>100</v>
      </c>
      <c r="H100" s="32">
        <v>100</v>
      </c>
      <c r="I100" s="32">
        <v>100</v>
      </c>
      <c r="J100" s="32">
        <v>100</v>
      </c>
      <c r="K100" s="32">
        <v>100</v>
      </c>
      <c r="L100" s="32">
        <v>100</v>
      </c>
    </row>
    <row r="101" spans="1:12" x14ac:dyDescent="0.2">
      <c r="A101">
        <v>97</v>
      </c>
      <c r="B101" s="31">
        <v>100304</v>
      </c>
      <c r="C101" s="32">
        <v>4</v>
      </c>
      <c r="D101" s="32">
        <v>1</v>
      </c>
      <c r="E101" s="32">
        <v>120</v>
      </c>
      <c r="F101" s="32">
        <v>120</v>
      </c>
      <c r="G101" s="32">
        <v>120</v>
      </c>
      <c r="H101" s="32">
        <v>120</v>
      </c>
      <c r="I101" s="32">
        <v>120</v>
      </c>
      <c r="J101" s="32">
        <v>120</v>
      </c>
      <c r="K101" s="32">
        <v>120</v>
      </c>
      <c r="L101" s="32">
        <v>120</v>
      </c>
    </row>
    <row r="102" spans="1:12" x14ac:dyDescent="0.2">
      <c r="A102">
        <v>98</v>
      </c>
      <c r="B102" s="31">
        <v>100305</v>
      </c>
      <c r="C102" s="32">
        <v>4</v>
      </c>
      <c r="D102" s="32">
        <v>1</v>
      </c>
      <c r="E102" s="32">
        <v>140</v>
      </c>
      <c r="F102" s="32">
        <v>140</v>
      </c>
      <c r="G102" s="32">
        <v>140</v>
      </c>
      <c r="H102" s="32">
        <v>140</v>
      </c>
      <c r="I102" s="32">
        <v>140</v>
      </c>
      <c r="J102" s="32">
        <v>140</v>
      </c>
      <c r="K102" s="32">
        <v>140</v>
      </c>
      <c r="L102" s="32">
        <v>140</v>
      </c>
    </row>
    <row r="103" spans="1:12" x14ac:dyDescent="0.2">
      <c r="A103">
        <v>99</v>
      </c>
      <c r="B103" s="31">
        <v>100306</v>
      </c>
      <c r="C103" s="32">
        <v>4</v>
      </c>
      <c r="D103" s="32">
        <v>1</v>
      </c>
      <c r="E103" s="32">
        <v>165</v>
      </c>
      <c r="F103" s="32">
        <v>165</v>
      </c>
      <c r="G103" s="32">
        <v>165</v>
      </c>
      <c r="H103" s="32">
        <v>165</v>
      </c>
      <c r="I103" s="32">
        <v>165</v>
      </c>
      <c r="J103" s="32">
        <v>165</v>
      </c>
      <c r="K103" s="32">
        <v>165</v>
      </c>
      <c r="L103" s="32">
        <v>165</v>
      </c>
    </row>
    <row r="104" spans="1:12" x14ac:dyDescent="0.2">
      <c r="A104">
        <v>100</v>
      </c>
      <c r="B104" s="31">
        <v>100307</v>
      </c>
      <c r="C104" s="32">
        <v>4</v>
      </c>
      <c r="D104" s="32">
        <v>1</v>
      </c>
      <c r="E104" s="32">
        <v>190</v>
      </c>
      <c r="F104" s="32">
        <v>190</v>
      </c>
      <c r="G104" s="32">
        <v>190</v>
      </c>
      <c r="H104" s="32">
        <v>190</v>
      </c>
      <c r="I104" s="32">
        <v>190</v>
      </c>
      <c r="J104" s="32">
        <v>190</v>
      </c>
      <c r="K104" s="32">
        <v>190</v>
      </c>
      <c r="L104" s="32">
        <v>190</v>
      </c>
    </row>
    <row r="105" spans="1:12" x14ac:dyDescent="0.2">
      <c r="A105">
        <v>101</v>
      </c>
      <c r="B105" s="31">
        <v>100308</v>
      </c>
      <c r="C105" s="32">
        <v>4</v>
      </c>
      <c r="D105" s="32">
        <v>1</v>
      </c>
      <c r="E105" s="32">
        <v>220</v>
      </c>
      <c r="F105" s="32">
        <v>220</v>
      </c>
      <c r="G105" s="32">
        <v>220</v>
      </c>
      <c r="H105" s="32">
        <v>220</v>
      </c>
      <c r="I105" s="32">
        <v>220</v>
      </c>
      <c r="J105" s="32">
        <v>220</v>
      </c>
      <c r="K105" s="32">
        <v>220</v>
      </c>
      <c r="L105" s="32">
        <v>220</v>
      </c>
    </row>
    <row r="106" spans="1:12" x14ac:dyDescent="0.2">
      <c r="A106">
        <v>102</v>
      </c>
      <c r="B106" s="31">
        <v>110301</v>
      </c>
      <c r="C106" s="32">
        <v>4</v>
      </c>
      <c r="D106" s="32">
        <v>1</v>
      </c>
      <c r="E106" s="32">
        <v>70</v>
      </c>
      <c r="F106" s="32">
        <v>70</v>
      </c>
      <c r="G106" s="32">
        <v>70</v>
      </c>
      <c r="H106" s="32">
        <v>70</v>
      </c>
      <c r="I106" s="32">
        <v>70</v>
      </c>
      <c r="J106" s="32">
        <v>70</v>
      </c>
      <c r="K106" s="32">
        <v>70</v>
      </c>
      <c r="L106" s="32">
        <v>70</v>
      </c>
    </row>
    <row r="107" spans="1:12" x14ac:dyDescent="0.2">
      <c r="A107">
        <v>103</v>
      </c>
      <c r="B107" s="31">
        <v>120301</v>
      </c>
      <c r="C107" s="32">
        <v>4</v>
      </c>
      <c r="D107" s="32">
        <v>1</v>
      </c>
      <c r="E107" s="32">
        <v>80</v>
      </c>
      <c r="F107" s="32">
        <v>80</v>
      </c>
      <c r="G107" s="32">
        <v>80</v>
      </c>
      <c r="H107" s="32">
        <v>80</v>
      </c>
      <c r="I107" s="32">
        <v>80</v>
      </c>
      <c r="J107" s="32">
        <v>80</v>
      </c>
      <c r="K107" s="32">
        <v>80</v>
      </c>
      <c r="L107" s="32">
        <v>80</v>
      </c>
    </row>
    <row r="108" spans="1:12" x14ac:dyDescent="0.2">
      <c r="A108">
        <v>104</v>
      </c>
      <c r="B108" s="31">
        <v>130301</v>
      </c>
      <c r="C108" s="32">
        <v>4</v>
      </c>
      <c r="D108" s="32">
        <v>1</v>
      </c>
      <c r="E108" s="32">
        <v>50</v>
      </c>
      <c r="F108" s="32">
        <v>50</v>
      </c>
      <c r="G108" s="32">
        <v>50</v>
      </c>
      <c r="H108" s="32">
        <v>50</v>
      </c>
      <c r="I108" s="32">
        <v>50</v>
      </c>
      <c r="J108" s="32">
        <v>50</v>
      </c>
      <c r="K108" s="32">
        <v>50</v>
      </c>
      <c r="L108" s="32">
        <v>50</v>
      </c>
    </row>
    <row r="109" spans="1:12" x14ac:dyDescent="0.2">
      <c r="A109">
        <v>105</v>
      </c>
      <c r="B109" s="30">
        <v>100301</v>
      </c>
      <c r="C109" s="33">
        <v>4</v>
      </c>
      <c r="D109" s="33">
        <v>2</v>
      </c>
      <c r="E109" s="33">
        <v>25</v>
      </c>
      <c r="F109" s="33">
        <v>25</v>
      </c>
      <c r="G109" s="33">
        <v>25</v>
      </c>
      <c r="H109" s="33">
        <v>25</v>
      </c>
      <c r="I109" s="33">
        <v>25</v>
      </c>
      <c r="J109" s="33">
        <v>25</v>
      </c>
      <c r="K109" s="33">
        <v>25</v>
      </c>
      <c r="L109" s="33">
        <v>25</v>
      </c>
    </row>
    <row r="110" spans="1:12" x14ac:dyDescent="0.2">
      <c r="A110">
        <v>106</v>
      </c>
      <c r="B110" s="30">
        <v>100302</v>
      </c>
      <c r="C110" s="33">
        <v>4</v>
      </c>
      <c r="D110" s="33">
        <v>2</v>
      </c>
      <c r="E110" s="33">
        <v>55</v>
      </c>
      <c r="F110" s="33">
        <v>55</v>
      </c>
      <c r="G110" s="33">
        <v>55</v>
      </c>
      <c r="H110" s="33">
        <v>55</v>
      </c>
      <c r="I110" s="33">
        <v>55</v>
      </c>
      <c r="J110" s="33">
        <v>55</v>
      </c>
      <c r="K110" s="33">
        <v>55</v>
      </c>
      <c r="L110" s="33">
        <v>55</v>
      </c>
    </row>
    <row r="111" spans="1:12" x14ac:dyDescent="0.2">
      <c r="A111">
        <v>107</v>
      </c>
      <c r="B111" s="30">
        <v>100303</v>
      </c>
      <c r="C111" s="33">
        <v>4</v>
      </c>
      <c r="D111" s="33">
        <v>2</v>
      </c>
      <c r="E111" s="33">
        <v>100</v>
      </c>
      <c r="F111" s="33">
        <v>100</v>
      </c>
      <c r="G111" s="33">
        <v>100</v>
      </c>
      <c r="H111" s="33">
        <v>100</v>
      </c>
      <c r="I111" s="33">
        <v>100</v>
      </c>
      <c r="J111" s="33">
        <v>100</v>
      </c>
      <c r="K111" s="33">
        <v>100</v>
      </c>
      <c r="L111" s="33">
        <v>100</v>
      </c>
    </row>
    <row r="112" spans="1:12" x14ac:dyDescent="0.2">
      <c r="A112">
        <v>108</v>
      </c>
      <c r="B112" s="30">
        <v>100304</v>
      </c>
      <c r="C112" s="33">
        <v>4</v>
      </c>
      <c r="D112" s="33">
        <v>2</v>
      </c>
      <c r="E112" s="33">
        <v>120</v>
      </c>
      <c r="F112" s="33">
        <v>120</v>
      </c>
      <c r="G112" s="33">
        <v>120</v>
      </c>
      <c r="H112" s="33">
        <v>120</v>
      </c>
      <c r="I112" s="33">
        <v>120</v>
      </c>
      <c r="J112" s="33">
        <v>120</v>
      </c>
      <c r="K112" s="33">
        <v>120</v>
      </c>
      <c r="L112" s="33">
        <v>120</v>
      </c>
    </row>
    <row r="113" spans="1:12" x14ac:dyDescent="0.2">
      <c r="A113">
        <v>109</v>
      </c>
      <c r="B113" s="30">
        <v>100305</v>
      </c>
      <c r="C113" s="33">
        <v>4</v>
      </c>
      <c r="D113" s="33">
        <v>2</v>
      </c>
      <c r="E113" s="33">
        <v>140</v>
      </c>
      <c r="F113" s="33">
        <v>140</v>
      </c>
      <c r="G113" s="33">
        <v>140</v>
      </c>
      <c r="H113" s="33">
        <v>140</v>
      </c>
      <c r="I113" s="33">
        <v>140</v>
      </c>
      <c r="J113" s="33">
        <v>140</v>
      </c>
      <c r="K113" s="33">
        <v>140</v>
      </c>
      <c r="L113" s="33">
        <v>140</v>
      </c>
    </row>
    <row r="114" spans="1:12" x14ac:dyDescent="0.2">
      <c r="A114">
        <v>110</v>
      </c>
      <c r="B114" s="30">
        <v>100306</v>
      </c>
      <c r="C114" s="33">
        <v>4</v>
      </c>
      <c r="D114" s="33">
        <v>2</v>
      </c>
      <c r="E114" s="33">
        <v>165</v>
      </c>
      <c r="F114" s="33">
        <v>165</v>
      </c>
      <c r="G114" s="33">
        <v>165</v>
      </c>
      <c r="H114" s="33">
        <v>165</v>
      </c>
      <c r="I114" s="33">
        <v>165</v>
      </c>
      <c r="J114" s="33">
        <v>165</v>
      </c>
      <c r="K114" s="33">
        <v>165</v>
      </c>
      <c r="L114" s="33">
        <v>165</v>
      </c>
    </row>
    <row r="115" spans="1:12" x14ac:dyDescent="0.2">
      <c r="A115">
        <v>111</v>
      </c>
      <c r="B115" s="30">
        <v>100307</v>
      </c>
      <c r="C115" s="33">
        <v>4</v>
      </c>
      <c r="D115" s="33">
        <v>2</v>
      </c>
      <c r="E115" s="33">
        <v>190</v>
      </c>
      <c r="F115" s="33">
        <v>190</v>
      </c>
      <c r="G115" s="33">
        <v>190</v>
      </c>
      <c r="H115" s="33">
        <v>190</v>
      </c>
      <c r="I115" s="33">
        <v>190</v>
      </c>
      <c r="J115" s="33">
        <v>190</v>
      </c>
      <c r="K115" s="33">
        <v>190</v>
      </c>
      <c r="L115" s="33">
        <v>190</v>
      </c>
    </row>
    <row r="116" spans="1:12" x14ac:dyDescent="0.2">
      <c r="A116">
        <v>112</v>
      </c>
      <c r="B116" s="30">
        <v>100308</v>
      </c>
      <c r="C116" s="33">
        <v>4</v>
      </c>
      <c r="D116" s="33">
        <v>2</v>
      </c>
      <c r="E116" s="33">
        <v>220</v>
      </c>
      <c r="F116" s="33">
        <v>220</v>
      </c>
      <c r="G116" s="33">
        <v>220</v>
      </c>
      <c r="H116" s="33">
        <v>220</v>
      </c>
      <c r="I116" s="33">
        <v>220</v>
      </c>
      <c r="J116" s="33">
        <v>220</v>
      </c>
      <c r="K116" s="33">
        <v>220</v>
      </c>
      <c r="L116" s="33">
        <v>220</v>
      </c>
    </row>
    <row r="117" spans="1:12" x14ac:dyDescent="0.2">
      <c r="A117">
        <v>113</v>
      </c>
      <c r="B117" s="30">
        <v>110301</v>
      </c>
      <c r="C117" s="33">
        <v>4</v>
      </c>
      <c r="D117" s="33">
        <v>2</v>
      </c>
      <c r="E117" s="33">
        <v>70</v>
      </c>
      <c r="F117" s="33">
        <v>70</v>
      </c>
      <c r="G117" s="33">
        <v>70</v>
      </c>
      <c r="H117" s="33">
        <v>70</v>
      </c>
      <c r="I117" s="33">
        <v>70</v>
      </c>
      <c r="J117" s="33">
        <v>70</v>
      </c>
      <c r="K117" s="33">
        <v>70</v>
      </c>
      <c r="L117" s="33">
        <v>70</v>
      </c>
    </row>
    <row r="118" spans="1:12" x14ac:dyDescent="0.2">
      <c r="A118">
        <v>114</v>
      </c>
      <c r="B118" s="30">
        <v>120301</v>
      </c>
      <c r="C118" s="33">
        <v>4</v>
      </c>
      <c r="D118" s="33">
        <v>2</v>
      </c>
      <c r="E118" s="33">
        <v>80</v>
      </c>
      <c r="F118" s="33">
        <v>80</v>
      </c>
      <c r="G118" s="33">
        <v>80</v>
      </c>
      <c r="H118" s="33">
        <v>80</v>
      </c>
      <c r="I118" s="33">
        <v>80</v>
      </c>
      <c r="J118" s="33">
        <v>80</v>
      </c>
      <c r="K118" s="33">
        <v>80</v>
      </c>
      <c r="L118" s="33">
        <v>80</v>
      </c>
    </row>
    <row r="119" spans="1:12" x14ac:dyDescent="0.2">
      <c r="A119">
        <v>115</v>
      </c>
      <c r="B119" s="30">
        <v>130301</v>
      </c>
      <c r="C119" s="33">
        <v>4</v>
      </c>
      <c r="D119" s="33">
        <v>2</v>
      </c>
      <c r="E119" s="33">
        <v>50</v>
      </c>
      <c r="F119" s="33">
        <v>50</v>
      </c>
      <c r="G119" s="33">
        <v>50</v>
      </c>
      <c r="H119" s="33">
        <v>50</v>
      </c>
      <c r="I119" s="33">
        <v>50</v>
      </c>
      <c r="J119" s="33">
        <v>50</v>
      </c>
      <c r="K119" s="33">
        <v>50</v>
      </c>
      <c r="L119" s="33">
        <v>50</v>
      </c>
    </row>
    <row r="120" spans="1:12" x14ac:dyDescent="0.2">
      <c r="A120">
        <v>116</v>
      </c>
      <c r="B120" s="34">
        <v>100301</v>
      </c>
      <c r="C120" s="35">
        <v>4</v>
      </c>
      <c r="D120" s="35">
        <v>3</v>
      </c>
      <c r="E120" s="35">
        <v>25</v>
      </c>
      <c r="F120" s="35">
        <v>25</v>
      </c>
      <c r="G120" s="35">
        <v>25</v>
      </c>
      <c r="H120" s="35">
        <v>25</v>
      </c>
      <c r="I120" s="35">
        <v>25</v>
      </c>
      <c r="J120" s="35">
        <v>25</v>
      </c>
      <c r="K120" s="35">
        <v>25</v>
      </c>
      <c r="L120" s="35">
        <v>25</v>
      </c>
    </row>
    <row r="121" spans="1:12" x14ac:dyDescent="0.2">
      <c r="A121">
        <v>117</v>
      </c>
      <c r="B121" s="34">
        <v>100302</v>
      </c>
      <c r="C121" s="35">
        <v>4</v>
      </c>
      <c r="D121" s="35">
        <v>3</v>
      </c>
      <c r="E121" s="35">
        <v>55</v>
      </c>
      <c r="F121" s="35">
        <v>55</v>
      </c>
      <c r="G121" s="35">
        <v>55</v>
      </c>
      <c r="H121" s="35">
        <v>55</v>
      </c>
      <c r="I121" s="35">
        <v>55</v>
      </c>
      <c r="J121" s="35">
        <v>55</v>
      </c>
      <c r="K121" s="35">
        <v>55</v>
      </c>
      <c r="L121" s="35">
        <v>55</v>
      </c>
    </row>
    <row r="122" spans="1:12" x14ac:dyDescent="0.2">
      <c r="A122">
        <v>118</v>
      </c>
      <c r="B122" s="34">
        <v>100303</v>
      </c>
      <c r="C122" s="35">
        <v>4</v>
      </c>
      <c r="D122" s="35">
        <v>3</v>
      </c>
      <c r="E122" s="35">
        <v>100</v>
      </c>
      <c r="F122" s="35">
        <v>100</v>
      </c>
      <c r="G122" s="35">
        <v>100</v>
      </c>
      <c r="H122" s="35">
        <v>100</v>
      </c>
      <c r="I122" s="35">
        <v>100</v>
      </c>
      <c r="J122" s="35">
        <v>100</v>
      </c>
      <c r="K122" s="35">
        <v>100</v>
      </c>
      <c r="L122" s="35">
        <v>100</v>
      </c>
    </row>
    <row r="123" spans="1:12" x14ac:dyDescent="0.2">
      <c r="A123">
        <v>119</v>
      </c>
      <c r="B123" s="34">
        <v>100304</v>
      </c>
      <c r="C123" s="35">
        <v>4</v>
      </c>
      <c r="D123" s="35">
        <v>3</v>
      </c>
      <c r="E123" s="35">
        <v>120</v>
      </c>
      <c r="F123" s="35">
        <v>120</v>
      </c>
      <c r="G123" s="35">
        <v>120</v>
      </c>
      <c r="H123" s="35">
        <v>120</v>
      </c>
      <c r="I123" s="35">
        <v>120</v>
      </c>
      <c r="J123" s="35">
        <v>120</v>
      </c>
      <c r="K123" s="35">
        <v>120</v>
      </c>
      <c r="L123" s="35">
        <v>120</v>
      </c>
    </row>
    <row r="124" spans="1:12" x14ac:dyDescent="0.2">
      <c r="A124">
        <v>120</v>
      </c>
      <c r="B124" s="34">
        <v>100305</v>
      </c>
      <c r="C124" s="35">
        <v>4</v>
      </c>
      <c r="D124" s="35">
        <v>3</v>
      </c>
      <c r="E124" s="35">
        <v>140</v>
      </c>
      <c r="F124" s="35">
        <v>140</v>
      </c>
      <c r="G124" s="35">
        <v>140</v>
      </c>
      <c r="H124" s="35">
        <v>140</v>
      </c>
      <c r="I124" s="35">
        <v>140</v>
      </c>
      <c r="J124" s="35">
        <v>140</v>
      </c>
      <c r="K124" s="35">
        <v>140</v>
      </c>
      <c r="L124" s="35">
        <v>140</v>
      </c>
    </row>
    <row r="125" spans="1:12" x14ac:dyDescent="0.2">
      <c r="A125">
        <v>121</v>
      </c>
      <c r="B125" s="34">
        <v>100306</v>
      </c>
      <c r="C125" s="35">
        <v>4</v>
      </c>
      <c r="D125" s="35">
        <v>3</v>
      </c>
      <c r="E125" s="35">
        <v>165</v>
      </c>
      <c r="F125" s="35">
        <v>165</v>
      </c>
      <c r="G125" s="35">
        <v>165</v>
      </c>
      <c r="H125" s="35">
        <v>165</v>
      </c>
      <c r="I125" s="35">
        <v>165</v>
      </c>
      <c r="J125" s="35">
        <v>165</v>
      </c>
      <c r="K125" s="35">
        <v>165</v>
      </c>
      <c r="L125" s="35">
        <v>165</v>
      </c>
    </row>
    <row r="126" spans="1:12" x14ac:dyDescent="0.2">
      <c r="A126">
        <v>122</v>
      </c>
      <c r="B126" s="34">
        <v>100307</v>
      </c>
      <c r="C126" s="35">
        <v>4</v>
      </c>
      <c r="D126" s="35">
        <v>3</v>
      </c>
      <c r="E126" s="35">
        <v>190</v>
      </c>
      <c r="F126" s="35">
        <v>190</v>
      </c>
      <c r="G126" s="35">
        <v>190</v>
      </c>
      <c r="H126" s="35">
        <v>190</v>
      </c>
      <c r="I126" s="35">
        <v>190</v>
      </c>
      <c r="J126" s="35">
        <v>190</v>
      </c>
      <c r="K126" s="35">
        <v>190</v>
      </c>
      <c r="L126" s="35">
        <v>190</v>
      </c>
    </row>
    <row r="127" spans="1:12" x14ac:dyDescent="0.2">
      <c r="A127">
        <v>123</v>
      </c>
      <c r="B127" s="34">
        <v>100308</v>
      </c>
      <c r="C127" s="35">
        <v>4</v>
      </c>
      <c r="D127" s="35">
        <v>3</v>
      </c>
      <c r="E127" s="35">
        <v>220</v>
      </c>
      <c r="F127" s="35">
        <v>220</v>
      </c>
      <c r="G127" s="35">
        <v>220</v>
      </c>
      <c r="H127" s="35">
        <v>220</v>
      </c>
      <c r="I127" s="35">
        <v>220</v>
      </c>
      <c r="J127" s="35">
        <v>220</v>
      </c>
      <c r="K127" s="35">
        <v>220</v>
      </c>
      <c r="L127" s="35">
        <v>220</v>
      </c>
    </row>
    <row r="128" spans="1:12" x14ac:dyDescent="0.2">
      <c r="A128">
        <v>124</v>
      </c>
      <c r="B128" s="34">
        <v>110301</v>
      </c>
      <c r="C128" s="35">
        <v>4</v>
      </c>
      <c r="D128" s="35">
        <v>3</v>
      </c>
      <c r="E128" s="35">
        <v>70</v>
      </c>
      <c r="F128" s="35">
        <v>70</v>
      </c>
      <c r="G128" s="35">
        <v>70</v>
      </c>
      <c r="H128" s="35">
        <v>70</v>
      </c>
      <c r="I128" s="35">
        <v>70</v>
      </c>
      <c r="J128" s="35">
        <v>70</v>
      </c>
      <c r="K128" s="35">
        <v>70</v>
      </c>
      <c r="L128" s="35">
        <v>70</v>
      </c>
    </row>
    <row r="129" spans="1:12" x14ac:dyDescent="0.2">
      <c r="A129">
        <v>125</v>
      </c>
      <c r="B129" s="34">
        <v>120301</v>
      </c>
      <c r="C129" s="35">
        <v>4</v>
      </c>
      <c r="D129" s="35">
        <v>3</v>
      </c>
      <c r="E129" s="35">
        <v>80</v>
      </c>
      <c r="F129" s="35">
        <v>80</v>
      </c>
      <c r="G129" s="35">
        <v>80</v>
      </c>
      <c r="H129" s="35">
        <v>80</v>
      </c>
      <c r="I129" s="35">
        <v>80</v>
      </c>
      <c r="J129" s="35">
        <v>80</v>
      </c>
      <c r="K129" s="35">
        <v>80</v>
      </c>
      <c r="L129" s="35">
        <v>80</v>
      </c>
    </row>
    <row r="130" spans="1:12" x14ac:dyDescent="0.2">
      <c r="A130">
        <v>126</v>
      </c>
      <c r="B130" s="34">
        <v>130301</v>
      </c>
      <c r="C130" s="35">
        <v>4</v>
      </c>
      <c r="D130" s="35">
        <v>3</v>
      </c>
      <c r="E130" s="35">
        <v>50</v>
      </c>
      <c r="F130" s="35">
        <v>50</v>
      </c>
      <c r="G130" s="35">
        <v>50</v>
      </c>
      <c r="H130" s="35">
        <v>50</v>
      </c>
      <c r="I130" s="35">
        <v>50</v>
      </c>
      <c r="J130" s="35">
        <v>50</v>
      </c>
      <c r="K130" s="35">
        <v>50</v>
      </c>
      <c r="L130" s="35">
        <v>50</v>
      </c>
    </row>
    <row r="131" spans="1:12" x14ac:dyDescent="0.2">
      <c r="A131">
        <v>127</v>
      </c>
      <c r="B131" s="31">
        <v>100301</v>
      </c>
      <c r="C131" s="32">
        <v>5</v>
      </c>
      <c r="D131" s="32">
        <v>1</v>
      </c>
      <c r="E131" s="32">
        <v>20</v>
      </c>
      <c r="F131" s="32">
        <v>20</v>
      </c>
      <c r="G131" s="32">
        <v>20</v>
      </c>
      <c r="H131" s="32">
        <v>20</v>
      </c>
      <c r="I131" s="32">
        <v>20</v>
      </c>
      <c r="J131" s="32">
        <v>20</v>
      </c>
      <c r="K131" s="32">
        <v>20</v>
      </c>
      <c r="L131" s="32">
        <v>20</v>
      </c>
    </row>
    <row r="132" spans="1:12" x14ac:dyDescent="0.2">
      <c r="A132">
        <v>128</v>
      </c>
      <c r="B132" s="31">
        <v>100302</v>
      </c>
      <c r="C132" s="32">
        <v>5</v>
      </c>
      <c r="D132" s="32">
        <v>1</v>
      </c>
      <c r="E132" s="32">
        <v>45</v>
      </c>
      <c r="F132" s="32">
        <v>45</v>
      </c>
      <c r="G132" s="32">
        <v>45</v>
      </c>
      <c r="H132" s="32">
        <v>45</v>
      </c>
      <c r="I132" s="32">
        <v>45</v>
      </c>
      <c r="J132" s="32">
        <v>45</v>
      </c>
      <c r="K132" s="32">
        <v>45</v>
      </c>
      <c r="L132" s="32">
        <v>45</v>
      </c>
    </row>
    <row r="133" spans="1:12" x14ac:dyDescent="0.2">
      <c r="A133">
        <v>129</v>
      </c>
      <c r="B133" s="31">
        <v>100303</v>
      </c>
      <c r="C133" s="32">
        <v>5</v>
      </c>
      <c r="D133" s="32">
        <v>1</v>
      </c>
      <c r="E133" s="32">
        <v>90</v>
      </c>
      <c r="F133" s="32">
        <v>90</v>
      </c>
      <c r="G133" s="32">
        <v>90</v>
      </c>
      <c r="H133" s="32">
        <v>90</v>
      </c>
      <c r="I133" s="32">
        <v>90</v>
      </c>
      <c r="J133" s="32">
        <v>90</v>
      </c>
      <c r="K133" s="32">
        <v>90</v>
      </c>
      <c r="L133" s="32">
        <v>90</v>
      </c>
    </row>
    <row r="134" spans="1:12" x14ac:dyDescent="0.2">
      <c r="A134">
        <v>130</v>
      </c>
      <c r="B134" s="31">
        <v>100304</v>
      </c>
      <c r="C134" s="32">
        <v>5</v>
      </c>
      <c r="D134" s="32">
        <v>1</v>
      </c>
      <c r="E134" s="32">
        <v>120</v>
      </c>
      <c r="F134" s="32">
        <v>120</v>
      </c>
      <c r="G134" s="32">
        <v>120</v>
      </c>
      <c r="H134" s="32">
        <v>120</v>
      </c>
      <c r="I134" s="32">
        <v>120</v>
      </c>
      <c r="J134" s="32">
        <v>120</v>
      </c>
      <c r="K134" s="32">
        <v>120</v>
      </c>
      <c r="L134" s="32">
        <v>120</v>
      </c>
    </row>
    <row r="135" spans="1:12" x14ac:dyDescent="0.2">
      <c r="A135">
        <v>131</v>
      </c>
      <c r="B135" s="31">
        <v>100305</v>
      </c>
      <c r="C135" s="32">
        <v>5</v>
      </c>
      <c r="D135" s="32">
        <v>1</v>
      </c>
      <c r="E135" s="32">
        <v>140</v>
      </c>
      <c r="F135" s="32">
        <v>140</v>
      </c>
      <c r="G135" s="32">
        <v>140</v>
      </c>
      <c r="H135" s="32">
        <v>140</v>
      </c>
      <c r="I135" s="32">
        <v>140</v>
      </c>
      <c r="J135" s="32">
        <v>140</v>
      </c>
      <c r="K135" s="32">
        <v>140</v>
      </c>
      <c r="L135" s="32">
        <v>140</v>
      </c>
    </row>
    <row r="136" spans="1:12" x14ac:dyDescent="0.2">
      <c r="A136">
        <v>132</v>
      </c>
      <c r="B136" s="31">
        <v>100306</v>
      </c>
      <c r="C136" s="32">
        <v>5</v>
      </c>
      <c r="D136" s="32">
        <v>1</v>
      </c>
      <c r="E136" s="32">
        <v>165</v>
      </c>
      <c r="F136" s="32">
        <v>165</v>
      </c>
      <c r="G136" s="32">
        <v>165</v>
      </c>
      <c r="H136" s="32">
        <v>165</v>
      </c>
      <c r="I136" s="32">
        <v>165</v>
      </c>
      <c r="J136" s="32">
        <v>165</v>
      </c>
      <c r="K136" s="32">
        <v>165</v>
      </c>
      <c r="L136" s="32">
        <v>165</v>
      </c>
    </row>
    <row r="137" spans="1:12" x14ac:dyDescent="0.2">
      <c r="A137">
        <v>133</v>
      </c>
      <c r="B137" s="31">
        <v>100307</v>
      </c>
      <c r="C137" s="32">
        <v>5</v>
      </c>
      <c r="D137" s="32">
        <v>1</v>
      </c>
      <c r="E137" s="32">
        <v>190</v>
      </c>
      <c r="F137" s="32">
        <v>190</v>
      </c>
      <c r="G137" s="32">
        <v>190</v>
      </c>
      <c r="H137" s="32">
        <v>190</v>
      </c>
      <c r="I137" s="32">
        <v>190</v>
      </c>
      <c r="J137" s="32">
        <v>190</v>
      </c>
      <c r="K137" s="32">
        <v>190</v>
      </c>
      <c r="L137" s="32">
        <v>190</v>
      </c>
    </row>
    <row r="138" spans="1:12" x14ac:dyDescent="0.2">
      <c r="A138">
        <v>134</v>
      </c>
      <c r="B138" s="31">
        <v>100308</v>
      </c>
      <c r="C138" s="32">
        <v>5</v>
      </c>
      <c r="D138" s="32">
        <v>1</v>
      </c>
      <c r="E138" s="32">
        <v>220</v>
      </c>
      <c r="F138" s="32">
        <v>220</v>
      </c>
      <c r="G138" s="32">
        <v>220</v>
      </c>
      <c r="H138" s="32">
        <v>220</v>
      </c>
      <c r="I138" s="32">
        <v>220</v>
      </c>
      <c r="J138" s="32">
        <v>220</v>
      </c>
      <c r="K138" s="32">
        <v>220</v>
      </c>
      <c r="L138" s="32">
        <v>220</v>
      </c>
    </row>
    <row r="139" spans="1:12" x14ac:dyDescent="0.2">
      <c r="A139">
        <v>135</v>
      </c>
      <c r="B139" s="31">
        <v>110301</v>
      </c>
      <c r="C139" s="32">
        <v>5</v>
      </c>
      <c r="D139" s="32">
        <v>1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</row>
    <row r="140" spans="1:12" x14ac:dyDescent="0.2">
      <c r="A140">
        <v>136</v>
      </c>
      <c r="B140" s="31">
        <v>130301</v>
      </c>
      <c r="C140" s="32">
        <v>5</v>
      </c>
      <c r="D140" s="32">
        <v>1</v>
      </c>
      <c r="E140" s="32">
        <v>50</v>
      </c>
      <c r="F140" s="32">
        <v>50</v>
      </c>
      <c r="G140" s="32">
        <v>50</v>
      </c>
      <c r="H140" s="32">
        <v>50</v>
      </c>
      <c r="I140" s="32">
        <v>50</v>
      </c>
      <c r="J140" s="32">
        <v>50</v>
      </c>
      <c r="K140" s="32">
        <v>50</v>
      </c>
      <c r="L140" s="32">
        <v>50</v>
      </c>
    </row>
    <row r="141" spans="1:12" x14ac:dyDescent="0.2">
      <c r="A141">
        <v>137</v>
      </c>
      <c r="B141" s="30">
        <v>100301</v>
      </c>
      <c r="C141" s="33">
        <v>5</v>
      </c>
      <c r="D141" s="33">
        <v>2</v>
      </c>
      <c r="E141" s="33">
        <v>20</v>
      </c>
      <c r="F141" s="33">
        <v>20</v>
      </c>
      <c r="G141" s="33">
        <v>20</v>
      </c>
      <c r="H141" s="33">
        <v>20</v>
      </c>
      <c r="I141" s="33">
        <v>20</v>
      </c>
      <c r="J141" s="33">
        <v>20</v>
      </c>
      <c r="K141" s="33">
        <v>20</v>
      </c>
      <c r="L141" s="33">
        <v>20</v>
      </c>
    </row>
    <row r="142" spans="1:12" x14ac:dyDescent="0.2">
      <c r="A142">
        <v>138</v>
      </c>
      <c r="B142" s="30">
        <v>100302</v>
      </c>
      <c r="C142" s="33">
        <v>5</v>
      </c>
      <c r="D142" s="33">
        <v>2</v>
      </c>
      <c r="E142" s="33">
        <v>45</v>
      </c>
      <c r="F142" s="33">
        <v>45</v>
      </c>
      <c r="G142" s="33">
        <v>45</v>
      </c>
      <c r="H142" s="33">
        <v>45</v>
      </c>
      <c r="I142" s="33">
        <v>45</v>
      </c>
      <c r="J142" s="33">
        <v>45</v>
      </c>
      <c r="K142" s="33">
        <v>45</v>
      </c>
      <c r="L142" s="33">
        <v>45</v>
      </c>
    </row>
    <row r="143" spans="1:12" x14ac:dyDescent="0.2">
      <c r="A143">
        <v>139</v>
      </c>
      <c r="B143" s="30">
        <v>100303</v>
      </c>
      <c r="C143" s="33">
        <v>5</v>
      </c>
      <c r="D143" s="33">
        <v>2</v>
      </c>
      <c r="E143" s="33">
        <v>90</v>
      </c>
      <c r="F143" s="33">
        <v>90</v>
      </c>
      <c r="G143" s="33">
        <v>90</v>
      </c>
      <c r="H143" s="33">
        <v>90</v>
      </c>
      <c r="I143" s="33">
        <v>90</v>
      </c>
      <c r="J143" s="33">
        <v>90</v>
      </c>
      <c r="K143" s="33">
        <v>90</v>
      </c>
      <c r="L143" s="33">
        <v>90</v>
      </c>
    </row>
    <row r="144" spans="1:12" x14ac:dyDescent="0.2">
      <c r="A144">
        <v>140</v>
      </c>
      <c r="B144" s="30">
        <v>100304</v>
      </c>
      <c r="C144" s="33">
        <v>5</v>
      </c>
      <c r="D144" s="33">
        <v>2</v>
      </c>
      <c r="E144" s="33">
        <v>120</v>
      </c>
      <c r="F144" s="33">
        <v>120</v>
      </c>
      <c r="G144" s="33">
        <v>120</v>
      </c>
      <c r="H144" s="33">
        <v>120</v>
      </c>
      <c r="I144" s="33">
        <v>120</v>
      </c>
      <c r="J144" s="33">
        <v>120</v>
      </c>
      <c r="K144" s="33">
        <v>120</v>
      </c>
      <c r="L144" s="33">
        <v>120</v>
      </c>
    </row>
    <row r="145" spans="1:12" x14ac:dyDescent="0.2">
      <c r="A145">
        <v>141</v>
      </c>
      <c r="B145" s="30">
        <v>100305</v>
      </c>
      <c r="C145" s="33">
        <v>5</v>
      </c>
      <c r="D145" s="33">
        <v>2</v>
      </c>
      <c r="E145" s="33">
        <v>140</v>
      </c>
      <c r="F145" s="33">
        <v>140</v>
      </c>
      <c r="G145" s="33">
        <v>140</v>
      </c>
      <c r="H145" s="33">
        <v>140</v>
      </c>
      <c r="I145" s="33">
        <v>140</v>
      </c>
      <c r="J145" s="33">
        <v>140</v>
      </c>
      <c r="K145" s="33">
        <v>140</v>
      </c>
      <c r="L145" s="33">
        <v>140</v>
      </c>
    </row>
    <row r="146" spans="1:12" x14ac:dyDescent="0.2">
      <c r="A146">
        <v>142</v>
      </c>
      <c r="B146" s="30">
        <v>100306</v>
      </c>
      <c r="C146" s="33">
        <v>5</v>
      </c>
      <c r="D146" s="33">
        <v>2</v>
      </c>
      <c r="E146" s="33">
        <v>165</v>
      </c>
      <c r="F146" s="33">
        <v>165</v>
      </c>
      <c r="G146" s="33">
        <v>165</v>
      </c>
      <c r="H146" s="33">
        <v>165</v>
      </c>
      <c r="I146" s="33">
        <v>165</v>
      </c>
      <c r="J146" s="33">
        <v>165</v>
      </c>
      <c r="K146" s="33">
        <v>165</v>
      </c>
      <c r="L146" s="33">
        <v>165</v>
      </c>
    </row>
    <row r="147" spans="1:12" x14ac:dyDescent="0.2">
      <c r="A147">
        <v>143</v>
      </c>
      <c r="B147" s="30">
        <v>100307</v>
      </c>
      <c r="C147" s="33">
        <v>5</v>
      </c>
      <c r="D147" s="33">
        <v>2</v>
      </c>
      <c r="E147" s="33">
        <v>190</v>
      </c>
      <c r="F147" s="33">
        <v>190</v>
      </c>
      <c r="G147" s="33">
        <v>190</v>
      </c>
      <c r="H147" s="33">
        <v>190</v>
      </c>
      <c r="I147" s="33">
        <v>190</v>
      </c>
      <c r="J147" s="33">
        <v>190</v>
      </c>
      <c r="K147" s="33">
        <v>190</v>
      </c>
      <c r="L147" s="33">
        <v>190</v>
      </c>
    </row>
    <row r="148" spans="1:12" x14ac:dyDescent="0.2">
      <c r="A148">
        <v>144</v>
      </c>
      <c r="B148" s="30">
        <v>100308</v>
      </c>
      <c r="C148" s="33">
        <v>5</v>
      </c>
      <c r="D148" s="33">
        <v>2</v>
      </c>
      <c r="E148" s="33">
        <v>220</v>
      </c>
      <c r="F148" s="33">
        <v>220</v>
      </c>
      <c r="G148" s="33">
        <v>220</v>
      </c>
      <c r="H148" s="33">
        <v>220</v>
      </c>
      <c r="I148" s="33">
        <v>220</v>
      </c>
      <c r="J148" s="33">
        <v>220</v>
      </c>
      <c r="K148" s="33">
        <v>220</v>
      </c>
      <c r="L148" s="33">
        <v>220</v>
      </c>
    </row>
    <row r="149" spans="1:12" x14ac:dyDescent="0.2">
      <c r="A149">
        <v>145</v>
      </c>
      <c r="B149" s="30">
        <v>110301</v>
      </c>
      <c r="C149" s="33">
        <v>5</v>
      </c>
      <c r="D149" s="33">
        <v>2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</row>
    <row r="150" spans="1:12" x14ac:dyDescent="0.2">
      <c r="A150">
        <v>146</v>
      </c>
      <c r="B150" s="30">
        <v>120301</v>
      </c>
      <c r="C150" s="33">
        <v>5</v>
      </c>
      <c r="D150" s="33">
        <v>2</v>
      </c>
      <c r="E150" s="33">
        <v>50</v>
      </c>
      <c r="F150" s="33">
        <v>50</v>
      </c>
      <c r="G150" s="33">
        <v>50</v>
      </c>
      <c r="H150" s="33">
        <v>50</v>
      </c>
      <c r="I150" s="33">
        <v>50</v>
      </c>
      <c r="J150" s="33">
        <v>50</v>
      </c>
      <c r="K150" s="33">
        <v>50</v>
      </c>
      <c r="L150" s="33">
        <v>50</v>
      </c>
    </row>
    <row r="151" spans="1:12" x14ac:dyDescent="0.2">
      <c r="A151">
        <v>147</v>
      </c>
      <c r="B151" s="34">
        <v>100301</v>
      </c>
      <c r="C151" s="35">
        <v>5</v>
      </c>
      <c r="D151" s="35">
        <v>3</v>
      </c>
      <c r="E151" s="35">
        <v>20</v>
      </c>
      <c r="F151" s="35">
        <v>20</v>
      </c>
      <c r="G151" s="35">
        <v>20</v>
      </c>
      <c r="H151" s="35">
        <v>20</v>
      </c>
      <c r="I151" s="35">
        <v>20</v>
      </c>
      <c r="J151" s="35">
        <v>20</v>
      </c>
      <c r="K151" s="35">
        <v>20</v>
      </c>
      <c r="L151" s="35">
        <v>20</v>
      </c>
    </row>
    <row r="152" spans="1:12" x14ac:dyDescent="0.2">
      <c r="A152">
        <v>148</v>
      </c>
      <c r="B152" s="34">
        <v>100302</v>
      </c>
      <c r="C152" s="35">
        <v>5</v>
      </c>
      <c r="D152" s="35">
        <v>3</v>
      </c>
      <c r="E152" s="35">
        <v>45</v>
      </c>
      <c r="F152" s="35">
        <v>45</v>
      </c>
      <c r="G152" s="35">
        <v>45</v>
      </c>
      <c r="H152" s="35">
        <v>45</v>
      </c>
      <c r="I152" s="35">
        <v>45</v>
      </c>
      <c r="J152" s="35">
        <v>45</v>
      </c>
      <c r="K152" s="35">
        <v>45</v>
      </c>
      <c r="L152" s="35">
        <v>45</v>
      </c>
    </row>
    <row r="153" spans="1:12" x14ac:dyDescent="0.2">
      <c r="A153">
        <v>149</v>
      </c>
      <c r="B153" s="34">
        <v>100303</v>
      </c>
      <c r="C153" s="35">
        <v>5</v>
      </c>
      <c r="D153" s="35">
        <v>3</v>
      </c>
      <c r="E153" s="35">
        <v>90</v>
      </c>
      <c r="F153" s="35">
        <v>90</v>
      </c>
      <c r="G153" s="35">
        <v>90</v>
      </c>
      <c r="H153" s="35">
        <v>90</v>
      </c>
      <c r="I153" s="35">
        <v>90</v>
      </c>
      <c r="J153" s="35">
        <v>90</v>
      </c>
      <c r="K153" s="35">
        <v>90</v>
      </c>
      <c r="L153" s="35">
        <v>90</v>
      </c>
    </row>
    <row r="154" spans="1:12" x14ac:dyDescent="0.2">
      <c r="A154">
        <v>150</v>
      </c>
      <c r="B154" s="34">
        <v>100304</v>
      </c>
      <c r="C154" s="35">
        <v>5</v>
      </c>
      <c r="D154" s="35">
        <v>3</v>
      </c>
      <c r="E154" s="35">
        <v>120</v>
      </c>
      <c r="F154" s="35">
        <v>120</v>
      </c>
      <c r="G154" s="35">
        <v>120</v>
      </c>
      <c r="H154" s="35">
        <v>120</v>
      </c>
      <c r="I154" s="35">
        <v>120</v>
      </c>
      <c r="J154" s="35">
        <v>120</v>
      </c>
      <c r="K154" s="35">
        <v>120</v>
      </c>
      <c r="L154" s="35">
        <v>120</v>
      </c>
    </row>
    <row r="155" spans="1:12" x14ac:dyDescent="0.2">
      <c r="A155">
        <v>151</v>
      </c>
      <c r="B155" s="34">
        <v>100305</v>
      </c>
      <c r="C155" s="35">
        <v>5</v>
      </c>
      <c r="D155" s="35">
        <v>3</v>
      </c>
      <c r="E155" s="35">
        <v>140</v>
      </c>
      <c r="F155" s="35">
        <v>140</v>
      </c>
      <c r="G155" s="35">
        <v>140</v>
      </c>
      <c r="H155" s="35">
        <v>140</v>
      </c>
      <c r="I155" s="35">
        <v>140</v>
      </c>
      <c r="J155" s="35">
        <v>140</v>
      </c>
      <c r="K155" s="35">
        <v>140</v>
      </c>
      <c r="L155" s="35">
        <v>140</v>
      </c>
    </row>
    <row r="156" spans="1:12" x14ac:dyDescent="0.2">
      <c r="A156">
        <v>152</v>
      </c>
      <c r="B156" s="34">
        <v>100306</v>
      </c>
      <c r="C156" s="35">
        <v>5</v>
      </c>
      <c r="D156" s="35">
        <v>3</v>
      </c>
      <c r="E156" s="35">
        <v>165</v>
      </c>
      <c r="F156" s="35">
        <v>165</v>
      </c>
      <c r="G156" s="35">
        <v>165</v>
      </c>
      <c r="H156" s="35">
        <v>165</v>
      </c>
      <c r="I156" s="35">
        <v>165</v>
      </c>
      <c r="J156" s="35">
        <v>165</v>
      </c>
      <c r="K156" s="35">
        <v>165</v>
      </c>
      <c r="L156" s="35">
        <v>165</v>
      </c>
    </row>
    <row r="157" spans="1:12" x14ac:dyDescent="0.2">
      <c r="A157">
        <v>153</v>
      </c>
      <c r="B157" s="34">
        <v>100307</v>
      </c>
      <c r="C157" s="35">
        <v>5</v>
      </c>
      <c r="D157" s="35">
        <v>3</v>
      </c>
      <c r="E157" s="35">
        <v>190</v>
      </c>
      <c r="F157" s="35">
        <v>190</v>
      </c>
      <c r="G157" s="35">
        <v>190</v>
      </c>
      <c r="H157" s="35">
        <v>190</v>
      </c>
      <c r="I157" s="35">
        <v>190</v>
      </c>
      <c r="J157" s="35">
        <v>190</v>
      </c>
      <c r="K157" s="35">
        <v>190</v>
      </c>
      <c r="L157" s="35">
        <v>190</v>
      </c>
    </row>
    <row r="158" spans="1:12" x14ac:dyDescent="0.2">
      <c r="A158">
        <v>154</v>
      </c>
      <c r="B158" s="34">
        <v>100308</v>
      </c>
      <c r="C158" s="35">
        <v>5</v>
      </c>
      <c r="D158" s="35">
        <v>3</v>
      </c>
      <c r="E158" s="35">
        <v>220</v>
      </c>
      <c r="F158" s="35">
        <v>220</v>
      </c>
      <c r="G158" s="35">
        <v>220</v>
      </c>
      <c r="H158" s="35">
        <v>220</v>
      </c>
      <c r="I158" s="35">
        <v>220</v>
      </c>
      <c r="J158" s="35">
        <v>220</v>
      </c>
      <c r="K158" s="35">
        <v>220</v>
      </c>
      <c r="L158" s="35">
        <v>220</v>
      </c>
    </row>
    <row r="159" spans="1:12" x14ac:dyDescent="0.2">
      <c r="A159">
        <v>155</v>
      </c>
      <c r="B159" s="34">
        <v>110301</v>
      </c>
      <c r="C159" s="35">
        <v>5</v>
      </c>
      <c r="D159" s="35">
        <v>3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</row>
    <row r="160" spans="1:12" x14ac:dyDescent="0.2">
      <c r="A160">
        <v>156</v>
      </c>
      <c r="B160" s="34">
        <v>120301</v>
      </c>
      <c r="C160" s="35">
        <v>5</v>
      </c>
      <c r="D160" s="35">
        <v>3</v>
      </c>
      <c r="E160" s="35">
        <v>50</v>
      </c>
      <c r="F160" s="35">
        <v>50</v>
      </c>
      <c r="G160" s="35">
        <v>50</v>
      </c>
      <c r="H160" s="35">
        <v>50</v>
      </c>
      <c r="I160" s="35">
        <v>50</v>
      </c>
      <c r="J160" s="35">
        <v>50</v>
      </c>
      <c r="K160" s="35">
        <v>50</v>
      </c>
      <c r="L160" s="35">
        <v>50</v>
      </c>
    </row>
  </sheetData>
  <phoneticPr fontId="14" type="noConversion"/>
  <conditionalFormatting sqref="A1">
    <cfRule type="duplicateValues" dxfId="7" priority="1"/>
  </conditionalFormatting>
  <conditionalFormatting sqref="B1:L1">
    <cfRule type="duplicateValues" dxfId="6" priority="2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I5" sqref="I5:J104"/>
    </sheetView>
  </sheetViews>
  <sheetFormatPr baseColWidth="10" defaultColWidth="11" defaultRowHeight="16" x14ac:dyDescent="0.2"/>
  <cols>
    <col min="1" max="1" width="31.6640625" style="6" customWidth="1"/>
    <col min="2" max="2" width="39.33203125" style="6" customWidth="1"/>
    <col min="3" max="7" width="5.5" style="6" customWidth="1"/>
    <col min="8" max="8" width="23.1640625" style="6" customWidth="1"/>
    <col min="9" max="9" width="24.33203125" style="6" customWidth="1"/>
    <col min="10" max="10" width="30.83203125" style="6" customWidth="1"/>
    <col min="11" max="16384" width="11" style="6"/>
  </cols>
  <sheetData>
    <row r="1" spans="1:10" ht="32" x14ac:dyDescent="0.2">
      <c r="A1" s="12" t="str">
        <f>"c:line_way_1003:v:i:1:"&amp;A3&amp;",j:line_way_1003:k:s"</f>
        <v>c:line_way_1003:v:i:1:lineid,j:line_way_1003:k:s</v>
      </c>
      <c r="B1" s="12" t="str">
        <f>"c:line_way_1003:v:l:2:"&amp;B3</f>
        <v>c:line_way_1003:v:l:2:line</v>
      </c>
      <c r="C1" s="12"/>
      <c r="H1" s="13" t="s">
        <v>68</v>
      </c>
      <c r="I1" s="17" t="s">
        <v>69</v>
      </c>
      <c r="J1" s="18" t="s">
        <v>70</v>
      </c>
    </row>
    <row r="2" spans="1:10" x14ac:dyDescent="0.2">
      <c r="H2" s="13"/>
      <c r="I2" s="17"/>
      <c r="J2" s="17"/>
    </row>
    <row r="3" spans="1:10" x14ac:dyDescent="0.2">
      <c r="A3" s="6" t="s">
        <v>71</v>
      </c>
      <c r="B3" s="5" t="s">
        <v>72</v>
      </c>
      <c r="C3" s="6" t="s">
        <v>73</v>
      </c>
      <c r="D3" s="6" t="s">
        <v>74</v>
      </c>
      <c r="E3" s="6" t="s">
        <v>75</v>
      </c>
      <c r="F3" s="6" t="s">
        <v>76</v>
      </c>
      <c r="G3" s="6" t="s">
        <v>77</v>
      </c>
      <c r="H3" s="13" t="s">
        <v>78</v>
      </c>
      <c r="I3" s="17" t="s">
        <v>79</v>
      </c>
      <c r="J3" s="17" t="s">
        <v>80</v>
      </c>
    </row>
    <row r="4" spans="1:10" x14ac:dyDescent="0.2">
      <c r="A4" s="11" t="s">
        <v>46</v>
      </c>
      <c r="B4" s="11" t="s">
        <v>81</v>
      </c>
      <c r="C4" s="8" t="s">
        <v>82</v>
      </c>
      <c r="D4" s="8" t="s">
        <v>83</v>
      </c>
      <c r="E4" s="8" t="s">
        <v>84</v>
      </c>
      <c r="F4" s="8" t="s">
        <v>85</v>
      </c>
      <c r="G4" s="8" t="s">
        <v>86</v>
      </c>
      <c r="H4" s="13"/>
      <c r="I4" s="17"/>
      <c r="J4" s="17"/>
    </row>
    <row r="5" spans="1:10" x14ac:dyDescent="0.2">
      <c r="A5" s="14">
        <v>1</v>
      </c>
      <c r="B5" s="15" t="str">
        <f>"[{1,"&amp;C5&amp;"},{2,"&amp;D5&amp;"},{3,"&amp;E5&amp;"},{4,"&amp;F5&amp;"},{5,"&amp;G5&amp;"}]"</f>
        <v>[{1,2},{2,2},{3,2},{4,2},{5,2}]</v>
      </c>
      <c r="C5" s="16">
        <v>2</v>
      </c>
      <c r="D5" s="16">
        <v>2</v>
      </c>
      <c r="E5" s="16">
        <v>2</v>
      </c>
      <c r="F5" s="16">
        <v>2</v>
      </c>
      <c r="G5" s="16">
        <v>2</v>
      </c>
      <c r="H5" s="13" t="str">
        <f>"["&amp;C5&amp;","&amp;D5&amp;","&amp;E5&amp;","&amp;F5&amp;","&amp;G5&amp;"]"</f>
        <v>[2,2,2,2,2]</v>
      </c>
      <c r="I5" s="19" t="s">
        <v>87</v>
      </c>
      <c r="J5" s="19" t="s">
        <v>88</v>
      </c>
    </row>
    <row r="6" spans="1:10" x14ac:dyDescent="0.2">
      <c r="A6" s="14">
        <v>2</v>
      </c>
      <c r="B6" s="15" t="str">
        <f t="shared" ref="B6:B34" si="0">"[{1,"&amp;C6&amp;"},{2,"&amp;D6&amp;"},{3,"&amp;E6&amp;"},{4,"&amp;F6&amp;"},{5,"&amp;G6&amp;"}]"</f>
        <v>[{1,1},{2,1},{3,1},{4,1},{5,1}]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3" t="str">
        <f t="shared" ref="H6:H69" si="1">"["&amp;C6&amp;","&amp;D6&amp;","&amp;E6&amp;","&amp;F6&amp;","&amp;G6&amp;"]"</f>
        <v>[1,1,1,1,1]</v>
      </c>
      <c r="I6" s="5" t="s">
        <v>89</v>
      </c>
      <c r="J6" s="19" t="s">
        <v>90</v>
      </c>
    </row>
    <row r="7" spans="1:10" x14ac:dyDescent="0.2">
      <c r="A7" s="14">
        <v>3</v>
      </c>
      <c r="B7" s="15" t="str">
        <f t="shared" si="0"/>
        <v>[{1,3},{2,3},{3,3},{4,3},{5,3}]</v>
      </c>
      <c r="C7" s="16">
        <v>3</v>
      </c>
      <c r="D7" s="16">
        <v>3</v>
      </c>
      <c r="E7" s="16">
        <v>3</v>
      </c>
      <c r="F7" s="16">
        <v>3</v>
      </c>
      <c r="G7" s="16">
        <v>3</v>
      </c>
      <c r="H7" s="13" t="str">
        <f t="shared" si="1"/>
        <v>[3,3,3,3,3]</v>
      </c>
      <c r="I7" s="5" t="s">
        <v>91</v>
      </c>
      <c r="J7" s="5" t="s">
        <v>92</v>
      </c>
    </row>
    <row r="8" spans="1:10" x14ac:dyDescent="0.2">
      <c r="A8" s="14">
        <v>4</v>
      </c>
      <c r="B8" s="15" t="str">
        <f t="shared" si="0"/>
        <v>[{1,1},{2,2},{3,3},{4,2},{5,1}]</v>
      </c>
      <c r="C8" s="16">
        <v>1</v>
      </c>
      <c r="D8" s="16">
        <v>2</v>
      </c>
      <c r="E8" s="16">
        <v>3</v>
      </c>
      <c r="F8" s="16">
        <v>2</v>
      </c>
      <c r="G8" s="16">
        <v>1</v>
      </c>
      <c r="H8" s="13" t="str">
        <f t="shared" si="1"/>
        <v>[1,2,3,2,1]</v>
      </c>
      <c r="I8" s="5" t="s">
        <v>93</v>
      </c>
      <c r="J8" s="5" t="s">
        <v>94</v>
      </c>
    </row>
    <row r="9" spans="1:10" x14ac:dyDescent="0.2">
      <c r="A9" s="14">
        <v>5</v>
      </c>
      <c r="B9" s="15" t="str">
        <f t="shared" si="0"/>
        <v>[{1,3},{2,2},{3,1},{4,2},{5,3}]</v>
      </c>
      <c r="C9" s="16">
        <v>3</v>
      </c>
      <c r="D9" s="16">
        <v>2</v>
      </c>
      <c r="E9" s="16">
        <v>1</v>
      </c>
      <c r="F9" s="16">
        <v>2</v>
      </c>
      <c r="G9" s="16">
        <v>3</v>
      </c>
      <c r="H9" s="13" t="str">
        <f t="shared" si="1"/>
        <v>[3,2,1,2,3]</v>
      </c>
      <c r="I9" s="5" t="s">
        <v>95</v>
      </c>
      <c r="J9" s="19" t="s">
        <v>96</v>
      </c>
    </row>
    <row r="10" spans="1:10" x14ac:dyDescent="0.2">
      <c r="A10" s="14">
        <v>6</v>
      </c>
      <c r="B10" s="15" t="str">
        <f t="shared" si="0"/>
        <v>[{1,2},{2,1},{3,1},{4,1},{5,2}]</v>
      </c>
      <c r="C10" s="16">
        <v>2</v>
      </c>
      <c r="D10" s="16">
        <v>1</v>
      </c>
      <c r="E10" s="16">
        <v>1</v>
      </c>
      <c r="F10" s="16">
        <v>1</v>
      </c>
      <c r="G10" s="16">
        <v>2</v>
      </c>
      <c r="H10" s="13" t="str">
        <f t="shared" si="1"/>
        <v>[2,1,1,1,2]</v>
      </c>
      <c r="I10" s="5" t="s">
        <v>97</v>
      </c>
      <c r="J10" s="5" t="s">
        <v>98</v>
      </c>
    </row>
    <row r="11" spans="1:10" x14ac:dyDescent="0.2">
      <c r="A11" s="14">
        <v>7</v>
      </c>
      <c r="B11" s="15" t="str">
        <f t="shared" si="0"/>
        <v>[{1,2},{2,3},{3,3},{4,3},{5,2}]</v>
      </c>
      <c r="C11" s="16">
        <v>2</v>
      </c>
      <c r="D11" s="16">
        <v>3</v>
      </c>
      <c r="E11" s="16">
        <v>3</v>
      </c>
      <c r="F11" s="16">
        <v>3</v>
      </c>
      <c r="G11" s="16">
        <v>2</v>
      </c>
      <c r="H11" s="13" t="str">
        <f t="shared" si="1"/>
        <v>[2,3,3,3,2]</v>
      </c>
      <c r="I11" s="5" t="s">
        <v>99</v>
      </c>
      <c r="J11" s="19" t="s">
        <v>100</v>
      </c>
    </row>
    <row r="12" spans="1:10" x14ac:dyDescent="0.2">
      <c r="A12" s="14">
        <v>8</v>
      </c>
      <c r="B12" s="15" t="str">
        <f t="shared" si="0"/>
        <v>[{1,1},{2,1},{3,2},{4,3},{5,3}]</v>
      </c>
      <c r="C12" s="16">
        <v>1</v>
      </c>
      <c r="D12" s="16">
        <v>1</v>
      </c>
      <c r="E12" s="16">
        <v>2</v>
      </c>
      <c r="F12" s="16">
        <v>3</v>
      </c>
      <c r="G12" s="16">
        <v>3</v>
      </c>
      <c r="H12" s="13" t="str">
        <f t="shared" si="1"/>
        <v>[1,1,2,3,3]</v>
      </c>
      <c r="I12" s="5" t="s">
        <v>101</v>
      </c>
      <c r="J12" s="19" t="s">
        <v>102</v>
      </c>
    </row>
    <row r="13" spans="1:10" x14ac:dyDescent="0.2">
      <c r="A13" s="14">
        <v>9</v>
      </c>
      <c r="B13" s="15" t="str">
        <f t="shared" si="0"/>
        <v>[{1,3},{2,3},{3,2},{4,1},{5,1}]</v>
      </c>
      <c r="C13" s="16">
        <v>3</v>
      </c>
      <c r="D13" s="16">
        <v>3</v>
      </c>
      <c r="E13" s="16">
        <v>2</v>
      </c>
      <c r="F13" s="16">
        <v>1</v>
      </c>
      <c r="G13" s="16">
        <v>1</v>
      </c>
      <c r="H13" s="13" t="str">
        <f t="shared" si="1"/>
        <v>[3,3,2,1,1]</v>
      </c>
      <c r="I13" s="20" t="s">
        <v>103</v>
      </c>
      <c r="J13" s="21" t="s">
        <v>104</v>
      </c>
    </row>
    <row r="14" spans="1:10" x14ac:dyDescent="0.2">
      <c r="A14" s="14">
        <v>10</v>
      </c>
      <c r="B14" s="15" t="str">
        <f t="shared" si="0"/>
        <v>[{1,2},{2,3},{3,2},{4,1},{5,2}]</v>
      </c>
      <c r="C14" s="16">
        <v>2</v>
      </c>
      <c r="D14" s="16">
        <v>3</v>
      </c>
      <c r="E14" s="16">
        <v>2</v>
      </c>
      <c r="F14" s="16">
        <v>1</v>
      </c>
      <c r="G14" s="16">
        <v>2</v>
      </c>
      <c r="H14" s="13" t="str">
        <f t="shared" si="1"/>
        <v>[2,3,2,1,2]</v>
      </c>
      <c r="I14" s="22" t="s">
        <v>105</v>
      </c>
      <c r="J14" s="23" t="s">
        <v>106</v>
      </c>
    </row>
    <row r="15" spans="1:10" x14ac:dyDescent="0.2">
      <c r="A15" s="14">
        <v>11</v>
      </c>
      <c r="B15" s="15" t="str">
        <f t="shared" si="0"/>
        <v>[{1,2},{2,1},{3,2},{4,3},{5,2}]</v>
      </c>
      <c r="C15" s="16">
        <v>2</v>
      </c>
      <c r="D15" s="16">
        <v>1</v>
      </c>
      <c r="E15" s="16">
        <v>2</v>
      </c>
      <c r="F15" s="16">
        <v>3</v>
      </c>
      <c r="G15" s="16">
        <v>2</v>
      </c>
      <c r="H15" s="13" t="str">
        <f t="shared" si="1"/>
        <v>[2,1,2,3,2]</v>
      </c>
      <c r="I15" s="18" t="s">
        <v>107</v>
      </c>
      <c r="J15" s="24" t="s">
        <v>108</v>
      </c>
    </row>
    <row r="16" spans="1:10" x14ac:dyDescent="0.2">
      <c r="A16" s="14">
        <v>12</v>
      </c>
      <c r="B16" s="15" t="str">
        <f t="shared" si="0"/>
        <v>[{1,1},{2,2},{3,2},{4,2},{5,1}]</v>
      </c>
      <c r="C16" s="16">
        <v>1</v>
      </c>
      <c r="D16" s="16">
        <v>2</v>
      </c>
      <c r="E16" s="16">
        <v>2</v>
      </c>
      <c r="F16" s="16">
        <v>2</v>
      </c>
      <c r="G16" s="16">
        <v>1</v>
      </c>
      <c r="H16" s="13" t="str">
        <f t="shared" si="1"/>
        <v>[1,2,2,2,1]</v>
      </c>
      <c r="I16" s="18" t="s">
        <v>109</v>
      </c>
      <c r="J16" s="18" t="s">
        <v>110</v>
      </c>
    </row>
    <row r="17" spans="1:10" x14ac:dyDescent="0.2">
      <c r="A17" s="14">
        <v>13</v>
      </c>
      <c r="B17" s="15" t="str">
        <f t="shared" si="0"/>
        <v>[{1,3},{2,2},{3,2},{4,2},{5,3}]</v>
      </c>
      <c r="C17" s="16">
        <v>3</v>
      </c>
      <c r="D17" s="16">
        <v>2</v>
      </c>
      <c r="E17" s="16">
        <v>2</v>
      </c>
      <c r="F17" s="16">
        <v>2</v>
      </c>
      <c r="G17" s="16">
        <v>3</v>
      </c>
      <c r="H17" s="13" t="str">
        <f t="shared" si="1"/>
        <v>[3,2,2,2,3]</v>
      </c>
      <c r="I17" s="18" t="s">
        <v>111</v>
      </c>
      <c r="J17" s="18" t="s">
        <v>112</v>
      </c>
    </row>
    <row r="18" spans="1:10" x14ac:dyDescent="0.2">
      <c r="A18" s="14">
        <v>14</v>
      </c>
      <c r="B18" s="15" t="str">
        <f t="shared" si="0"/>
        <v>[{1,1},{2,2},{3,1},{4,2},{5,1}]</v>
      </c>
      <c r="C18" s="16">
        <v>1</v>
      </c>
      <c r="D18" s="16">
        <v>2</v>
      </c>
      <c r="E18" s="16">
        <v>1</v>
      </c>
      <c r="F18" s="16">
        <v>2</v>
      </c>
      <c r="G18" s="16">
        <v>1</v>
      </c>
      <c r="H18" s="13" t="str">
        <f t="shared" si="1"/>
        <v>[1,2,1,2,1]</v>
      </c>
      <c r="I18" s="18" t="s">
        <v>113</v>
      </c>
      <c r="J18" s="18" t="s">
        <v>114</v>
      </c>
    </row>
    <row r="19" spans="1:10" x14ac:dyDescent="0.2">
      <c r="A19" s="14">
        <v>15</v>
      </c>
      <c r="B19" s="15" t="str">
        <f t="shared" si="0"/>
        <v>[{1,3},{2,2},{3,3},{4,2},{5,3}]</v>
      </c>
      <c r="C19" s="16">
        <v>3</v>
      </c>
      <c r="D19" s="16">
        <v>2</v>
      </c>
      <c r="E19" s="16">
        <v>3</v>
      </c>
      <c r="F19" s="16">
        <v>2</v>
      </c>
      <c r="G19" s="16">
        <v>3</v>
      </c>
      <c r="H19" s="13" t="str">
        <f t="shared" si="1"/>
        <v>[3,2,3,2,3]</v>
      </c>
      <c r="I19" s="18" t="s">
        <v>115</v>
      </c>
      <c r="J19" s="18" t="s">
        <v>116</v>
      </c>
    </row>
    <row r="20" spans="1:10" x14ac:dyDescent="0.2">
      <c r="A20" s="14">
        <v>16</v>
      </c>
      <c r="B20" s="15" t="str">
        <f t="shared" si="0"/>
        <v>[{1,2},{2,2},{3,1},{4,2},{5,2}]</v>
      </c>
      <c r="C20" s="16">
        <v>2</v>
      </c>
      <c r="D20" s="16">
        <v>2</v>
      </c>
      <c r="E20" s="16">
        <v>1</v>
      </c>
      <c r="F20" s="16">
        <v>2</v>
      </c>
      <c r="G20" s="16">
        <v>2</v>
      </c>
      <c r="H20" s="13" t="str">
        <f t="shared" si="1"/>
        <v>[2,2,1,2,2]</v>
      </c>
      <c r="I20" s="18" t="s">
        <v>117</v>
      </c>
      <c r="J20" s="24" t="s">
        <v>118</v>
      </c>
    </row>
    <row r="21" spans="1:10" x14ac:dyDescent="0.2">
      <c r="A21" s="14">
        <v>17</v>
      </c>
      <c r="B21" s="15" t="str">
        <f t="shared" si="0"/>
        <v>[{1,2},{2,2},{3,3},{4,2},{5,2}]</v>
      </c>
      <c r="C21" s="16">
        <v>2</v>
      </c>
      <c r="D21" s="16">
        <v>2</v>
      </c>
      <c r="E21" s="16">
        <v>3</v>
      </c>
      <c r="F21" s="16">
        <v>2</v>
      </c>
      <c r="G21" s="16">
        <v>2</v>
      </c>
      <c r="H21" s="13" t="str">
        <f t="shared" si="1"/>
        <v>[2,2,3,2,2]</v>
      </c>
      <c r="I21" s="18" t="s">
        <v>119</v>
      </c>
      <c r="J21" s="24" t="s">
        <v>120</v>
      </c>
    </row>
    <row r="22" spans="1:10" x14ac:dyDescent="0.2">
      <c r="A22" s="14">
        <v>18</v>
      </c>
      <c r="B22" s="15" t="str">
        <f t="shared" si="0"/>
        <v>[{1,1},{2,1},{3,3},{4,1},{5,1}]</v>
      </c>
      <c r="C22" s="16">
        <v>1</v>
      </c>
      <c r="D22" s="16">
        <v>1</v>
      </c>
      <c r="E22" s="16">
        <v>3</v>
      </c>
      <c r="F22" s="16">
        <v>1</v>
      </c>
      <c r="G22" s="16">
        <v>1</v>
      </c>
      <c r="H22" s="13" t="str">
        <f t="shared" si="1"/>
        <v>[1,1,3,1,1]</v>
      </c>
      <c r="I22" s="18" t="s">
        <v>121</v>
      </c>
      <c r="J22" s="24" t="s">
        <v>122</v>
      </c>
    </row>
    <row r="23" spans="1:10" x14ac:dyDescent="0.2">
      <c r="A23" s="14">
        <v>19</v>
      </c>
      <c r="B23" s="15" t="str">
        <f t="shared" si="0"/>
        <v>[{1,3},{2,3},{3,1},{4,3},{5,3}]</v>
      </c>
      <c r="C23" s="16">
        <v>3</v>
      </c>
      <c r="D23" s="16">
        <v>3</v>
      </c>
      <c r="E23" s="16">
        <v>1</v>
      </c>
      <c r="F23" s="16">
        <v>3</v>
      </c>
      <c r="G23" s="16">
        <v>3</v>
      </c>
      <c r="H23" s="13" t="str">
        <f t="shared" si="1"/>
        <v>[3,3,1,3,3]</v>
      </c>
      <c r="I23" s="24" t="s">
        <v>123</v>
      </c>
      <c r="J23" s="24" t="s">
        <v>124</v>
      </c>
    </row>
    <row r="24" spans="1:10" x14ac:dyDescent="0.2">
      <c r="A24" s="14">
        <v>20</v>
      </c>
      <c r="B24" s="15" t="str">
        <f t="shared" si="0"/>
        <v>[{1,1},{2,3},{3,3},{4,3},{5,1}]</v>
      </c>
      <c r="C24" s="16">
        <v>1</v>
      </c>
      <c r="D24" s="16">
        <v>3</v>
      </c>
      <c r="E24" s="16">
        <v>3</v>
      </c>
      <c r="F24" s="16">
        <v>3</v>
      </c>
      <c r="G24" s="16">
        <v>1</v>
      </c>
      <c r="H24" s="13" t="str">
        <f t="shared" si="1"/>
        <v>[1,3,3,3,1]</v>
      </c>
      <c r="I24" s="25" t="s">
        <v>125</v>
      </c>
      <c r="J24" s="22" t="s">
        <v>126</v>
      </c>
    </row>
    <row r="25" spans="1:10" x14ac:dyDescent="0.2">
      <c r="A25" s="14">
        <v>21</v>
      </c>
      <c r="B25" s="15" t="str">
        <f t="shared" si="0"/>
        <v>[{1,3},{2,1},{3,1},{4,1},{5,3}]</v>
      </c>
      <c r="C25" s="16">
        <v>3</v>
      </c>
      <c r="D25" s="16">
        <v>1</v>
      </c>
      <c r="E25" s="16">
        <v>1</v>
      </c>
      <c r="F25" s="16">
        <v>1</v>
      </c>
      <c r="G25" s="16">
        <v>3</v>
      </c>
      <c r="H25" s="13" t="str">
        <f t="shared" si="1"/>
        <v>[3,1,1,1,3]</v>
      </c>
      <c r="I25" s="18" t="s">
        <v>127</v>
      </c>
      <c r="J25" s="18" t="s">
        <v>128</v>
      </c>
    </row>
    <row r="26" spans="1:10" x14ac:dyDescent="0.2">
      <c r="A26" s="14">
        <v>22</v>
      </c>
      <c r="B26" s="15" t="str">
        <f t="shared" si="0"/>
        <v>[{1,2},{2,3},{3,1},{4,3},{5,2}]</v>
      </c>
      <c r="C26" s="16">
        <v>2</v>
      </c>
      <c r="D26" s="16">
        <v>3</v>
      </c>
      <c r="E26" s="16">
        <v>1</v>
      </c>
      <c r="F26" s="16">
        <v>3</v>
      </c>
      <c r="G26" s="16">
        <v>2</v>
      </c>
      <c r="H26" s="13" t="str">
        <f t="shared" si="1"/>
        <v>[2,3,1,3,2]</v>
      </c>
      <c r="I26" s="18" t="s">
        <v>129</v>
      </c>
      <c r="J26" s="18" t="s">
        <v>130</v>
      </c>
    </row>
    <row r="27" spans="1:10" x14ac:dyDescent="0.2">
      <c r="A27" s="14">
        <v>23</v>
      </c>
      <c r="B27" s="15" t="str">
        <f t="shared" si="0"/>
        <v>[{1,2},{2,1},{3,3},{4,1},{5,2}]</v>
      </c>
      <c r="C27" s="16">
        <v>2</v>
      </c>
      <c r="D27" s="16">
        <v>1</v>
      </c>
      <c r="E27" s="16">
        <v>3</v>
      </c>
      <c r="F27" s="16">
        <v>1</v>
      </c>
      <c r="G27" s="16">
        <v>2</v>
      </c>
      <c r="H27" s="13" t="str">
        <f t="shared" si="1"/>
        <v>[2,1,3,1,2]</v>
      </c>
      <c r="I27" s="18" t="s">
        <v>131</v>
      </c>
      <c r="J27" s="18" t="s">
        <v>132</v>
      </c>
    </row>
    <row r="28" spans="1:10" x14ac:dyDescent="0.2">
      <c r="A28" s="14">
        <v>24</v>
      </c>
      <c r="B28" s="15" t="str">
        <f t="shared" si="0"/>
        <v>[{1,1},{2,3},{3,1},{4,3},{5,1}]</v>
      </c>
      <c r="C28" s="16">
        <v>1</v>
      </c>
      <c r="D28" s="16">
        <v>3</v>
      </c>
      <c r="E28" s="16">
        <v>1</v>
      </c>
      <c r="F28" s="16">
        <v>3</v>
      </c>
      <c r="G28" s="16">
        <v>1</v>
      </c>
      <c r="H28" s="13" t="str">
        <f t="shared" si="1"/>
        <v>[1,3,1,3,1]</v>
      </c>
      <c r="I28" s="18" t="s">
        <v>133</v>
      </c>
      <c r="J28" s="18" t="s">
        <v>134</v>
      </c>
    </row>
    <row r="29" spans="1:10" x14ac:dyDescent="0.2">
      <c r="A29" s="14">
        <v>25</v>
      </c>
      <c r="B29" s="15" t="str">
        <f t="shared" si="0"/>
        <v>[{1,3},{2,1},{3,3},{4,1},{5,3}]</v>
      </c>
      <c r="C29" s="16">
        <v>3</v>
      </c>
      <c r="D29" s="16">
        <v>1</v>
      </c>
      <c r="E29" s="16">
        <v>3</v>
      </c>
      <c r="F29" s="16">
        <v>1</v>
      </c>
      <c r="G29" s="16">
        <v>3</v>
      </c>
      <c r="H29" s="13" t="str">
        <f t="shared" si="1"/>
        <v>[3,1,3,1,3]</v>
      </c>
      <c r="I29" s="18" t="s">
        <v>135</v>
      </c>
      <c r="J29" s="24" t="s">
        <v>136</v>
      </c>
    </row>
    <row r="30" spans="1:10" x14ac:dyDescent="0.2">
      <c r="A30" s="14">
        <v>26</v>
      </c>
      <c r="B30" s="15" t="str">
        <f t="shared" si="0"/>
        <v>[{1,3},{2,1},{3,2},{4,3},{5,1}]</v>
      </c>
      <c r="C30" s="16">
        <v>3</v>
      </c>
      <c r="D30" s="16">
        <v>1</v>
      </c>
      <c r="E30" s="16">
        <v>2</v>
      </c>
      <c r="F30" s="16">
        <v>3</v>
      </c>
      <c r="G30" s="16">
        <v>1</v>
      </c>
      <c r="H30" s="13" t="str">
        <f t="shared" si="1"/>
        <v>[3,1,2,3,1]</v>
      </c>
      <c r="I30" s="18" t="s">
        <v>137</v>
      </c>
      <c r="J30" s="24" t="s">
        <v>138</v>
      </c>
    </row>
    <row r="31" spans="1:10" x14ac:dyDescent="0.2">
      <c r="A31" s="14">
        <v>27</v>
      </c>
      <c r="B31" s="15" t="str">
        <f t="shared" si="0"/>
        <v>[{1,1},{2,3},{3,2},{4,1},{5,3}]</v>
      </c>
      <c r="C31" s="16">
        <v>1</v>
      </c>
      <c r="D31" s="16">
        <v>3</v>
      </c>
      <c r="E31" s="16">
        <v>2</v>
      </c>
      <c r="F31" s="16">
        <v>1</v>
      </c>
      <c r="G31" s="16">
        <v>3</v>
      </c>
      <c r="H31" s="13" t="str">
        <f t="shared" si="1"/>
        <v>[1,3,2,1,3]</v>
      </c>
      <c r="I31" s="18" t="s">
        <v>139</v>
      </c>
      <c r="J31" s="24" t="s">
        <v>140</v>
      </c>
    </row>
    <row r="32" spans="1:10" x14ac:dyDescent="0.2">
      <c r="A32" s="14">
        <v>28</v>
      </c>
      <c r="B32" s="15" t="str">
        <f t="shared" si="0"/>
        <v>[{1,1},{2,3},{3,2},{4,3},{5,1}]</v>
      </c>
      <c r="C32" s="16">
        <v>1</v>
      </c>
      <c r="D32" s="16">
        <v>3</v>
      </c>
      <c r="E32" s="16">
        <v>2</v>
      </c>
      <c r="F32" s="16">
        <v>3</v>
      </c>
      <c r="G32" s="16">
        <v>1</v>
      </c>
      <c r="H32" s="13" t="str">
        <f t="shared" si="1"/>
        <v>[1,3,2,3,1]</v>
      </c>
      <c r="I32" s="24" t="s">
        <v>141</v>
      </c>
      <c r="J32" s="24" t="s">
        <v>142</v>
      </c>
    </row>
    <row r="33" spans="1:10" x14ac:dyDescent="0.2">
      <c r="A33" s="14">
        <v>29</v>
      </c>
      <c r="B33" s="15" t="str">
        <f t="shared" si="0"/>
        <v>[{1,3},{2,1},{3,2},{4,1},{5,3}]</v>
      </c>
      <c r="C33" s="16">
        <v>3</v>
      </c>
      <c r="D33" s="16">
        <v>1</v>
      </c>
      <c r="E33" s="16">
        <v>2</v>
      </c>
      <c r="F33" s="16">
        <v>1</v>
      </c>
      <c r="G33" s="16">
        <v>3</v>
      </c>
      <c r="H33" s="13" t="str">
        <f t="shared" si="1"/>
        <v>[3,1,2,1,3]</v>
      </c>
      <c r="I33" s="18" t="s">
        <v>143</v>
      </c>
      <c r="J33" s="24" t="s">
        <v>144</v>
      </c>
    </row>
    <row r="34" spans="1:10" x14ac:dyDescent="0.2">
      <c r="A34" s="14">
        <v>30</v>
      </c>
      <c r="B34" s="15" t="str">
        <f t="shared" si="0"/>
        <v>[{1,3},{2,2},{3,1},{4,1},{5,2}]</v>
      </c>
      <c r="C34" s="16">
        <v>3</v>
      </c>
      <c r="D34" s="16">
        <v>2</v>
      </c>
      <c r="E34" s="16">
        <v>1</v>
      </c>
      <c r="F34" s="16">
        <v>1</v>
      </c>
      <c r="G34" s="16">
        <v>2</v>
      </c>
      <c r="H34" s="13" t="str">
        <f t="shared" si="1"/>
        <v>[3,2,1,1,2]</v>
      </c>
      <c r="I34" s="25" t="s">
        <v>145</v>
      </c>
      <c r="J34" s="25" t="s">
        <v>146</v>
      </c>
    </row>
    <row r="35" spans="1:10" x14ac:dyDescent="0.2">
      <c r="A35" s="14">
        <v>31</v>
      </c>
      <c r="B35" s="15" t="str">
        <f t="shared" ref="B35:B98" si="2">"[{1,"&amp;C35&amp;"},{2,"&amp;D35&amp;"},{3,"&amp;E35&amp;"},{4,"&amp;F35&amp;"},{5,"&amp;G35&amp;"}]"</f>
        <v>[{1,1},{2,2},{3,3},{4,3},{5,2}]</v>
      </c>
      <c r="C35" s="16">
        <v>1</v>
      </c>
      <c r="D35" s="16">
        <v>2</v>
      </c>
      <c r="E35" s="16">
        <v>3</v>
      </c>
      <c r="F35" s="16">
        <v>3</v>
      </c>
      <c r="G35" s="16">
        <v>2</v>
      </c>
      <c r="H35" s="13" t="str">
        <f t="shared" si="1"/>
        <v>[1,2,3,3,2]</v>
      </c>
      <c r="I35" s="18" t="s">
        <v>147</v>
      </c>
      <c r="J35" s="18" t="s">
        <v>148</v>
      </c>
    </row>
    <row r="36" spans="1:10" x14ac:dyDescent="0.2">
      <c r="A36" s="14">
        <v>32</v>
      </c>
      <c r="B36" s="15" t="str">
        <f t="shared" si="2"/>
        <v>[{1,1},{2,1},{3,3},{4,3},{5,3}]</v>
      </c>
      <c r="C36" s="16">
        <v>1</v>
      </c>
      <c r="D36" s="16">
        <v>1</v>
      </c>
      <c r="E36" s="16">
        <v>3</v>
      </c>
      <c r="F36" s="16">
        <v>3</v>
      </c>
      <c r="G36" s="16">
        <v>3</v>
      </c>
      <c r="H36" s="13" t="str">
        <f t="shared" si="1"/>
        <v>[1,1,3,3,3]</v>
      </c>
      <c r="I36" s="18" t="s">
        <v>149</v>
      </c>
      <c r="J36" s="18" t="s">
        <v>150</v>
      </c>
    </row>
    <row r="37" spans="1:10" x14ac:dyDescent="0.2">
      <c r="A37" s="14">
        <v>33</v>
      </c>
      <c r="B37" s="15" t="str">
        <f t="shared" si="2"/>
        <v>[{1,3},{2,3},{3,1},{4,1},{5,1}]</v>
      </c>
      <c r="C37" s="16">
        <v>3</v>
      </c>
      <c r="D37" s="16">
        <v>3</v>
      </c>
      <c r="E37" s="16">
        <v>1</v>
      </c>
      <c r="F37" s="16">
        <v>1</v>
      </c>
      <c r="G37" s="16">
        <v>1</v>
      </c>
      <c r="H37" s="13" t="str">
        <f t="shared" si="1"/>
        <v>[3,3,1,1,1]</v>
      </c>
      <c r="I37" s="18" t="s">
        <v>151</v>
      </c>
      <c r="J37" s="18" t="s">
        <v>152</v>
      </c>
    </row>
    <row r="38" spans="1:10" x14ac:dyDescent="0.2">
      <c r="A38" s="14">
        <v>34</v>
      </c>
      <c r="B38" s="15" t="str">
        <f t="shared" si="2"/>
        <v>[{1,2},{2,1},{3,3},{4,2},{5,3}]</v>
      </c>
      <c r="C38" s="16">
        <v>2</v>
      </c>
      <c r="D38" s="16">
        <v>1</v>
      </c>
      <c r="E38" s="16">
        <v>3</v>
      </c>
      <c r="F38" s="16">
        <v>2</v>
      </c>
      <c r="G38" s="16">
        <v>3</v>
      </c>
      <c r="H38" s="13" t="str">
        <f t="shared" si="1"/>
        <v>[2,1,3,2,3]</v>
      </c>
      <c r="I38" s="18" t="s">
        <v>153</v>
      </c>
      <c r="J38" s="24" t="s">
        <v>154</v>
      </c>
    </row>
    <row r="39" spans="1:10" x14ac:dyDescent="0.2">
      <c r="A39" s="14">
        <v>35</v>
      </c>
      <c r="B39" s="15" t="str">
        <f t="shared" si="2"/>
        <v>[{1,2},{2,3},{3,1},{4,2},{5,1}]</v>
      </c>
      <c r="C39" s="16">
        <v>2</v>
      </c>
      <c r="D39" s="16">
        <v>3</v>
      </c>
      <c r="E39" s="16">
        <v>1</v>
      </c>
      <c r="F39" s="16">
        <v>2</v>
      </c>
      <c r="G39" s="16">
        <v>1</v>
      </c>
      <c r="H39" s="13" t="str">
        <f t="shared" si="1"/>
        <v>[2,3,1,2,1]</v>
      </c>
      <c r="I39" s="18" t="s">
        <v>155</v>
      </c>
      <c r="J39" s="24" t="s">
        <v>156</v>
      </c>
    </row>
    <row r="40" spans="1:10" x14ac:dyDescent="0.2">
      <c r="A40" s="14">
        <v>36</v>
      </c>
      <c r="B40" s="15" t="str">
        <f t="shared" si="2"/>
        <v>[{1,1},{2,2},{3,1},{4,2},{5,3}]</v>
      </c>
      <c r="C40" s="16">
        <v>1</v>
      </c>
      <c r="D40" s="16">
        <v>2</v>
      </c>
      <c r="E40" s="16">
        <v>1</v>
      </c>
      <c r="F40" s="16">
        <v>2</v>
      </c>
      <c r="G40" s="16">
        <v>3</v>
      </c>
      <c r="H40" s="13" t="str">
        <f t="shared" si="1"/>
        <v>[1,2,1,2,3]</v>
      </c>
      <c r="I40" s="18" t="s">
        <v>157</v>
      </c>
      <c r="J40" s="24" t="s">
        <v>158</v>
      </c>
    </row>
    <row r="41" spans="1:10" x14ac:dyDescent="0.2">
      <c r="A41" s="14">
        <v>37</v>
      </c>
      <c r="B41" s="15" t="str">
        <f t="shared" si="2"/>
        <v>[{1,3},{2,2},{3,3},{4,2},{5,1}]</v>
      </c>
      <c r="C41" s="16">
        <v>3</v>
      </c>
      <c r="D41" s="16">
        <v>2</v>
      </c>
      <c r="E41" s="16">
        <v>3</v>
      </c>
      <c r="F41" s="16">
        <v>2</v>
      </c>
      <c r="G41" s="16">
        <v>1</v>
      </c>
      <c r="H41" s="13" t="str">
        <f t="shared" si="1"/>
        <v>[3,2,3,2,1]</v>
      </c>
      <c r="I41" s="24" t="s">
        <v>159</v>
      </c>
      <c r="J41" s="24" t="s">
        <v>160</v>
      </c>
    </row>
    <row r="42" spans="1:10" x14ac:dyDescent="0.2">
      <c r="A42" s="14">
        <v>38</v>
      </c>
      <c r="B42" s="15" t="str">
        <f t="shared" si="2"/>
        <v>[{1,2},{2,3},{3,3},{4,1},{5,1}]</v>
      </c>
      <c r="C42" s="16">
        <v>2</v>
      </c>
      <c r="D42" s="16">
        <v>3</v>
      </c>
      <c r="E42" s="16">
        <v>3</v>
      </c>
      <c r="F42" s="16">
        <v>1</v>
      </c>
      <c r="G42" s="16">
        <v>1</v>
      </c>
      <c r="H42" s="13" t="str">
        <f t="shared" si="1"/>
        <v>[2,3,3,1,1]</v>
      </c>
      <c r="I42" s="18" t="s">
        <v>161</v>
      </c>
      <c r="J42" s="24" t="s">
        <v>162</v>
      </c>
    </row>
    <row r="43" spans="1:10" x14ac:dyDescent="0.2">
      <c r="A43" s="14">
        <v>39</v>
      </c>
      <c r="B43" s="15" t="str">
        <f t="shared" si="2"/>
        <v>[{1,1},{2,1},{3,2},{4,2},{5,3}]</v>
      </c>
      <c r="C43" s="16">
        <v>1</v>
      </c>
      <c r="D43" s="16">
        <v>1</v>
      </c>
      <c r="E43" s="16">
        <v>2</v>
      </c>
      <c r="F43" s="16">
        <v>2</v>
      </c>
      <c r="G43" s="16">
        <v>3</v>
      </c>
      <c r="H43" s="13" t="str">
        <f t="shared" si="1"/>
        <v>[1,1,2,2,3]</v>
      </c>
      <c r="I43" s="18" t="s">
        <v>163</v>
      </c>
      <c r="J43" s="18" t="s">
        <v>164</v>
      </c>
    </row>
    <row r="44" spans="1:10" x14ac:dyDescent="0.2">
      <c r="A44" s="14">
        <v>40</v>
      </c>
      <c r="B44" s="15" t="str">
        <f t="shared" si="2"/>
        <v>[{1,3},{2,3},{3,2},{4,2},{5,1}]</v>
      </c>
      <c r="C44" s="16">
        <v>3</v>
      </c>
      <c r="D44" s="16">
        <v>3</v>
      </c>
      <c r="E44" s="16">
        <v>2</v>
      </c>
      <c r="F44" s="16">
        <v>2</v>
      </c>
      <c r="G44" s="16">
        <v>1</v>
      </c>
      <c r="H44" s="13" t="str">
        <f t="shared" si="1"/>
        <v>[3,3,2,2,1]</v>
      </c>
      <c r="I44" s="25" t="s">
        <v>165</v>
      </c>
      <c r="J44" s="25" t="s">
        <v>166</v>
      </c>
    </row>
    <row r="45" spans="1:10" x14ac:dyDescent="0.2">
      <c r="A45" s="14">
        <v>41</v>
      </c>
      <c r="B45" s="15" t="str">
        <f t="shared" si="2"/>
        <v>[{1,3},{2,1},{3,1},{4,1},{5,1}]</v>
      </c>
      <c r="C45" s="16">
        <v>3</v>
      </c>
      <c r="D45" s="16">
        <v>1</v>
      </c>
      <c r="E45" s="16">
        <v>1</v>
      </c>
      <c r="F45" s="16">
        <v>1</v>
      </c>
      <c r="G45" s="16">
        <v>1</v>
      </c>
      <c r="H45" s="13" t="str">
        <f t="shared" si="1"/>
        <v>[3,1,1,1,1]</v>
      </c>
      <c r="I45" s="18" t="s">
        <v>167</v>
      </c>
      <c r="J45" s="18" t="s">
        <v>147</v>
      </c>
    </row>
    <row r="46" spans="1:10" x14ac:dyDescent="0.2">
      <c r="A46" s="14">
        <v>42</v>
      </c>
      <c r="B46" s="15" t="str">
        <f t="shared" si="2"/>
        <v>[{1,1},{2,3},{3,3},{4,3},{5,3}]</v>
      </c>
      <c r="C46" s="16">
        <v>1</v>
      </c>
      <c r="D46" s="16">
        <v>3</v>
      </c>
      <c r="E46" s="16">
        <v>3</v>
      </c>
      <c r="F46" s="16">
        <v>3</v>
      </c>
      <c r="G46" s="16">
        <v>3</v>
      </c>
      <c r="H46" s="13" t="str">
        <f t="shared" si="1"/>
        <v>[1,3,3,3,3]</v>
      </c>
      <c r="I46" s="18" t="s">
        <v>168</v>
      </c>
      <c r="J46" s="18" t="s">
        <v>169</v>
      </c>
    </row>
    <row r="47" spans="1:10" x14ac:dyDescent="0.2">
      <c r="A47" s="14">
        <v>43</v>
      </c>
      <c r="B47" s="15" t="str">
        <f t="shared" si="2"/>
        <v>[{1,3},{2,3},{3,3},{4,3},{5,1}]</v>
      </c>
      <c r="C47" s="16">
        <v>3</v>
      </c>
      <c r="D47" s="16">
        <v>3</v>
      </c>
      <c r="E47" s="16">
        <v>3</v>
      </c>
      <c r="F47" s="16">
        <v>3</v>
      </c>
      <c r="G47" s="16">
        <v>1</v>
      </c>
      <c r="H47" s="13" t="str">
        <f t="shared" si="1"/>
        <v>[3,3,3,3,1]</v>
      </c>
      <c r="I47" s="18" t="s">
        <v>170</v>
      </c>
      <c r="J47" s="24" t="s">
        <v>171</v>
      </c>
    </row>
    <row r="48" spans="1:10" x14ac:dyDescent="0.2">
      <c r="A48" s="14">
        <v>44</v>
      </c>
      <c r="B48" s="15" t="str">
        <f t="shared" si="2"/>
        <v>[{1,1},{2,1},{3,1},{4,1},{5,3}]</v>
      </c>
      <c r="C48" s="16">
        <v>1</v>
      </c>
      <c r="D48" s="16">
        <v>1</v>
      </c>
      <c r="E48" s="16">
        <v>1</v>
      </c>
      <c r="F48" s="16">
        <v>1</v>
      </c>
      <c r="G48" s="16">
        <v>3</v>
      </c>
      <c r="H48" s="13" t="str">
        <f t="shared" si="1"/>
        <v>[1,1,1,1,3]</v>
      </c>
      <c r="I48" s="18" t="s">
        <v>172</v>
      </c>
      <c r="J48" s="24" t="s">
        <v>173</v>
      </c>
    </row>
    <row r="49" spans="1:10" x14ac:dyDescent="0.2">
      <c r="A49" s="14">
        <v>45</v>
      </c>
      <c r="B49" s="15" t="str">
        <f t="shared" si="2"/>
        <v>[{1,2},{2,1},{3,2},{4,1},{5,2}]</v>
      </c>
      <c r="C49" s="16">
        <v>2</v>
      </c>
      <c r="D49" s="16">
        <v>1</v>
      </c>
      <c r="E49" s="16">
        <v>2</v>
      </c>
      <c r="F49" s="16">
        <v>1</v>
      </c>
      <c r="G49" s="16">
        <v>2</v>
      </c>
      <c r="H49" s="13" t="str">
        <f t="shared" si="1"/>
        <v>[2,1,2,1,2]</v>
      </c>
      <c r="I49" s="18" t="s">
        <v>174</v>
      </c>
      <c r="J49" s="24" t="s">
        <v>175</v>
      </c>
    </row>
    <row r="50" spans="1:10" x14ac:dyDescent="0.2">
      <c r="A50" s="14">
        <v>46</v>
      </c>
      <c r="B50" s="15" t="str">
        <f t="shared" si="2"/>
        <v>[{1,2},{2,3},{3,2},{4,3},{5,2}]</v>
      </c>
      <c r="C50" s="16">
        <v>2</v>
      </c>
      <c r="D50" s="16">
        <v>3</v>
      </c>
      <c r="E50" s="16">
        <v>2</v>
      </c>
      <c r="F50" s="16">
        <v>3</v>
      </c>
      <c r="G50" s="16">
        <v>2</v>
      </c>
      <c r="H50" s="13" t="str">
        <f t="shared" si="1"/>
        <v>[2,3,2,3,2]</v>
      </c>
      <c r="I50" s="24" t="s">
        <v>176</v>
      </c>
      <c r="J50" s="24" t="s">
        <v>177</v>
      </c>
    </row>
    <row r="51" spans="1:10" x14ac:dyDescent="0.2">
      <c r="A51" s="14">
        <v>47</v>
      </c>
      <c r="B51" s="15" t="str">
        <f t="shared" si="2"/>
        <v>[{1,1},{2,2},{3,3},{4,3},{5,3}]</v>
      </c>
      <c r="C51" s="16">
        <v>1</v>
      </c>
      <c r="D51" s="16">
        <v>2</v>
      </c>
      <c r="E51" s="16">
        <v>3</v>
      </c>
      <c r="F51" s="16">
        <v>3</v>
      </c>
      <c r="G51" s="16">
        <v>3</v>
      </c>
      <c r="H51" s="13" t="str">
        <f t="shared" si="1"/>
        <v>[1,2,3,3,3]</v>
      </c>
      <c r="I51" s="18" t="s">
        <v>178</v>
      </c>
      <c r="J51" s="24" t="s">
        <v>179</v>
      </c>
    </row>
    <row r="52" spans="1:10" x14ac:dyDescent="0.2">
      <c r="A52" s="14">
        <v>48</v>
      </c>
      <c r="B52" s="15" t="str">
        <f t="shared" si="2"/>
        <v>[{1,3},{2,2},{3,1},{4,1},{5,1}]</v>
      </c>
      <c r="C52" s="16">
        <v>3</v>
      </c>
      <c r="D52" s="16">
        <v>2</v>
      </c>
      <c r="E52" s="16">
        <v>1</v>
      </c>
      <c r="F52" s="16">
        <v>1</v>
      </c>
      <c r="G52" s="16">
        <v>1</v>
      </c>
      <c r="H52" s="13" t="str">
        <f t="shared" si="1"/>
        <v>[3,2,1,1,1]</v>
      </c>
      <c r="I52" s="18" t="s">
        <v>180</v>
      </c>
      <c r="J52" s="18" t="s">
        <v>181</v>
      </c>
    </row>
    <row r="53" spans="1:10" x14ac:dyDescent="0.2">
      <c r="A53" s="14">
        <v>49</v>
      </c>
      <c r="B53" s="15" t="str">
        <f t="shared" si="2"/>
        <v>[{1,1},{2,2},{3,2},{4,2},{5,2}]</v>
      </c>
      <c r="C53" s="16">
        <v>1</v>
      </c>
      <c r="D53" s="16">
        <v>2</v>
      </c>
      <c r="E53" s="16">
        <v>2</v>
      </c>
      <c r="F53" s="16">
        <v>2</v>
      </c>
      <c r="G53" s="16">
        <v>2</v>
      </c>
      <c r="H53" s="13" t="str">
        <f t="shared" si="1"/>
        <v>[1,2,2,2,2]</v>
      </c>
      <c r="I53" s="18" t="s">
        <v>182</v>
      </c>
      <c r="J53" s="18" t="s">
        <v>183</v>
      </c>
    </row>
    <row r="54" spans="1:10" x14ac:dyDescent="0.2">
      <c r="A54" s="14">
        <v>50</v>
      </c>
      <c r="B54" s="15" t="str">
        <f t="shared" si="2"/>
        <v>[{1,3},{2,2},{3,2},{4,2},{5,2}]</v>
      </c>
      <c r="C54" s="16">
        <v>3</v>
      </c>
      <c r="D54" s="16">
        <v>2</v>
      </c>
      <c r="E54" s="16">
        <v>2</v>
      </c>
      <c r="F54" s="16">
        <v>2</v>
      </c>
      <c r="G54" s="16">
        <v>2</v>
      </c>
      <c r="H54" s="13" t="str">
        <f t="shared" si="1"/>
        <v>[3,2,2,2,2]</v>
      </c>
      <c r="I54" s="26" t="s">
        <v>184</v>
      </c>
      <c r="J54" s="26" t="s">
        <v>185</v>
      </c>
    </row>
    <row r="55" spans="1:10" x14ac:dyDescent="0.2">
      <c r="A55" s="14">
        <v>51</v>
      </c>
      <c r="B55" s="15" t="str">
        <f t="shared" si="2"/>
        <v>[{1,1},{2,1},{3,1},{4,1},{5,2}]</v>
      </c>
      <c r="C55" s="16">
        <v>1</v>
      </c>
      <c r="D55" s="16">
        <v>1</v>
      </c>
      <c r="E55" s="16">
        <v>1</v>
      </c>
      <c r="F55" s="16">
        <v>1</v>
      </c>
      <c r="G55" s="16">
        <v>2</v>
      </c>
      <c r="H55" s="13" t="str">
        <f t="shared" si="1"/>
        <v>[1,1,1,1,2]</v>
      </c>
      <c r="I55" s="20" t="s">
        <v>186</v>
      </c>
      <c r="J55" s="20" t="s">
        <v>187</v>
      </c>
    </row>
    <row r="56" spans="1:10" x14ac:dyDescent="0.2">
      <c r="A56" s="14">
        <v>52</v>
      </c>
      <c r="B56" s="15" t="str">
        <f t="shared" si="2"/>
        <v>[{1,1},{2,1},{3,1},{4,2},{5,2}]</v>
      </c>
      <c r="C56" s="16">
        <v>1</v>
      </c>
      <c r="D56" s="16">
        <v>1</v>
      </c>
      <c r="E56" s="16">
        <v>1</v>
      </c>
      <c r="F56" s="16">
        <v>2</v>
      </c>
      <c r="G56" s="16">
        <v>2</v>
      </c>
      <c r="H56" s="13" t="str">
        <f t="shared" si="1"/>
        <v>[1,1,1,2,2]</v>
      </c>
      <c r="I56" s="21" t="s">
        <v>188</v>
      </c>
      <c r="J56" s="21" t="s">
        <v>189</v>
      </c>
    </row>
    <row r="57" spans="1:10" x14ac:dyDescent="0.2">
      <c r="A57" s="14">
        <v>53</v>
      </c>
      <c r="B57" s="15" t="str">
        <f t="shared" si="2"/>
        <v>[{1,1},{2,1},{3,1},{4,2},{5,3}]</v>
      </c>
      <c r="C57" s="16">
        <v>1</v>
      </c>
      <c r="D57" s="16">
        <v>1</v>
      </c>
      <c r="E57" s="16">
        <v>1</v>
      </c>
      <c r="F57" s="16">
        <v>2</v>
      </c>
      <c r="G57" s="16">
        <v>3</v>
      </c>
      <c r="H57" s="13" t="str">
        <f t="shared" si="1"/>
        <v>[1,1,1,2,3]</v>
      </c>
      <c r="I57" s="20" t="s">
        <v>190</v>
      </c>
      <c r="J57" s="20" t="s">
        <v>191</v>
      </c>
    </row>
    <row r="58" spans="1:10" x14ac:dyDescent="0.2">
      <c r="A58" s="14">
        <v>54</v>
      </c>
      <c r="B58" s="15" t="str">
        <f t="shared" si="2"/>
        <v>[{1,1},{2,1},{3,2},{4,1},{5,1}]</v>
      </c>
      <c r="C58" s="16">
        <v>1</v>
      </c>
      <c r="D58" s="16">
        <v>1</v>
      </c>
      <c r="E58" s="16">
        <v>2</v>
      </c>
      <c r="F58" s="16">
        <v>1</v>
      </c>
      <c r="G58" s="16">
        <v>1</v>
      </c>
      <c r="H58" s="13" t="str">
        <f t="shared" si="1"/>
        <v>[1,1,2,1,1]</v>
      </c>
      <c r="I58" s="20" t="s">
        <v>192</v>
      </c>
      <c r="J58" s="20" t="s">
        <v>193</v>
      </c>
    </row>
    <row r="59" spans="1:10" x14ac:dyDescent="0.2">
      <c r="A59" s="14">
        <v>55</v>
      </c>
      <c r="B59" s="15" t="str">
        <f t="shared" si="2"/>
        <v>[{1,1},{2,1},{3,2},{4,2},{5,1}]</v>
      </c>
      <c r="C59" s="16">
        <v>1</v>
      </c>
      <c r="D59" s="16">
        <v>1</v>
      </c>
      <c r="E59" s="16">
        <v>2</v>
      </c>
      <c r="F59" s="16">
        <v>2</v>
      </c>
      <c r="G59" s="16">
        <v>1</v>
      </c>
      <c r="H59" s="13" t="str">
        <f t="shared" si="1"/>
        <v>[1,1,2,2,1]</v>
      </c>
      <c r="I59" s="20" t="s">
        <v>194</v>
      </c>
      <c r="J59" s="20" t="s">
        <v>195</v>
      </c>
    </row>
    <row r="60" spans="1:10" x14ac:dyDescent="0.2">
      <c r="A60" s="14">
        <v>56</v>
      </c>
      <c r="B60" s="15" t="str">
        <f t="shared" si="2"/>
        <v>[{1,1},{2,1},{3,2},{4,2},{5,2}]</v>
      </c>
      <c r="C60" s="16">
        <v>1</v>
      </c>
      <c r="D60" s="16">
        <v>1</v>
      </c>
      <c r="E60" s="16">
        <v>2</v>
      </c>
      <c r="F60" s="16">
        <v>2</v>
      </c>
      <c r="G60" s="16">
        <v>2</v>
      </c>
      <c r="H60" s="13" t="str">
        <f t="shared" si="1"/>
        <v>[1,1,2,2,2]</v>
      </c>
      <c r="I60" s="21" t="s">
        <v>196</v>
      </c>
      <c r="J60" s="21" t="s">
        <v>197</v>
      </c>
    </row>
    <row r="61" spans="1:10" x14ac:dyDescent="0.2">
      <c r="A61" s="14">
        <v>57</v>
      </c>
      <c r="B61" s="15" t="str">
        <f t="shared" si="2"/>
        <v>[{1,1},{2,1},{3,2},{4,3},{5,2}]</v>
      </c>
      <c r="C61" s="16">
        <v>1</v>
      </c>
      <c r="D61" s="16">
        <v>1</v>
      </c>
      <c r="E61" s="16">
        <v>2</v>
      </c>
      <c r="F61" s="16">
        <v>3</v>
      </c>
      <c r="G61" s="16">
        <v>2</v>
      </c>
      <c r="H61" s="13" t="str">
        <f t="shared" si="1"/>
        <v>[1,1,2,3,2]</v>
      </c>
      <c r="I61" s="20" t="s">
        <v>198</v>
      </c>
      <c r="J61" s="20" t="s">
        <v>199</v>
      </c>
    </row>
    <row r="62" spans="1:10" x14ac:dyDescent="0.2">
      <c r="A62" s="14">
        <v>58</v>
      </c>
      <c r="B62" s="15" t="str">
        <f t="shared" si="2"/>
        <v>[{1,1},{2,2},{3,1},{4,1},{5,1}]</v>
      </c>
      <c r="C62" s="16">
        <v>1</v>
      </c>
      <c r="D62" s="16">
        <v>2</v>
      </c>
      <c r="E62" s="16">
        <v>1</v>
      </c>
      <c r="F62" s="16">
        <v>1</v>
      </c>
      <c r="G62" s="16">
        <v>1</v>
      </c>
      <c r="H62" s="13" t="str">
        <f t="shared" si="1"/>
        <v>[1,2,1,1,1]</v>
      </c>
      <c r="I62" s="20" t="s">
        <v>200</v>
      </c>
      <c r="J62" s="20" t="s">
        <v>201</v>
      </c>
    </row>
    <row r="63" spans="1:10" x14ac:dyDescent="0.2">
      <c r="A63" s="14">
        <v>59</v>
      </c>
      <c r="B63" s="15" t="str">
        <f t="shared" si="2"/>
        <v>[{1,1},{2,2},{3,1},{4,2},{5,2}]</v>
      </c>
      <c r="C63" s="16">
        <v>1</v>
      </c>
      <c r="D63" s="16">
        <v>2</v>
      </c>
      <c r="E63" s="16">
        <v>1</v>
      </c>
      <c r="F63" s="16">
        <v>2</v>
      </c>
      <c r="G63" s="16">
        <v>2</v>
      </c>
      <c r="H63" s="13" t="str">
        <f t="shared" si="1"/>
        <v>[1,2,1,2,2]</v>
      </c>
      <c r="I63" s="20" t="s">
        <v>202</v>
      </c>
      <c r="J63" s="20" t="s">
        <v>203</v>
      </c>
    </row>
    <row r="64" spans="1:10" x14ac:dyDescent="0.2">
      <c r="A64" s="14">
        <v>60</v>
      </c>
      <c r="B64" s="15" t="str">
        <f t="shared" si="2"/>
        <v>[{1,3},{2,1},{3,2},{4,1},{5,2}]</v>
      </c>
      <c r="C64" s="16">
        <v>3</v>
      </c>
      <c r="D64" s="16">
        <v>1</v>
      </c>
      <c r="E64" s="16">
        <v>2</v>
      </c>
      <c r="F64" s="16">
        <v>1</v>
      </c>
      <c r="G64" s="16">
        <v>2</v>
      </c>
      <c r="H64" s="13" t="str">
        <f t="shared" si="1"/>
        <v>[3,1,2,1,2]</v>
      </c>
      <c r="I64" s="25" t="s">
        <v>204</v>
      </c>
      <c r="J64" s="25" t="s">
        <v>205</v>
      </c>
    </row>
    <row r="65" spans="1:10" x14ac:dyDescent="0.2">
      <c r="A65" s="14">
        <v>61</v>
      </c>
      <c r="B65" s="15" t="str">
        <f t="shared" si="2"/>
        <v>[{1,1},{2,3},{3,2},{4,3},{5,2}]</v>
      </c>
      <c r="C65" s="16">
        <v>1</v>
      </c>
      <c r="D65" s="16">
        <v>3</v>
      </c>
      <c r="E65" s="16">
        <v>2</v>
      </c>
      <c r="F65" s="16">
        <v>3</v>
      </c>
      <c r="G65" s="16">
        <v>2</v>
      </c>
      <c r="H65" s="13" t="str">
        <f t="shared" si="1"/>
        <v>[1,3,2,3,2]</v>
      </c>
      <c r="I65" s="20" t="s">
        <v>206</v>
      </c>
      <c r="J65" s="20" t="s">
        <v>207</v>
      </c>
    </row>
    <row r="66" spans="1:10" x14ac:dyDescent="0.2">
      <c r="A66" s="14">
        <v>62</v>
      </c>
      <c r="B66" s="15" t="str">
        <f t="shared" si="2"/>
        <v>[{1,1},{2,2},{3,1},{4,3},{5,1}]</v>
      </c>
      <c r="C66" s="16">
        <v>1</v>
      </c>
      <c r="D66" s="16">
        <v>2</v>
      </c>
      <c r="E66" s="16">
        <v>1</v>
      </c>
      <c r="F66" s="16">
        <v>3</v>
      </c>
      <c r="G66" s="16">
        <v>1</v>
      </c>
      <c r="H66" s="13" t="str">
        <f t="shared" si="1"/>
        <v>[1,2,1,3,1]</v>
      </c>
      <c r="I66" s="20" t="s">
        <v>208</v>
      </c>
      <c r="J66" s="21" t="s">
        <v>209</v>
      </c>
    </row>
    <row r="67" spans="1:10" x14ac:dyDescent="0.2">
      <c r="A67" s="14">
        <v>63</v>
      </c>
      <c r="B67" s="15" t="str">
        <f t="shared" si="2"/>
        <v>[{1,3},{2,2},{3,3},{4,1},{5,3}]</v>
      </c>
      <c r="C67" s="16">
        <v>3</v>
      </c>
      <c r="D67" s="16">
        <v>2</v>
      </c>
      <c r="E67" s="16">
        <v>3</v>
      </c>
      <c r="F67" s="16">
        <v>1</v>
      </c>
      <c r="G67" s="16">
        <v>3</v>
      </c>
      <c r="H67" s="13" t="str">
        <f t="shared" si="1"/>
        <v>[3,2,3,1,3]</v>
      </c>
      <c r="I67" s="20" t="s">
        <v>210</v>
      </c>
      <c r="J67" s="21" t="s">
        <v>211</v>
      </c>
    </row>
    <row r="68" spans="1:10" x14ac:dyDescent="0.2">
      <c r="A68" s="14">
        <v>64</v>
      </c>
      <c r="B68" s="15" t="str">
        <f t="shared" si="2"/>
        <v>[{1,1},{2,2},{3,2},{4,2},{5,3}]</v>
      </c>
      <c r="C68" s="16">
        <v>1</v>
      </c>
      <c r="D68" s="16">
        <v>2</v>
      </c>
      <c r="E68" s="16">
        <v>2</v>
      </c>
      <c r="F68" s="16">
        <v>2</v>
      </c>
      <c r="G68" s="16">
        <v>3</v>
      </c>
      <c r="H68" s="13" t="str">
        <f t="shared" si="1"/>
        <v>[1,2,2,2,3]</v>
      </c>
      <c r="I68" s="20" t="s">
        <v>212</v>
      </c>
      <c r="J68" s="20" t="s">
        <v>213</v>
      </c>
    </row>
    <row r="69" spans="1:10" x14ac:dyDescent="0.2">
      <c r="A69" s="14">
        <v>65</v>
      </c>
      <c r="B69" s="15" t="str">
        <f t="shared" si="2"/>
        <v>[{1,3},{2,2},{3,2},{4,2},{5,1}]</v>
      </c>
      <c r="C69" s="16">
        <v>3</v>
      </c>
      <c r="D69" s="16">
        <v>2</v>
      </c>
      <c r="E69" s="16">
        <v>2</v>
      </c>
      <c r="F69" s="16">
        <v>2</v>
      </c>
      <c r="G69" s="16">
        <v>1</v>
      </c>
      <c r="H69" s="13" t="str">
        <f t="shared" si="1"/>
        <v>[3,2,2,2,1]</v>
      </c>
      <c r="I69" s="20" t="s">
        <v>214</v>
      </c>
      <c r="J69" s="21" t="s">
        <v>215</v>
      </c>
    </row>
    <row r="70" spans="1:10" x14ac:dyDescent="0.2">
      <c r="A70" s="14">
        <v>66</v>
      </c>
      <c r="B70" s="15" t="str">
        <f t="shared" si="2"/>
        <v>[{1,1},{2,2},{3,2},{4,3},{5,3}]</v>
      </c>
      <c r="C70" s="16">
        <v>1</v>
      </c>
      <c r="D70" s="16">
        <v>2</v>
      </c>
      <c r="E70" s="16">
        <v>2</v>
      </c>
      <c r="F70" s="16">
        <v>3</v>
      </c>
      <c r="G70" s="16">
        <v>3</v>
      </c>
      <c r="H70" s="13" t="str">
        <f t="shared" ref="H70:H104" si="3">"["&amp;C70&amp;","&amp;D70&amp;","&amp;E70&amp;","&amp;F70&amp;","&amp;G70&amp;"]"</f>
        <v>[1,2,2,3,3]</v>
      </c>
      <c r="I70" s="20" t="s">
        <v>216</v>
      </c>
      <c r="J70" s="20" t="s">
        <v>217</v>
      </c>
    </row>
    <row r="71" spans="1:10" x14ac:dyDescent="0.2">
      <c r="A71" s="14">
        <v>67</v>
      </c>
      <c r="B71" s="15" t="str">
        <f t="shared" si="2"/>
        <v>[{1,2},{2,1},{3,1},{4,1},{5,1}]</v>
      </c>
      <c r="C71" s="16">
        <v>2</v>
      </c>
      <c r="D71" s="16">
        <v>1</v>
      </c>
      <c r="E71" s="16">
        <v>1</v>
      </c>
      <c r="F71" s="16">
        <v>1</v>
      </c>
      <c r="G71" s="16">
        <v>1</v>
      </c>
      <c r="H71" s="13" t="str">
        <f t="shared" si="3"/>
        <v>[2,1,1,1,1]</v>
      </c>
      <c r="I71" s="20" t="s">
        <v>218</v>
      </c>
      <c r="J71" s="20" t="s">
        <v>219</v>
      </c>
    </row>
    <row r="72" spans="1:10" x14ac:dyDescent="0.2">
      <c r="A72" s="14">
        <v>68</v>
      </c>
      <c r="B72" s="15" t="str">
        <f t="shared" si="2"/>
        <v>[{1,2},{2,1},{3,1},{4,2},{5,2}]</v>
      </c>
      <c r="C72" s="16">
        <v>2</v>
      </c>
      <c r="D72" s="16">
        <v>1</v>
      </c>
      <c r="E72" s="16">
        <v>1</v>
      </c>
      <c r="F72" s="16">
        <v>2</v>
      </c>
      <c r="G72" s="16">
        <v>2</v>
      </c>
      <c r="H72" s="13" t="str">
        <f t="shared" si="3"/>
        <v>[2,1,1,2,2]</v>
      </c>
      <c r="I72" s="20" t="s">
        <v>220</v>
      </c>
      <c r="J72" s="20" t="s">
        <v>221</v>
      </c>
    </row>
    <row r="73" spans="1:10" x14ac:dyDescent="0.2">
      <c r="A73" s="14">
        <v>69</v>
      </c>
      <c r="B73" s="15" t="str">
        <f t="shared" si="2"/>
        <v>[{1,2},{2,1},{3,1},{4,2},{5,3}]</v>
      </c>
      <c r="C73" s="16">
        <v>2</v>
      </c>
      <c r="D73" s="16">
        <v>1</v>
      </c>
      <c r="E73" s="16">
        <v>1</v>
      </c>
      <c r="F73" s="16">
        <v>2</v>
      </c>
      <c r="G73" s="16">
        <v>3</v>
      </c>
      <c r="H73" s="13" t="str">
        <f t="shared" si="3"/>
        <v>[2,1,1,2,3]</v>
      </c>
      <c r="I73" s="20" t="s">
        <v>222</v>
      </c>
      <c r="J73" s="21" t="s">
        <v>223</v>
      </c>
    </row>
    <row r="74" spans="1:10" x14ac:dyDescent="0.2">
      <c r="A74" s="14">
        <v>70</v>
      </c>
      <c r="B74" s="15" t="str">
        <f t="shared" si="2"/>
        <v>[{1,1},{2,2},{3,2},{4,1},{5,2}]</v>
      </c>
      <c r="C74" s="16">
        <v>1</v>
      </c>
      <c r="D74" s="16">
        <v>2</v>
      </c>
      <c r="E74" s="16">
        <v>2</v>
      </c>
      <c r="F74" s="16">
        <v>1</v>
      </c>
      <c r="G74" s="16">
        <v>2</v>
      </c>
      <c r="H74" s="13" t="str">
        <f t="shared" si="3"/>
        <v>[1,2,2,1,2]</v>
      </c>
      <c r="I74" s="25" t="s">
        <v>224</v>
      </c>
      <c r="J74" s="27" t="s">
        <v>225</v>
      </c>
    </row>
    <row r="75" spans="1:10" x14ac:dyDescent="0.2">
      <c r="A75" s="14">
        <v>71</v>
      </c>
      <c r="B75" s="15" t="str">
        <f t="shared" si="2"/>
        <v>[{1,2},{2,1},{3,2},{4,2},{5,3}]</v>
      </c>
      <c r="C75" s="16">
        <v>2</v>
      </c>
      <c r="D75" s="16">
        <v>1</v>
      </c>
      <c r="E75" s="16">
        <v>2</v>
      </c>
      <c r="F75" s="16">
        <v>2</v>
      </c>
      <c r="G75" s="16">
        <v>3</v>
      </c>
      <c r="H75" s="13" t="str">
        <f t="shared" si="3"/>
        <v>[2,1,2,2,3]</v>
      </c>
      <c r="I75" s="21" t="s">
        <v>226</v>
      </c>
      <c r="J75" s="21" t="s">
        <v>227</v>
      </c>
    </row>
    <row r="76" spans="1:10" x14ac:dyDescent="0.2">
      <c r="A76" s="14">
        <v>72</v>
      </c>
      <c r="B76" s="15" t="str">
        <f t="shared" si="2"/>
        <v>[{1,2},{2,1},{3,2},{4,3},{5,3}]</v>
      </c>
      <c r="C76" s="16">
        <v>2</v>
      </c>
      <c r="D76" s="16">
        <v>1</v>
      </c>
      <c r="E76" s="16">
        <v>2</v>
      </c>
      <c r="F76" s="16">
        <v>3</v>
      </c>
      <c r="G76" s="16">
        <v>3</v>
      </c>
      <c r="H76" s="13" t="str">
        <f t="shared" si="3"/>
        <v>[2,1,2,3,3]</v>
      </c>
      <c r="I76" s="21" t="s">
        <v>228</v>
      </c>
      <c r="J76" s="21" t="s">
        <v>229</v>
      </c>
    </row>
    <row r="77" spans="1:10" x14ac:dyDescent="0.2">
      <c r="A77" s="14">
        <v>73</v>
      </c>
      <c r="B77" s="15" t="str">
        <f t="shared" si="2"/>
        <v>[{1,2},{2,2},{3,1},{4,1},{5,1}]</v>
      </c>
      <c r="C77" s="16">
        <v>2</v>
      </c>
      <c r="D77" s="16">
        <v>2</v>
      </c>
      <c r="E77" s="16">
        <v>1</v>
      </c>
      <c r="F77" s="16">
        <v>1</v>
      </c>
      <c r="G77" s="16">
        <v>1</v>
      </c>
      <c r="H77" s="13" t="str">
        <f t="shared" si="3"/>
        <v>[2,2,1,1,1]</v>
      </c>
      <c r="I77" s="20" t="s">
        <v>230</v>
      </c>
      <c r="J77" s="21" t="s">
        <v>231</v>
      </c>
    </row>
    <row r="78" spans="1:10" x14ac:dyDescent="0.2">
      <c r="A78" s="14">
        <v>74</v>
      </c>
      <c r="B78" s="15" t="str">
        <f t="shared" si="2"/>
        <v>[{1,2},{2,2},{3,1},{4,1},{5,2}]</v>
      </c>
      <c r="C78" s="16">
        <v>2</v>
      </c>
      <c r="D78" s="16">
        <v>2</v>
      </c>
      <c r="E78" s="16">
        <v>1</v>
      </c>
      <c r="F78" s="16">
        <v>1</v>
      </c>
      <c r="G78" s="16">
        <v>2</v>
      </c>
      <c r="H78" s="13" t="str">
        <f t="shared" si="3"/>
        <v>[2,2,1,1,2]</v>
      </c>
      <c r="I78" s="20" t="s">
        <v>232</v>
      </c>
      <c r="J78" s="20" t="s">
        <v>233</v>
      </c>
    </row>
    <row r="79" spans="1:10" x14ac:dyDescent="0.2">
      <c r="A79" s="14">
        <v>75</v>
      </c>
      <c r="B79" s="15" t="str">
        <f t="shared" si="2"/>
        <v>[{1,2},{2,2},{3,1},{4,2},{5,3}]</v>
      </c>
      <c r="C79" s="16">
        <v>2</v>
      </c>
      <c r="D79" s="16">
        <v>2</v>
      </c>
      <c r="E79" s="16">
        <v>1</v>
      </c>
      <c r="F79" s="16">
        <v>2</v>
      </c>
      <c r="G79" s="16">
        <v>3</v>
      </c>
      <c r="H79" s="13" t="str">
        <f t="shared" si="3"/>
        <v>[2,2,1,2,3]</v>
      </c>
      <c r="I79" s="20" t="s">
        <v>234</v>
      </c>
      <c r="J79" s="21" t="s">
        <v>235</v>
      </c>
    </row>
    <row r="80" spans="1:10" x14ac:dyDescent="0.2">
      <c r="A80" s="14">
        <v>76</v>
      </c>
      <c r="B80" s="15" t="str">
        <f t="shared" si="2"/>
        <v>[{1,1},{2,1},{3,3},{4,2},{5,1}]</v>
      </c>
      <c r="C80" s="16">
        <v>1</v>
      </c>
      <c r="D80" s="16">
        <v>1</v>
      </c>
      <c r="E80" s="16">
        <v>3</v>
      </c>
      <c r="F80" s="16">
        <v>2</v>
      </c>
      <c r="G80" s="16">
        <v>1</v>
      </c>
      <c r="H80" s="13" t="str">
        <f t="shared" si="3"/>
        <v>[1,1,3,2,1]</v>
      </c>
      <c r="I80" s="20" t="s">
        <v>236</v>
      </c>
      <c r="J80" s="20" t="s">
        <v>237</v>
      </c>
    </row>
    <row r="81" spans="1:10" x14ac:dyDescent="0.2">
      <c r="A81" s="14">
        <v>77</v>
      </c>
      <c r="B81" s="15" t="str">
        <f t="shared" si="2"/>
        <v>[{1,2},{2,2},{3,2},{4,1},{5,1}]</v>
      </c>
      <c r="C81" s="16">
        <v>2</v>
      </c>
      <c r="D81" s="16">
        <v>2</v>
      </c>
      <c r="E81" s="16">
        <v>2</v>
      </c>
      <c r="F81" s="16">
        <v>1</v>
      </c>
      <c r="G81" s="16">
        <v>1</v>
      </c>
      <c r="H81" s="13" t="str">
        <f t="shared" si="3"/>
        <v>[2,2,2,1,1]</v>
      </c>
      <c r="I81" s="21" t="s">
        <v>238</v>
      </c>
      <c r="J81" s="21" t="s">
        <v>239</v>
      </c>
    </row>
    <row r="82" spans="1:10" x14ac:dyDescent="0.2">
      <c r="A82" s="14">
        <v>78</v>
      </c>
      <c r="B82" s="15" t="str">
        <f t="shared" si="2"/>
        <v>[{1,2},{2,2},{3,3},{4,3},{5,3}]</v>
      </c>
      <c r="C82" s="16">
        <v>2</v>
      </c>
      <c r="D82" s="16">
        <v>2</v>
      </c>
      <c r="E82" s="16">
        <v>3</v>
      </c>
      <c r="F82" s="16">
        <v>3</v>
      </c>
      <c r="G82" s="16">
        <v>3</v>
      </c>
      <c r="H82" s="13" t="str">
        <f t="shared" si="3"/>
        <v>[2,2,3,3,3]</v>
      </c>
      <c r="I82" s="20" t="s">
        <v>240</v>
      </c>
      <c r="J82" s="20" t="s">
        <v>241</v>
      </c>
    </row>
    <row r="83" spans="1:10" x14ac:dyDescent="0.2">
      <c r="A83" s="14">
        <v>79</v>
      </c>
      <c r="B83" s="15" t="str">
        <f t="shared" si="2"/>
        <v>[{1,3},{2,3},{3,3},{4,3},{5,2}]</v>
      </c>
      <c r="C83" s="16">
        <v>3</v>
      </c>
      <c r="D83" s="16">
        <v>3</v>
      </c>
      <c r="E83" s="16">
        <v>3</v>
      </c>
      <c r="F83" s="16">
        <v>3</v>
      </c>
      <c r="G83" s="16">
        <v>2</v>
      </c>
      <c r="H83" s="13" t="str">
        <f t="shared" si="3"/>
        <v>[3,3,3,3,2]</v>
      </c>
      <c r="I83" s="20" t="s">
        <v>242</v>
      </c>
      <c r="J83" s="21" t="s">
        <v>243</v>
      </c>
    </row>
    <row r="84" spans="1:10" x14ac:dyDescent="0.2">
      <c r="A84" s="14">
        <v>80</v>
      </c>
      <c r="B84" s="15" t="str">
        <f t="shared" si="2"/>
        <v>[{1,2},{2,2},{3,2},{4,2},{5,3}]</v>
      </c>
      <c r="C84" s="16">
        <v>2</v>
      </c>
      <c r="D84" s="16">
        <v>2</v>
      </c>
      <c r="E84" s="16">
        <v>2</v>
      </c>
      <c r="F84" s="16">
        <v>2</v>
      </c>
      <c r="G84" s="16">
        <v>3</v>
      </c>
      <c r="H84" s="13" t="str">
        <f t="shared" si="3"/>
        <v>[2,2,2,2,3]</v>
      </c>
      <c r="I84" s="28" t="s">
        <v>244</v>
      </c>
      <c r="J84" s="28" t="s">
        <v>245</v>
      </c>
    </row>
    <row r="85" spans="1:10" x14ac:dyDescent="0.2">
      <c r="A85" s="14">
        <v>81</v>
      </c>
      <c r="B85" s="15" t="str">
        <f t="shared" si="2"/>
        <v>[{1,1},{2,2},{3,1},{4,3},{5,2}]</v>
      </c>
      <c r="C85" s="16">
        <v>1</v>
      </c>
      <c r="D85" s="16">
        <v>2</v>
      </c>
      <c r="E85" s="16">
        <v>1</v>
      </c>
      <c r="F85" s="16">
        <v>3</v>
      </c>
      <c r="G85" s="16">
        <v>2</v>
      </c>
      <c r="H85" s="13" t="str">
        <f t="shared" si="3"/>
        <v>[1,2,1,3,2]</v>
      </c>
      <c r="I85" s="20" t="s">
        <v>246</v>
      </c>
      <c r="J85" s="20" t="s">
        <v>247</v>
      </c>
    </row>
    <row r="86" spans="1:10" x14ac:dyDescent="0.2">
      <c r="A86" s="14">
        <v>82</v>
      </c>
      <c r="B86" s="15" t="str">
        <f t="shared" si="2"/>
        <v>[{1,2},{2,3},{3,3},{4,3},{5,3}]</v>
      </c>
      <c r="C86" s="16">
        <v>2</v>
      </c>
      <c r="D86" s="16">
        <v>3</v>
      </c>
      <c r="E86" s="16">
        <v>3</v>
      </c>
      <c r="F86" s="16">
        <v>3</v>
      </c>
      <c r="G86" s="16">
        <v>3</v>
      </c>
      <c r="H86" s="13" t="str">
        <f t="shared" si="3"/>
        <v>[2,3,3,3,3]</v>
      </c>
      <c r="I86" s="21" t="s">
        <v>248</v>
      </c>
      <c r="J86" s="21" t="s">
        <v>249</v>
      </c>
    </row>
    <row r="87" spans="1:10" x14ac:dyDescent="0.2">
      <c r="A87" s="14">
        <v>83</v>
      </c>
      <c r="B87" s="15" t="str">
        <f t="shared" si="2"/>
        <v>[{1,2},{2,3},{3,2},{4,1},{5,1}]</v>
      </c>
      <c r="C87" s="16">
        <v>2</v>
      </c>
      <c r="D87" s="16">
        <v>3</v>
      </c>
      <c r="E87" s="16">
        <v>2</v>
      </c>
      <c r="F87" s="16">
        <v>1</v>
      </c>
      <c r="G87" s="16">
        <v>1</v>
      </c>
      <c r="H87" s="13" t="str">
        <f t="shared" si="3"/>
        <v>[2,3,2,1,1]</v>
      </c>
      <c r="I87" s="20" t="s">
        <v>250</v>
      </c>
      <c r="J87" s="20" t="s">
        <v>251</v>
      </c>
    </row>
    <row r="88" spans="1:10" x14ac:dyDescent="0.2">
      <c r="A88" s="14">
        <v>84</v>
      </c>
      <c r="B88" s="15" t="str">
        <f t="shared" si="2"/>
        <v>[{1,3},{2,3},{3,2},{4,1},{5,2}]</v>
      </c>
      <c r="C88" s="16">
        <v>3</v>
      </c>
      <c r="D88" s="16">
        <v>3</v>
      </c>
      <c r="E88" s="16">
        <v>2</v>
      </c>
      <c r="F88" s="16">
        <v>1</v>
      </c>
      <c r="G88" s="16">
        <v>2</v>
      </c>
      <c r="H88" s="13" t="str">
        <f t="shared" si="3"/>
        <v>[3,3,2,1,2]</v>
      </c>
      <c r="I88" s="20" t="s">
        <v>252</v>
      </c>
      <c r="J88" s="20" t="s">
        <v>207</v>
      </c>
    </row>
    <row r="89" spans="1:10" x14ac:dyDescent="0.2">
      <c r="A89" s="14">
        <v>85</v>
      </c>
      <c r="B89" s="15" t="str">
        <f t="shared" si="2"/>
        <v>[{1,3},{2,3},{3,2},{4,2},{5,2}]</v>
      </c>
      <c r="C89" s="16">
        <v>3</v>
      </c>
      <c r="D89" s="16">
        <v>3</v>
      </c>
      <c r="E89" s="16">
        <v>2</v>
      </c>
      <c r="F89" s="16">
        <v>2</v>
      </c>
      <c r="G89" s="16">
        <v>2</v>
      </c>
      <c r="H89" s="13" t="str">
        <f t="shared" si="3"/>
        <v>[3,3,2,2,2]</v>
      </c>
      <c r="I89" s="20" t="s">
        <v>253</v>
      </c>
      <c r="J89" s="21" t="s">
        <v>254</v>
      </c>
    </row>
    <row r="90" spans="1:10" x14ac:dyDescent="0.2">
      <c r="A90" s="14">
        <v>86</v>
      </c>
      <c r="B90" s="15" t="str">
        <f t="shared" si="2"/>
        <v>[{1,3},{2,2},{3,3},{4,2},{5,2}]</v>
      </c>
      <c r="C90" s="16">
        <v>3</v>
      </c>
      <c r="D90" s="16">
        <v>2</v>
      </c>
      <c r="E90" s="16">
        <v>3</v>
      </c>
      <c r="F90" s="16">
        <v>2</v>
      </c>
      <c r="G90" s="16">
        <v>2</v>
      </c>
      <c r="H90" s="13" t="str">
        <f t="shared" si="3"/>
        <v>[3,2,3,2,2]</v>
      </c>
      <c r="I90" s="20" t="s">
        <v>255</v>
      </c>
      <c r="J90" s="21" t="s">
        <v>256</v>
      </c>
    </row>
    <row r="91" spans="1:10" x14ac:dyDescent="0.2">
      <c r="A91" s="14">
        <v>87</v>
      </c>
      <c r="B91" s="15" t="str">
        <f t="shared" si="2"/>
        <v>[{1,1},{2,1},{3,1},{4,3},{5,1}]</v>
      </c>
      <c r="C91" s="16">
        <v>1</v>
      </c>
      <c r="D91" s="16">
        <v>1</v>
      </c>
      <c r="E91" s="16">
        <v>1</v>
      </c>
      <c r="F91" s="16">
        <v>3</v>
      </c>
      <c r="G91" s="16">
        <v>1</v>
      </c>
      <c r="H91" s="13" t="str">
        <f t="shared" si="3"/>
        <v>[1,1,1,3,1]</v>
      </c>
      <c r="I91" s="20" t="s">
        <v>257</v>
      </c>
      <c r="J91" s="20" t="s">
        <v>258</v>
      </c>
    </row>
    <row r="92" spans="1:10" x14ac:dyDescent="0.2">
      <c r="A92" s="14">
        <v>88</v>
      </c>
      <c r="B92" s="15" t="str">
        <f t="shared" si="2"/>
        <v>[{1,3},{2,3},{3,3},{4,1},{5,3}]</v>
      </c>
      <c r="C92" s="16">
        <v>3</v>
      </c>
      <c r="D92" s="16">
        <v>3</v>
      </c>
      <c r="E92" s="16">
        <v>3</v>
      </c>
      <c r="F92" s="16">
        <v>1</v>
      </c>
      <c r="G92" s="16">
        <v>3</v>
      </c>
      <c r="H92" s="13" t="str">
        <f t="shared" si="3"/>
        <v>[3,3,3,1,3]</v>
      </c>
      <c r="I92" s="21" t="s">
        <v>259</v>
      </c>
      <c r="J92" s="21" t="s">
        <v>260</v>
      </c>
    </row>
    <row r="93" spans="1:10" x14ac:dyDescent="0.2">
      <c r="A93" s="14">
        <v>89</v>
      </c>
      <c r="B93" s="15" t="str">
        <f t="shared" si="2"/>
        <v>[{1,3},{2,1},{3,3},{4,3},{5,3}]</v>
      </c>
      <c r="C93" s="16">
        <v>3</v>
      </c>
      <c r="D93" s="16">
        <v>1</v>
      </c>
      <c r="E93" s="16">
        <v>3</v>
      </c>
      <c r="F93" s="16">
        <v>3</v>
      </c>
      <c r="G93" s="16">
        <v>3</v>
      </c>
      <c r="H93" s="13" t="str">
        <f t="shared" si="3"/>
        <v>[3,1,3,3,3]</v>
      </c>
      <c r="I93" s="20" t="s">
        <v>261</v>
      </c>
      <c r="J93" s="20" t="s">
        <v>262</v>
      </c>
    </row>
    <row r="94" spans="1:10" x14ac:dyDescent="0.2">
      <c r="A94" s="14">
        <v>90</v>
      </c>
      <c r="B94" s="15" t="str">
        <f t="shared" si="2"/>
        <v>[{1,1},{2,3},{3,1},{4,1},{5,1}]</v>
      </c>
      <c r="C94" s="16">
        <v>1</v>
      </c>
      <c r="D94" s="16">
        <v>3</v>
      </c>
      <c r="E94" s="16">
        <v>1</v>
      </c>
      <c r="F94" s="16">
        <v>1</v>
      </c>
      <c r="G94" s="16">
        <v>1</v>
      </c>
      <c r="H94" s="13" t="str">
        <f t="shared" si="3"/>
        <v>[1,3,1,1,1]</v>
      </c>
      <c r="I94" s="28" t="s">
        <v>263</v>
      </c>
      <c r="J94" s="28" t="s">
        <v>264</v>
      </c>
    </row>
    <row r="95" spans="1:10" x14ac:dyDescent="0.2">
      <c r="A95" s="14">
        <v>91</v>
      </c>
      <c r="B95" s="15" t="str">
        <f t="shared" si="2"/>
        <v>[{1,3},{2,3},{3,1},{4,2},{5,3}]</v>
      </c>
      <c r="C95" s="16">
        <v>3</v>
      </c>
      <c r="D95" s="16">
        <v>3</v>
      </c>
      <c r="E95" s="16">
        <v>1</v>
      </c>
      <c r="F95" s="16">
        <v>2</v>
      </c>
      <c r="G95" s="16">
        <v>3</v>
      </c>
      <c r="H95" s="13" t="str">
        <f t="shared" si="3"/>
        <v>[3,3,1,2,3]</v>
      </c>
      <c r="I95" s="21" t="s">
        <v>265</v>
      </c>
      <c r="J95" s="21" t="s">
        <v>266</v>
      </c>
    </row>
    <row r="96" spans="1:10" x14ac:dyDescent="0.2">
      <c r="A96" s="14">
        <v>92</v>
      </c>
      <c r="B96" s="15" t="str">
        <f t="shared" si="2"/>
        <v>[{1,2},{2,1},{3,2},{4,2},{5,2}]</v>
      </c>
      <c r="C96" s="16">
        <v>2</v>
      </c>
      <c r="D96" s="16">
        <v>1</v>
      </c>
      <c r="E96" s="16">
        <v>2</v>
      </c>
      <c r="F96" s="16">
        <v>2</v>
      </c>
      <c r="G96" s="16">
        <v>2</v>
      </c>
      <c r="H96" s="13" t="str">
        <f t="shared" si="3"/>
        <v>[2,1,2,2,2]</v>
      </c>
      <c r="I96" s="20" t="s">
        <v>267</v>
      </c>
      <c r="J96" s="20" t="s">
        <v>268</v>
      </c>
    </row>
    <row r="97" spans="1:10" x14ac:dyDescent="0.2">
      <c r="A97" s="14">
        <v>93</v>
      </c>
      <c r="B97" s="15" t="str">
        <f t="shared" si="2"/>
        <v>[{1,2},{2,3},{3,2},{4,2},{5,2}]</v>
      </c>
      <c r="C97" s="16">
        <v>2</v>
      </c>
      <c r="D97" s="16">
        <v>3</v>
      </c>
      <c r="E97" s="16">
        <v>2</v>
      </c>
      <c r="F97" s="16">
        <v>2</v>
      </c>
      <c r="G97" s="16">
        <v>2</v>
      </c>
      <c r="H97" s="13" t="str">
        <f t="shared" si="3"/>
        <v>[2,3,2,2,2]</v>
      </c>
      <c r="I97" s="21" t="s">
        <v>269</v>
      </c>
      <c r="J97" s="21" t="s">
        <v>270</v>
      </c>
    </row>
    <row r="98" spans="1:10" x14ac:dyDescent="0.2">
      <c r="A98" s="14">
        <v>94</v>
      </c>
      <c r="B98" s="15" t="str">
        <f t="shared" si="2"/>
        <v>[{1,2},{2,2},{3,3},{4,2},{5,1}]</v>
      </c>
      <c r="C98" s="16">
        <v>2</v>
      </c>
      <c r="D98" s="16">
        <v>2</v>
      </c>
      <c r="E98" s="16">
        <v>3</v>
      </c>
      <c r="F98" s="16">
        <v>2</v>
      </c>
      <c r="G98" s="16">
        <v>1</v>
      </c>
      <c r="H98" s="13" t="str">
        <f t="shared" si="3"/>
        <v>[2,2,3,2,1]</v>
      </c>
      <c r="I98" s="20" t="s">
        <v>271</v>
      </c>
      <c r="J98" s="21" t="s">
        <v>272</v>
      </c>
    </row>
    <row r="99" spans="1:10" x14ac:dyDescent="0.2">
      <c r="A99" s="14">
        <v>95</v>
      </c>
      <c r="B99" s="15" t="str">
        <f t="shared" ref="B99:B104" si="4">"[{1,"&amp;C99&amp;"},{2,"&amp;D99&amp;"},{3,"&amp;E99&amp;"},{4,"&amp;F99&amp;"},{5,"&amp;G99&amp;"}]"</f>
        <v>[{1,3},{2,2},{3,3},{4,3},{5,3}]</v>
      </c>
      <c r="C99" s="16">
        <v>3</v>
      </c>
      <c r="D99" s="16">
        <v>2</v>
      </c>
      <c r="E99" s="16">
        <v>3</v>
      </c>
      <c r="F99" s="16">
        <v>3</v>
      </c>
      <c r="G99" s="16">
        <v>3</v>
      </c>
      <c r="H99" s="13" t="str">
        <f t="shared" si="3"/>
        <v>[3,2,3,3,3]</v>
      </c>
      <c r="I99" s="20" t="s">
        <v>273</v>
      </c>
      <c r="J99" s="20" t="s">
        <v>274</v>
      </c>
    </row>
    <row r="100" spans="1:10" x14ac:dyDescent="0.2">
      <c r="A100" s="14">
        <v>96</v>
      </c>
      <c r="B100" s="15" t="str">
        <f t="shared" si="4"/>
        <v>[{1,1},{2,3},{3,2},{4,2},{5,2}]</v>
      </c>
      <c r="C100" s="16">
        <v>1</v>
      </c>
      <c r="D100" s="16">
        <v>3</v>
      </c>
      <c r="E100" s="16">
        <v>2</v>
      </c>
      <c r="F100" s="16">
        <v>2</v>
      </c>
      <c r="G100" s="16">
        <v>2</v>
      </c>
      <c r="H100" s="13" t="str">
        <f t="shared" si="3"/>
        <v>[1,3,2,2,2]</v>
      </c>
      <c r="I100" s="20" t="s">
        <v>275</v>
      </c>
      <c r="J100" s="20" t="s">
        <v>276</v>
      </c>
    </row>
    <row r="101" spans="1:10" x14ac:dyDescent="0.2">
      <c r="A101" s="14">
        <v>97</v>
      </c>
      <c r="B101" s="15" t="str">
        <f t="shared" si="4"/>
        <v>[{1,3},{2,1},{3,2},{4,2},{5,2}]</v>
      </c>
      <c r="C101" s="16">
        <v>3</v>
      </c>
      <c r="D101" s="16">
        <v>1</v>
      </c>
      <c r="E101" s="16">
        <v>2</v>
      </c>
      <c r="F101" s="16">
        <v>2</v>
      </c>
      <c r="G101" s="16">
        <v>2</v>
      </c>
      <c r="H101" s="13" t="str">
        <f t="shared" si="3"/>
        <v>[3,1,2,2,2]</v>
      </c>
      <c r="I101" s="20" t="s">
        <v>277</v>
      </c>
      <c r="J101" s="21" t="s">
        <v>278</v>
      </c>
    </row>
    <row r="102" spans="1:10" x14ac:dyDescent="0.2">
      <c r="A102" s="14">
        <v>98</v>
      </c>
      <c r="B102" s="15" t="str">
        <f t="shared" si="4"/>
        <v>[{1,2},{2,2},{3,2},{4,3},{5,1}]</v>
      </c>
      <c r="C102" s="16">
        <v>2</v>
      </c>
      <c r="D102" s="16">
        <v>2</v>
      </c>
      <c r="E102" s="16">
        <v>2</v>
      </c>
      <c r="F102" s="16">
        <v>3</v>
      </c>
      <c r="G102" s="16">
        <v>1</v>
      </c>
      <c r="H102" s="13" t="str">
        <f t="shared" si="3"/>
        <v>[2,2,2,3,1]</v>
      </c>
      <c r="I102" s="20" t="s">
        <v>279</v>
      </c>
      <c r="J102" s="20" t="s">
        <v>280</v>
      </c>
    </row>
    <row r="103" spans="1:10" x14ac:dyDescent="0.2">
      <c r="A103" s="14">
        <v>99</v>
      </c>
      <c r="B103" s="15" t="str">
        <f t="shared" si="4"/>
        <v>[{1,2},{2,2},{3,2},{4,1},{5,3}]</v>
      </c>
      <c r="C103" s="16">
        <v>2</v>
      </c>
      <c r="D103" s="16">
        <v>2</v>
      </c>
      <c r="E103" s="16">
        <v>2</v>
      </c>
      <c r="F103" s="16">
        <v>1</v>
      </c>
      <c r="G103" s="16">
        <v>3</v>
      </c>
      <c r="H103" s="13" t="str">
        <f t="shared" si="3"/>
        <v>[2,2,2,1,3]</v>
      </c>
      <c r="I103" s="20" t="s">
        <v>281</v>
      </c>
      <c r="J103" s="20" t="s">
        <v>282</v>
      </c>
    </row>
    <row r="104" spans="1:10" x14ac:dyDescent="0.2">
      <c r="A104" s="14">
        <v>100</v>
      </c>
      <c r="B104" s="15" t="str">
        <f t="shared" si="4"/>
        <v>[{1,2},{2,2},{3,2},{4,2},{5,1}]</v>
      </c>
      <c r="C104" s="16">
        <v>2</v>
      </c>
      <c r="D104" s="16">
        <v>2</v>
      </c>
      <c r="E104" s="16">
        <v>2</v>
      </c>
      <c r="F104" s="16">
        <v>2</v>
      </c>
      <c r="G104" s="16">
        <v>1</v>
      </c>
      <c r="H104" s="13" t="str">
        <f t="shared" si="3"/>
        <v>[2,2,2,2,1]</v>
      </c>
      <c r="I104" s="20" t="s">
        <v>283</v>
      </c>
      <c r="J104" s="20" t="s">
        <v>284</v>
      </c>
    </row>
  </sheetData>
  <phoneticPr fontId="14" type="noConversion"/>
  <conditionalFormatting sqref="A1">
    <cfRule type="duplicateValues" dxfId="5" priority="1"/>
  </conditionalFormatting>
  <conditionalFormatting sqref="B1">
    <cfRule type="duplicateValues" dxfId="4" priority="3"/>
  </conditionalFormatting>
  <conditionalFormatting sqref="C1">
    <cfRule type="duplicateValues" dxfId="3" priority="4"/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workbookViewId="0">
      <selection activeCell="C18" sqref="C18"/>
    </sheetView>
  </sheetViews>
  <sheetFormatPr baseColWidth="10" defaultColWidth="11" defaultRowHeight="16" x14ac:dyDescent="0.2"/>
  <cols>
    <col min="1" max="1" width="39.5" customWidth="1"/>
    <col min="2" max="2" width="43.6640625" customWidth="1"/>
    <col min="3" max="3" width="11" customWidth="1"/>
  </cols>
  <sheetData>
    <row r="1" spans="1:2" x14ac:dyDescent="0.2">
      <c r="A1" s="4" t="s">
        <v>285</v>
      </c>
      <c r="B1" s="4" t="s">
        <v>286</v>
      </c>
    </row>
    <row r="2" spans="1:2" x14ac:dyDescent="0.2">
      <c r="A2" s="4"/>
      <c r="B2" s="4"/>
    </row>
    <row r="3" spans="1:2" x14ac:dyDescent="0.2">
      <c r="A3" s="5" t="s">
        <v>46</v>
      </c>
      <c r="B3" s="5" t="s">
        <v>23</v>
      </c>
    </row>
    <row r="4" spans="1:2" x14ac:dyDescent="0.2">
      <c r="A4" s="8" t="s">
        <v>287</v>
      </c>
      <c r="B4" s="8" t="s">
        <v>288</v>
      </c>
    </row>
    <row r="5" spans="1:2" x14ac:dyDescent="0.2">
      <c r="A5" s="5">
        <v>1</v>
      </c>
      <c r="B5" s="5">
        <v>0</v>
      </c>
    </row>
    <row r="6" spans="1:2" x14ac:dyDescent="0.2">
      <c r="A6" s="5">
        <v>2</v>
      </c>
      <c r="B6" s="5">
        <v>0</v>
      </c>
    </row>
    <row r="7" spans="1:2" x14ac:dyDescent="0.2">
      <c r="A7" s="5">
        <v>3</v>
      </c>
      <c r="B7" s="5">
        <v>0</v>
      </c>
    </row>
    <row r="8" spans="1:2" x14ac:dyDescent="0.2">
      <c r="A8" s="5">
        <v>4</v>
      </c>
      <c r="B8" s="5">
        <v>0</v>
      </c>
    </row>
    <row r="9" spans="1:2" x14ac:dyDescent="0.2">
      <c r="A9" s="5">
        <v>5</v>
      </c>
      <c r="B9" s="5">
        <v>1</v>
      </c>
    </row>
    <row r="10" spans="1:2" x14ac:dyDescent="0.2">
      <c r="A10" s="5">
        <v>6</v>
      </c>
      <c r="B10" s="5">
        <v>2</v>
      </c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</sheetData>
  <phoneticPr fontId="14" type="noConversion"/>
  <conditionalFormatting sqref="A1:B2">
    <cfRule type="duplicateValues" dxfId="2" priority="1"/>
  </conditionalFormatting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ColWidth="11" defaultRowHeight="16" x14ac:dyDescent="0.2"/>
  <cols>
    <col min="1" max="1" width="42" customWidth="1"/>
    <col min="2" max="2" width="109.1640625" customWidth="1"/>
  </cols>
  <sheetData>
    <row r="1" spans="1:2" x14ac:dyDescent="0.2">
      <c r="A1" s="4" t="s">
        <v>289</v>
      </c>
      <c r="B1" s="4" t="s">
        <v>290</v>
      </c>
    </row>
    <row r="2" spans="1:2" x14ac:dyDescent="0.2">
      <c r="A2" s="4"/>
      <c r="B2" s="4"/>
    </row>
    <row r="3" spans="1:2" x14ac:dyDescent="0.2">
      <c r="A3" s="5" t="s">
        <v>291</v>
      </c>
      <c r="B3" s="5" t="s">
        <v>292</v>
      </c>
    </row>
    <row r="4" spans="1:2" x14ac:dyDescent="0.2">
      <c r="A4" s="8" t="s">
        <v>293</v>
      </c>
      <c r="B4" s="11" t="s">
        <v>294</v>
      </c>
    </row>
    <row r="5" spans="1:2" x14ac:dyDescent="0.2">
      <c r="A5" s="5">
        <v>1</v>
      </c>
      <c r="B5" s="5" t="s">
        <v>352</v>
      </c>
    </row>
    <row r="6" spans="1:2" x14ac:dyDescent="0.2">
      <c r="A6" s="5">
        <v>2</v>
      </c>
      <c r="B6" s="5" t="s">
        <v>353</v>
      </c>
    </row>
    <row r="7" spans="1:2" x14ac:dyDescent="0.2">
      <c r="A7" s="5">
        <v>3</v>
      </c>
      <c r="B7" s="5" t="s">
        <v>354</v>
      </c>
    </row>
    <row r="8" spans="1:2" x14ac:dyDescent="0.2">
      <c r="A8" s="5">
        <v>4</v>
      </c>
      <c r="B8" s="5" t="s">
        <v>355</v>
      </c>
    </row>
  </sheetData>
  <phoneticPr fontId="14" type="noConversion"/>
  <conditionalFormatting sqref="A1:A2">
    <cfRule type="duplicateValues" dxfId="1" priority="3"/>
  </conditionalFormatting>
  <conditionalFormatting sqref="B1:B2">
    <cfRule type="duplicateValues" dxfId="0" priority="1"/>
  </conditionalFormatting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C29" sqref="C29"/>
    </sheetView>
  </sheetViews>
  <sheetFormatPr baseColWidth="10" defaultColWidth="11" defaultRowHeight="16" x14ac:dyDescent="0.2"/>
  <cols>
    <col min="1" max="1" width="49.33203125" style="6" customWidth="1"/>
    <col min="2" max="2" width="46" style="6" customWidth="1"/>
    <col min="3" max="4" width="32.6640625" style="6" customWidth="1"/>
    <col min="5" max="5" width="39.33203125" style="6" customWidth="1"/>
    <col min="6" max="6" width="36.1640625" style="6" customWidth="1"/>
    <col min="7" max="7" width="40.5" style="6" customWidth="1"/>
    <col min="8" max="8" width="35" style="6" customWidth="1"/>
    <col min="9" max="16384" width="11" style="6"/>
  </cols>
  <sheetData>
    <row r="1" spans="1:8" x14ac:dyDescent="0.2">
      <c r="A1" s="5" t="s">
        <v>295</v>
      </c>
      <c r="B1" s="5" t="str">
        <f>"c:condition_1003:v:i:"&amp;2&amp;":"&amp;B3</f>
        <v>c:condition_1003:v:i:2:condition_type</v>
      </c>
      <c r="C1" s="5" t="str">
        <f>"c:condition_1003:v:i:"&amp;3&amp;":"&amp;C3</f>
        <v>c:condition_1003:v:i:3:chance</v>
      </c>
      <c r="D1" s="5" t="str">
        <f>"c:condition_1003:v:l:"&amp;4&amp;":"&amp;D3</f>
        <v>c:condition_1003:v:l:4:effect</v>
      </c>
      <c r="E1" s="5" t="str">
        <f>"c:condition_1003:v:i:"&amp;5&amp;":"&amp;E3</f>
        <v>c:condition_1003:v:i:5:effect_chance</v>
      </c>
      <c r="F1" s="5" t="str">
        <f>"c:condition_1003:v:i:"&amp;6&amp;":"&amp;F3</f>
        <v>c:condition_1003:v:i:6:effect_num</v>
      </c>
      <c r="G1" s="5" t="str">
        <f>"c:condition_1003:v:i:"&amp;7&amp;":"&amp;G3</f>
        <v>c:condition_1003:v:i:7:trigger_status</v>
      </c>
      <c r="H1" s="5" t="str">
        <f>"c:condition_1003:v:l:"&amp;8&amp;":"&amp;H3</f>
        <v>c:condition_1003:v:l:8:spin_mode</v>
      </c>
    </row>
    <row r="3" spans="1:8" x14ac:dyDescent="0.2">
      <c r="A3" s="6" t="s">
        <v>296</v>
      </c>
      <c r="B3" s="6" t="s">
        <v>297</v>
      </c>
      <c r="C3" s="7" t="s">
        <v>298</v>
      </c>
      <c r="D3" s="6" t="s">
        <v>299</v>
      </c>
      <c r="E3" s="6" t="s">
        <v>300</v>
      </c>
      <c r="F3" s="6" t="s">
        <v>301</v>
      </c>
      <c r="G3" s="6" t="s">
        <v>302</v>
      </c>
      <c r="H3" s="6" t="s">
        <v>303</v>
      </c>
    </row>
    <row r="4" spans="1:8" x14ac:dyDescent="0.2">
      <c r="A4" s="8" t="s">
        <v>304</v>
      </c>
      <c r="B4" s="8" t="s">
        <v>305</v>
      </c>
      <c r="C4" s="9" t="s">
        <v>306</v>
      </c>
      <c r="D4" s="8" t="s">
        <v>307</v>
      </c>
      <c r="E4" s="8" t="s">
        <v>308</v>
      </c>
      <c r="F4" s="8" t="s">
        <v>309</v>
      </c>
      <c r="G4" s="8" t="s">
        <v>310</v>
      </c>
      <c r="H4" s="8" t="s">
        <v>311</v>
      </c>
    </row>
    <row r="5" spans="1:8" x14ac:dyDescent="0.2">
      <c r="A5" s="6">
        <v>1</v>
      </c>
      <c r="B5" s="6">
        <v>2</v>
      </c>
      <c r="C5" s="7">
        <v>3</v>
      </c>
      <c r="D5" s="10" t="s">
        <v>312</v>
      </c>
      <c r="E5" s="6">
        <v>1</v>
      </c>
      <c r="F5" s="6">
        <v>0</v>
      </c>
      <c r="G5" s="6">
        <v>1</v>
      </c>
      <c r="H5" s="10" t="s">
        <v>313</v>
      </c>
    </row>
    <row r="6" spans="1:8" x14ac:dyDescent="0.2">
      <c r="C6" s="7"/>
      <c r="H6" s="10"/>
    </row>
  </sheetData>
  <phoneticPr fontId="14" type="noConversion"/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5"/>
  <sheetViews>
    <sheetView workbookViewId="0">
      <selection activeCell="J12" sqref="J12"/>
    </sheetView>
  </sheetViews>
  <sheetFormatPr baseColWidth="10" defaultColWidth="8.83203125" defaultRowHeight="16" x14ac:dyDescent="0.2"/>
  <cols>
    <col min="3" max="3" width="52.6640625" customWidth="1"/>
  </cols>
  <sheetData>
    <row r="4" spans="2:9" x14ac:dyDescent="0.2">
      <c r="D4" s="1"/>
      <c r="E4" s="1"/>
      <c r="F4" s="1"/>
      <c r="G4" s="1"/>
      <c r="H4" s="1"/>
    </row>
    <row r="5" spans="2:9" x14ac:dyDescent="0.2">
      <c r="B5" s="2" t="s">
        <v>314</v>
      </c>
      <c r="C5" s="2" t="s">
        <v>315</v>
      </c>
      <c r="D5" s="1"/>
      <c r="E5" s="1"/>
      <c r="F5" s="1"/>
    </row>
    <row r="6" spans="2:9" x14ac:dyDescent="0.2">
      <c r="B6" s="3" t="s">
        <v>316</v>
      </c>
      <c r="C6" s="3" t="s">
        <v>317</v>
      </c>
      <c r="D6" s="3"/>
      <c r="E6" s="3"/>
      <c r="F6" s="3"/>
      <c r="G6" s="3"/>
      <c r="H6" s="3"/>
      <c r="I6" s="3"/>
    </row>
    <row r="7" spans="2:9" x14ac:dyDescent="0.2">
      <c r="B7" s="3"/>
      <c r="C7" s="3" t="s">
        <v>318</v>
      </c>
      <c r="D7" s="3"/>
      <c r="E7" s="3"/>
      <c r="F7" s="3"/>
      <c r="G7" s="3"/>
      <c r="H7" s="3"/>
      <c r="I7" s="3"/>
    </row>
    <row r="10" spans="2:9" x14ac:dyDescent="0.2">
      <c r="B10" t="s">
        <v>319</v>
      </c>
    </row>
    <row r="11" spans="2:9" x14ac:dyDescent="0.2">
      <c r="C11" t="s">
        <v>320</v>
      </c>
    </row>
    <row r="12" spans="2:9" x14ac:dyDescent="0.2">
      <c r="C12" t="s">
        <v>321</v>
      </c>
    </row>
    <row r="13" spans="2:9" x14ac:dyDescent="0.2">
      <c r="C13" t="s">
        <v>322</v>
      </c>
    </row>
    <row r="14" spans="2:9" x14ac:dyDescent="0.2">
      <c r="C14" t="s">
        <v>323</v>
      </c>
    </row>
    <row r="15" spans="2:9" x14ac:dyDescent="0.2">
      <c r="C15" t="s">
        <v>324</v>
      </c>
    </row>
    <row r="16" spans="2:9" x14ac:dyDescent="0.2">
      <c r="C16" t="s">
        <v>325</v>
      </c>
    </row>
    <row r="17" spans="3:3" x14ac:dyDescent="0.2">
      <c r="C17" t="s">
        <v>326</v>
      </c>
    </row>
    <row r="18" spans="3:3" x14ac:dyDescent="0.2">
      <c r="C18" t="s">
        <v>327</v>
      </c>
    </row>
    <row r="19" spans="3:3" x14ac:dyDescent="0.2">
      <c r="C19" t="s">
        <v>328</v>
      </c>
    </row>
    <row r="20" spans="3:3" x14ac:dyDescent="0.2">
      <c r="C20" t="s">
        <v>329</v>
      </c>
    </row>
    <row r="21" spans="3:3" x14ac:dyDescent="0.2">
      <c r="C21" t="s">
        <v>330</v>
      </c>
    </row>
    <row r="22" spans="3:3" x14ac:dyDescent="0.2">
      <c r="C22" t="s">
        <v>331</v>
      </c>
    </row>
    <row r="23" spans="3:3" x14ac:dyDescent="0.2">
      <c r="C23" t="s">
        <v>332</v>
      </c>
    </row>
    <row r="24" spans="3:3" x14ac:dyDescent="0.2">
      <c r="C24" t="s">
        <v>333</v>
      </c>
    </row>
    <row r="25" spans="3:3" x14ac:dyDescent="0.2">
      <c r="C25" t="s">
        <v>334</v>
      </c>
    </row>
    <row r="26" spans="3:3" x14ac:dyDescent="0.2">
      <c r="C26" t="s">
        <v>335</v>
      </c>
    </row>
    <row r="27" spans="3:3" x14ac:dyDescent="0.2">
      <c r="C27" t="s">
        <v>336</v>
      </c>
    </row>
    <row r="28" spans="3:3" x14ac:dyDescent="0.2">
      <c r="C28" t="s">
        <v>337</v>
      </c>
    </row>
    <row r="29" spans="3:3" x14ac:dyDescent="0.2">
      <c r="C29" t="s">
        <v>331</v>
      </c>
    </row>
    <row r="30" spans="3:3" x14ac:dyDescent="0.2">
      <c r="C30" t="s">
        <v>338</v>
      </c>
    </row>
    <row r="31" spans="3:3" x14ac:dyDescent="0.2">
      <c r="C31" t="s">
        <v>339</v>
      </c>
    </row>
    <row r="32" spans="3:3" x14ac:dyDescent="0.2">
      <c r="C32" t="s">
        <v>340</v>
      </c>
    </row>
    <row r="33" spans="2:3" x14ac:dyDescent="0.2">
      <c r="C33" t="s">
        <v>341</v>
      </c>
    </row>
    <row r="34" spans="2:3" x14ac:dyDescent="0.2">
      <c r="C34" t="s">
        <v>342</v>
      </c>
    </row>
    <row r="35" spans="2:3" x14ac:dyDescent="0.2">
      <c r="C35" t="s">
        <v>343</v>
      </c>
    </row>
    <row r="36" spans="2:3" x14ac:dyDescent="0.2">
      <c r="C36" t="s">
        <v>331</v>
      </c>
    </row>
    <row r="37" spans="2:3" x14ac:dyDescent="0.2">
      <c r="C37" t="s">
        <v>338</v>
      </c>
    </row>
    <row r="38" spans="2:3" x14ac:dyDescent="0.2">
      <c r="C38" t="s">
        <v>344</v>
      </c>
    </row>
    <row r="39" spans="2:3" x14ac:dyDescent="0.2">
      <c r="C39" t="s">
        <v>345</v>
      </c>
    </row>
    <row r="40" spans="2:3" x14ac:dyDescent="0.2">
      <c r="C40" t="s">
        <v>346</v>
      </c>
    </row>
    <row r="41" spans="2:3" x14ac:dyDescent="0.2">
      <c r="C41" t="s">
        <v>347</v>
      </c>
    </row>
    <row r="42" spans="2:3" x14ac:dyDescent="0.2">
      <c r="C42" t="s">
        <v>348</v>
      </c>
    </row>
    <row r="43" spans="2:3" x14ac:dyDescent="0.2">
      <c r="B43" t="s">
        <v>349</v>
      </c>
    </row>
    <row r="44" spans="2:3" x14ac:dyDescent="0.2">
      <c r="C44" t="s">
        <v>350</v>
      </c>
    </row>
    <row r="45" spans="2:3" x14ac:dyDescent="0.2">
      <c r="C45" t="s">
        <v>351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theme_info</vt:lpstr>
      <vt:lpstr>theme_symbol</vt:lpstr>
      <vt:lpstr>symbol_chance</vt:lpstr>
      <vt:lpstr>line_way</vt:lpstr>
      <vt:lpstr>bonus_info</vt:lpstr>
      <vt:lpstr>bonus_reward</vt:lpstr>
      <vt:lpstr>condition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2017-01-05T08:02:00Z</dcterms:created>
  <dcterms:modified xsi:type="dcterms:W3CDTF">2017-02-22T06:51:30Z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