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égep\Outil de gestion\"/>
    </mc:Choice>
  </mc:AlternateContent>
  <xr:revisionPtr revIDLastSave="0" documentId="13_ncr:1_{B5246C0E-15D6-451B-B89A-606450AAF745}" xr6:coauthVersionLast="47" xr6:coauthVersionMax="47" xr10:uidLastSave="{00000000-0000-0000-0000-000000000000}"/>
  <bookViews>
    <workbookView xWindow="345" yWindow="1410" windowWidth="28800" windowHeight="15345" activeTab="1" xr2:uid="{4A902C0C-152C-465D-9FBA-8C5A5796F6DD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7" l="1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W9" i="7"/>
  <c r="V9" i="7"/>
  <c r="O27" i="7"/>
  <c r="N27" i="7"/>
  <c r="J27" i="7"/>
  <c r="I27" i="7"/>
  <c r="AB10" i="6"/>
  <c r="AB13" i="6"/>
  <c r="AB14" i="6"/>
  <c r="AB15" i="6"/>
  <c r="AB18" i="6"/>
  <c r="AB21" i="6"/>
  <c r="AB22" i="6"/>
  <c r="AB23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A11" i="6"/>
  <c r="AB11" i="6" s="1"/>
  <c r="AA12" i="6"/>
  <c r="AB12" i="6" s="1"/>
  <c r="AA13" i="6"/>
  <c r="AA14" i="6"/>
  <c r="AA15" i="6"/>
  <c r="AA16" i="6"/>
  <c r="AB16" i="6" s="1"/>
  <c r="AA17" i="6"/>
  <c r="AB17" i="6" s="1"/>
  <c r="AA18" i="6"/>
  <c r="AA19" i="6"/>
  <c r="AB19" i="6" s="1"/>
  <c r="AA20" i="6"/>
  <c r="AB20" i="6" s="1"/>
  <c r="AA21" i="6"/>
  <c r="AA22" i="6"/>
  <c r="AA23" i="6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<sst xmlns="http://schemas.openxmlformats.org/spreadsheetml/2006/main" count="201" uniqueCount="71">
  <si>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</si>
  <si>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</si>
  <si>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</si>
  <si>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</si>
  <si>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</si>
  <si>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</si>
  <si>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</si>
  <si>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</si>
  <si>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</si>
  <si>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</si>
  <si>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</si>
  <si>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</si>
  <si>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</si>
  <si>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</si>
  <si>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</si>
  <si>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</si>
  <si>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</si>
  <si>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</si>
  <si>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</si>
  <si>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</si>
  <si>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</si>
  <si>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</si>
  <si>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</si>
  <si>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</si>
  <si>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</si>
  <si>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</si>
  <si>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</si>
  <si>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</si>
  <si>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</si>
  <si>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</si>
  <si>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</si>
  <si>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</si>
  <si>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</si>
  <si>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</si>
  <si>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</si>
  <si>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</si>
  <si>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</si>
  <si>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</si>
  <si>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</si>
  <si>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</si>
  <si>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</si>
  <si>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</si>
  <si>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</si>
  <si>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</si>
  <si>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</si>
  <si>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</si>
  <si>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</si>
  <si>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</si>
  <si>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</si>
  <si>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</si>
  <si>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</si>
  <si>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</si>
  <si>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</si>
  <si>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</si>
  <si>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</si>
  <si>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</si>
  <si>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</si>
  <si>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</si>
  <si>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</si>
  <si>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</si>
  <si>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</si>
  <si>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</si>
  <si>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</si>
  <si>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</si>
  <si>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</si>
  <si>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</si>
  <si>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</si>
  <si>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</si>
  <si>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</si>
  <si>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Eligibilité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</si>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</sst>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[$-F800]dddd\,\ mmmm\ dd\,\ yyyy"/>
    <numFmt numFmtId="166" formatCode="0.0"/>
  </numFmts>
  <fonts count="28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3" tint="-0.499984740745262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theme="3" tint="-0.499984740745262"/>
      </left>
      <right style="thin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theme="3" tint="-0.499984740745262"/>
      </right>
      <top/>
      <bottom/>
      <diagonal/>
    </border>
    <border>
      <left style="medium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-0.499984740745262"/>
      </right>
      <top style="medium">
        <color theme="3" tint="-0.499984740745262"/>
      </top>
      <bottom/>
      <diagonal/>
    </border>
    <border>
      <left style="thin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 style="medium">
        <color theme="3" tint="-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medium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medium">
        <color theme="3" tint="-0.499984740745262"/>
      </bottom>
      <diagonal/>
    </border>
    <border>
      <left style="thin">
        <color theme="3" tint="-0.499984740745262"/>
      </left>
      <right style="medium">
        <color theme="3" tint="-0.499984740745262"/>
      </right>
      <top/>
      <bottom style="medium">
        <color theme="3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/>
      <diagonal/>
    </border>
    <border>
      <left/>
      <right/>
      <top style="thick">
        <color theme="3" tint="-0.499984740745262"/>
      </top>
      <bottom/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16" borderId="41" xfId="0" applyNumberFormat="1" applyFont="1" applyFill="1" applyBorder="1" applyAlignment="1" applyProtection="1">
      <alignment vertical="center"/>
      <protection locked="0"/>
    </xf>
    <xf numFmtId="0" fontId="4" fillId="16" borderId="0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4" fillId="3" borderId="45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5" xfId="0" applyNumberFormat="1" applyFont="1" applyFill="1" applyBorder="1" applyAlignment="1" applyProtection="1">
      <alignment horizontal="left" vertical="center"/>
      <protection locked="0"/>
    </xf>
    <xf numFmtId="0" fontId="4" fillId="3" borderId="48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8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5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5" xfId="0" applyNumberFormat="1" applyFont="1" applyFill="1" applyBorder="1" applyAlignment="1" applyProtection="1">
      <alignment horizontal="center" vertical="center"/>
      <protection locked="0"/>
    </xf>
    <xf numFmtId="164" fontId="4" fillId="3" borderId="51" xfId="0" applyNumberFormat="1" applyFont="1" applyFill="1" applyBorder="1" applyAlignment="1" applyProtection="1">
      <alignment horizontal="right" vertical="center"/>
      <protection locked="0"/>
    </xf>
    <xf numFmtId="164" fontId="4" fillId="3" borderId="46" xfId="0" applyNumberFormat="1" applyFont="1" applyFill="1" applyBorder="1" applyAlignment="1" applyProtection="1">
      <alignment horizontal="right" vertical="center"/>
      <protection locked="0"/>
    </xf>
    <xf numFmtId="164" fontId="4" fillId="3" borderId="52" xfId="0" applyNumberFormat="1" applyFont="1" applyFill="1" applyBorder="1" applyAlignment="1" applyProtection="1">
      <alignment horizontal="right" vertical="center"/>
      <protection locked="0"/>
    </xf>
    <xf numFmtId="164" fontId="4" fillId="3" borderId="55" xfId="0" applyNumberFormat="1" applyFont="1" applyFill="1" applyBorder="1" applyAlignment="1" applyProtection="1">
      <alignment horizontal="right" vertical="center"/>
      <protection locked="0"/>
    </xf>
    <xf numFmtId="0" fontId="22" fillId="17" borderId="44" xfId="0" applyNumberFormat="1" applyFont="1" applyFill="1" applyBorder="1" applyAlignment="1" applyProtection="1">
      <alignment horizontal="center" vertical="center"/>
      <protection locked="0"/>
    </xf>
    <xf numFmtId="0" fontId="22" fillId="17" borderId="57" xfId="0" applyNumberFormat="1" applyFont="1" applyFill="1" applyBorder="1" applyAlignment="1" applyProtection="1">
      <alignment horizontal="center" vertical="center"/>
      <protection locked="0"/>
    </xf>
    <xf numFmtId="164" fontId="23" fillId="3" borderId="46" xfId="0" applyNumberFormat="1" applyFont="1" applyFill="1" applyBorder="1" applyAlignment="1" applyProtection="1">
      <alignment horizontal="right" vertical="center"/>
    </xf>
    <xf numFmtId="164" fontId="23" fillId="3" borderId="55" xfId="0" applyNumberFormat="1" applyFont="1" applyFill="1" applyBorder="1" applyAlignment="1" applyProtection="1">
      <alignment horizontal="right" vertical="center"/>
    </xf>
    <xf numFmtId="0" fontId="24" fillId="3" borderId="53" xfId="0" applyNumberFormat="1" applyFont="1" applyFill="1" applyBorder="1" applyAlignment="1" applyProtection="1">
      <alignment horizontal="left" vertical="center"/>
      <protection locked="0"/>
    </xf>
    <xf numFmtId="0" fontId="24" fillId="3" borderId="52" xfId="0" applyNumberFormat="1" applyFont="1" applyFill="1" applyBorder="1" applyAlignment="1" applyProtection="1">
      <alignment horizontal="left" vertical="center"/>
      <protection locked="0"/>
    </xf>
    <xf numFmtId="0" fontId="24" fillId="3" borderId="54" xfId="0" applyNumberFormat="1" applyFont="1" applyFill="1" applyBorder="1" applyAlignment="1" applyProtection="1">
      <alignment horizontal="left" vertical="center"/>
      <protection locked="0"/>
    </xf>
    <xf numFmtId="0" fontId="24" fillId="3" borderId="55" xfId="0" applyNumberFormat="1" applyFont="1" applyFill="1" applyBorder="1" applyAlignment="1" applyProtection="1">
      <alignment horizontal="left" vertical="center"/>
      <protection locked="0"/>
    </xf>
    <xf numFmtId="0" fontId="24" fillId="16" borderId="0" xfId="0" applyNumberFormat="1" applyFont="1" applyFill="1" applyBorder="1" applyAlignment="1" applyProtection="1">
      <alignment horizontal="left" vertical="center"/>
      <protection locked="0"/>
    </xf>
    <xf numFmtId="0" fontId="22" fillId="0" borderId="0" xfId="0" applyNumberFormat="1" applyFont="1" applyFill="1" applyBorder="1" applyAlignment="1" applyProtection="1">
      <alignment horizontal="center" vertical="center"/>
      <protection locked="0"/>
    </xf>
    <xf numFmtId="44" fontId="4" fillId="16" borderId="0" xfId="1" applyFont="1" applyFill="1" applyBorder="1" applyAlignment="1" applyProtection="1">
      <alignment horizontal="right" vertical="center"/>
      <protection locked="0"/>
    </xf>
    <xf numFmtId="165" fontId="4" fillId="3" borderId="51" xfId="0" applyNumberFormat="1" applyFont="1" applyFill="1" applyBorder="1" applyAlignment="1" applyProtection="1">
      <alignment horizontal="left" vertical="center" wrapText="1"/>
      <protection locked="0"/>
    </xf>
    <xf numFmtId="165" fontId="4" fillId="3" borderId="46" xfId="0" applyNumberFormat="1" applyFont="1" applyFill="1" applyBorder="1" applyAlignment="1" applyProtection="1">
      <alignment horizontal="left" vertical="center" wrapText="1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21" fillId="17" borderId="43" xfId="0" applyNumberFormat="1" applyFont="1" applyFill="1" applyBorder="1" applyAlignment="1" applyProtection="1">
      <alignment horizontal="center" vertical="center"/>
      <protection locked="0"/>
    </xf>
    <xf numFmtId="0" fontId="21" fillId="17" borderId="42" xfId="0" applyNumberFormat="1" applyFont="1" applyFill="1" applyBorder="1" applyAlignment="1" applyProtection="1">
      <alignment horizontal="center" vertical="center"/>
      <protection locked="0"/>
    </xf>
    <xf numFmtId="0" fontId="21" fillId="17" borderId="47" xfId="0" applyNumberFormat="1" applyFont="1" applyFill="1" applyBorder="1" applyAlignment="1" applyProtection="1">
      <alignment horizontal="center" vertical="center"/>
      <protection locked="0"/>
    </xf>
    <xf numFmtId="0" fontId="21" fillId="17" borderId="49" xfId="0" applyNumberFormat="1" applyFont="1" applyFill="1" applyBorder="1" applyAlignment="1" applyProtection="1">
      <alignment horizontal="center" vertical="center"/>
      <protection locked="0"/>
    </xf>
    <xf numFmtId="0" fontId="21" fillId="17" borderId="44" xfId="0" applyNumberFormat="1" applyFont="1" applyFill="1" applyBorder="1" applyAlignment="1" applyProtection="1">
      <alignment horizontal="center" vertical="center"/>
      <protection locked="0"/>
    </xf>
    <xf numFmtId="0" fontId="21" fillId="17" borderId="50" xfId="0" applyNumberFormat="1" applyFont="1" applyFill="1" applyBorder="1" applyAlignment="1" applyProtection="1">
      <alignment horizontal="center" vertical="center"/>
      <protection locked="0"/>
    </xf>
    <xf numFmtId="0" fontId="21" fillId="17" borderId="54" xfId="0" applyNumberFormat="1" applyFont="1" applyFill="1" applyBorder="1" applyAlignment="1" applyProtection="1">
      <alignment horizontal="center" vertical="center" wrapText="1"/>
      <protection locked="0"/>
    </xf>
    <xf numFmtId="0" fontId="21" fillId="17" borderId="56" xfId="0" applyNumberFormat="1" applyFont="1" applyFill="1" applyBorder="1" applyAlignment="1" applyProtection="1">
      <alignment horizontal="center" vertical="center" wrapText="1"/>
      <protection locked="0"/>
    </xf>
    <xf numFmtId="0" fontId="21" fillId="17" borderId="55" xfId="0" applyNumberFormat="1" applyFont="1" applyFill="1" applyBorder="1" applyAlignment="1" applyProtection="1">
      <alignment horizontal="center" vertical="center" wrapText="1"/>
      <protection locked="0"/>
    </xf>
    <xf numFmtId="0" fontId="21" fillId="17" borderId="57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44" fontId="4" fillId="15" borderId="34" xfId="1" applyFont="1" applyFill="1" applyBorder="1" applyAlignment="1" applyProtection="1">
      <alignment horizontal="right" vertical="center"/>
      <protection locked="0"/>
    </xf>
    <xf numFmtId="44" fontId="24" fillId="15" borderId="34" xfId="1" applyFont="1" applyFill="1" applyBorder="1" applyAlignment="1" applyProtection="1">
      <alignment horizontal="right" vertical="center"/>
    </xf>
    <xf numFmtId="44" fontId="24" fillId="15" borderId="35" xfId="1" applyFont="1" applyFill="1" applyBorder="1" applyAlignment="1" applyProtection="1">
      <alignment horizontal="right" vertical="center"/>
    </xf>
    <xf numFmtId="0" fontId="4" fillId="15" borderId="59" xfId="0" applyNumberFormat="1" applyFont="1" applyFill="1" applyBorder="1" applyAlignment="1" applyProtection="1">
      <alignment horizontal="center" vertical="center"/>
      <protection locked="0"/>
    </xf>
    <xf numFmtId="0" fontId="4" fillId="15" borderId="34" xfId="0" applyNumberFormat="1" applyFont="1" applyFill="1" applyBorder="1" applyAlignment="1" applyProtection="1">
      <alignment horizontal="center" vertical="center"/>
      <protection locked="0"/>
    </xf>
    <xf numFmtId="0" fontId="4" fillId="15" borderId="35" xfId="0" applyNumberFormat="1" applyFont="1" applyFill="1" applyBorder="1" applyAlignment="1" applyProtection="1">
      <alignment horizontal="center" vertical="center"/>
      <protection locked="0"/>
    </xf>
    <xf numFmtId="44" fontId="4" fillId="15" borderId="60" xfId="1" applyFont="1" applyFill="1" applyBorder="1" applyAlignment="1" applyProtection="1">
      <alignment horizontal="right" vertical="center"/>
      <protection locked="0"/>
    </xf>
    <xf numFmtId="0" fontId="4" fillId="15" borderId="61" xfId="0" applyNumberFormat="1" applyFont="1" applyFill="1" applyBorder="1" applyAlignment="1" applyProtection="1">
      <alignment horizontal="center" vertical="center"/>
      <protection locked="0"/>
    </xf>
    <xf numFmtId="0" fontId="4" fillId="15" borderId="58" xfId="0" applyNumberFormat="1" applyFont="1" applyFill="1" applyBorder="1" applyAlignment="1" applyProtection="1">
      <alignment horizontal="center" vertical="center"/>
      <protection locked="0"/>
    </xf>
    <xf numFmtId="0" fontId="4" fillId="15" borderId="32" xfId="0" applyNumberFormat="1" applyFont="1" applyFill="1" applyBorder="1" applyAlignment="1" applyProtection="1">
      <alignment horizontal="center" vertical="center"/>
      <protection locked="0"/>
    </xf>
    <xf numFmtId="44" fontId="4" fillId="15" borderId="63" xfId="1" applyFont="1" applyFill="1" applyBorder="1" applyAlignment="1" applyProtection="1">
      <alignment horizontal="right" vertical="center"/>
      <protection locked="0"/>
    </xf>
    <xf numFmtId="44" fontId="4" fillId="15" borderId="59" xfId="1" applyFont="1" applyFill="1" applyBorder="1" applyAlignment="1" applyProtection="1">
      <alignment horizontal="right" vertical="center"/>
      <protection locked="0"/>
    </xf>
    <xf numFmtId="0" fontId="25" fillId="10" borderId="0" xfId="0" applyNumberFormat="1" applyFont="1" applyFill="1" applyBorder="1" applyAlignment="1" applyProtection="1">
      <alignment horizontal="center" vertical="center"/>
      <protection locked="0"/>
    </xf>
    <xf numFmtId="0" fontId="25" fillId="4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16" borderId="66" xfId="0" applyNumberFormat="1" applyFont="1" applyFill="1" applyBorder="1" applyAlignment="1" applyProtection="1">
      <alignment vertical="center"/>
      <protection locked="0"/>
    </xf>
    <xf numFmtId="0" fontId="26" fillId="0" borderId="66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21" fillId="14" borderId="62" xfId="0" applyNumberFormat="1" applyFont="1" applyFill="1" applyBorder="1" applyAlignment="1" applyProtection="1">
      <alignment horizontal="center" vertical="center"/>
      <protection locked="0"/>
    </xf>
    <xf numFmtId="0" fontId="21" fillId="14" borderId="65" xfId="0" applyNumberFormat="1" applyFont="1" applyFill="1" applyBorder="1" applyAlignment="1" applyProtection="1">
      <alignment horizontal="center" vertical="center"/>
      <protection locked="0"/>
    </xf>
    <xf numFmtId="0" fontId="21" fillId="14" borderId="0" xfId="0" applyNumberFormat="1" applyFont="1" applyFill="1" applyBorder="1" applyAlignment="1" applyProtection="1">
      <alignment horizontal="center" vertical="center"/>
      <protection locked="0"/>
    </xf>
    <xf numFmtId="0" fontId="21" fillId="14" borderId="32" xfId="0" applyNumberFormat="1" applyFont="1" applyFill="1" applyBorder="1" applyAlignment="1" applyProtection="1">
      <alignment horizontal="center" vertical="center" wrapText="1"/>
      <protection locked="0"/>
    </xf>
    <xf numFmtId="0" fontId="22" fillId="14" borderId="36" xfId="0" applyNumberFormat="1" applyFont="1" applyFill="1" applyBorder="1" applyAlignment="1" applyProtection="1">
      <alignment horizontal="center" vertical="center"/>
      <protection locked="0"/>
    </xf>
    <xf numFmtId="0" fontId="22" fillId="14" borderId="37" xfId="0" applyNumberFormat="1" applyFont="1" applyFill="1" applyBorder="1" applyAlignment="1" applyProtection="1">
      <alignment horizontal="center" vertical="center"/>
      <protection locked="0"/>
    </xf>
    <xf numFmtId="0" fontId="22" fillId="14" borderId="64" xfId="0" applyNumberFormat="1" applyFont="1" applyFill="1" applyBorder="1" applyAlignment="1" applyProtection="1">
      <alignment horizontal="center" vertical="center"/>
      <protection locked="0"/>
    </xf>
    <xf numFmtId="0" fontId="27" fillId="5" borderId="0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164" fontId="23" fillId="0" borderId="0" xfId="0" applyNumberFormat="1" applyFont="1" applyFill="1" applyBorder="1" applyAlignment="1" applyProtection="1">
      <alignment horizontal="right" vertical="center"/>
    </xf>
    <xf numFmtId="0" fontId="23" fillId="0" borderId="0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4" fillId="16" borderId="0" xfId="0" applyNumberFormat="1" applyFont="1" applyFill="1" applyBorder="1" applyAlignment="1" applyProtection="1">
      <alignment horizontal="left" vertical="center"/>
    </xf>
  </cellXfs>
  <cellStyles count="2">
    <cellStyle name="Monétaire" xfId="1" builtinId="4"/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workbookViewId="0"/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20" t="s">
        <v>14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21" t="s">
        <v>10</v>
      </c>
      <c r="C5" s="121"/>
      <c r="D5" s="121"/>
      <c r="E5" s="121"/>
      <c r="F5" s="121"/>
      <c r="G5" s="121"/>
      <c r="H5" s="121"/>
      <c r="I5" s="121"/>
      <c r="J5" s="121"/>
      <c r="L5" s="122" t="s">
        <v>36</v>
      </c>
      <c r="M5" s="122"/>
      <c r="N5" s="122"/>
      <c r="O5" s="122"/>
      <c r="P5" s="122"/>
      <c r="R5" s="126" t="s">
        <v>11</v>
      </c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</row>
    <row r="6" spans="2:34" ht="3" customHeight="1" x14ac:dyDescent="0.2"/>
    <row r="7" spans="2:34" ht="10.15" customHeight="1" x14ac:dyDescent="0.2">
      <c r="B7" s="143" t="s">
        <v>1</v>
      </c>
      <c r="C7" s="135" t="s">
        <v>32</v>
      </c>
      <c r="D7" s="137" t="s">
        <v>35</v>
      </c>
      <c r="E7" s="127" t="s">
        <v>6</v>
      </c>
      <c r="F7" s="139" t="s">
        <v>37</v>
      </c>
      <c r="G7" s="129" t="s">
        <v>7</v>
      </c>
      <c r="H7" s="130"/>
      <c r="I7" s="141" t="s">
        <v>48</v>
      </c>
      <c r="J7" s="142"/>
      <c r="K7" s="4"/>
      <c r="L7" s="131" t="s">
        <v>2</v>
      </c>
      <c r="M7" s="132"/>
      <c r="N7" s="131" t="s">
        <v>0</v>
      </c>
      <c r="O7" s="132"/>
      <c r="P7" s="145" t="s">
        <v>42</v>
      </c>
      <c r="Q7" s="17"/>
      <c r="R7" s="133" t="s">
        <v>5</v>
      </c>
      <c r="S7" s="134"/>
      <c r="T7" s="13"/>
      <c r="U7" s="133" t="s">
        <v>38</v>
      </c>
      <c r="V7" s="134"/>
      <c r="W7" s="133" t="s">
        <v>41</v>
      </c>
      <c r="X7" s="134"/>
      <c r="Y7" s="133" t="s">
        <v>43</v>
      </c>
      <c r="Z7" s="134"/>
      <c r="AA7" s="133" t="s">
        <v>44</v>
      </c>
      <c r="AB7" s="134"/>
      <c r="AC7" s="133" t="s">
        <v>45</v>
      </c>
      <c r="AD7" s="134"/>
      <c r="AE7" s="133" t="s">
        <v>46</v>
      </c>
      <c r="AF7" s="134"/>
      <c r="AG7" s="13"/>
      <c r="AH7" s="147" t="s">
        <v>50</v>
      </c>
    </row>
    <row r="8" spans="2:34" ht="10.15" customHeight="1" thickBot="1" x14ac:dyDescent="0.25">
      <c r="B8" s="144"/>
      <c r="C8" s="136"/>
      <c r="D8" s="138"/>
      <c r="E8" s="128"/>
      <c r="F8" s="140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46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48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23" t="s">
        <v>12</v>
      </c>
      <c r="C29" s="124"/>
      <c r="D29" s="125"/>
      <c r="E29" s="123" t="s">
        <v>49</v>
      </c>
      <c r="F29" s="125"/>
      <c r="G29" s="123" t="s">
        <v>12</v>
      </c>
      <c r="H29" s="124"/>
      <c r="I29" s="124"/>
      <c r="J29" s="124"/>
      <c r="K29" s="124"/>
      <c r="L29" s="124"/>
      <c r="M29" s="124"/>
      <c r="N29" s="124"/>
      <c r="O29" s="124"/>
      <c r="P29" s="125"/>
      <c r="R29" s="123" t="s">
        <v>13</v>
      </c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5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"/>
  <sheetViews>
    <sheetView tabSelected="1" topLeftCell="P1" zoomScale="140" zoomScaleNormal="140" workbookViewId="0">
      <selection activeCell="Z41" sqref="Z41"/>
    </sheetView>
  </sheetViews>
  <sheetFormatPr baseColWidth="10" defaultColWidth="10.6640625" defaultRowHeight="11.25" x14ac:dyDescent="0.2"/>
  <cols>
    <col min="1" max="1" width="1.33203125" style="92" customWidth="1"/>
    <col min="2" max="2" width="23.33203125" style="92" customWidth="1"/>
    <col min="3" max="3" width="5.33203125" style="92" customWidth="1"/>
    <col min="4" max="4" width="13.83203125" style="92" customWidth="1"/>
    <col min="5" max="5" width="13.1640625" style="92" customWidth="1"/>
    <col min="6" max="6" width="12.33203125" style="92" customWidth="1"/>
    <col min="7" max="8" width="10.6640625" style="92"/>
    <col min="9" max="9" width="11.83203125" style="92" customWidth="1"/>
    <col min="10" max="10" width="13.1640625" style="92" customWidth="1"/>
    <col min="11" max="11" width="1.1640625" style="92" customWidth="1"/>
    <col min="12" max="13" width="10.6640625" style="92"/>
    <col min="14" max="15" width="13.83203125" style="92" bestFit="1" customWidth="1"/>
    <col min="16" max="16" width="10.6640625" style="92"/>
    <col min="17" max="17" width="1.5" style="92" customWidth="1"/>
    <col min="18" max="32" width="10.6640625" style="92"/>
    <col min="33" max="33" width="1" style="92" customWidth="1"/>
    <col min="34" max="34" width="12.6640625" style="92" customWidth="1"/>
    <col min="35" max="16384" width="10.6640625" style="92"/>
  </cols>
  <sheetData>
    <row r="1" spans="1:34" ht="3" customHeight="1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</row>
    <row r="2" spans="1:34" ht="20.25" customHeight="1" thickBot="1" x14ac:dyDescent="0.25">
      <c r="B2" s="94" t="s">
        <v>14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</row>
    <row r="3" spans="1:34" ht="10.15" customHeight="1" thickTop="1" x14ac:dyDescent="0.2">
      <c r="B3" s="182" t="s">
        <v>47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</row>
    <row r="4" spans="1:34" ht="19.5" customHeight="1" x14ac:dyDescent="0.2"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</row>
    <row r="5" spans="1:34" ht="10.15" customHeight="1" x14ac:dyDescent="0.2">
      <c r="B5" s="179" t="s">
        <v>10</v>
      </c>
      <c r="C5" s="179"/>
      <c r="D5" s="179"/>
      <c r="E5" s="179"/>
      <c r="F5" s="179"/>
      <c r="G5" s="179"/>
      <c r="H5" s="179"/>
      <c r="I5" s="179"/>
      <c r="J5" s="179"/>
      <c r="L5" s="178" t="s">
        <v>36</v>
      </c>
      <c r="M5" s="178"/>
      <c r="N5" s="178"/>
      <c r="O5" s="178"/>
      <c r="P5" s="178"/>
      <c r="R5" s="191" t="s">
        <v>11</v>
      </c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</row>
    <row r="6" spans="1:34" ht="2.25" customHeight="1" x14ac:dyDescent="0.2">
      <c r="B6" s="95"/>
      <c r="C6" s="95"/>
      <c r="D6" s="95"/>
      <c r="E6" s="95"/>
      <c r="F6" s="95"/>
      <c r="G6" s="95"/>
      <c r="H6" s="95"/>
      <c r="I6" s="95"/>
      <c r="J6" s="95"/>
    </row>
    <row r="7" spans="1:34" ht="10.15" customHeight="1" thickBot="1" x14ac:dyDescent="0.25">
      <c r="A7" s="96"/>
      <c r="B7" s="154" t="s">
        <v>1</v>
      </c>
      <c r="C7" s="154" t="s">
        <v>32</v>
      </c>
      <c r="D7" s="156" t="s">
        <v>35</v>
      </c>
      <c r="E7" s="158" t="s">
        <v>6</v>
      </c>
      <c r="F7" s="160" t="s">
        <v>37</v>
      </c>
      <c r="G7" s="152" t="s">
        <v>7</v>
      </c>
      <c r="H7" s="153"/>
      <c r="I7" s="152" t="s">
        <v>48</v>
      </c>
      <c r="J7" s="153"/>
      <c r="L7" s="184" t="s">
        <v>2</v>
      </c>
      <c r="M7" s="185"/>
      <c r="N7" s="186" t="s">
        <v>0</v>
      </c>
      <c r="O7" s="185"/>
      <c r="P7" s="187" t="s">
        <v>42</v>
      </c>
      <c r="R7" s="180" t="s">
        <v>5</v>
      </c>
      <c r="S7" s="180"/>
      <c r="U7" s="180" t="s">
        <v>38</v>
      </c>
      <c r="V7" s="180"/>
      <c r="W7" s="180" t="s">
        <v>41</v>
      </c>
      <c r="X7" s="180"/>
      <c r="Y7" s="180" t="s">
        <v>43</v>
      </c>
      <c r="Z7" s="180"/>
      <c r="AA7" s="180" t="s">
        <v>44</v>
      </c>
      <c r="AB7" s="180"/>
      <c r="AC7" s="180" t="s">
        <v>45</v>
      </c>
      <c r="AD7" s="180"/>
      <c r="AE7" s="180" t="s">
        <v>46</v>
      </c>
      <c r="AF7" s="180"/>
      <c r="AH7" s="93" t="s">
        <v>50</v>
      </c>
    </row>
    <row r="8" spans="1:34" ht="10.15" customHeight="1" thickBot="1" x14ac:dyDescent="0.25">
      <c r="A8" s="96"/>
      <c r="B8" s="155"/>
      <c r="C8" s="155"/>
      <c r="D8" s="157"/>
      <c r="E8" s="159"/>
      <c r="F8" s="161"/>
      <c r="G8" s="107" t="s">
        <v>9</v>
      </c>
      <c r="H8" s="108" t="s">
        <v>8</v>
      </c>
      <c r="I8" s="107" t="s">
        <v>3</v>
      </c>
      <c r="J8" s="108" t="s">
        <v>4</v>
      </c>
      <c r="L8" s="188" t="s">
        <v>9</v>
      </c>
      <c r="M8" s="189" t="s">
        <v>8</v>
      </c>
      <c r="N8" s="188" t="s">
        <v>3</v>
      </c>
      <c r="O8" s="190" t="s">
        <v>4</v>
      </c>
      <c r="P8" s="187"/>
      <c r="R8" s="116" t="s">
        <v>9</v>
      </c>
      <c r="S8" s="116" t="s">
        <v>8</v>
      </c>
      <c r="U8" s="116" t="s">
        <v>69</v>
      </c>
      <c r="V8" s="116" t="s">
        <v>40</v>
      </c>
      <c r="W8" s="116" t="s">
        <v>69</v>
      </c>
      <c r="X8" s="116" t="s">
        <v>40</v>
      </c>
      <c r="Y8" s="116" t="s">
        <v>69</v>
      </c>
      <c r="Z8" s="116" t="s">
        <v>40</v>
      </c>
      <c r="AA8" s="116" t="s">
        <v>69</v>
      </c>
      <c r="AB8" s="116" t="s">
        <v>40</v>
      </c>
      <c r="AC8" s="116" t="s">
        <v>69</v>
      </c>
      <c r="AD8" s="116" t="s">
        <v>40</v>
      </c>
      <c r="AE8" s="116" t="s">
        <v>69</v>
      </c>
      <c r="AF8" s="116" t="s">
        <v>40</v>
      </c>
      <c r="AH8" s="93"/>
    </row>
    <row r="9" spans="1:34" ht="10.15" customHeight="1" x14ac:dyDescent="0.2">
      <c r="A9" s="96"/>
      <c r="B9" s="99" t="s">
        <v>15</v>
      </c>
      <c r="C9" s="100" t="s">
        <v>33</v>
      </c>
      <c r="D9" s="118">
        <v>38226</v>
      </c>
      <c r="E9" s="111"/>
      <c r="F9" s="112"/>
      <c r="G9" s="103">
        <v>21.68</v>
      </c>
      <c r="H9" s="105">
        <v>32.520000000000003</v>
      </c>
      <c r="I9" s="103">
        <v>86639.77</v>
      </c>
      <c r="J9" s="105">
        <v>138605.66</v>
      </c>
      <c r="K9" s="92">
        <v>0</v>
      </c>
      <c r="L9" s="169">
        <v>1837.5</v>
      </c>
      <c r="M9" s="173">
        <v>12.7</v>
      </c>
      <c r="N9" s="177">
        <v>87225.33</v>
      </c>
      <c r="O9" s="176">
        <v>113521.61</v>
      </c>
      <c r="P9" s="174">
        <v>6</v>
      </c>
      <c r="U9" s="192" t="s">
        <v>70</v>
      </c>
      <c r="V9" s="193">
        <f>0.01*N9+0.015*O9</f>
        <v>2575.0774499999998</v>
      </c>
      <c r="W9" s="195" t="str">
        <f>IF(N9&gt;=I9,"Oui","Non")</f>
        <v>Oui</v>
      </c>
      <c r="X9" s="193">
        <f>IF(W9="Oui",(N9-I9)*0.1,0)</f>
        <v>58.55599999999977</v>
      </c>
      <c r="Y9" s="192"/>
      <c r="Z9" s="194"/>
      <c r="AA9" s="192"/>
      <c r="AB9" s="194"/>
      <c r="AC9" s="192"/>
      <c r="AD9" s="194"/>
      <c r="AE9" s="192"/>
      <c r="AF9" s="194"/>
    </row>
    <row r="10" spans="1:34" ht="10.15" customHeight="1" x14ac:dyDescent="0.2">
      <c r="A10" s="96"/>
      <c r="B10" s="97" t="s">
        <v>16</v>
      </c>
      <c r="C10" s="101" t="s">
        <v>33</v>
      </c>
      <c r="D10" s="119">
        <v>37601</v>
      </c>
      <c r="E10" s="113"/>
      <c r="F10" s="114"/>
      <c r="G10" s="104">
        <v>23.05</v>
      </c>
      <c r="H10" s="106">
        <v>34.58</v>
      </c>
      <c r="I10" s="104">
        <v>86104.49</v>
      </c>
      <c r="J10" s="106">
        <v>141119.44</v>
      </c>
      <c r="K10" s="92">
        <v>0</v>
      </c>
      <c r="L10" s="170">
        <v>1800</v>
      </c>
      <c r="M10" s="171">
        <v>25.2</v>
      </c>
      <c r="N10" s="166">
        <v>100494.47</v>
      </c>
      <c r="O10" s="172">
        <v>133202.71</v>
      </c>
      <c r="P10" s="175">
        <v>2</v>
      </c>
      <c r="U10" s="192" t="s">
        <v>70</v>
      </c>
      <c r="V10" s="193">
        <f t="shared" ref="V10:V25" si="0">0.01*N10+0.015*O10</f>
        <v>3002.9853499999999</v>
      </c>
      <c r="W10" s="195" t="str">
        <f t="shared" ref="W10:W25" si="1">IF(N10&gt;=I10,"Oui","Non")</f>
        <v>Oui</v>
      </c>
      <c r="X10" s="193">
        <f t="shared" ref="X10:X25" si="2">IF(W10="Oui",(N10-I10)*0.1,0)</f>
        <v>1438.9979999999996</v>
      </c>
      <c r="Y10" s="192"/>
      <c r="Z10" s="194"/>
      <c r="AA10" s="192"/>
      <c r="AB10" s="194"/>
      <c r="AC10" s="192"/>
      <c r="AD10" s="194"/>
      <c r="AE10" s="192"/>
      <c r="AF10" s="194"/>
    </row>
    <row r="11" spans="1:34" ht="10.15" customHeight="1" x14ac:dyDescent="0.2">
      <c r="A11" s="96"/>
      <c r="B11" s="97" t="s">
        <v>17</v>
      </c>
      <c r="C11" s="101" t="s">
        <v>34</v>
      </c>
      <c r="D11" s="119">
        <v>35826</v>
      </c>
      <c r="E11" s="113"/>
      <c r="F11" s="114"/>
      <c r="G11" s="104">
        <v>26.94</v>
      </c>
      <c r="H11" s="106">
        <v>40.409999999999997</v>
      </c>
      <c r="I11" s="104">
        <v>89605.86</v>
      </c>
      <c r="J11" s="106">
        <v>156292.04</v>
      </c>
      <c r="K11" s="92">
        <v>0</v>
      </c>
      <c r="L11" s="170">
        <v>1800</v>
      </c>
      <c r="M11" s="171">
        <v>0</v>
      </c>
      <c r="N11" s="166">
        <v>76821.77</v>
      </c>
      <c r="O11" s="172">
        <v>158727.13</v>
      </c>
      <c r="P11" s="175">
        <v>6</v>
      </c>
      <c r="U11" s="192" t="s">
        <v>70</v>
      </c>
      <c r="V11" s="193">
        <f t="shared" si="0"/>
        <v>3149.1246500000002</v>
      </c>
      <c r="W11" s="195" t="str">
        <f t="shared" si="1"/>
        <v>Non</v>
      </c>
      <c r="X11" s="193">
        <f t="shared" si="2"/>
        <v>0</v>
      </c>
      <c r="Y11" s="192"/>
      <c r="Z11" s="194"/>
      <c r="AA11" s="192"/>
      <c r="AB11" s="194"/>
      <c r="AC11" s="192"/>
      <c r="AD11" s="194"/>
      <c r="AE11" s="192"/>
      <c r="AF11" s="194"/>
    </row>
    <row r="12" spans="1:34" ht="10.15" customHeight="1" x14ac:dyDescent="0.2">
      <c r="A12" s="96"/>
      <c r="B12" s="97" t="s">
        <v>18</v>
      </c>
      <c r="C12" s="101" t="s">
        <v>34</v>
      </c>
      <c r="D12" s="119">
        <v>35403</v>
      </c>
      <c r="E12" s="113"/>
      <c r="F12" s="114"/>
      <c r="G12" s="104">
        <v>27.87</v>
      </c>
      <c r="H12" s="106">
        <v>41.81</v>
      </c>
      <c r="I12" s="104">
        <v>88556.09</v>
      </c>
      <c r="J12" s="106">
        <v>156576.41</v>
      </c>
      <c r="K12" s="92">
        <v>0</v>
      </c>
      <c r="L12" s="170">
        <v>1762.5</v>
      </c>
      <c r="M12" s="171">
        <v>0</v>
      </c>
      <c r="N12" s="166">
        <v>77813.539999999994</v>
      </c>
      <c r="O12" s="172">
        <v>170576.59</v>
      </c>
      <c r="P12" s="175">
        <v>9</v>
      </c>
      <c r="U12" s="192" t="s">
        <v>70</v>
      </c>
      <c r="V12" s="193">
        <f t="shared" si="0"/>
        <v>3336.7842500000002</v>
      </c>
      <c r="W12" s="195" t="str">
        <f t="shared" si="1"/>
        <v>Non</v>
      </c>
      <c r="X12" s="193">
        <f t="shared" si="2"/>
        <v>0</v>
      </c>
      <c r="Y12" s="192"/>
      <c r="Z12" s="194"/>
      <c r="AA12" s="192"/>
      <c r="AB12" s="194"/>
      <c r="AC12" s="192"/>
      <c r="AD12" s="194"/>
      <c r="AE12" s="192"/>
      <c r="AF12" s="194"/>
    </row>
    <row r="13" spans="1:34" ht="10.15" customHeight="1" x14ac:dyDescent="0.2">
      <c r="A13" s="96"/>
      <c r="B13" s="97" t="s">
        <v>19</v>
      </c>
      <c r="C13" s="101" t="s">
        <v>34</v>
      </c>
      <c r="D13" s="119">
        <v>33093</v>
      </c>
      <c r="E13" s="113"/>
      <c r="F13" s="114"/>
      <c r="G13" s="104">
        <v>32.93</v>
      </c>
      <c r="H13" s="106">
        <v>49.4</v>
      </c>
      <c r="I13" s="104">
        <v>91038.77</v>
      </c>
      <c r="J13" s="106">
        <v>172168.01</v>
      </c>
      <c r="K13" s="92">
        <v>0</v>
      </c>
      <c r="L13" s="170">
        <v>1725</v>
      </c>
      <c r="M13" s="171">
        <v>39.57</v>
      </c>
      <c r="N13" s="166">
        <v>96236.12</v>
      </c>
      <c r="O13" s="172">
        <v>177509.88</v>
      </c>
      <c r="P13" s="175">
        <v>7</v>
      </c>
      <c r="U13" s="192" t="s">
        <v>70</v>
      </c>
      <c r="V13" s="193">
        <f t="shared" si="0"/>
        <v>3625.0093999999999</v>
      </c>
      <c r="W13" s="195" t="str">
        <f t="shared" si="1"/>
        <v>Oui</v>
      </c>
      <c r="X13" s="193">
        <f t="shared" si="2"/>
        <v>519.7349999999991</v>
      </c>
      <c r="Y13" s="192"/>
      <c r="Z13" s="194"/>
      <c r="AA13" s="192"/>
      <c r="AB13" s="194"/>
      <c r="AC13" s="192"/>
      <c r="AD13" s="194"/>
      <c r="AE13" s="192"/>
      <c r="AF13" s="194"/>
    </row>
    <row r="14" spans="1:34" ht="10.15" customHeight="1" x14ac:dyDescent="0.2">
      <c r="A14" s="96"/>
      <c r="B14" s="97" t="s">
        <v>20</v>
      </c>
      <c r="C14" s="101" t="s">
        <v>33</v>
      </c>
      <c r="D14" s="119">
        <v>37900</v>
      </c>
      <c r="E14" s="113"/>
      <c r="F14" s="114"/>
      <c r="G14" s="104">
        <v>22.4</v>
      </c>
      <c r="H14" s="106">
        <v>33.6</v>
      </c>
      <c r="I14" s="104">
        <v>87296.23</v>
      </c>
      <c r="J14" s="106">
        <v>141450.34</v>
      </c>
      <c r="K14" s="92">
        <v>0</v>
      </c>
      <c r="L14" s="170">
        <v>1837.5</v>
      </c>
      <c r="M14" s="171">
        <v>98.2</v>
      </c>
      <c r="N14" s="166">
        <v>86363.33</v>
      </c>
      <c r="O14" s="172">
        <v>120584.13</v>
      </c>
      <c r="P14" s="175">
        <v>6</v>
      </c>
      <c r="U14" s="192" t="s">
        <v>70</v>
      </c>
      <c r="V14" s="193">
        <f t="shared" si="0"/>
        <v>2672.39525</v>
      </c>
      <c r="W14" s="195" t="str">
        <f t="shared" si="1"/>
        <v>Non</v>
      </c>
      <c r="X14" s="193">
        <f t="shared" si="2"/>
        <v>0</v>
      </c>
      <c r="Y14" s="192"/>
      <c r="Z14" s="194"/>
      <c r="AA14" s="192"/>
      <c r="AB14" s="194"/>
      <c r="AC14" s="192"/>
      <c r="AD14" s="194"/>
      <c r="AE14" s="192"/>
      <c r="AF14" s="194"/>
    </row>
    <row r="15" spans="1:34" ht="10.15" customHeight="1" x14ac:dyDescent="0.2">
      <c r="A15" s="96"/>
      <c r="B15" s="97" t="s">
        <v>21</v>
      </c>
      <c r="C15" s="101" t="s">
        <v>33</v>
      </c>
      <c r="D15" s="119">
        <v>35590</v>
      </c>
      <c r="E15" s="113"/>
      <c r="F15" s="114"/>
      <c r="G15" s="104">
        <v>27.46</v>
      </c>
      <c r="H15" s="106">
        <v>41.19</v>
      </c>
      <c r="I15" s="104">
        <v>88194.9</v>
      </c>
      <c r="J15" s="106">
        <v>155011.24</v>
      </c>
      <c r="K15" s="92">
        <v>0</v>
      </c>
      <c r="L15" s="170">
        <v>1762.5</v>
      </c>
      <c r="M15" s="171">
        <v>244.14</v>
      </c>
      <c r="N15" s="166">
        <v>98812.43</v>
      </c>
      <c r="O15" s="172">
        <v>119521.7</v>
      </c>
      <c r="P15" s="175">
        <v>6</v>
      </c>
      <c r="U15" s="192" t="s">
        <v>70</v>
      </c>
      <c r="V15" s="193">
        <f t="shared" si="0"/>
        <v>2780.9497999999999</v>
      </c>
      <c r="W15" s="195" t="str">
        <f t="shared" si="1"/>
        <v>Oui</v>
      </c>
      <c r="X15" s="193">
        <f t="shared" si="2"/>
        <v>1061.7529999999999</v>
      </c>
      <c r="Y15" s="192"/>
      <c r="Z15" s="194"/>
      <c r="AA15" s="192"/>
      <c r="AB15" s="194"/>
      <c r="AC15" s="192"/>
      <c r="AD15" s="194"/>
      <c r="AE15" s="192"/>
      <c r="AF15" s="194"/>
    </row>
    <row r="16" spans="1:34" ht="10.15" customHeight="1" x14ac:dyDescent="0.2">
      <c r="A16" s="96"/>
      <c r="B16" s="97" t="s">
        <v>22</v>
      </c>
      <c r="C16" s="101" t="s">
        <v>33</v>
      </c>
      <c r="D16" s="119">
        <v>35192</v>
      </c>
      <c r="E16" s="113"/>
      <c r="F16" s="114"/>
      <c r="G16" s="104">
        <v>28.33</v>
      </c>
      <c r="H16" s="106">
        <v>42.5</v>
      </c>
      <c r="I16" s="104">
        <v>88963.64</v>
      </c>
      <c r="J16" s="106">
        <v>158342.45000000001</v>
      </c>
      <c r="K16" s="92">
        <v>0</v>
      </c>
      <c r="L16" s="170">
        <v>1762.5</v>
      </c>
      <c r="M16" s="171">
        <v>109.39</v>
      </c>
      <c r="N16" s="166">
        <v>89879.18</v>
      </c>
      <c r="O16" s="172">
        <v>164850.17000000001</v>
      </c>
      <c r="P16" s="175">
        <v>4</v>
      </c>
      <c r="U16" s="192" t="s">
        <v>70</v>
      </c>
      <c r="V16" s="193">
        <f t="shared" si="0"/>
        <v>3371.5443500000001</v>
      </c>
      <c r="W16" s="195" t="str">
        <f t="shared" si="1"/>
        <v>Oui</v>
      </c>
      <c r="X16" s="193">
        <f t="shared" si="2"/>
        <v>91.553999999999363</v>
      </c>
      <c r="Y16" s="192"/>
      <c r="Z16" s="194"/>
      <c r="AA16" s="192"/>
      <c r="AB16" s="194"/>
      <c r="AC16" s="192"/>
      <c r="AD16" s="194"/>
      <c r="AE16" s="192"/>
      <c r="AF16" s="194"/>
    </row>
    <row r="17" spans="1:34" ht="10.15" customHeight="1" x14ac:dyDescent="0.2">
      <c r="A17" s="96"/>
      <c r="B17" s="97" t="s">
        <v>23</v>
      </c>
      <c r="C17" s="101" t="s">
        <v>33</v>
      </c>
      <c r="D17" s="119">
        <v>36628</v>
      </c>
      <c r="E17" s="113"/>
      <c r="F17" s="114"/>
      <c r="G17" s="104">
        <v>25.19</v>
      </c>
      <c r="H17" s="106">
        <v>37.78</v>
      </c>
      <c r="I17" s="104">
        <v>88023.83</v>
      </c>
      <c r="J17" s="106">
        <v>149436.59</v>
      </c>
      <c r="K17" s="92">
        <v>0</v>
      </c>
      <c r="L17" s="170">
        <v>1800</v>
      </c>
      <c r="M17" s="171">
        <v>0</v>
      </c>
      <c r="N17" s="166">
        <v>92616.29</v>
      </c>
      <c r="O17" s="172">
        <v>149766.94</v>
      </c>
      <c r="P17" s="175">
        <v>9</v>
      </c>
      <c r="U17" s="192" t="s">
        <v>70</v>
      </c>
      <c r="V17" s="193">
        <f t="shared" si="0"/>
        <v>3172.6669999999999</v>
      </c>
      <c r="W17" s="195" t="str">
        <f t="shared" si="1"/>
        <v>Oui</v>
      </c>
      <c r="X17" s="193">
        <f t="shared" si="2"/>
        <v>459.24599999999919</v>
      </c>
      <c r="Y17" s="192"/>
      <c r="Z17" s="194"/>
      <c r="AA17" s="192"/>
      <c r="AB17" s="194"/>
      <c r="AC17" s="192"/>
      <c r="AD17" s="194"/>
      <c r="AE17" s="192"/>
      <c r="AF17" s="194"/>
    </row>
    <row r="18" spans="1:34" ht="10.15" customHeight="1" x14ac:dyDescent="0.2">
      <c r="A18" s="96"/>
      <c r="B18" s="97" t="s">
        <v>24</v>
      </c>
      <c r="C18" s="101" t="s">
        <v>33</v>
      </c>
      <c r="D18" s="119">
        <v>30115</v>
      </c>
      <c r="E18" s="113"/>
      <c r="F18" s="114"/>
      <c r="G18" s="104">
        <v>39.46</v>
      </c>
      <c r="H18" s="106">
        <v>59.19</v>
      </c>
      <c r="I18" s="104">
        <v>92465.44</v>
      </c>
      <c r="J18" s="106">
        <v>188016.91</v>
      </c>
      <c r="K18" s="92">
        <v>0</v>
      </c>
      <c r="L18" s="170">
        <v>1650</v>
      </c>
      <c r="M18" s="171">
        <v>143.27000000000001</v>
      </c>
      <c r="N18" s="166">
        <v>86538.68</v>
      </c>
      <c r="O18" s="172">
        <v>168507.1</v>
      </c>
      <c r="P18" s="175">
        <v>5</v>
      </c>
      <c r="U18" s="192" t="s">
        <v>70</v>
      </c>
      <c r="V18" s="193">
        <f t="shared" si="0"/>
        <v>3392.9933000000001</v>
      </c>
      <c r="W18" s="195" t="str">
        <f t="shared" si="1"/>
        <v>Non</v>
      </c>
      <c r="X18" s="193">
        <f t="shared" si="2"/>
        <v>0</v>
      </c>
      <c r="Y18" s="192"/>
      <c r="Z18" s="194"/>
      <c r="AA18" s="192"/>
      <c r="AB18" s="194"/>
      <c r="AC18" s="192"/>
      <c r="AD18" s="194"/>
      <c r="AE18" s="192"/>
      <c r="AF18" s="194"/>
    </row>
    <row r="19" spans="1:34" ht="10.15" customHeight="1" x14ac:dyDescent="0.2">
      <c r="A19" s="96"/>
      <c r="B19" s="97" t="s">
        <v>25</v>
      </c>
      <c r="C19" s="101" t="s">
        <v>33</v>
      </c>
      <c r="D19" s="119">
        <v>41231</v>
      </c>
      <c r="E19" s="113"/>
      <c r="F19" s="114"/>
      <c r="G19" s="104">
        <v>15.1</v>
      </c>
      <c r="H19" s="106">
        <v>22.64</v>
      </c>
      <c r="I19" s="104">
        <v>82233.27</v>
      </c>
      <c r="J19" s="106">
        <v>114677.5</v>
      </c>
      <c r="K19" s="92">
        <v>0</v>
      </c>
      <c r="L19" s="170">
        <v>1875</v>
      </c>
      <c r="M19" s="171">
        <v>0</v>
      </c>
      <c r="N19" s="166">
        <v>74240.86</v>
      </c>
      <c r="O19" s="172">
        <v>112740.09</v>
      </c>
      <c r="P19" s="175">
        <v>5</v>
      </c>
      <c r="U19" s="192" t="s">
        <v>70</v>
      </c>
      <c r="V19" s="193">
        <f t="shared" si="0"/>
        <v>2433.5099499999997</v>
      </c>
      <c r="W19" s="195" t="str">
        <f t="shared" si="1"/>
        <v>Non</v>
      </c>
      <c r="X19" s="193">
        <f t="shared" si="2"/>
        <v>0</v>
      </c>
      <c r="Y19" s="192"/>
      <c r="Z19" s="194"/>
      <c r="AA19" s="192"/>
      <c r="AB19" s="194"/>
      <c r="AC19" s="192"/>
      <c r="AD19" s="194"/>
      <c r="AE19" s="192"/>
      <c r="AF19" s="194"/>
    </row>
    <row r="20" spans="1:34" ht="10.15" customHeight="1" x14ac:dyDescent="0.2">
      <c r="A20" s="96"/>
      <c r="B20" s="97" t="s">
        <v>26</v>
      </c>
      <c r="C20" s="101" t="s">
        <v>34</v>
      </c>
      <c r="D20" s="119">
        <v>31824</v>
      </c>
      <c r="E20" s="113"/>
      <c r="F20" s="114"/>
      <c r="G20" s="104">
        <v>35.71</v>
      </c>
      <c r="H20" s="106">
        <v>53.57</v>
      </c>
      <c r="I20" s="104">
        <v>91406.45</v>
      </c>
      <c r="J20" s="106">
        <v>178594.61</v>
      </c>
      <c r="K20" s="92">
        <v>0</v>
      </c>
      <c r="L20" s="170">
        <v>1687.5</v>
      </c>
      <c r="M20" s="171">
        <v>145.13</v>
      </c>
      <c r="N20" s="166">
        <v>90744.11</v>
      </c>
      <c r="O20" s="172">
        <v>180217.79</v>
      </c>
      <c r="P20" s="175">
        <v>9</v>
      </c>
      <c r="U20" s="192" t="s">
        <v>70</v>
      </c>
      <c r="V20" s="193">
        <f t="shared" si="0"/>
        <v>3610.70795</v>
      </c>
      <c r="W20" s="195" t="str">
        <f t="shared" si="1"/>
        <v>Non</v>
      </c>
      <c r="X20" s="193">
        <f t="shared" si="2"/>
        <v>0</v>
      </c>
      <c r="Y20" s="192"/>
      <c r="Z20" s="194"/>
      <c r="AA20" s="192"/>
      <c r="AB20" s="194"/>
      <c r="AC20" s="192"/>
      <c r="AD20" s="194"/>
      <c r="AE20" s="192"/>
      <c r="AF20" s="194"/>
    </row>
    <row r="21" spans="1:34" ht="10.15" customHeight="1" x14ac:dyDescent="0.2">
      <c r="A21" s="96"/>
      <c r="B21" s="97" t="s">
        <v>27</v>
      </c>
      <c r="C21" s="101" t="s">
        <v>34</v>
      </c>
      <c r="D21" s="119">
        <v>38150</v>
      </c>
      <c r="E21" s="113"/>
      <c r="F21" s="114"/>
      <c r="G21" s="104">
        <v>21.85</v>
      </c>
      <c r="H21" s="106">
        <v>32.770000000000003</v>
      </c>
      <c r="I21" s="104">
        <v>86792.81</v>
      </c>
      <c r="J21" s="106">
        <v>139268.84</v>
      </c>
      <c r="K21" s="92">
        <v>0</v>
      </c>
      <c r="L21" s="170">
        <v>1837.5</v>
      </c>
      <c r="M21" s="171">
        <v>191.85</v>
      </c>
      <c r="N21" s="166">
        <v>92277.83</v>
      </c>
      <c r="O21" s="172">
        <v>139124.15</v>
      </c>
      <c r="P21" s="175">
        <v>3</v>
      </c>
      <c r="U21" s="192" t="s">
        <v>70</v>
      </c>
      <c r="V21" s="193">
        <f t="shared" si="0"/>
        <v>3009.6405499999996</v>
      </c>
      <c r="W21" s="195" t="str">
        <f t="shared" si="1"/>
        <v>Oui</v>
      </c>
      <c r="X21" s="193">
        <f t="shared" si="2"/>
        <v>548.50200000000041</v>
      </c>
      <c r="Y21" s="192"/>
      <c r="Z21" s="194"/>
      <c r="AA21" s="192"/>
      <c r="AB21" s="194"/>
      <c r="AC21" s="192"/>
      <c r="AD21" s="194"/>
      <c r="AE21" s="192"/>
      <c r="AF21" s="194"/>
    </row>
    <row r="22" spans="1:34" ht="10.15" customHeight="1" x14ac:dyDescent="0.2">
      <c r="A22" s="96"/>
      <c r="B22" s="97" t="s">
        <v>28</v>
      </c>
      <c r="C22" s="101" t="s">
        <v>33</v>
      </c>
      <c r="D22" s="119">
        <v>32891</v>
      </c>
      <c r="E22" s="113"/>
      <c r="F22" s="114"/>
      <c r="G22" s="104">
        <v>33.380000000000003</v>
      </c>
      <c r="H22" s="106">
        <v>50.06</v>
      </c>
      <c r="I22" s="104">
        <v>91420.63</v>
      </c>
      <c r="J22" s="106">
        <v>173822.75</v>
      </c>
      <c r="K22" s="92">
        <v>0</v>
      </c>
      <c r="L22" s="170">
        <v>1725</v>
      </c>
      <c r="M22" s="171">
        <v>150.72</v>
      </c>
      <c r="N22" s="166">
        <v>80527.14</v>
      </c>
      <c r="O22" s="172">
        <v>181545.58</v>
      </c>
      <c r="P22" s="175">
        <v>5</v>
      </c>
      <c r="U22" s="192" t="s">
        <v>70</v>
      </c>
      <c r="V22" s="193">
        <f t="shared" si="0"/>
        <v>3528.4550999999997</v>
      </c>
      <c r="W22" s="195" t="str">
        <f t="shared" si="1"/>
        <v>Non</v>
      </c>
      <c r="X22" s="193">
        <f t="shared" si="2"/>
        <v>0</v>
      </c>
      <c r="Y22" s="192"/>
      <c r="Z22" s="194"/>
      <c r="AA22" s="192"/>
      <c r="AB22" s="194"/>
      <c r="AC22" s="192"/>
      <c r="AD22" s="194"/>
      <c r="AE22" s="192"/>
      <c r="AF22" s="194"/>
    </row>
    <row r="23" spans="1:34" ht="10.15" customHeight="1" x14ac:dyDescent="0.2">
      <c r="A23" s="96"/>
      <c r="B23" s="97" t="s">
        <v>29</v>
      </c>
      <c r="C23" s="101" t="s">
        <v>34</v>
      </c>
      <c r="D23" s="119">
        <v>41102</v>
      </c>
      <c r="E23" s="113"/>
      <c r="F23" s="114"/>
      <c r="G23" s="104">
        <v>15.38</v>
      </c>
      <c r="H23" s="106">
        <v>23.07</v>
      </c>
      <c r="I23" s="104">
        <v>82498.34</v>
      </c>
      <c r="J23" s="106">
        <v>115826.13</v>
      </c>
      <c r="K23" s="92">
        <v>0</v>
      </c>
      <c r="L23" s="170">
        <v>1875</v>
      </c>
      <c r="M23" s="171">
        <v>159.16999999999999</v>
      </c>
      <c r="N23" s="166">
        <v>73878.58</v>
      </c>
      <c r="O23" s="172">
        <v>125469.62</v>
      </c>
      <c r="P23" s="175">
        <v>9</v>
      </c>
      <c r="U23" s="192" t="s">
        <v>70</v>
      </c>
      <c r="V23" s="193">
        <f t="shared" si="0"/>
        <v>2620.8300999999997</v>
      </c>
      <c r="W23" s="195" t="str">
        <f t="shared" si="1"/>
        <v>Non</v>
      </c>
      <c r="X23" s="193">
        <f t="shared" si="2"/>
        <v>0</v>
      </c>
      <c r="Y23" s="192"/>
      <c r="Z23" s="194"/>
      <c r="AA23" s="192"/>
      <c r="AB23" s="194"/>
      <c r="AC23" s="192"/>
      <c r="AD23" s="194"/>
      <c r="AE23" s="192"/>
      <c r="AF23" s="194"/>
    </row>
    <row r="24" spans="1:34" ht="10.15" customHeight="1" x14ac:dyDescent="0.2">
      <c r="A24" s="96"/>
      <c r="B24" s="98" t="s">
        <v>30</v>
      </c>
      <c r="C24" s="102" t="s">
        <v>34</v>
      </c>
      <c r="D24" s="119">
        <v>29465</v>
      </c>
      <c r="E24" s="113"/>
      <c r="F24" s="114"/>
      <c r="G24" s="104">
        <v>40.880000000000003</v>
      </c>
      <c r="H24" s="106">
        <v>61.33</v>
      </c>
      <c r="I24" s="104">
        <v>93640.78</v>
      </c>
      <c r="J24" s="106">
        <v>193110.06</v>
      </c>
      <c r="K24" s="92">
        <v>0</v>
      </c>
      <c r="L24" s="170">
        <v>1650</v>
      </c>
      <c r="M24" s="171">
        <v>0</v>
      </c>
      <c r="N24" s="166">
        <v>83732.44</v>
      </c>
      <c r="O24" s="172">
        <v>208951.82</v>
      </c>
      <c r="P24" s="175">
        <v>2</v>
      </c>
      <c r="U24" s="192" t="s">
        <v>70</v>
      </c>
      <c r="V24" s="193">
        <f t="shared" si="0"/>
        <v>3971.6017000000002</v>
      </c>
      <c r="W24" s="195" t="str">
        <f t="shared" si="1"/>
        <v>Non</v>
      </c>
      <c r="X24" s="193">
        <f t="shared" si="2"/>
        <v>0</v>
      </c>
      <c r="Y24" s="192"/>
      <c r="Z24" s="194"/>
      <c r="AA24" s="192"/>
      <c r="AB24" s="194"/>
      <c r="AC24" s="192"/>
      <c r="AD24" s="194"/>
      <c r="AE24" s="192"/>
      <c r="AF24" s="194"/>
    </row>
    <row r="25" spans="1:34" ht="10.15" customHeight="1" x14ac:dyDescent="0.2">
      <c r="A25" s="96"/>
      <c r="B25" s="98" t="s">
        <v>31</v>
      </c>
      <c r="C25" s="102" t="s">
        <v>34</v>
      </c>
      <c r="D25" s="119">
        <v>30711</v>
      </c>
      <c r="E25" s="113"/>
      <c r="F25" s="114"/>
      <c r="G25" s="104">
        <v>38.15</v>
      </c>
      <c r="H25" s="106">
        <v>57.23</v>
      </c>
      <c r="I25" s="104">
        <v>93464.74</v>
      </c>
      <c r="J25" s="106">
        <v>187513.86</v>
      </c>
      <c r="K25" s="92">
        <v>0</v>
      </c>
      <c r="L25" s="170">
        <v>1687.5</v>
      </c>
      <c r="M25" s="171">
        <v>226.41</v>
      </c>
      <c r="N25" s="166">
        <v>98278.63</v>
      </c>
      <c r="O25" s="172">
        <v>171337.91</v>
      </c>
      <c r="P25" s="175">
        <v>5</v>
      </c>
      <c r="U25" s="192" t="s">
        <v>70</v>
      </c>
      <c r="V25" s="193">
        <f t="shared" si="0"/>
        <v>3552.8549500000004</v>
      </c>
      <c r="W25" s="195" t="str">
        <f t="shared" si="1"/>
        <v>Oui</v>
      </c>
      <c r="X25" s="193">
        <f t="shared" si="2"/>
        <v>481.38899999999995</v>
      </c>
    </row>
    <row r="26" spans="1:34" ht="2.25" customHeight="1" x14ac:dyDescent="0.2">
      <c r="A26" s="95"/>
      <c r="B26" s="95"/>
      <c r="C26" s="95"/>
      <c r="D26" s="95"/>
      <c r="E26" s="115"/>
      <c r="F26" s="115"/>
      <c r="G26" s="95"/>
      <c r="H26" s="95"/>
      <c r="I26" s="95"/>
      <c r="J26" s="95"/>
      <c r="K26" s="95"/>
      <c r="L26" s="95"/>
      <c r="M26" s="95"/>
      <c r="N26" s="117"/>
      <c r="O26" s="117"/>
      <c r="P26" s="95"/>
      <c r="Q26" s="95"/>
      <c r="R26" s="95"/>
      <c r="S26" s="95"/>
      <c r="T26" s="95"/>
      <c r="U26" s="95"/>
      <c r="V26" s="95"/>
      <c r="W26" s="95"/>
      <c r="X26" s="196"/>
      <c r="Y26" s="95"/>
      <c r="Z26" s="95"/>
      <c r="AA26" s="95"/>
      <c r="AB26" s="95"/>
      <c r="AC26" s="95"/>
      <c r="AD26" s="95"/>
      <c r="AE26" s="95"/>
      <c r="AF26" s="95"/>
      <c r="AG26" s="95"/>
      <c r="AH26" s="95"/>
    </row>
    <row r="27" spans="1:34" ht="10.15" customHeight="1" x14ac:dyDescent="0.2">
      <c r="A27" s="95"/>
      <c r="B27" s="95"/>
      <c r="C27" s="95"/>
      <c r="D27" s="95"/>
      <c r="E27" s="95"/>
      <c r="F27" s="95"/>
      <c r="G27" s="95"/>
      <c r="H27" s="95"/>
      <c r="I27" s="109">
        <f>SUM(I9:I25)</f>
        <v>1508346.0400000003</v>
      </c>
      <c r="J27" s="110">
        <f>SUM(J9:J25)</f>
        <v>2659832.84</v>
      </c>
      <c r="L27" s="95"/>
      <c r="M27" s="95"/>
      <c r="N27" s="167">
        <f>SUM(N9:N25)</f>
        <v>1486480.73</v>
      </c>
      <c r="O27" s="168">
        <f>SUM(O9:O25)</f>
        <v>2596154.92</v>
      </c>
      <c r="P27" s="95"/>
    </row>
    <row r="28" spans="1:34" s="95" customFormat="1" ht="2.25" customHeight="1" x14ac:dyDescent="0.2"/>
    <row r="29" spans="1:34" x14ac:dyDescent="0.2">
      <c r="B29" s="149" t="s">
        <v>12</v>
      </c>
      <c r="C29" s="150"/>
      <c r="D29" s="151"/>
      <c r="E29" s="149" t="s">
        <v>49</v>
      </c>
      <c r="F29" s="151"/>
      <c r="G29" s="149" t="s">
        <v>12</v>
      </c>
      <c r="H29" s="150"/>
      <c r="I29" s="150"/>
      <c r="J29" s="150"/>
      <c r="K29" s="150"/>
      <c r="L29" s="150"/>
      <c r="M29" s="150"/>
      <c r="N29" s="150"/>
      <c r="O29" s="150"/>
      <c r="P29" s="151"/>
      <c r="R29" s="149" t="s">
        <v>13</v>
      </c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1"/>
    </row>
    <row r="30" spans="1:34" ht="10.15" customHeight="1" x14ac:dyDescent="0.2"/>
    <row r="31" spans="1:34" ht="10.15" customHeight="1" x14ac:dyDescent="0.2"/>
    <row r="32" spans="1:34" ht="10.15" customHeight="1" x14ac:dyDescent="0.2"/>
    <row r="33" ht="10.15" customHeight="1" x14ac:dyDescent="0.2"/>
  </sheetData>
  <mergeCells count="24">
    <mergeCell ref="R7:S7"/>
    <mergeCell ref="U7:V7"/>
    <mergeCell ref="W7:X7"/>
    <mergeCell ref="Y7:Z7"/>
    <mergeCell ref="AA7:AB7"/>
    <mergeCell ref="AC7:AD7"/>
    <mergeCell ref="AE7:AF7"/>
    <mergeCell ref="R5:AH5"/>
    <mergeCell ref="B5:J5"/>
    <mergeCell ref="B7:B8"/>
    <mergeCell ref="C7:C8"/>
    <mergeCell ref="D7:D8"/>
    <mergeCell ref="E7:E8"/>
    <mergeCell ref="F7:F8"/>
    <mergeCell ref="G7:H7"/>
    <mergeCell ref="I7:J7"/>
    <mergeCell ref="B29:D29"/>
    <mergeCell ref="E29:F29"/>
    <mergeCell ref="G29:P29"/>
    <mergeCell ref="R29:AH29"/>
    <mergeCell ref="L5:P5"/>
    <mergeCell ref="L7:M7"/>
    <mergeCell ref="N7:O7"/>
    <mergeCell ref="P7:P8"/>
  </mergeCells>
  <conditionalFormatting sqref="B9:J25">
    <cfRule type="expression" dxfId="2" priority="2">
      <formula>MOD(ROW(),2)=0</formula>
    </cfRule>
    <cfRule type="expression" dxfId="1" priority="3">
      <formula>"MOD(LIGNE();2 = 0)"</formula>
    </cfRule>
  </conditionalFormatting>
  <conditionalFormatting sqref="L9:P25 L27:P27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workbookViewId="0"/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62" t="s">
        <v>51</v>
      </c>
      <c r="C2" s="162"/>
      <c r="D2" s="162"/>
    </row>
    <row r="3" spans="2:4" ht="3" customHeight="1" thickBot="1" x14ac:dyDescent="0.25"/>
    <row r="4" spans="2:4" x14ac:dyDescent="0.2">
      <c r="C4" s="163" t="s">
        <v>59</v>
      </c>
      <c r="D4" s="88" t="s">
        <v>52</v>
      </c>
    </row>
    <row r="5" spans="2:4" x14ac:dyDescent="0.2">
      <c r="C5" s="164"/>
      <c r="D5" s="70" t="s">
        <v>53</v>
      </c>
    </row>
    <row r="6" spans="2:4" x14ac:dyDescent="0.2">
      <c r="C6" s="164"/>
      <c r="D6" s="71" t="s">
        <v>54</v>
      </c>
    </row>
    <row r="7" spans="2:4" x14ac:dyDescent="0.2">
      <c r="C7" s="164"/>
      <c r="D7" s="70" t="s">
        <v>55</v>
      </c>
    </row>
    <row r="8" spans="2:4" ht="12" thickBot="1" x14ac:dyDescent="0.25">
      <c r="C8" s="165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63" t="s">
        <v>57</v>
      </c>
      <c r="D12" s="88" t="s">
        <v>58</v>
      </c>
    </row>
    <row r="13" spans="2:4" x14ac:dyDescent="0.2">
      <c r="C13" s="164"/>
      <c r="D13" s="70" t="s">
        <v>66</v>
      </c>
    </row>
    <row r="14" spans="2:4" x14ac:dyDescent="0.2">
      <c r="C14" s="164"/>
      <c r="D14" s="68" t="s">
        <v>60</v>
      </c>
    </row>
    <row r="15" spans="2:4" x14ac:dyDescent="0.2">
      <c r="C15" s="164"/>
      <c r="D15" s="87" t="s">
        <v>63</v>
      </c>
    </row>
    <row r="16" spans="2:4" x14ac:dyDescent="0.2">
      <c r="C16" s="164"/>
      <c r="D16" s="68" t="s">
        <v>65</v>
      </c>
    </row>
    <row r="17" spans="3:4" x14ac:dyDescent="0.2">
      <c r="C17" s="164"/>
      <c r="D17" s="87" t="s">
        <v>62</v>
      </c>
    </row>
    <row r="18" spans="3:4" x14ac:dyDescent="0.2">
      <c r="C18" s="164"/>
      <c r="D18" s="68" t="s">
        <v>64</v>
      </c>
    </row>
    <row r="19" spans="3:4" ht="12" thickBot="1" x14ac:dyDescent="0.25">
      <c r="C19" s="165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Zachary Lafond</cp:lastModifiedBy>
  <dcterms:created xsi:type="dcterms:W3CDTF">2011-03-30T03:31:33Z</dcterms:created>
  <dcterms:modified xsi:type="dcterms:W3CDTF">2022-11-08T17:25:33Z</dcterms:modified>
</cp:coreProperties>
</file>