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gen Food Order Form" sheetId="1" r:id="rId4"/>
    <sheet state="visible" name="KOLO MEE 219 Order Form" sheetId="2" r:id="rId5"/>
    <sheet state="visible" name="Yes Tomato Order Form" sheetId="3" r:id="rId6"/>
    <sheet state="visible" name="Refuel Group Order Form" sheetId="4" r:id="rId7"/>
    <sheet state="visible" name="The Chefs place Order Form" sheetId="5" r:id="rId8"/>
    <sheet state="visible" name="The Golden Whale International " sheetId="6" r:id="rId9"/>
    <sheet state="visible" name="Spice Village Catering Order Fo" sheetId="7" r:id="rId10"/>
    <sheet state="visible" name="Luna Patisserie Order Form " sheetId="8" r:id="rId11"/>
    <sheet state="visible" name="Cask and Bangers Order Form" sheetId="9" r:id="rId12"/>
    <sheet state="visible" name="Munch Works LLP Order Form" sheetId="10" r:id="rId13"/>
    <sheet state="visible" name="Grain Order Form" sheetId="11" r:id="rId14"/>
    <sheet state="visible" name="Tobys The Dessert Asylum Order " sheetId="12" r:id="rId15"/>
    <sheet state="visible" name="Creative Food Concept Order For" sheetId="13" r:id="rId16"/>
    <sheet state="visible" name="LNS Foods Order Form" sheetId="14" r:id="rId17"/>
    <sheet state="visible" name="East Winds Food Order Form" sheetId="15" r:id="rId18"/>
    <sheet state="visible" name="On &amp; On Diners Order Form" sheetId="16" r:id="rId19"/>
    <sheet state="visible" name="Lim Soon Poh Trading Order Form" sheetId="17" r:id="rId20"/>
    <sheet state="visible" name="Create Restaurants Asia Order F" sheetId="18" r:id="rId21"/>
    <sheet state="visible" name="Chops &amp; Sear Order Form" sheetId="19" r:id="rId22"/>
    <sheet state="visible" name="Hot Tomato Order Form" sheetId="20" r:id="rId23"/>
    <sheet state="visible" name="Poon Resources Order Form" sheetId="21" r:id="rId24"/>
    <sheet state="visible" name="LSH-219 Order Form (1)" sheetId="22" r:id="rId25"/>
    <sheet state="visible" name=" AUNTIE ANNES Order Form" sheetId="23" r:id="rId26"/>
  </sheets>
  <definedNames>
    <definedName hidden="1" localSheetId="0" name="_xlnm._FilterDatabase">'Newgen Food Order Form'!$A$1:$Z$1875</definedName>
    <definedName hidden="1" localSheetId="1" name="_xlnm._FilterDatabase">'KOLO MEE 219 Order Form'!$B$1:$B$7863</definedName>
    <definedName hidden="1" localSheetId="2" name="_xlnm._FilterDatabase">'Yes Tomato Order Form'!$A$1:$Z$3501</definedName>
    <definedName hidden="1" localSheetId="3" name="_xlnm._FilterDatabase">'Refuel Group Order Form'!$A$1:$Z$5373</definedName>
    <definedName hidden="1" localSheetId="4" name="_xlnm._FilterDatabase">'The Chefs place Order Form'!$A$1:$Z$5398</definedName>
    <definedName hidden="1" localSheetId="5" name="_xlnm._FilterDatabase">'The Golden Whale International '!$A$1:$Z$835</definedName>
    <definedName hidden="1" localSheetId="7" name="_xlnm._FilterDatabase">'Luna Patisserie Order Form '!$A$1:$Z$956</definedName>
    <definedName hidden="1" localSheetId="8" name="_xlnm._FilterDatabase">'Cask and Bangers Order Form'!$A$1:$Z$938</definedName>
    <definedName hidden="1" localSheetId="9" name="_xlnm._FilterDatabase">'Munch Works LLP Order Form'!$A$1:$Z$997</definedName>
    <definedName hidden="1" localSheetId="12" name="_xlnm._FilterDatabase">'Creative Food Concept Order For'!$A$1:$Z$863</definedName>
    <definedName hidden="1" localSheetId="21" name="_xlnm._FilterDatabase">'LSH-219 Order Form (1)'!$A$1:$Z$1</definedName>
  </definedNames>
  <calcPr/>
</workbook>
</file>

<file path=xl/sharedStrings.xml><?xml version="1.0" encoding="utf-8"?>
<sst xmlns="http://schemas.openxmlformats.org/spreadsheetml/2006/main" count="623" uniqueCount="296">
  <si>
    <t>Submission Date</t>
  </si>
  <si>
    <t>Delivery Date 送货日期</t>
  </si>
  <si>
    <t>Outlet 地址</t>
  </si>
  <si>
    <t>Remark 注明</t>
  </si>
  <si>
    <t>My Products: Products</t>
  </si>
  <si>
    <t>Submission ID</t>
  </si>
  <si>
    <t>14-02-2025</t>
  </si>
  <si>
    <t>141389-338197--KOLO MEE Edgefield 671</t>
  </si>
  <si>
    <t>MSG / Ajinomoto 20x1kg- SSMSGAJM01000 (Amount: 5.50 SGD, Quantity: 2, : PKT)
Bee Hoon TaiSun 3kgpkt- NVBEETAI3000 (Amount: 7.45 SGD, Quantity: 1, : PKT)
UHT Coconut Cream Kara 12x1ltr- MICOCKA1000 (Amount: 3.50 SGD, Quantity: 3, : PKT)
Evaporated Creamer Royal Miller 48x390g- RMMIMECRM0390 (Amount: 0.85 SGD, Quantity: 5, : TIN)
Chicken Flavoured Seasoning Knorr 6x1kg- ZBSEFKN1000 (Amount: 7.87 SGD, Quantity: 1, : PKT)
Washing Up Liquid Lemon North Star 4x5ltr- NSNFWASNS5000 (Amount: 4.20 SGD, Quantity: 1, : TUB)
*HLF* Char Siu/Oriental Sauce LKK 6x2.50kg 叉烧酱- SACHALKK2500 (Amount: 10.60 SGD, Quantity: 1, : TUB)
Sakura Japonica Rice 25kg- RISAKJPRICE (Amount: 40.00 SGD, Quantity: 1, : PKT)
Subtotal: 95.87
Tax: 8.63
Total: 104.50 SGD</t>
  </si>
  <si>
    <t>19-02-2025</t>
  </si>
  <si>
    <t>225867-314666-- 431 Yishun</t>
  </si>
  <si>
    <t>Frozen Fries Straight Cut 10mm Farm Frites  6x2000g - FF118001 (Amount: 40.20 SGD, Quantity: 1, : CT)
Subtotal: 40.20
Tax: 3.62
Total: 43.82 SGD</t>
  </si>
  <si>
    <t>21-02-2025</t>
  </si>
  <si>
    <t>225867-317988--892C Woodlands</t>
  </si>
  <si>
    <t>UHT Full Cream Milk Royal Miller 12x1ltr - RMMIMUHRM1000 (Amount: 23.40 SGD, Quantity: 1, : CT)
Martini FS Gold Cooking &amp; Whipping (Red) 12x1L- UNMMAV000DM (Amount: 57.60 SGD, Quantity: 1, : CT)
Subtotal: 81.00
Tax: 7.29
Total: 88.29 SGD</t>
  </si>
  <si>
    <t>Frozen Fries Straight Cut 10mm Farm Frites  6x2000g - FF118001 (Amount: 40.20 SGD, Quantity: 2, : CT)
Subtotal: 80.40
Tax: 7.24
Total: 87.64 SGD</t>
  </si>
  <si>
    <t>18-02-2025</t>
  </si>
  <si>
    <t>120343-215044-- Junction Nine</t>
  </si>
  <si>
    <t>Fine Grain Sugar SIS 10 x 2kg - SUSFIGRSU2000 (Amount: 3.50 SGD, Quantity: 1, : PKT)
Self Raising Flour Johnnyson's 12x1kg - JOFLSLFRJ1000 (Amount: 3.25 SGD, Quantity: 5, : BOX)
Plain Flour Johnnyson's 1kg/pkt - JOFLPLAPR1000 (Amount: 3.30 SGD, Quantity: 1, : PKT)
Corn Starch Johnnyson's 10x1kg - JOFLCORN1KG (Amount: 2.50 SGD, Quantity: 1, : PKT)
Gherkins Royal Miller 12x680g - RMPIGHEMR680 (Amount: 2.30 SGD, Quantity: 2, : BTL)
WH White Vinegar Woh Hup 4x5L - ZW1506300040 (Amount: 4.50 SGD, Quantity: 1, : TUB)
Sweet Chilli Sauce Halal Heinz 24x310g - SACHILHEI310 (Amount: 1.90 SGD, Quantity: 6, : TIN)
Tomato Ketchup Halal Heinz 24x300g - SATOHEI300 (Amount: 1.35 SGD, Quantity: 2, : BTL)
Essence Vanilla Star 12x25ml- SCEVAST0025 (Amount: 1.60 SGD, Quantity: 4, : BTL)
4300007 Oreo Vanilla Summer 24X119.6g- K4300982NEW (Amount: 1.50 SGD, Quantity: 2, : EAC)
Cranberry Sauce Whole S&amp;W  24x14oz US - SACRWOC0397 (Amount: 4.00 SGD, Quantity: 1, : TIN)
Pepper Sauce Red Tabasco 24x60ML- SAPERE0060 (Amount: 2.50 SGD, Quantity: 2, : BTL)
Tapioca Flour Flying Man 50x500g 飞人粉- FLTAPFL0500 (Amount: 0.95 SGD, Quantity: 1, : PKT)
Caster Sugar SIS 24x800g - SUSCAS0800 (Amount: 2.70 SGD, Quantity: 3, : PKT)
Soya Sauce/Light East Sun 12x640ml- ESSASSLES0640 (Amount: 1.30 SGD, Quantity: 1, : BTL)
Soft Brown Sugar SIS 24x800g - SUSBRO0800 (Amount: 3.25 SGD, Quantity: 2, : PKT)
109898 Royal Baking Powder 12x450g- K109898 (Amount: 5.80 SGD, Quantity: 1, : TIN)
Sesame Oil East Sun 24x500ml- ESOISESES0500 (Amount: 4.50 SGD, Quantity: 1, : BTL)
Gula Malaka 10x1kg - SUGULLS1000 (Amount: 2.50 SGD, Quantity: 1, : PKT)
UHT Coconut Cream Kara 12x1ltr- MICOCKA1000 (Amount: 3.90 SGD, Quantity: 1, : PKT)
Anchor UHT Whipping Cream 12X1LTR- ZF121274 (Amount: 6.80 SGD, Quantity: 12, : PKT)
Subtotal: 182.30
Tax: 16.41
Total: 198.71 SGD</t>
  </si>
  <si>
    <t>222705-296962-- 2 Tai Thong Crescent</t>
  </si>
  <si>
    <t>Oyster Sauce Panda LKK 12x510g - SAOYPLKK0510 (Amount: 3.60 SGD, Quantity: 1, : BTL)
Salt Fine 3 Eagle 20x1kg - SSSAFS1000 (Amount: 0.95 SGD, Quantity: 2, : PKT)
White Pepper Powder GURUBAS 500gpkt - PEPWHPLS0500 (Amount: 4.00 SGD, Quantity: 1, : PKT)
Fine Grain Sugar SIS 10 x 2kg - SUSFIGRSU2000 (Amount: 3.50 SGD, Quantity: 3, : PKT)
Honey Royal Miller 6x1kg- RMSCHONRM1000L (Amount: 5.70 SGD, Quantity: 2, : TUB)
Self Raising Flour Johnnyson's 12x1kg - JOFLSLFRJ1000 (Amount: 3.25 SGD, Quantity: 6, : BOX)
Thai Lime Juice 6x1ltr - CJLIMTH1000 (Amount: 2.00 SGD, Quantity: 1, : BTL)
Corn Starch Johnnyson's 10x1kg - JOFLCORN1KG (Amount: 2.50 SGD, Quantity: 1, : PKT)
Sweet Chilli Sauce Halal Heinz 24x310g - SACHILHEI310 (Amount: 1.90 SGD, Quantity: 5, : TIN)
Tomato Ketchup Halal Heinz 24x300g - SATOHEI300 (Amount: 1.35 SGD, Quantity: 2, : BTL)
Essence Vanilla Star 12x25ml- SCEVAST0025 (Amount: 1.60 SGD, Quantity: 5, : BTL)
Pepper Sauce Red Tabasco 24x60ML- SAPERE0060 (Amount: 2.50 SGD, Quantity: 1, : BTL)
Tapioca Flour Flying Man 50x500g 飞人粉- FLTAPFL0500 (Amount: 0.95 SGD, Quantity: 2, : PKT)
Caster Sugar SIS 24x800g - SUSCAS0800 (Amount: 2.70 SGD, Quantity: 4, : PKT)
Soft Brown Sugar SIS 24x800g - SUSBRO0800 (Amount: 3.25 SGD, Quantity: 1, : PKT)
69610488 Lipton Pouch Bag Teabag 20X30X14G- XE69610488 (Amount: 8.88 SGD, Quantity: 2, : EAC)
109898 Royal Baking Powder 12x450g- K109898 (Amount: 5.80 SGD, Quantity: 1, : TIN)
Rice Flour 3 Eagles 20x600g- FLRICTH0600 (Amount: 1.15 SGD, Quantity: 1, : PKT)
Subtotal: 118.76
Tax: 10.69
Total: 129.45 SGD</t>
  </si>
  <si>
    <t>20-02-2025</t>
  </si>
  <si>
    <t>120343-338457-- 339 Upper Paya Lebar Road</t>
  </si>
  <si>
    <t>Oyster Sauce Panda LKK 12x510g - SAOYPLKK0510 (Amount: 3.60 SGD, Quantity: 1, : BTL)
Nutella Spread 6x900g - MISNUSP0900 (Amount: 13.50 SGD, Quantity: 1, : BTL)
Fine Grain Sugar SIS 10 x 2kg - SUSFIGRSU2000 (Amount: 3.50 SGD, Quantity: 2, : PKT)
Honey Royal Miller 6x1kg- RMSCHONRM1000L (Amount: 5.70 SGD, Quantity: 2, : TUB)
Self Raising Flour Johnnyson's 12x1kg - JOFLSLFRJ1000 (Amount: 3.25 SGD, Quantity: 2, : BOX)
Plain Flour Johnnyson's 1kg/pkt - JOFLPLAPR1000 (Amount: 3.30 SGD, Quantity: 2, : PKT)
Corn Starch Johnnyson's 10x1kg - JOFLCORN1KG (Amount: 2.50 SGD, Quantity: 1, : PKT)
WH White Vinegar Woh Hup 4x5L - ZW1506300040 (Amount: 4.50 SGD, Quantity: 2, : TUB)
Sweet Chilli Sauce Halal Heinz 24x310g - SACHILHEI310 (Amount: 1.90 SGD, Quantity: 1, : TIN)
Tomato Ketchup Halal Heinz 24x300g - SATOHEI300 (Amount: 1.35 SGD, Quantity: 1, : BTL)
Caster Sugar SIS 24x800g - SUSCAS0800 (Amount: 2.70 SGD, Quantity: 2, : PKT)
Soya Sauce/Light East Sun 12x640ml- ESSASSLES0640 (Amount: 1.30 SGD, Quantity: 1, : BTL)
Sesame Oil East Sun 24x500ml- ESOISESES0500 (Amount: 4.50 SGD, Quantity: 1, : BTL)
Worchester Sauce Lea Perrin 12x290ml- SAWORLE0290 (Amount: 4.20 SGD, Quantity: 1, : BTL)
Pork Luncheon Meat Maling 24x397gm- CMPLUMA0397 (Amount: 3.25 SGD, Quantity: 3, : TIN)
Rice Flour 3 Eagles 20x600g- FLRICTH0600 (Amount: 1.15 SGD, Quantity: 1, : PKT)
Char Siu Sauce LKK 12x240g- SACHALKK240 (Amount: 4.20 SGD, Quantity: 1, : BTL)
Anchor UHT Whipping Cream 12X1LTR- ZF121274 (Amount: 81.60 SGD, Quantity: 2, : CT)
Subtotal: 257.05
Tax: 23.13
Total: 280.18 SGD</t>
  </si>
  <si>
    <t>169362-215048-- Blk 28 Jalan Bukit Merah</t>
  </si>
  <si>
    <t>Pls avoid lunch time 12-1 pm</t>
  </si>
  <si>
    <t>Anchor UHT Whipping Cream 12X1LTR- ZF121274 (Amount: 6.80 SGD, Quantity: 12, : PKT)
Subtotal: 81.60
Tax: 7.34
Total: 88.94 SGD</t>
  </si>
  <si>
    <t>Anchor UHT Whipping Cream 12X1LTR- ZF121274 (Amount: 81.60 SGD, Quantity: 1, : CT)
Subtotal: 81.60
Tax: 7.34
Total: 88.94 SGD</t>
  </si>
  <si>
    <t>120343-146254-- Blk 744 Bedok Reservoir</t>
  </si>
  <si>
    <t>Salt Fine 3 Eagle 20x1kg - SSSAFS1000 (Amount: 0.95 SGD, Quantity: 1, : PKT)
Self Raising Flour Johnnyson's 12x1kg - JOFLSLFRJ1000 (Amount: 3.25 SGD, Quantity: 5, : BOX)
Corn Starch Johnnyson's 10x1kg - JOFLCORN1KG (Amount: 2.50 SGD, Quantity: 1, : PKT)
Potato Flake Knorr 2kg - ZBPFPOTFL2KG (Amount: 22.71 SGD, Quantity: 1, : BOX)
4300007 Oreo Vanilla Summer 24X119.6g- K4300982NEW (Amount: 1.50 SGD, Quantity: 6, : EAC)
UHT Coconut Cream Kara 18x500ml - MICOCKA0500 (Amount: 2.00 SGD, Quantity: 2, : PKT)
Cranberry Sauce Whole S&amp;W  24x14oz US - SACRWOC0397 (Amount: 4.00 SGD, Quantity: 1, : TIN)
Subtotal: 59.41
Tax: 5.35
Total: 64.76 SGD</t>
  </si>
  <si>
    <t>21-01-2025</t>
  </si>
  <si>
    <t>828491-351676-- Blk 325 Clementi</t>
  </si>
  <si>
    <t>Chilli Sauce Pouch Kimball 12x1kg 包装辣椒 - ZACHIKI1000 (Amount: 1.96 SGD, Quantity: 8, : POU)
Macaroni FTO 132 Royal Miller 24x500gm  通心粉 -RMPARMMAC500 (Amount: 2.10 SGD, Quantity: 10, : PKT)
Spaghetti  FTO 5 Royal Miller 24x500gm 意大利面 - RMPARMSPA500 (Amount: 33.60 SGD, Quantity: 2, : CT)
Tomato Whole Peeled Royal Miller 6x2550g 煮番茄酱 - RMCVTOWRM2550 (Amount: 36.00 SGD, Quantity: 1, : CT)
Dressing Thousand Island BF 6x2.5L 千岛酱- ZBDTIBF2500 (Amount: 16.20 SGD, Quantity: 2, : TUB)
Subtotal: 172.28
Tax: 15.51
Total: 187.79 SGD</t>
  </si>
  <si>
    <t>225785-302126--233 Bukit Batok East</t>
  </si>
  <si>
    <t>Chilli Sauce Pouch Kimball 12x1kg 包装辣椒 - ZACHIKI1000 (Amount: 1.96 SGD, Quantity: 6, : POU)
Macaroni FTO 132 Royal Miller 24x500gm  通心粉 -RMPARMMAC500 (Amount: 2.10 SGD, Quantity: 10, : PKT)
BBQ Sauce Kimball 12 x 1kg 烧烤酱 - ZASABBQS1000 (Amount: 3.50 SGD, Quantity: 2, : PKT)
Spaghetti  FTO 5 Royal Miller 24x500gm 意大利面 - RMPARMSPA500 (Amount: 33.60 SGD, Quantity: 2, : CT)
Pineapple Slice In Light Syrup Royal Miller 24x565g 罐头黄莉 - RMCFPINSRM565 (Amount: 1.60 SGD, Quantity: 1, : TIN)
Tomato Whole Peeled Royal Miller 6x2550g 煮番茄酱 - RMCVTOWRM2550 (Amount: 36.00 SGD, Quantity: 1, : CT)
Golden Salted Egg Powder Knorr 6x800g 咸蛋粉-ZBGSEGGKN800 (Amount: 28.35 SGD, Quantity: 2, : PKT)
Dressing Thousand Island BF 6x2.5L 千岛酱- ZBDTIBF2500 (Amount: 16.20 SGD, Quantity: 2, : TUB)
Subtotal: 233.66
Tax: 21.03
Total: 254.69 SGD</t>
  </si>
  <si>
    <t>207625-271070--346A Kang Ching Road</t>
  </si>
  <si>
    <t>Macaroni FTO 132 Royal Miller 24x500gm  通心粉 -RMPARMMAC500 (Amount: 2.10 SGD, Quantity: 8, : PKT)
Spaghetti  FTO 5 Royal Miller 24x500gm 意大利面 - RMPARMSPA500 (Amount: 33.60 SGD, Quantity: 1, : CT)
Dressing Thousand Island BF 6x2.5L 千岛酱- ZBDTIBF2500 (Amount: 16.20 SGD, Quantity: 2, : TUB)
Subtotal: 82.80
Tax: 7.45
Total: 90.25 SGD</t>
  </si>
  <si>
    <t>202322-266242--56 New Upper Changi Road</t>
  </si>
  <si>
    <t>Chilli Sauce Pouch Kimball 12x1kg 包装辣椒 - ZACHIKI1000 (Amount: 1.96 SGD, Quantity: 5, : POU)
Macaroni FTO 132 Royal Miller 24x500gm  通心粉 -RMPARMMAC500 (Amount: 2.10 SGD, Quantity: 16, : PKT)
Chicken Gravy Knorr 6x1kg-ZBCHGKN1000 (Amount: 12.76 SGD, Quantity: 4, : TUB)
BBQ Sauce Kimball 12 x 1kg 烧烤酱 - ZASABBQS1000 (Amount: 3.50 SGD, Quantity: 2, : PKT)
Spaghetti  FTO 5 Royal Miller 24x500gm 意大利面 - RMPARMSPA500 (Amount: 33.60 SGD, Quantity: 1, : CT)
Onion Powder Hela 9x700g - GSONIOHE0700 (Amount: 22.20 SGD, Quantity: 1, : TUB)
Tomato Whole Peeled Royal Miller 6x2550g 煮番茄酱 - RMCVTOWRM2550 (Amount: 36.00 SGD, Quantity: 1, : CT)
Demi Glace Sauce Knorr 6x1kg - ZBDEMIKN1000 (Amount: 11.87 SGD, Quantity: 4, : TUB)
Dressing Thousand Island BF 6x2.5L 千岛酱- ZBDTIBF2500 (Amount: 16.20 SGD, Quantity: 2, : TUB)
Subtotal: 273.12
Tax: 24.58
Total: 297.70 SGD</t>
  </si>
  <si>
    <t>23-01-2025</t>
  </si>
  <si>
    <t>594427-343790--808 French Road</t>
  </si>
  <si>
    <t>Chilli Sauce Pouch Kimball 12x1kg 包装辣椒 - ZACHIKI1000 (Amount: 1.96 SGD, Quantity: 3, : POU)
Macaroni FTO 132 Royal Miller 24x500gm  通心粉 -RMPARMMAC500 (Amount: 2.10 SGD, Quantity: 9, : PKT)
BBQ Sauce Kimball 12 x 1kg 烧烤酱 - ZASABBQS1000 (Amount: 3.50 SGD, Quantity: 1, : PKT)
Spaghetti  FTO 5 Royal Miller 24x500gm 意大利面 - RMPARMSPA500 (Amount: 33.60 SGD, Quantity: 1, : CT)
Subtotal: 61.88
Tax: 5.57
Total: 67.45 SGD</t>
  </si>
  <si>
    <t>22-01-2025</t>
  </si>
  <si>
    <t>511394-340583--107 Hougang Ave 1</t>
  </si>
  <si>
    <t>Chilli Sauce Pouch Kimball 12x1kg 包装辣椒 - ZACHIKI1000 (Amount: 1.96 SGD, Quantity: 6, : POU)
Macaroni FTO 132 Royal Miller 24x500gm  通心粉 -RMPARMMAC500 (Amount: 2.10 SGD, Quantity: 10, : PKT)
Spaghetti  FTO 5 Royal Miller 24x500gm 意大利面 - RMPARMSPA500 (Amount: 33.60 SGD, Quantity: 1, : CT)
Dressing Thousand Island BF 6x2.5L 千岛酱- ZBDTIBF2500 (Amount: 16.20 SGD, Quantity: 2, : TUB)
Subtotal: 98.76
Tax: 8.89
Total: 107.65 SGD</t>
  </si>
  <si>
    <t>25-01-2025</t>
  </si>
  <si>
    <t>Chilli Sauce Pouch Kimball 12x1kg 包装辣椒 - ZACHIKI1000 (Amount: 1.96 SGD, Quantity: 10, : POU)
Macaroni FTO 132 Royal Miller 24x500gm  通心粉 -RMPARMMAC500 (Amount: 2.10 SGD, Quantity: 12, : PKT)
Chicken Gravy Knorr 6x1kg-ZBCHGKN1000 (Amount: 12.76 SGD, Quantity: 2, : TUB)
Spaghetti  FTO 5 Royal Miller 24x500gm 意大利面 - RMPARMSPA500 (Amount: 33.60 SGD, Quantity: 1, : CT)
Pineapple Slice In Light Syrup Royal Miller 24x565g 罐头黄莉 - RMCFPINSRM565 (Amount: 1.60 SGD, Quantity: 1, : TIN)
Onion Powder Hela 9x700g - GSONIOHE0700 (Amount: 22.20 SGD, Quantity: 1, : TUB)
Demi Glace Sauce Knorr 6x1kg - ZBDEMIKN1000 (Amount: 11.87 SGD, Quantity: 2, : TUB)
Dressing Thousand Island BF 6x2.5L 千岛酱- ZBDTIBF2500 (Amount: 16.20 SGD, Quantity: 3, : TUB)
Subtotal: 200.06
Tax: 18.01
Total: 218.07 SGD</t>
  </si>
  <si>
    <t>441335-337444--Blk233 Yishun St 21</t>
  </si>
  <si>
    <t>Chilli Sauce Pouch Kimball 12x1kg 包装辣椒 - ZACHIKI1000 (Amount: 1.96 SGD, Quantity: 10, : POU)
Macaroni FTO 132 Royal Miller 24x500gm  通心粉 -RMPARMMAC500 (Amount: 2.10 SGD, Quantity: 10, : PKT)
Chicken Gravy Knorr 6x1kg-ZBCHGKN1000 (Amount: 12.76 SGD, Quantity: 3, : TUB)
BBQ Sauce Kimball 12 x 1kg 烧烤酱 - ZASABBQS1000 (Amount: 3.50 SGD, Quantity: 1, : PKT)
Spaghetti  FTO 5 Royal Miller 24x500gm 意大利面 - RMPARMSPA500 (Amount: 33.60 SGD, Quantity: 2, : CT)
Onion Powder Hela 9x700g - GSONIOHE0700 (Amount: 22.20 SGD, Quantity: 1, : TUB)
Demi Glace Sauce Knorr 6x1kg - ZBDEMIKN1000 (Amount: 11.87 SGD, Quantity: 3, : TUB)
Dressing Thousand Island BF 6x2.5L 千岛酱- ZBDTIBF2500 (Amount: 16.20 SGD, Quantity: 3, : TUB)
Subtotal: 255.99
Tax: 23.04
Total: 279.03 SGD</t>
  </si>
  <si>
    <t>24-01-2025</t>
  </si>
  <si>
    <t>Chilli Sauce Pouch Kimball 12x1kg 包装辣椒 - ZACHIKI1000 (Amount: 1.96 SGD, Quantity: 6, : POU)
Macaroni FTO 132 Royal Miller 24x500gm  通心粉 -RMPARMMAC500 (Amount: 2.10 SGD, Quantity: 18, : PKT)
Spaghetti  FTO 5 Royal Miller 24x500gm 意大利面 - RMPARMSPA500 (Amount: 33.60 SGD, Quantity: 2, : CT)
Pineapple Slice In Light Syrup Royal Miller 24x565g 罐头黄莉 - RMCFPINSRM565 (Amount: 1.60 SGD, Quantity: 1, : TIN)
Dressing Thousand Island BF 6x2.5L 千岛酱- ZBDTIBF2500 (Amount: 16.20 SGD, Quantity: 3, : TUB)
Subtotal: 166.96
Tax: 15.03
Total: 181.99 SGD</t>
  </si>
  <si>
    <t>Chilli Sauce Pouch Kimball 12x1kg 包装辣椒 - ZACHIKI1000 (Amount: 1.96 SGD, Quantity: 8, : POU)
Macaroni FTO 132 Royal Miller 24x500gm  通心粉 -RMPARMMAC500 (Amount: 2.10 SGD, Quantity: 12, : PKT)
BBQ Sauce Kimball 12 x 1kg 烧烤酱 - ZASABBQS1000 (Amount: 3.50 SGD, Quantity: 1, : PKT)
Olive Oil Pomace Royal Miller 4x5ltr - RMOIOLPRR5L (Amount: 36.00 SGD, Quantity: 1, : TIN)
Spaghetti  FTO 5 Royal Miller 24x500gm 意大利面 - RMPARMSPA500 (Amount: 33.60 SGD, Quantity: 2, : CT)
Pineapple Slice In Light Syrup Royal Miller 24x565g 罐头黄莉 - RMCFPINSRM565 (Amount: 1.60 SGD, Quantity: 1, : TIN)
Tomato Whole Peeled Royal Miller 6x2550g 煮番茄酱 - RMCVTOWRM2550 (Amount: 36.00 SGD, Quantity: 1, : CT)
Dressing Thousand Island BF 6x2.5L 千岛酱- ZBDTIBF2500 (Amount: 16.20 SGD, Quantity: 2, : TUB)
Subtotal: 217.58
Tax: 19.58
Total: 237.16 SGD</t>
  </si>
  <si>
    <t>01-02-2025</t>
  </si>
  <si>
    <t>283313-331615--38 Jalan Pemimpin m38</t>
  </si>
  <si>
    <t>Chilli Sauce Pouch Kimball 12x1kg 包装辣椒 - ZACHIKI1000 (Amount: 1.96 SGD, Quantity: 6, : POU)
Macaroni FTO 132 Royal Miller 24x500gm  通心粉 -RMPARMMAC500 (Amount: 2.10 SGD, Quantity: 15, : PKT)
Whole Kernel Sweet Corn Royal Miller 24x425g  玉米粒 - RMCVCWKRM0425 (Amount: 1.30 SGD, Quantity: 10, : TIN)
BBQ Sauce Kimball 12 x 1kg 烧烤酱 - ZASABBQS1000 (Amount: 3.50 SGD, Quantity: 1, : PKT)
Spaghetti  FTO 5 Royal Miller 24x500gm 意大利面 - RMPARMSPA500 (Amount: 33.60 SGD, Quantity: 2, : CT)
Dressing Thousand Island BF 6x2.5L 千岛酱- ZBDTIBF2500 (Amount: 16.20 SGD, Quantity: 2, : TUB)
Subtotal: 159.36
Tax: 14.34
Total: 173.70 SGD</t>
  </si>
  <si>
    <t>Chilli Sauce Pouch Kimball 12x1kg 包装辣椒 - ZACHIKI1000 (Amount: 1.96 SGD, Quantity: 3, : POU)
Macaroni FTO 132 Royal Miller 24x500gm  通心粉 -RMPARMMAC500 (Amount: 2.10 SGD, Quantity: 9, : PKT)
BBQ Sauce Kimball 12 x 1kg 烧烤酱 - ZASABBQS1000 (Amount: 3.50 SGD, Quantity: 1, : PKT)
Spaghetti  FTO 5 Royal Miller 24x500gm 意大利面 - RMPARMSPA500 (Amount: 33.60 SGD, Quantity: 2, : CT)
Dressing Thousand Island BF 6x2.5L 千岛酱- ZBDTIBF2500 (Amount: 16.20 SGD, Quantity: 4, : TUB)
Subtotal: 160.28
Tax: 14.43
Total: 174.71 SGD</t>
  </si>
  <si>
    <t>Chilli Sauce Pouch Kimball 12x1kg 包装辣椒 - ZACHIKI1000 (Amount: 1.96 SGD, Quantity: 7, : POU)
Macaroni FTO 132 Royal Miller 24x500gm  通心粉 -RMPARMMAC500 (Amount: 2.10 SGD, Quantity: 16, : PKT)
Spaghetti  FTO 5 Royal Miller 24x500gm 意大利面 - RMPARMSPA500 (Amount: 33.60 SGD, Quantity: 1, : CT)
Dressing Thousand Island BF 6x2.5L 千岛酱- ZBDTIBF2500 (Amount: 16.20 SGD, Quantity: 2, : TUB)
Subtotal: 113.32
Tax: 10.20
Total: 123.52 SGD</t>
  </si>
  <si>
    <t>03-02-2025</t>
  </si>
  <si>
    <t>Chilli Sauce Pouch Kimball 12x1kg 包装辣椒 - ZACHIKI1000 (Amount: 1.96 SGD, Quantity: 3, : POU)
Macaroni FTO 132 Royal Miller 24x500gm  通心粉 -RMPARMMAC500 (Amount: 2.10 SGD, Quantity: 3, : PKT)
Chicken Gravy Knorr 6x1kg-ZBCHGKN1000 (Amount: 12.76 SGD, Quantity: 4, : TUB)
Pineapple Slice In Light Syrup Royal Miller 24x565g 罐头黄莉 - RMCFPINSRM565 (Amount: 1.60 SGD, Quantity: 1, : TIN)
Onion Powder Hela 9x700g - GSONIOHE0700 (Amount: 22.20 SGD, Quantity: 1, : TUB)
Demi Glace Sauce Knorr 6x1kg - ZBDEMIKN1000 (Amount: 11.87 SGD, Quantity: 4, : TUB)
Dressing Thousand Island BF 6x2.5L 千岛酱- ZBDTIBF2500 (Amount: 16.20 SGD, Quantity: 1, : TUB)
Aromat Seasoning Knorr 6x2.25kg- ZBASEKN2250 (Amount: 20.63 SGD, Quantity: 1, : TUB)
Subtotal: 171.33
Tax: 15.42
Total: 186.75 SGD</t>
  </si>
  <si>
    <t>04-02-2025</t>
  </si>
  <si>
    <t>Macaroni FTO 132 Royal Miller 24x500gm  通心粉 -RMPARMMAC500 (Amount: 2.10 SGD, Quantity: 10, : PKT)
Whole Kernel Sweet Corn Royal Miller 24x425g  玉米粒 - RMCVCWKRM0425 (Amount: 29.50 SGD, Quantity: 1, : CT)
Chicken Gravy Knorr 6x1kg-ZBCHGKN1000 (Amount: 12.76 SGD, Quantity: 3,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Onion Powder Hela 9x700g - GSONIOHE0700 (Amount: 22.20 SGD, Quantity: 1, : TUB)
Demi Glace Sauce Knorr 6x1kg - ZBDEMIKN1000 (Amount: 11.87 SGD, Quantity: 3, : TUB)
Dressing Thousand Island BF 6x2.5L 千岛酱- ZBDTIBF2500 (Amount: 16.20 SGD, Quantity: 2, : TUB)
Subtotal: 217.69
Tax: 19.59
Total: 237.28 SGD</t>
  </si>
  <si>
    <t>Chilli Sauce Pouch Kimball 12x1kg 包装辣椒 - ZACHIKI1000 (Amount: 1.96 SGD, Quantity: 10, : POU)
Macaroni FTO 132 Royal Miller 24x500gm  通心粉 -RMPARMMAC500 (Amount: 2.10 SGD, Quantity: 20, : PKT)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1, : TIN)
Golden Salted Egg Powder Knorr 6x800g 咸蛋粉-ZBGSEGGKN800 (Amount: 28.35 SGD, Quantity: 2, : PKT)
Dressing Thousand Island BF 6x2.5L 千岛酱- ZBDTIBF2500 (Amount: 16.20 SGD, Quantity: 3, : TUB)
Subtotal: 239.20
Tax: 21.53
Total: 260.73 SGD</t>
  </si>
  <si>
    <t>Chilli Sauce Pouch Kimball 12x1kg 包装辣椒 - ZACHIKI1000 (Amount: 1.96 SGD, Quantity: 6, : POU)
Macaroni FTO 132 Royal Miller 24x500gm  通心粉 -RMPARMMAC500 (Amount: 2.10 SGD, Quantity: 10, : PKT)
BBQ Sauce Kimball 12 x 1kg 烧烤酱 - ZASABBQS1000 (Amount: 3.50 SGD, Quantity: 1, : PKT)
Spaghetti  FTO 5 Royal Miller 24x500gm 意大利面 - RMPARMSPA500 (Amount: 33.60 SGD, Quantity: 1, : CT)
Dressing Thousand Island BF 6x2.5L 千岛酱- ZBDTIBF2500 (Amount: 16.20 SGD, Quantity: 2, : TUB)
Subtotal: 102.26
Tax: 9.20
Total: 111.46 SGD</t>
  </si>
  <si>
    <t>Chilli Sauce Pouch Kimball 12x1kg 包装辣椒 - ZACHIKI1000 (Amount: 23.50 SGD, Quantity: 1, : CT)
Macaroni FTO 132 Royal Miller 24x500gm  通心粉 -RMPARMMAC500 (Amount: 2.10 SGD, Quantity: 14, : PKT)
BBQ Sauce Kimball 12 x 1kg 烧烤酱 - ZASABBQS1000 (Amount: 3.50 SGD, Quantity: 1, : PKT)
Spaghetti  FTO 5 Royal Miller 24x500gm 意大利面 - RMPARMSPA500 (Amount: 33.60 SGD, Quantity: 2, : CT)
Dressing Thousand Island BF 6x2.5L 千岛酱- ZBDTIBF2500 (Amount: 16.20 SGD, Quantity: 2, : TUB)
Subtotal: 156.00
Tax: 14.04
Total: 170.04 SGD</t>
  </si>
  <si>
    <t>05-02-2025</t>
  </si>
  <si>
    <t>Macaroni FTO 132 Royal Miller 24x500gm  通心粉 -RMPARMMAC500 (Amount: 2.10 SGD, Quantity: 10, : PKT)
Chicken Gravy Knorr 6x1kg-ZBCHGKN1000 (Amount: 12.76 SGD, Quantity: 3, : TUB)
BBQ Sauce Kimball 12 x 1kg 烧烤酱 - ZASABBQS1000 (Amount: 3.50 SGD, Quantity: 1, : PKT)
Spaghetti  FTO 5 Royal Miller 24x500gm 意大利面 - RMPARMSPA500 (Amount: 33.60 SGD, Quantity: 1, : CT)
Onion Powder Hela 9x700g - GSONIOHE0700 (Amount: 22.20 SGD, Quantity: 1, : TUB)
Demi Glace Sauce Knorr 6x1kg - ZBDEMIKN1000 (Amount: 11.87 SGD, Quantity: 3, : TUB)
Dressing Thousand Island BF 6x2.5L 千岛酱- ZBDTIBF2500 (Amount: 16.20 SGD, Quantity: 2, : TUB)
Subtotal: 186.59
Tax: 16.79
Total: 203.38 SGD</t>
  </si>
  <si>
    <t>06-02-2025</t>
  </si>
  <si>
    <t>Chilli Sauce Pouch Kimball 12x1kg 包装辣椒 - ZACHIKI1000 (Amount: 1.96 SGD, Quantity: 7, : POU)
Macaroni FTO 132 Royal Miller 24x500gm  通心粉 -RMPARMMAC500 (Amount: 2.10 SGD, Quantity: 10, : PKT)
Chicken Gravy Knorr 6x1kg-ZBCHGKN1000 (Amount: 12.76 SGD, Quantity: 3, : TUB)
Spaghetti  FTO 5 Royal Miller 24x500gm 意大利面 - RMPARMSPA500 (Amount: 33.60 SGD, Quantity: 1, : CT)
Pineapple Slice In Light Syrup Royal Miller 24x565g 罐头黄莉 - RMCFPINSRM565 (Amount: 1.60 SGD, Quantity: 1, : TIN)
Demi Glace Sauce Knorr 6x1kg - ZBDEMIKN1000 (Amount: 71.24 SGD, Quantity: 3, : CT)
Dressing Thousand Island BF 6x2.5L 千岛酱- ZBDTIBF2500 (Amount: 16.20 SGD, Quantity: 2, : TUB)
Subtotal: 354.32
Tax: 31.89
Total: 386.21 SGD</t>
  </si>
  <si>
    <t>07-02-2025</t>
  </si>
  <si>
    <t>Chilli Sauce Pouch Kimball 12x1kg 包装辣椒 - ZACHIKI1000 (Amount: 1.96 SGD, Quantity: 6, : POU)
Macaroni FTO 132 Royal Miller 24x500gm  通心粉 -RMPARMMAC500 (Amount: 2.10 SGD, Quantity: 9, : PKT)
Spaghetti  FTO 5 Royal Miller 24x500gm 意大利面 - RMPARMSPA500 (Amount: 33.60 SGD, Quantity: 1, : CT)
Tomato Whole Peeled Royal Miller 6x2550g 煮番茄酱 - RMCVTOWRM2550 (Amount: 36.00 SGD, Quantity: 1, : CT)
Dressing Thousand Island BF 6x2.5L 千岛酱- ZBDTIBF2500 (Amount: 16.20 SGD, Quantity: 2, : TUB)
Subtotal: 132.66
Tax: 11.94
Total: 144.60 SGD</t>
  </si>
  <si>
    <t>Chilli Sauce Pouch Kimball 12x1kg 包装辣椒 - ZACHIKI1000 (Amount: 1.96 SGD, Quantity: 6, : POU)
Macaroni FTO 132 Royal Miller 24x500gm  通心粉 -RMPARMMAC500 (Amount: 2.10 SGD, Quantity: 10, : PKT)
Spaghetti  FTO 5 Royal Miller 24x500gm 意大利面 - RMPARMSPA500 (Amount: 33.60 SGD, Quantity: 1, : CT)
Dressing Thousand Island BF 6x2.5L 千岛酱- ZBDTIBF2500 (Amount: 16.20 SGD, Quantity: 2, : TUB)
Golden Salted Egg Powder Knorr 6x800g- ZBGSEGGKN800 (Amount: 27.00 SGD, Quantity: 1, : PKT)
Subtotal: 125.76
Tax: 11.32
Total: 137.08 SGD</t>
  </si>
  <si>
    <t>Chilli Sauce Pouch Kimball 12x1kg 包装辣椒 - ZACHIKI1000 (Amount: 1.96 SGD, Quantity: 4, : POU)
Macaroni FTO 132 Royal Miller 24x500gm  通心粉 -RMPARMMAC500 (Amount: 2.10 SGD, Quantity: 15, : PKT)
Whole Kernel Sweet Corn Royal Miller 24x425g  玉米粒 - RMCVCWKRM0425 (Amount: 29.50 SGD, Quantity: 1, : CT)
Spaghetti  FTO 5 Royal Miller 24x500gm 意大利面 - RMPARMSPA500 (Amount: 33.60 SGD, Quantity: 1, : CT)
Pineapple Slice In Light Syrup Royal Miller 24x565g 罐头黄莉 - RMCFPINSRM565 (Amount: 1.60 SGD, Quantity: 1, : TIN)
Tomato Whole Peeled Royal Miller 6x2550g 煮番茄酱 - RMCVTOWRM2550 (Amount: 36.00 SGD, Quantity: 1, : CT)
Dressing Thousand Island BF 6x2.5L 千岛酱- ZBDTIBF2500 (Amount: 16.20 SGD, Quantity: 2, : TUB)
Subtotal: 172.44
Tax: 15.52
Total: 187.96 SGD</t>
  </si>
  <si>
    <t>08-02-2025</t>
  </si>
  <si>
    <t>Chilli Sauce Pouch Kimball 12x1kg 包装辣椒 - ZACHIKI1000 (Amount: 1.96 SGD, Quantity: 5, : POU)
Macaroni FTO 132 Royal Miller 24x500gm  通心粉 -RMPARMMAC500 (Amount: 2.10 SGD, Quantity: 10, : PKT)
Chicken Gravy Knorr 6x1kg-ZBCHGKN1000 (Amount: 12.76 SGD, Quantity: 5, : TUB)
Spaghetti  FTO 5 Royal Miller 24x500gm 意大利面 - RMPARMSPA500 (Amount: 33.60 SGD, Quantity: 1, : CT)
Onion Powder Hela 9x700g - GSONIOHE0700 (Amount: 22.20 SGD, Quantity: 1, : TUB)
Demi Glace Sauce Knorr 6x1kg - ZBDEMIKN1000 (Amount: 11.87 SGD, Quantity: 5, : TUB)
Dressing Thousand Island BF 6x2.5L 千岛酱- ZBDTIBF2500 (Amount: 16.20 SGD, Quantity: 2, : TUB)
Subtotal: 242.15
Tax: 21.79
Total: 263.94 SGD</t>
  </si>
  <si>
    <t>Chilli Sauce Pouch Kimball 12x1kg 包装辣椒 - ZACHIKI1000 (Amount: 1.96 SGD, Quantity: 7, : POU)
Macaroni FTO 132 Royal Miller 24x500gm  通心粉 -RMPARMMAC500 (Amount: 2.10 SGD, Quantity: 16, : PKT)
Chicken Gravy Knorr 6x1kg-ZBCHGKN1000 (Amount: 12.76 SGD, Quantity: 3, : TUB)
BBQ Sauce Kimball 12 x 1kg 烧烤酱 - ZASABBQS1000 (Amount: 3.50 SGD, Quantity: 1, : PKT)
Spaghetti  FTO 5 Royal Miller 24x500gm 意大利面 - RMPARMSPA500 (Amount: 33.60 SGD, Quantity: 1, : CT)
Tomato Whole Peeled Royal Miller 6x2550g 煮番茄酱 - RMCVTOWRM2550 (Amount: 36.00 SGD, Quantity: 1, : CT)
Demi Glace Sauce Knorr 6x1kg - ZBDEMIKN1000 (Amount: 11.87 SGD, Quantity: 3, : TUB)
Dressing Thousand Island BF 6x2.5L 千岛酱- ZBDTIBF2500 (Amount: 16.20 SGD, Quantity: 3, : TUB)
Subtotal: 242.91
Tax: 21.86
Total: 264.77 SGD</t>
  </si>
  <si>
    <t>11-02-2025</t>
  </si>
  <si>
    <t>Macaroni FTO 132 Royal Miller 24x500gm  通心粉 -RMPARMMAC500 (Amount: 2.10 SGD, Quantity: 10, : PKT)
Whole Kernel Sweet Corn Royal Miller 24x425g  玉米粒 - RMCVCWKRM0425 (Amount: 29.50 SGD, Quantity: 1, : CT)
Spaghetti  FTO 5 Royal Miller 24x500gm 意大利面 - RMPARMSPA500 (Amount: 33.60 SGD, Quantity: 1, : CT)
Dressing Thousand Island BF 6x2.5L 千岛酱- ZBDTIBF2500 (Amount: 16.20 SGD, Quantity: 2, : TUB)
Subtotal: 116.50
Tax: 10.49
Total: 126.99 SGD</t>
  </si>
  <si>
    <t>Chilli Sauce Pouch Kimball 12x1kg 包装辣椒 - ZACHIKI1000 (Amount: 1.96 SGD, Quantity: 8, : POU)
Macaroni FTO 132 Royal Miller 24x500gm  通心粉 -RMPARMMAC500 (Amount: 2.10 SGD, Quantity: 8, : PKT)
Spaghetti  FTO 5 Royal Miller 24x500gm 意大利面 - RMPARMSPA500 (Amount: 33.60 SGD, Quantity: 1, : CT)
Dressing Thousand Island BF 6x2.5L 千岛酱- ZBDTIBF2500 (Amount: 16.20 SGD, Quantity: 2, : TUB)
Subtotal: 98.48
Tax: 8.86
Total: 107.34 SGD</t>
  </si>
  <si>
    <t>Chilli Sauce Pouch Kimball 12x1kg 包装辣椒 - ZACHIKI1000 (Amount: 1.96 SGD, Quantity: 4, : POU)
Macaroni FTO 132 Royal Miller 24x500gm  通心粉 -RMPARMMAC500 (Amount: 2.10 SGD, Quantity: 16, : PKT)
Spaghetti  FTO 5 Royal Miller 24x500gm 意大利面 - RMPARMSPA500 (Amount: 33.60 SGD, Quantity: 1, : CT)
Pineapple Slice In Light Syrup Royal Miller 24x565g 罐头黄莉 - RMCFPINSRM565 (Amount: 1.60 SGD, Quantity: 1, : TIN)
Dressing Thousand Island BF 6x2.5L 千岛酱- ZBDTIBF2500 (Amount: 16.20 SGD, Quantity: 2, : TUB)
Subtotal: 109.04
Tax: 9.81
Total: 118.85 SGD</t>
  </si>
  <si>
    <t>Chilli Sauce Pouch Kimball 12x1kg 包装辣椒 - ZACHIKI1000 (Amount: 1.96 SGD, Quantity: 5, : POU)
Macaroni FTO 132 Royal Miller 24x500gm  通心粉 -RMPARMMAC500 (Amount: 2.10 SGD, Quantity: 10, : PKT)
BBQ Sauce Kimball 12 x 1kg 烧烤酱 - ZASABBQS1000 (Amount: 3.50 SGD, Quantity: 1, : PKT)
Spaghetti  FTO 5 Royal Miller 24x500gm 意大利面 - RMPARMSPA500 (Amount: 33.60 SGD, Quantity: 1, : CT)
Dressing Thousand Island BF 6x2.5L 千岛酱- ZBDTIBF2500 (Amount: 16.20 SGD, Quantity: 3, : TUB)
Subtotal: 116.50
Tax: 10.49
Total: 126.99 SGD</t>
  </si>
  <si>
    <t>Aromat Seasoning Knorr 6x2.25kg- ZBASEKN2250 (Amount: 20.63 SGD, Quantity: 1, : TUB)
Subtotal: 20.63
Tax: 1.86
Total: 22.49 SGD</t>
  </si>
  <si>
    <t>12-02-2025</t>
  </si>
  <si>
    <t>Chilli Sauce Pouch Kimball 12x1kg 包装辣椒 - ZACHIKI1000 (Amount: 23.50 SGD, Quantity: 1, : CT)
Macaroni FTO 132 Royal Miller 24x500gm  通心粉 -RMPARMMAC500 (Amount: 2.10 SGD, Quantity: 13, : PKT)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1, : TIN)
Dressing Thousand Island BF 6x2.5L 千岛酱- ZBDTIBF2500 (Amount: 16.20 SGD, Quantity: 2, : TUB)
Subtotal: 155.50
Tax: 14.00
Total: 169.50 SGD</t>
  </si>
  <si>
    <t>13-02-2025</t>
  </si>
  <si>
    <t>Chilli Sauce Pouch Kimball 12x1kg 包装辣椒 - ZACHIKI1000 (Amount: 1.96 SGD, Quantity: 8, : POU)
Macaroni FTO 132 Royal Miller 24x500gm  通心粉 -RMPARMMAC500 (Amount: 2.10 SGD, Quantity: 6, : PKT)
BBQ Sauce Kimball 12 x 1kg 烧烤酱 - ZASABBQS1000 (Amount: 3.50 SGD, Quantity: 1, : PKT)
Spaghetti  FTO 5 Royal Miller 24x500gm 意大利面 - RMPARMSPA500 (Amount: 33.60 SGD, Quantity: 1, : CT)
Tomato Whole Peeled Royal Miller 6x2550g 煮番茄酱 - RMCVTOWRM2550 (Amount: 36.00 SGD, Quantity: 1, : CT)
Subtotal: 101.38
Tax: 9.12
Total: 110.50 SGD</t>
  </si>
  <si>
    <t>Chilli Sauce Pouch Kimball 12x1kg 包装辣椒 - ZACHIKI1000 (Amount: 1.96 SGD, Quantity: 3, : POU)
Macaroni FTO 132 Royal Miller 24x500gm  通心粉 -RMPARMMAC500 (Amount: 2.10 SGD, Quantity: 8, : PKT)
Spaghetti  FTO 5 Royal Miller 24x500gm 意大利面 - RMPARMSPA500 (Amount: 33.60 SGD, Quantity: 1, : CT)
Onion Powder Hela 9x700g - GSONIOHE0700 (Amount: 22.20 SGD, Quantity: 1, : TUB)
Dressing Thousand Island BF 6x2.5L 千岛酱- ZBDTIBF2500 (Amount: 16.20 SGD, Quantity: 1, : TUB)
Subtotal: 94.68
Tax: 8.52
Total: 103.20 SGD</t>
  </si>
  <si>
    <t>Tomato Whole Peeled Royal Miller 6x2550g 煮番茄酱 - RMCVTOWRM2550 (Amount: 36.00 SGD, Quantity: 1, : CT)
Subtotal: 36.00
Tax: 3.24
Total: 39.24 SGD</t>
  </si>
  <si>
    <t>Chilli Sauce Pouch Kimball 12x1kg 包装辣椒 - ZACHIKI1000 (Amount: 1.96 SGD, Quantity: 4, : POU)
Macaroni FTO 132 Royal Miller 24x500gm  通心粉 -RMPARMMAC500 (Amount: 2.10 SGD, Quantity: 14, : PKT)
Whole Kernel Sweet Corn Royal Miller 24x425g  玉米粒 - RMCVCWKRM0425 (Amount: 29.50 SGD, Quantity: 1, : CT)
BBQ Sauce Kimball 12 x 1kg 烧烤酱 - ZASABBQS1000 (Amount: 3.50 SGD, Quantity: 1, : PKT)
Spaghetti  FTO 5 Royal Miller 24x500gm 意大利面 - RMPARMSPA500 (Amount: 33.60 SGD, Quantity: 1, : CT)
Dressing Thousand Island BF 6x2.5L 千岛酱- ZBDTIBF2500 (Amount: 16.20 SGD, Quantity: 2, : TUB)
Subtotal: 136.24
Tax: 12.26
Total: 148.50 SGD</t>
  </si>
  <si>
    <t>Chilli Sauce Pouch Kimball 12x1kg 包装辣椒 - ZACHIKI1000 (Amount: 1.96 SGD, Quantity: 3, : POU)
Macaroni FTO 132 Royal Miller 24x500gm  通心粉 -RMPARMMAC500 (Amount: 2.10 SGD, Quantity: 10, : PKT)
BBQ Sauce Kimball 12 x 1kg 烧烤酱 - ZASABBQS1000 (Amount: 3.50 SGD, Quantity: 1, : PKT)
Spaghetti  FTO 5 Royal Miller 24x500gm 意大利面 - RMPARMSPA500 (Amount: 33.60 SGD, Quantity: 1, : CT)
Tomato Whole Peeled Royal Miller 6x2550g 煮番茄酱 - RMCVTOWRM2550 (Amount: 36.00 SGD, Quantity: 1, : CT)
Dressing Thousand Island BF 6x2.5L 千岛酱- ZBDTIBF2500 (Amount: 16.20 SGD, Quantity: 1, : TUB)
Subtotal: 116.18
Tax: 10.46
Total: 126.64 SGD</t>
  </si>
  <si>
    <t>Chilli Sauce Pouch Kimball 12x1kg 包装辣椒 - ZACHIKI1000 (Amount: 1.96 SGD, Quantity: 6, : POU)
Macaroni FTO 132 Royal Miller 24x500gm  通心粉 -RMPARMMAC500 (Amount: 2.10 SGD, Quantity: 11, : PKT)
Spaghetti  FTO 5 Royal Miller 24x500gm 意大利面 - RMPARMSPA500 (Amount: 1.40 SGD, Quantity: 2, : PKT)
Pineapple Slice In Light Syrup Royal Miller 24x565g 罐头黄莉 - RMCFPINSRM565 (Amount: 1.60 SGD, Quantity: 1, : TIN)
Tomato Whole Peeled Royal Miller 6x2550g 煮番茄酱 - RMCVTOWRM2550 (Amount: 36.00 SGD, Quantity: 1, : CT)
Dressing Thousand Island BF 6x2.5L 千岛酱- ZBDTIBF2500 (Amount: 16.20 SGD, Quantity: 3, : TUB)
Subtotal: 123.86
Tax: 11.15
Total: 135.01 SGD</t>
  </si>
  <si>
    <t>15-02-2025</t>
  </si>
  <si>
    <t>Spaghetti  FTO 5 Royal Miller 24x500gm 意大利面 - RMPARMSPA500 (Amount: 33.60 SGD, Quantity: 2, : CT)
Subtotal: 67.20
Tax: 6.05
Total: 73.25 SGD</t>
  </si>
  <si>
    <t>Chilli Sauce Pouch Kimball 12x1kg 包装辣椒 - ZACHIKI1000 (Amount: 1.96 SGD, Quantity: 4, : POU)
Macaroni FTO 132 Royal Miller 24x500gm  通心粉 -RMPARMMAC500 (Amount: 2.10 SGD, Quantity: 6, : PKT)
Chicken Gravy Knorr 6x1kg-ZBCHGKN1000 (Amount: 12.76 SGD, Quantity: 3, : TUB)
BBQ Sauce Kimball 12 x 1kg 烧烤酱 - ZASABBQS1000 (Amount: 3.50 SGD, Quantity: 1, : PKT)
Spaghetti  FTO 5 Royal Miller 24x500gm 意大利面 - RMPARMSPA500 (Amount: 33.60 SGD, Quantity: 1, : CT)
Onion Powder Hela 9x700g - GSONIOHE0700 (Amount: 22.20 SGD, Quantity: 1, : TUB)
Demi Glace Sauce Knorr 6x1kg - ZBDEMIKN1000 (Amount: 11.87 SGD, Quantity: 3, : TUB)
Dressing Thousand Island BF 6x2.5L 千岛酱- ZBDTIBF2500 (Amount: 16.20 SGD, Quantity: 2, : TUB)
Subtotal: 186.03
Tax: 16.74
Total: 202.77 SGD</t>
  </si>
  <si>
    <t>Chicken Gravy Knorr 6x1kg-ZBCHGKN1000 (Amount: 12.76 SGD, Quantity: 3, : TUB)
Onion Powder Hela 9x700g - GSONIOHE0700 (Amount: 22.20 SGD, Quantity: 1, : TUB)
Demi Glace Sauce Knorr 6x1kg - ZBDEMIKN1000 (Amount: 11.87 SGD, Quantity: 3, : TUB)
Subtotal: 96.09
Tax: 8.65
Total: 104.74 SGD</t>
  </si>
  <si>
    <t>Chilli Sauce Pouch Kimball 12x1kg 包装辣椒 - ZACHIKI1000 (Amount: 1.96 SGD, Quantity: 5, : POU)
Macaroni FTO 132 Royal Miller 24x500gm  通心粉 -RMPARMMAC500 (Amount: 2.10 SGD, Quantity: 10, : PKT)
Chicken Gravy Knorr 6x1kg-ZBCHGKN1000 (Amount: 12.76 SGD, Quantity: 3, : TUB)
Demi Glace Sauce Knorr 6x1kg - ZBDEMIKN1000 (Amount: 11.87 SGD, Quantity: 3, : TUB)
Dressing Thousand Island BF 6x2.5L 千岛酱- ZBDTIBF2500 (Amount: 16.20 SGD, Quantity: 2, : TUB)
Golden Salted Egg Powder Knorr 6x800g- ZBGSEGGKN800 (Amount: 27.00 SGD, Quantity: 1, : PKT)
Subtotal: 164.09
Tax: 14.77
Total: 178.86 SGD</t>
  </si>
  <si>
    <t>Chilli Sauce Pouch Kimball 12x1kg 包装辣椒 - ZACHIKI1000 (Amount: 1.96 SGD, Quantity: 10, : POU)
Chicken Gravy Knorr 6x1kg-ZBCHGKN1000 (Amount: 12.76 SGD, Quantity: 3, : TUB)
Spaghetti  FTO 5 Royal Miller 24x500gm 意大利面 - RMPARMSPA500 (Amount: 33.60 SGD, Quantity: 1, : CT)
Onion Powder Hela 9x700g - GSONIOHE0700 (Amount: 22.20 SGD, Quantity: 1, : TUB)
Subtotal: 113.68
Tax: 10.23
Total: 123.91 SGD</t>
  </si>
  <si>
    <t>Chilli Sauce Pouch Kimball 12x1kg 包装辣椒 - ZACHIKI1000 (Amount: 1.96 SGD, Quantity: 4, : POU)
Macaroni FTO 132 Royal Miller 24x500gm  通心粉 -RMPARMMAC500 (Amount: 2.10 SGD, Quantity: 10, : PKT)
Whole Kernel Sweet Corn Royal Miller 24x425g  玉米粒 - RMCVCWKRM0425 (Amount: 29.50 SGD, Quantity: 1, : CT)
Spaghetti  FTO 5 Royal Miller 24x500gm 意大利面 - RMPARMSPA500 (Amount: 33.60 SGD, Quantity: 1, : CT)
Dressing Thousand Island BF 6x2.5L 千岛酱- ZBDTIBF2500 (Amount: 16.20 SGD, Quantity: 2, : TUB)
Subtotal: 124.34
Tax: 11.19
Total: 135.53 SGD</t>
  </si>
  <si>
    <t>Chilli Sauce Pouch Kimball 12x1kg 包装辣椒 - ZACHIKI1000 (Amount: 1.96 SGD, Quantity: 8, : POU)
Macaroni FTO 132 Royal Miller 24x500gm  通心粉 -RMPARMMAC500 (Amount: 2.10 SGD, Quantity: 16, : PKT)
Spaghetti  FTO 5 Royal Miller 24x500gm 意大利面 - RMPARMSPA500 (Amount: 33.60 SGD, Quantity: 2, : CT)
Pineapple Slice In Light Syrup Royal Miller 24x565g 罐头黄莉 - RMCFPINSRM565 (Amount: 1.60 SGD, Quantity: 1, : TIN)
Dressing Thousand Island BF 6x2.5L 千岛酱- ZBDTIBF2500 (Amount: 16.20 SGD, Quantity: 3, : TUB)
Subtotal: 166.68
Tax: 15.00
Total: 181.68 SGD</t>
  </si>
  <si>
    <t>Chilli Sauce Pouch Kimball 12x1kg 包装辣椒 - ZACHIKI1000 (Amount: 1.96 SGD, Quantity: 5, : POU)
Macaroni FTO 132 Royal Miller 24x500gm  通心粉 -RMPARMMAC500 (Amount: 2.10 SGD, Quantity: 7, : PKT)
BBQ Sauce Kimball 12 x 1kg 烧烤酱 - ZASABBQS1000 (Amount: 3.50 SGD, Quantity: 1, : PKT)
Spaghetti  FTO 5 Royal Miller 24x500gm 意大利面 - RMPARMSPA500 (Amount: 33.60 SGD, Quantity: 1, : CT)
Dressing Thousand Island BF 6x2.5L 千岛酱- ZBDTIBF2500 (Amount: 16.20 SGD, Quantity: 3, : TUB)
Subtotal: 110.20
Tax: 9.92
Total: 120.12 SGD</t>
  </si>
  <si>
    <t>Chilli Sauce Pouch Kimball 12x1kg 包装辣椒 - ZACHIKI1000 (Amount: 1.96 SGD, Quantity: 10, : POU)
Macaroni FTO 132 Royal Miller 24x500gm  通心粉 -RMPARMMAC500 (Amount: 2.10 SGD, Quantity: 12, : PKT)
Spaghetti  FTO 5 Royal Miller 24x500gm 意大利面 - RMPARMSPA500 (Amount: 33.60 SGD, Quantity: 1, : CT)
Tomato Whole Peeled Royal Miller 6x2550g 煮番茄酱 - RMCVTOWRM2550 (Amount: 36.00 SGD, Quantity: 1, : CT)
Dressing Thousand Island BF 6x2.5L 千岛酱- ZBDTIBF2500 (Amount: 16.20 SGD, Quantity: 2, : TUB)
Subtotal: 146.80
Tax: 13.21
Total: 160.01 SGD</t>
  </si>
  <si>
    <t>Chilli Sauce Pouch Kimball 12x1kg 包装辣椒 - ZACHIKI1000 (Amount: 23.50 SGD, Quantity: 1, : CT)
Macaroni FTO 132 Royal Miller 24x500gm  通心粉 -RMPARMMAC500 (Amount: 2.10 SGD, Quantity: 15, : PKT)
Spaghetti  FTO 5 Royal Miller 24x500gm 意大利面 - RMPARMSPA500 (Amount: 33.60 SGD, Quantity: 1, : CT)
Pineapple Slice In Light Syrup Royal Miller 24x565g 罐头黄莉 - RMCFPINSRM565 (Amount: 1.60 SGD, Quantity: 1, : TIN)
Dressing Thousand Island BF 6x2.5L 千岛酱- ZBDTIBF2500 (Amount: 16.20 SGD, Quantity: 3, : TUB)
Subtotal: 138.80
Tax: 12.49
Total: 151.29 SGD</t>
  </si>
  <si>
    <t>Chilli Sauce Pouch Kimball 12x1kg 包装辣椒 - ZACHIKI1000 (Amount: 1.96 SGD, Quantity: 4, : POU)
Macaroni FTO 132 Royal Miller 24x500gm  通心粉 -RMPARMMAC500 (Amount: 2.10 SGD, Quantity: 15, : PKT)
Whole Kernel Sweet Corn Royal Miller 24x425g  玉米粒 - RMCVCWKRM0425 (Amount: 1.30 SGD, Quantity: 10, : TIN)
Spaghetti  FTO 5 Royal Miller 24x500gm 意大利面 - RMPARMSPA500 (Amount: 33.60 SGD, Quantity: 1, : CT)
Dressing Thousand Island BF 6x2.5L 千岛酱- ZBDTIBF2500 (Amount: 16.20 SGD, Quantity: 2, : TUB)
Subtotal: 118.34
Tax: 10.65
Total: 128.99 SGD</t>
  </si>
  <si>
    <t>22-02-2025</t>
  </si>
  <si>
    <t>202606-270336--Rivervale Mall</t>
  </si>
  <si>
    <t>ANCHOR Cream Cheese 12 x 1kg- ZF121641 (Amount: 10.70 SGD, Quantity: 2, : EA)
Subtotal: 21.40
Tax: 1.93
Total: 23.33 SGD</t>
  </si>
  <si>
    <t>220307-292282-- 20 Mactaggart Road</t>
  </si>
  <si>
    <t>Canola Oil Royal Miller 6x3ltr- RMOICARM3000 (Amount: 60.00 SGD, Quantity: 2, : CT)
Subtotal: 120.00
Tax: 10.80
Total: 130.80 SGD</t>
  </si>
  <si>
    <t>203985-265224-- Clarke Quay, River Valley Road</t>
  </si>
  <si>
    <t>Tomato Ketchup Maggi 6x3.3kgtin- SATOMA3300 (Amount: 10.50 SGD, Quantity: 1, : TIN)
Almond Slice Blanched Johnnyson's 1kgpkt- JODFALMFLS1000 (Amount: 22.50 SGD, Quantity: 1, : Kg)
Roasted Peanuts TaiSun 10x1kg- DFTSPEA1000 (Amount: 5.20 SGD, Quantity: 5, : PKT)
ANCHOR Cream Cheese 12 x 1kg- ZF121641 (Amount: 115.50 SGD, Quantity: 1, : CT)
Subtotal: 174.50
Tax: 15.71
Total: 190.21 SGD</t>
  </si>
  <si>
    <t>759467-349367-- 5 Ang Mo Kio St 62</t>
  </si>
  <si>
    <t>Salmon fillets - 1ctn</t>
  </si>
  <si>
    <t>(WEIGHT) ATLANTIC SALMON FILLET TRIM C 3/4lb SCALE OFF 10kg- FRSFATSA10KG (Amount: 21.00 SGD, Quantity: 10, : Kg)
IQF California Mixed Vege (Broccoli,Cauliflower,Slice Carrot) Royal Miller 10x1kg-  RMVEMIXBCC (Amount: 25.00 SGD, Quantity: 1, : CT)
Conquest Delivery Coated Fries 3/8" StraightCut Simplot 6x2.27kg- FSIMSC043386 (Amount: 54.00 SGD, Quantity: 1, : CT)
Subtotal: 289.00
Tax: 26.01
Total: 315.01 SGD</t>
  </si>
  <si>
    <t>154169-193646-- 5 Burn Road #05-01</t>
  </si>
  <si>
    <t>Anchor UHT Whipping Cream(NEW) 12X1LTR- ZF121274 (Amount: 85.68 SGD, Quantity: 6, : CT)
Subtotal: 514.08
Tax: 46.27
Total: 560.35 SGD</t>
  </si>
  <si>
    <t>Anchor UHT CHG Extra Yield Cream Latam 12x1ltr- ZF122338 (Amount: 71.19 SGD, Quantity: 12, : CT)
WH Salted Plum Woh Hup 12x310g- ZW1906200020 (Amount: 24.00 SGD, Quantity: 1, : CT)
Subtotal: 878.28
Tax: 79.05
Total: 957.33 SGD</t>
  </si>
  <si>
    <t>Anchor Prof Unsalted Butter 20x454g- ZF120642 (Amount: 121.28 SGD, Quantity: 3, : CT)
Anchor UHT CHG Extra Yield Cream Latam 12x1ltr- ZF122338 (Amount: 71.19 SGD, Quantity: 10, : CT)
Subtotal: 1,075.74
Tax: 96.82
Total: 1,172.56 SGD</t>
  </si>
  <si>
    <t>Anchor UHT CHG Extra Yield Cream Latam 12x1ltr- ZF122338 (Amount: 71.19 SGD, Quantity: 12, : CT)
Subtotal: 854.28
Tax: 76.89
Total: 931.17 SGD</t>
  </si>
  <si>
    <t>Anchor UHT CHG Extra Yield Cream Latam 12x1ltr- ZF122338 (Amount: 71.19 SGD, Quantity: 10, : CT)
Subtotal: 711.90
Tax: 64.07
Total: 775.97 SGD</t>
  </si>
  <si>
    <t>17-02-2025</t>
  </si>
  <si>
    <t>Anchor Prof Unsalted Butter 20x454g- ZF120642 (Amount: 121.28 SGD, Quantity: 2, : CT)
Subtotal: 242.56
Tax: 21.83
Total: 264.39 SGD</t>
  </si>
  <si>
    <t>Anchor Prof Unsalted Butter 20x454g- ZF120642 (Amount: 121.28 SGD, Quantity: 2, : CT)
Anchor UHT CHG Extra Yield Cream Latam 12x1ltr- ZF122338 (Amount: 71.19 SGD, Quantity: 12, : CT)
Subtotal: 1,096.84
Tax: 98.72
Total: 1,195.56 SGD</t>
  </si>
  <si>
    <t>75868-85171-- Trade Hub 21 #01-35 Boon Lay</t>
  </si>
  <si>
    <t>Tumeric Powder Raj 10x500g- GSTUMRA0500 (Amount: 2.50 SGD, Quantity: 1, : PKT)
Potato Starch  Johnnyson 10x1kg- JOFLPOTSTA1KG (Amount: 3.40 SGD, Quantity: 2, : PKT)
Anchor UHT CHG Extra Yield Cream Latam 12x1ltr- ZF122338 (Amount: 6.60 SGD, Quantity: 1, : PKT)
Anchor Prof Unsalted Butter 20x454g- ZF120642 (Amount: 121.28 SGD, Quantity: 1, : CT)
Anchor Processed Cheese Pale SOS 84's 10x1040g- ZF114494 (Amount: 12.45 SGD, Quantity: 1, : PKT)
Subtotal: 149.63
Tax: 13.47
Total: 163.10 SGD</t>
  </si>
  <si>
    <t>92754-276952-- Tampopo Taka</t>
  </si>
  <si>
    <t>麻辣香锅料 2pkt</t>
  </si>
  <si>
    <t>Canola Oil Royal Miller 6x3ltr- RMOICARM3000 (Amount: 10.85 SGD, Quantity: 1, : TUB)
Condensed Milk Royal Miller 48x390g- RMMIMCORM0390 (Amount: 1.20 SGD, Quantity: 6, : TIN)
Honey Royal Miller 6x1kg- RMSCHONRM1000L (Amount: 5.70 SGD, Quantity: 3, : TUB)
Dried Prawn Small 1kg- MLPRDIN1000 (Amount: 17.50 SGD, Quantity: 1, : PKT)
Tomato Whole Peeled Royal Miller 6x2550g- RMCVTOWRM2550 (Amount: 7.00 SGD, Quantity: 1, : TIN)
3M 7443 Scotch Brite (4x3) 6's- Z3MXE006000048 (Amount: 4.50 SGD, Quantity: 2, : PKT)
White Pepper Powder GURUBAS 500gpkt- PEPWHPLS0500 (Amount: 4.00 SGD, Quantity: 1, : PKT)
Chutney Mango Sweet Midas 12x684g- PICMSMI0680 (Amount: 3.60 SGD, Quantity: 1, : BTL)
Bah Kut Teh A1 20x12'sx35gpkt- MLBAHA10035 (Amount: 3.20 SGD, Quantity: 10, : PKT)
Premium Oyster Sauce LKK 12x510g- SAOYSLKK0510 (Amount: 6.70 SGD, Quantity: 4, : BTL)
MSG / Ajinomoto 20x1kg- SSMSGAJM01000 (Amount: 5.50 SGD, Quantity: 1, : PKT)
Sweet Relish Royal Miller 12x370g- RMPISWRLISH (Amount: 3.90 SGD, Quantity: 2, : BTL)
Red Cooking Wine 11%vol Royal Miller 6x750ML- RMWSRCO0750 (Amount: 10.00 SGD, Quantity: 1, : BTL)
Concentrated Scallop Bouillon Knorr 12x480g- ZBSBOKN0480 (Amount: 13.89 SGD, Quantity: 2, : BTL)
Vinegar (CK) Great Wall 12x600ml- VIBLACK0600 (Amount: 1.80 SGD, Quantity: 1, : BTL)
Seasoning Maggi 6x800ml- SASEAMAM800 (Amount: 8.00 SGD, Quantity: 1, : BTL)
Subtotal: 195.93
Tax: 17.63
Total: 213.56 SGD</t>
  </si>
  <si>
    <t>92754-276954-- Tampopo Grand</t>
  </si>
  <si>
    <t>Steel Scourer Round 钢丝球- NFSTE0001 (Amount: 0.90 SGD, Quantity: 10, : EAC)
3M 7443 Scotch Brite (4x3) 6's- Z3MXE006000048 (Amount: 4.50 SGD, Quantity: 5, : PKT)
Rock Sugar (Malaysia) 5x3kg/pkt- SUROCMAL3000 (Amount: 6.80 SGD, Quantity: 1, : PKT)
Subtotal: 38.30
Tax: 3.45
Total: 41.75 SGD</t>
  </si>
  <si>
    <t>92754-277784-- Dulcet &amp; Studio, 168 Bukit Merah</t>
  </si>
  <si>
    <t>UHT Coconut Cream Kara 12x1ltr- MICOCKA1000 (Amount: 46.80 SGD, Quantity: 3, : CT)
Canola Oil Royal Miller 6x3ltr- RMOICARM3000 (Amount: 60.00 SGD, Quantity: 1, : CT)
Pork Luncheon Meat Mili 24x397g- CMPLUMI0397 (Amount: 2.40 SGD, Quantity: 4, : TIN)
Subtotal: 210.00
Tax: 18.90
Total: 228.90 SGD</t>
  </si>
  <si>
    <t>156977-197594-- 1 Sunview Road #06-11</t>
  </si>
  <si>
    <t>Tuna Chunk In Oil Royal Miller 6x1.88kg- RMCSTUCRM1880 (Amount: 86.00 SGD, Quantity: 3, : CT)
Real Mayonnaise Best Food 4x3ltr- ZBMAYBF3000 (Amount: 63.00 SGD, Quantity: 1, : CT)
Subtotal: 321.00
Tax: 28.89
Total: 349.89 SGD</t>
  </si>
  <si>
    <t>99033-116858-- DRY, 3015 Bedok North</t>
  </si>
  <si>
    <t>Margarine Planta 6x2.5kg- MARPL2500 (Amount: 88.80 SGD, Quantity: 2, : CT)
Professional Cream Soup Base Knorr 6x1kg- ZBPCSKN1KG (Amount: 64.89 SGD, Quantity: 3, : CT)
BBQ Sauce Hickory Knorr 6x1kg- ZBBSHKN1000 (Amount: 68.67 SGD, Quantity: 4, : CT)
Honey Royal Miller 6x1kg- RMSCHONRM1000L (Amount: 33.00 SGD, Quantity: 1, : CT)
Tuna Chunk Light In Brine Bumble Bee 6x1.88kg- CSTUBUM1880 (Amount: 81.00 SGD, Quantity: 1, : CT)
Evaporated Creamer Royal Miller 48x390g- RMMIMECRM0390 (Amount: 52.80 SGD, Quantity: 1, : CT)
Subtotal: 813.75
Tax: 73.24
Total: 886.99 SGD</t>
  </si>
  <si>
    <t>434333-337034-- 8A Admiralty St #06-20</t>
  </si>
  <si>
    <t>Cream of Chicken Tub Knorr 6x1kg- ZBSCHKN1000 (Amount: 68.77 SGD, Quantity: 2, : CT)
UHT Full Cream Milk (G) Royal Miller 12x1ltr- RMMIMUHRM1000 (Amount: 23.40 SGD, Quantity: 2, : CT)
Subtotal: 184.34
Tax: 16.59
Total: 200.93 SGD</t>
  </si>
  <si>
    <t>1861-4028-- 20 Bukit Batok Crescent</t>
  </si>
  <si>
    <t>68928341 Lipton Tea Dust EK 5X1.8Kg- XE68928341 (Amount: 58.06 SGD, Quantity: 5, : CT)
Subtotal: 290.30
Tax: 26.13
Total: 316.43 SGD</t>
  </si>
  <si>
    <t>23-05-2024</t>
  </si>
  <si>
    <t>79834-231706-- Shabu Sai Tampines 1</t>
  </si>
  <si>
    <t>Testing</t>
  </si>
  <si>
    <t>MSG / Ajinomoto 20x1kg- SSMSGAJM01000 (Amount: 5.50 SGD, Quantity: 1, : PKT)
Chocolate Syrup Hershey 24x680g- SCSCHHE0680 (Amount: 4.35 SGD, Quantity: 1, : BTL)
Subtotal: 9.85
Tax: 0.89
Total: 10.74 SGD</t>
  </si>
  <si>
    <t>Time</t>
  </si>
  <si>
    <t>97407-123696-- Bedok</t>
  </si>
  <si>
    <t>Chicken Powder Knorr 6x2.25kg- ZBCPOKN2250 (Amount: 26.52 SGD, Quantity: 1, : TUB)
Roasted Sesame Dressing Halal Kewpie 6x1L- JPMLRTDRH1L (Amount: 16.50 SGD, Quantity: 1, : BTL)
Caesar Dressing Best Food 6x2.5L- ZBCAEBF2500 (Amount: 20.01 SGD, Quantity: 1, : TUB)
Anchor Salted Butter 40x250g- ZF110580 (Amount: 3.32 SGD, Quantity: 20, : EA)
Subtotal: 129.43
Tax: 11.65
Total: 141.08 SGD</t>
  </si>
  <si>
    <t>29963-39481-- Causeway Point</t>
  </si>
  <si>
    <t>Beef Stock Paste Knorr 6x1.5kg- ZBBPAKN1500 (Amount: 19.29 SGD, Quantity: 2, : BTL)
Anchor Salted Butter 40x250g- ZF110580 (Amount: 3.32 SGD, Quantity: 20, : EA)
Subtotal: 104.98
Tax: 9.45
Total: 114.43 SGD</t>
  </si>
  <si>
    <t>2000-213940--Ma Mum, 30 Airport Boulevard T4 (T4L)</t>
  </si>
  <si>
    <t>Black Pepper Corn 500gpkt- PECOPLS0500 (Amount: 10.00 SGD, Quantity: 1, : PKT)
Fish Gravy Thai Tiparus 12x700ml- SAFISTI750 (Amount: 21.00 SGD, Quantity: 1, : CT)
Total: 31.00 SGD</t>
  </si>
  <si>
    <t>2000-352278-- 18 Tai Seng</t>
  </si>
  <si>
    <t>PO: TS</t>
  </si>
  <si>
    <t>Black Pepper Corn 500gpkt- PECOPLS0500 (Amount: 10.00 SGD, Quantity: 1, : PKT)
Fish Gravy Thai Tiparus 12x700ml- SAFISTI750 (Amount: 21.00 SGD, Quantity: 1, : CT)
Lime Flavoured Knorr 12x400g- ZBLIFPKN0400 (Amount: 4.32 SGD, Quantity: 1, : PKT)
Subtotal: 35.32
Tax: 3.18
Total: 38.50 SGD</t>
  </si>
  <si>
    <t>2000-15001--Kaffe &amp; Toast - Singapore Post Centre (SP)</t>
  </si>
  <si>
    <t>PO: SP</t>
  </si>
  <si>
    <t>Honey Royal Miller 6x1kg- RMSCHONRM1000L (Amount: 24.00 SGD, Quantity: 1, : CT)
Black Pepper Corn 500gpkt- PECOPLS0500 (Amount: 10.00 SGD, Quantity: 1, : PKT)
Anchor Salted Butter 40x227g- ZF110597 (Amount: 108.00 SGD, Quantity: 1, : CT)
Total: 142.00 SGD</t>
  </si>
  <si>
    <t>2000-260904--Saap Saap Thai Bedok Mall #B1-39 (BM)</t>
  </si>
  <si>
    <t>PO: BM</t>
  </si>
  <si>
    <t>Honey Royal Miller 6x1kg- RMSCHONRM1000L (Amount: 24.00 SGD, Quantity: 1, : CT)
Straw Mushroom Whole Royal Miller 24x425g- RMCUSTRRM0425 (Amount: 24.00 SGD, Quantity: 1, : CT)
Total: 48.00 SGD</t>
  </si>
  <si>
    <t>2000-345465--Kaffe &amp; Toast One Punggol (OP)</t>
  </si>
  <si>
    <t>Anchor Salted Butter 40x227g- ZF110597 (Amount: 108.00 SGD, Quantity: 2, : CT)
Subtotal: 216.00
Tax: 19.44
Total: 235.44 SGD</t>
  </si>
  <si>
    <t>2000-209758--Kaffe &amp; Toast - WCC (WCC)</t>
  </si>
  <si>
    <t>Honey Royal Miller 6x1kg- RMSCHONRM1000L (Amount: 24.00 SGD, Quantity: 1, : CT)
69783571 RICKSHAW TB JASMINE S100 12x100x1.8G- XE69783571 (Amount: 7.83 SGD, Quantity: 1, : EAC)
Black Pepper Corn 500gpkt- PECOPLS0500 (Amount: 10.00 SGD, Quantity: 1, : PKT)
Fish Gravy Thai Tiparus 12x700ml- SAFISTI750 (Amount: 21.00 SGD, Quantity: 1, : CT)
Cream Cleaner Lemon CIF 16x660m- NFCLELC0500 (Amount: 2.20 SGD, Quantity: 2, : BTL)
Anchor Salted Butter 40x227g- ZF110597 (Amount: 108.00 SGD, Quantity: 1, : CT)
Subtotal: 175.23
Tax: 15.77
Total: 191.00 SGD</t>
  </si>
  <si>
    <t>2000-235404--Kaffe &amp; Toast @Sengkang General Hospital (SKH)</t>
  </si>
  <si>
    <t>Peanut Butter Creamy Best Food 4x3ltr- ZBPEBBF3000 (Amount: 28.56 SGD, Quantity: 1, : TUB)
Jam Strawberry Frezfruta 6x3.165kg- JASTRCH3000 (Amount: 13.50 SGD, Quantity: 1, : TIN)
Fish Gravy Thai Tiparus 12x700ml- SAFISTI750 (Amount: 21.00 SGD, Quantity: 1, : CT)
Anchor Salted Butter 40x227g- ZF110597 (Amount: 108.00 SGD, Quantity: 2, : CT)
Total: 279.06 SGD</t>
  </si>
  <si>
    <t>2000-4971--City Link Mall ( CL)</t>
  </si>
  <si>
    <t>Honey Royal Miller 6x1kg- RMSCHONRM1000L (Amount: 24.00 SGD, Quantity: 1, : CT)
Black Pepper Corn 500gpkt- PECOPLS0500 (Amount: 10.00 SGD, Quantity: 1, : PKT)
Fish Gravy Thai Tiparus 12x700ml- SAFISTI750 (Amount: 21.00 SGD, Quantity: 1, : CT)
Anchor Salted Butter 40x227g- ZF110597 (Amount: 108.00 SGD, Quantity: 1, : CT)
Subtotal: 163.00
Tax: 14.67
Total: 177.67 SGD</t>
  </si>
  <si>
    <t>2000-248130--378 Alexandra Road (AH)</t>
  </si>
  <si>
    <t>Peanut Butter Creamy Best Food 4x3ltr- ZBPEBBF3000 (Amount: 28.56 SGD, Quantity: 1, : TUB)
Jam Strawberry Frezfruta 6x3.165kg- JASTRCH3000 (Amount: 13.50 SGD, Quantity: 1, : TIN)
Honey Royal Miller 6x1kg- RMSCHONRM1000L (Amount: 24.00 SGD, Quantity: 1, : CT)
Subtotal: 66.06
Tax: 5.95
Total: 72.01 SGD</t>
  </si>
  <si>
    <t>2000-73391--Kaffe &amp; Toast -Singapore General Hospital (SGH)</t>
  </si>
  <si>
    <t>Anchor Salted Butter 40x227g- ZF110597 (Amount: 108.00 SGD, Quantity: 1, : CT)
Total: 108.00 SGD</t>
  </si>
  <si>
    <t>2000-199612--Kaffe &amp; Toast @ NHC (NHC)</t>
  </si>
  <si>
    <t>Anchor Salted Butter 40x227g- ZF110597 (Amount: 108.00 SGD, Quantity: 1, : CT)
Subtotal: 108.00
Tax: 9.72
Total: 117.72 SGD</t>
  </si>
  <si>
    <t>2000-352280-- Saap's- WCCS</t>
  </si>
  <si>
    <t>Black Pepper Corn 500gpkt- PECOPLS0500 (Amount: 10.00 SGD, Quantity: 1, : PKT)
Straw Mushroom Whole Royal Miller 24x425g- RMCUSTRRM0425 (Amount: 24.00 SGD, Quantity: 2, : CT)
Chicken Powder Knorr 6x2.25kg- ZBCPOKN2250 (Amount: 25.99 SGD, Quantity: 1, : TUB)
Total: 83.99 SGD</t>
  </si>
  <si>
    <t>2000-349734--Kaffe &amp; Toast Woodlands Health (WH)</t>
  </si>
  <si>
    <t>Peanut Butter Creamy Best Food 4x3ltr- ZBPEBBF3000 (Amount: 28.56 SGD, Quantity: 1, : TUB)
Jam Strawberry Frezfruta 6x3.165kg- JASTRCH3000 (Amount: 13.50 SGD, Quantity: 1, : TIN)
Black Pepper Corn 500gpkt- PECOPLS0500 (Amount: 10.00 SGD, Quantity: 1, : PKT)
Anchor Salted Butter 40x227g- ZF110597 (Amount: 108.00 SGD, Quantity: 1, : CT)
Total: 160.06 SGD</t>
  </si>
  <si>
    <t>Black Pepper Corn 500gpkt- PECOPLS0500 (Amount: 10.00 SGD, Quantity: 1, : PKT)
Fish Gravy Thai Tiparus 12x700ml- SAFISTI750 (Amount: 21.00 SGD, Quantity: 1, : CT)
Cream Cleaner Lemon CIF 16x660m- NFCLELC0500 (Amount: 2.20 SGD, Quantity: 2, : BTL)
Straw Mushroom Whole Royal Miller 24x425g- RMCUSTRRM0425 (Amount: 24.00 SGD, Quantity: 1, : CT)
Chicken Powder Knorr 6x2.25kg- ZBCPOKN2250 (Amount: 25.99 SGD, Quantity: 1, : TUB)
UHT Coconut Cream Kara 12x1ltr- MICOCKA1000 (Amount: 42.00 SGD, Quantity: 1, : CT)
Lime Flavoured Knorr 12x400g- ZBLIFPKN0400 (Amount: 4.32 SGD, Quantity: 2, : PKT)
Sweet chilli sauce Chicken Dipping Mae Pranom 12x980g- SACHIMP0980 (Amount: 41.40 SGD, Quantity: 1, : CT)
Bleach Local 6x1galtub- NFBLEL3400 (Amount: 2.50 SGD, Quantity: 1, : TUB)
Total: 179.93 SGD</t>
  </si>
  <si>
    <t>2000-267442--Ma Mum, Ng Teng Feng (NTF)</t>
  </si>
  <si>
    <t>PO: NTF</t>
  </si>
  <si>
    <t>Honey Royal Miller 6x1kg- RMSCHONRM1000L (Amount: 4.00 SGD, Quantity: 2, : TUB)
Anchor Salted Butter 40x227g- ZF110597 (Amount: 108.00 SGD, Quantity: 1, : CT)
Subtotal: 116.00
Tax: 10.44
Total: 126.44 SGD</t>
  </si>
  <si>
    <t>2000-203292--Clementi mall (CM)</t>
  </si>
  <si>
    <t>Peanut Butter Creamy Best Food 4x3ltr- ZBPEBBF3000 (Amount: 28.56 SGD, Quantity: 1, : TUB)
Honey Royal Miller 6x1kg- RMSCHONRM1000L (Amount: 24.00 SGD, Quantity: 2, : CT)
Black Pepper Corn 500gpkt- PECOPLS0500 (Amount: 10.00 SGD, Quantity: 2, : PKT)
Fish Gravy Thai Tiparus 12x700ml- SAFISTI750 (Amount: 21.00 SGD, Quantity: 1, : CT)
Anchor Salted Butter 40x227g- ZF110597 (Amount: 108.00 SGD, Quantity: 1, : CT)
Subtotal: 225.56
Tax: 20.30
Total: 245.86 SGD</t>
  </si>
  <si>
    <t>2000-195258--Saap Saap Thai Our Tampines Hub (OTH)</t>
  </si>
  <si>
    <t>OTH</t>
  </si>
  <si>
    <t>Honey Royal Miller 6x1kg- RMSCHONRM1000L (Amount: 24.00 SGD, Quantity: 1, : CT)
Fish Gravy Thai Tiparus 12x700ml- SAFISTI750 (Amount: 21.00 SGD, Quantity: 1, : CT)
Straw Mushroom Whole Royal Miller 24x425g- RMCUSTRRM0425 (Amount: 24.00 SGD, Quantity: 1, : CT)
Chicken Powder Knorr 6x2.25kg- ZBCPOKN2250 (Amount: 25.99 SGD, Quantity: 1, : TUB)
UHT Coconut Cream Kara 12x1ltr- MICOCKA1000 (Amount: 42.00 SGD, Quantity: 1, : CT)
Lime Flavoured Knorr 12x400g- ZBLIFPKN0400 (Amount: 4.32 SGD, Quantity: 2, : PKT)
Total: 145.63 SGD</t>
  </si>
  <si>
    <t>2000-356684-- Kaffe &amp; Toast, Khoo Teck Puat Hospital (KTPH)</t>
  </si>
  <si>
    <t>69783571 RICKSHAW TB JASMINE S100 12x100x1.8G- XE69783571 (Amount: 7.83 SGD, Quantity: 1, : EAC)
Black Pepper Corn 500gpkt- PECOPLS0500 (Amount: 10.00 SGD, Quantity: 1, : PKT)
Cream Cleaner Lemon CIF 16x660m- NFCLELC0500 (Amount: 2.20 SGD, Quantity: 1, : BTL)
Bleach Local 6x1galtub- NFBLEL3400 (Amount: 2.50 SGD, Quantity: 2, : TUB)
Anchor Salted Butter 40x227g- ZF110597 (Amount: 108.00 SGD, Quantity: 1, : CT)
Total: 133.03 SGD</t>
  </si>
  <si>
    <t>2000-247330--Ma Mum, KKH (KKH)</t>
  </si>
  <si>
    <t>Fish Gravy Thai Tiparus 12x700ml- SAFISTI750 (Amount: 21.00 SGD, Quantity: 1, : CT)
Cream Cleaner Lemon CIF 16x660m- NFCLELC0500 (Amount: 2.20 SGD, Quantity: 3, : BTL)
Anchor Salted Butter 40x227g- ZF110597 (Amount: 108.00 SGD, Quantity: 1, : CT)
Subtotal: 135.60
Tax: 12.20
Total: 147.80 SGD</t>
  </si>
  <si>
    <t>2000-293398--My Saap Saap Thai @ NUHM (NUHM)</t>
  </si>
  <si>
    <t>PO: NUHM</t>
  </si>
  <si>
    <t>Straw Mushroom Whole Royal Miller 24x425g- RMCUSTRRM0425 (Amount: 24.00 SGD, Quantity: 2, : CT)
Sweet chilli sauce Chicken Dipping Mae Pranom 12x980g- SACHIMP0980 (Amount: 41.40 SGD, Quantity: 1, : CT)
Total: 89.40 SGD</t>
  </si>
  <si>
    <t>2000-71269--Kaffe &amp; Toast - Tampines Mall (TM)</t>
  </si>
  <si>
    <t>PO: TM</t>
  </si>
  <si>
    <t>2000-238324--Kaffe &amp; Toast, Out Tampines Hub (OTHK)</t>
  </si>
  <si>
    <t>PO: OTHK</t>
  </si>
  <si>
    <t>Honey Royal Miller 6x1kg- RMSCHONRM1000L (Amount: 24.00 SGD, Quantity: 1, : CT)
Fish Gravy Thai Tiparus 12x700ml- SAFISTI750 (Amount: 21.00 SGD, Quantity: 1, : CT)
Anchor Salted Butter 40x227g- ZF110597 (Amount: 108.00 SGD, Quantity: 1, : CT)
Total: 153.00 SGD</t>
  </si>
  <si>
    <t>Peanut Butter Creamy Best Food 4x3ltr- ZBPEBBF3000 (Amount: 28.56 SGD, Quantity: 1, : TUB)
Jam Strawberry Frezfruta 6x3.165kg- JASTRCH3000 (Amount: 13.50 SGD, Quantity: 1, : TIN)
Honey Royal Miller 6x1kg- RMSCHONRM1000L (Amount: 24.00 SGD, Quantity: 2, : CT)
Black Pepper Corn 500gpkt- PECOPLS0500 (Amount: 10.00 SGD, Quantity: 1, : PKT)
Anchor Salted Butter 40x227g- ZF110597 (Amount: 108.00 SGD, Quantity: 1, : CT)
Subtotal: 208.06
Tax: 18.73
Total: 226.79 SGD</t>
  </si>
  <si>
    <t>2000-226024--Ma Mum to go, T1 (T1M)</t>
  </si>
  <si>
    <t>PO: T1M</t>
  </si>
  <si>
    <t>Honey Royal Miller 6x1kg- RMSCHONRM1000L (Amount: 24.00 SGD, Quantity: 2, : CT)
Anchor Salted Butter 40x227g- ZF110597 (Amount: 108.00 SGD, Quantity: 1, : CT)
Subtotal: 156.00
Tax: 14.04
Total: 170.04 SGD</t>
  </si>
  <si>
    <t>Peanut Butter Creamy Best Food 4x3ltr- ZBPEBBF3000 (Amount: 28.56 SGD, Quantity: 1, : TUB)
Anchor Salted Butter 40x227g- ZF110597 (Amount: 108.00 SGD, Quantity: 1, : CT)
Total: 136.56 SGD</t>
  </si>
  <si>
    <t>Black Pepper Corn 500gpkt- PECOPLS0500 (Amount: 10.00 SGD, Quantity: 1, : PKT)
Anchor Salted Butter 40x227g- ZF110597 (Amount: 108.00 SGD, Quantity: 1, : CT)
Subtotal: 118.00
Tax: 10.62
Total: 128.62 SGD</t>
  </si>
  <si>
    <t>2000-310006--Saap Saap Thai- FairPrice Hub (FPH)</t>
  </si>
  <si>
    <t>PO: FPH</t>
  </si>
  <si>
    <t>Chicken Powder Knorr 6x2.25kg- ZBCPOKN2250 (Amount: 25.99 SGD, Quantity: 1, : TUB)
UHT Coconut Cream Kara 12x1ltr- MICOCKA1000 (Amount: 42.00 SGD, Quantity: 1, : CT)
Lime Flavoured Knorr 12x400g- ZBLIFPKN0400 (Amount: 4.32 SGD, Quantity: 1, : PKT)
Total: 72.31 SGD</t>
  </si>
  <si>
    <t>Fish Gravy Thai Tiparus 12x700ml- SAFISTI750 (Amount: 21.00 SGD, Quantity: 1, : CT)
Straw Mushroom Whole Royal Miller 24x425g- RMCUSTRRM0425 (Amount: 24.00 SGD, Quantity: 1, : CT)
Total: 45.00 SGD</t>
  </si>
  <si>
    <t>2000-254060--Saap Saap Thai, Funan (FN)</t>
  </si>
  <si>
    <t>Straw Mushroom Whole Royal Miller 24x425g- RMCUSTRRM0425 (Amount: 24.00 SGD, Quantity: 1, : CT)
Sweet chilli sauce Chicken Dipping Mae Pranom 12x980g- SACHIMP0980 (Amount: 41.40 SGD, Quantity: 1, : CT)
Subtotal: 65.40
Tax: 5.89
Total: 71.29 SGD</t>
  </si>
  <si>
    <t>2000-24615-- Saap Saap Thai HarbourFront</t>
  </si>
  <si>
    <t>Honey Royal Miller 6x1kg- RMSCHONRM1000L (Amount: 24.00 SGD, Quantity: 1, : CT)
Fish Gravy Thai Tiparus 12x700ml- SAFISTI750 (Amount: 21.00 SGD, Quantity: 1, : CT)
Straw Mushroom Whole Royal Miller 24x425g- RMCUSTRRM0425 (Amount: 24.00 SGD, Quantity: 1, : CT)
UHT Coconut Cream Kara 12x1ltr- MICOCKA1000 (Amount: 42.00 SGD, Quantity: 1, : CT)
Total: 111.00 SGD</t>
  </si>
  <si>
    <t>2000-351038--Kaffe &amp; Toast- FairPrice Hub (FPHK)</t>
  </si>
  <si>
    <t>PO: FPHK</t>
  </si>
  <si>
    <t>Cream Cleaner Lemon CIF 16x660m- NFCLELC0500 (Amount: 2.20 SGD, Quantity: 2, : BTL)
Washing Up Liquid Lemon North Star 4x5ltr- NSNFWASNS5000 (Amount: 4.50 SGD, Quantity: 3, : TUB)
Anchor Salted Butter 40x227g- ZF110597 (Amount: 108.00 SGD, Quantity: 1, : CT)
Total: 125.90 SGD</t>
  </si>
  <si>
    <t>2000-205212--Saap Saap Thai IMM （IMM)</t>
  </si>
  <si>
    <t>PO: IMM</t>
  </si>
  <si>
    <t>Honey Royal Miller 6x1kg- RMSCHONRM1000L (Amount: 24.00 SGD, Quantity: 1, : CT)
Black Pepper Corn 500gpkt- PECOPLS0500 (Amount: 10.00 SGD, Quantity: 1, : PKT)
Fish Gravy Thai Tiparus 12x700ml- SAFISTI750 (Amount: 21.00 SGD, Quantity: 1, : CT)
Straw Mushroom Whole Royal Miller 24x425g- RMCUSTRRM0425 (Amount: 24.00 SGD, Quantity: 2, : CT)
Chicken Powder Knorr 6x2.25kg- ZBCPOKN2250 (Amount: 25.99 SGD, Quantity: 2, : TUB)
Lime Flavoured Knorr 12x400g- ZBLIFPKN0400 (Amount: 4.32 SGD, Quantity: 2, : PKT)
Sweet chilli sauce Chicken Dipping Mae Pranom 12x980g- SACHIMP0980 (Amount: 41.40 SGD, Quantity: 1, : CT)
Subtotal: 205.02
Tax: 18.45
Total: 223.47 SGD</t>
  </si>
  <si>
    <t>Peanut Butter Creamy Best Food 4x3ltr- ZBPEBBF3000 (Amount: 28.56 SGD, Quantity: 1, : TUB)
Jam Strawberry Frezfruta 6x3.165kg- JASTRCH3000 (Amount: 13.50 SGD, Quantity: 1, : TIN)
Honey Royal Miller 6x1kg- RMSCHONRM1000L (Amount: 24.00 SGD, Quantity: 2, : CT)
Fish Gravy Thai Tiparus 12x700ml- SAFISTI750 (Amount: 21.00 SGD, Quantity: 1, : CT)
Subtotal: 111.06
Tax: 10.00
Total: 121.06 SGD</t>
  </si>
  <si>
    <t>Fish Gravy Thai Tiparus 12x700ml- SAFISTI750 (Amount: 21.00 SGD, Quantity: 1, : CT)
Straw Mushroom Whole Royal Miller 24x425g- RMCUSTRRM0425 (Amount: 24.00 SGD, Quantity: 2, : CT)
Total: 69.00 SGD</t>
  </si>
  <si>
    <t>Honey Royal Miller 6x1kg- RMSCHONRM1000L (Amount: 24.00 SGD, Quantity: 1, : CT)
Black Pepper Corn 500gpkt- PECOPLS0500 (Amount: 10.00 SGD, Quantity: 1, : PKT)
Straw Mushroom Whole Royal Miller 24x425g- RMCUSTRRM0425 (Amount: 24.00 SGD, Quantity: 1, : CT)
Sweet chilli sauce Chicken Dipping Mae Pranom 12x980g- SACHIMP0980 (Amount: 41.40 SGD, Quantity: 1, : CT)
Total: 99.40 SGD</t>
  </si>
  <si>
    <t>2000-170420--Saap Saap Thai T3  (T3L)</t>
  </si>
  <si>
    <t>Black Pepper Corn 500gpkt- PECOPLS0500 (Amount: 10.00 SGD, Quantity: 1, : PKT)
Fish Gravy Thai Tiparus 12x700ml- SAFISTI750 (Amount: 21.00 SGD, Quantity: 1, : CT)
Straw Mushroom Whole Royal Miller 24x425g- RMCUSTRRM0425 (Amount: 24.00 SGD, Quantity: 2, : CT)
UHT Coconut Cream Kara 12x1ltr- MICOCKA1000 (Amount: 42.00 SGD, Quantity: 1, : CT)
Subtotal: 121.00
Tax: 10.89
Total: 131.89 SGD</t>
  </si>
  <si>
    <t>141389-335667--1 Woodlands Height</t>
  </si>
  <si>
    <t>Spaghetti FTO 5 Royal Miller 24x500gm - RMPARMSPA500 (Amount: 33.60 SGD, Quantity: 1, : CT)
UHT Full Cream Milk Royal Miller 12x1ltr - RMMIMUHRM1000 (Amount: 19.50 SGD, Quantity: 1, : CT)
Golden Salted Egg Powder Knorr 6x800g - ZBGSEGGKN800 (Amount: 21.67 SGD, Quantity: 1, : PKT)
Concentrated Chicken Stock Maggi 6x1.2kg - SACHIMG1200 (Amount: 10.00 SGD, Quantity: 1, : BTL)
Tapioca Flour Flying Man 50x500g - FLTAPFL0500 (Amount: 0.95 SGD, Quantity: 1, : PKT)
Fine Grain Sugar SIS 10 x 2kg - SUSFIGRSU2000 (Amount: 3.50 SGD, Quantity: 1, : PKT)
Chicken Flavoured Seasoning Knorr 6x1kg - ZBSEFKN1000 (Amount: 7.87 SGD, Quantity: 1, : PKT)
Evaporated Creamer Royal Miller 48x390g - RMMIMECRM0390 (Amount: 0.85 SGD, Quantity: 12, : TIN)
Chilli Sauce Pouch Kimball 12x1kg - ZACHIKI1000 (Amount: 2.30 SGD, Quantity: 2,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Professional Cream MUSHROOM Soup Based Knorr 6x1kg - ZBPCMKN1KG (Amount: 13.45 SGD, Quantity: 1, : PKT)
Dressing Thousand Island BF 6x2.5L - ZBDTIBF2500 (Amount: 16.20 SGD, Quantity: 1, : TUB)
Tartar Sauce BestFood 4x3ltr - ZBTSABF3000 (Amount: 16.68 SGD, Quantity: 1, : TUB)
JPN Wako Shokai Kizami Nori Seaweed 50x100g- JPKNSEA100 (Amount: 6.30 SGD, Quantity: 1, : PKT)
Soft Drinks 24x330ml-BESDCCO0330 (Amount: 12.50 SGD, Quantity: 1, : CT)
Anchor UHT Whipping Cream 12X1LTR - ZF121274 (Amount: 6.25 SGD, Quantity: 2, : PKT)
Anchor Prof Unsalted Butter 20x454g - ZF120642 (Amount: 5.40 SGD, Quantity: 2,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532.79
Tax: 47.95
Total: 580.74 SGD</t>
  </si>
  <si>
    <t>141389-192444--531 Ang Mo Kio</t>
  </si>
  <si>
    <t>UHT Full Cream Milk Royal Miller 12x1ltr - RMMIMUHRM1000 (Amount: 19.50 SGD, Quantity: 1, : CT)
Buitoni Coulis De Tomato Nestle 6x3kg - CVTOBNE3000 (Amount: 14.50 SGD, Quantity: 1, : TIN)
Golden Salted Egg Powder Knorr 6x800g - ZBGSEGGKN800 (Amount: 21.67 SGD, Quantity: 1, : PKT)
Concentrated Chicken Stock Maggi 6x1.2kg - SACHIMG1200 (Amount: 10.00 SGD, Quantity: 1, : BTL)
Evaporated Creamer Royal Miller 48x390g - RMMIMECRM0390 (Amount: 0.85 SGD, Quantity: 12, : TIN)
Vegetable Cooking Oil Royal Miller 17kg/tin - RMOICOORM17KG (Amount: 32.00 SGD, Quantity: 1, : TIN)
Mentai Mayo 12 x 500ml- SAMENTAI500ML (Amount: 84.00 SGD, Quantity: 1, : CT)
Conquest Delivery Coated Fries 1/4 ShoeString Simplot 6 x 2.04kg- FSIMSS043416 (Amount: 49.00 SGD, Quantity: 2, : CT)
Subtotal: 289.87
Tax: 26.09
Total: 315.96 SGD</t>
  </si>
  <si>
    <t>Spaghetti FTO 5 Royal Miller 24x500gm - RMPARMSPA500 (Amount: 33.60 SGD, Quantity: 1, : CT)
Frozen Pangasius Fillet Dory Fillet 170_220 2x3kg- FRSPGSFL170 (Amount: 29.50 SGD, Quantity: 3, : CT)
Conquest Delivery Coated Fries 1/4 ShoeString Simplot 6 x 2.04kg- FSIMSS043416 (Amount: 49.00 SGD, Quantity: 2, : CT)
Subtotal: 220.10
Tax: 19.81
Total: 239.91 SGD</t>
  </si>
  <si>
    <t>141389-324208-- 467 Bukit Batok</t>
  </si>
  <si>
    <t>Spaghetti FTO 5 Royal Miller 24x500gm - RMPARMSPA500 (Amount: 33.60 SGD, Quantity: 1, : CT)
UHT Full Cream Milk Royal Miller 12x1ltr - RMMIMUHRM1000 (Amount: 19.50 SGD, Quantity: 1, : CT)
Buitoni Coulis De Tomato Nestle 6x3kg - CVTOBNE3000 (Amount: 14.50 SGD, Quantity: 2, : TIN)
Golden Salted Egg Powder Knorr 6x800g - ZBGSEGGKN800 (Amount: 21.67 SGD, Quantity: 1, : PKT)
Concentrated Chicken Stock Maggi 6x1.2kg - SACHIMG1200 (Amount: 10.00 SGD, Quantity: 1, : BTL)
Evaporated Creamer Royal Miller 48x390g - RMMIMECRM0390 (Amount: 0.85 SGD, Quantity: 12, : TIN)
Vegetable Cooking Oil Royal Miller 17kg/tin - RMOICOORM17KG (Amount: 32.00 SGD, Quantity: 1, : TIN)
Demi Glace Sauce Knorr 6x1kg - ZBDEMIKN1000 (Amount: 10.92 SGD, Quantity: 1, : TUB)
Professional Cream MUSHROOM Soup Based Knorr 6x1kg - ZBPCMKN1KG (Amount: 13.45 SGD, Quantity: 1, : PKT)
Dressing Thousand Island BF 6x2.5L - ZBDTIBF2500 (Amount: 16.20 SGD, Quantity: 1, : TUB)
Royal Baking Powder 12x450g- K109898 (Amount: 5.80 SGD, Quantity: 1, : TIN)
Anchor UHT Whipping Cream 12X1LTR - ZF121274 (Amount: 6.25 SGD, Quantity: 5, : PKT)
Anchor Prof Unsalted Butter 20x454g - ZF120642 (Amount: 5.40 SGD, Quantity: 3, : EAC)
Frozen Pangasius Fillet Dory Fillet 170_220 2x3kg- FRSPGSFL170 (Amount: 29.50 SGD, Quantity: 5, : CT)
Mentai Mayo 12 x 500ml- SAMENTAI500ML (Amount: 84.00 SGD, Quantity: 1, : CT)
Conquest Delivery Coated Fries 1/4 ShoeString Simplot 6 x 2.04kg- FSIMSS043416 (Amount: 49.00 SGD, Quantity: 3, : CT)
Total: 628.29 SGD</t>
  </si>
  <si>
    <t>141389-313726--433A Sengkang</t>
  </si>
  <si>
    <t>Spaghetti FTO 5 Royal Miller 24x500gm - RMPARMSPA500 (Amount: 33.60 SGD, Quantity: 1, : CT)
UHT Full Cream Milk Royal Miller 12x1ltr - RMMIMUHRM1000 (Amount: 19.50 SGD, Quantity: 1, : CT)
Buitoni Coulis De Tomato Nestle 6x3kg - CVTOBNE3000 (Amount: 14.50 SGD, Quantity: 1, : TIN)
Washing Up Liquid Lemon North Star 4x5ltr - NSNFWASNS5000 (Amount: 4.20 SGD, Quantity: 1, : TUB)
Bleach Local 6x1galtub - NFBLEL3400 (Amount: 2.60 SGD, Quantity: 1, : TUB)
Vegetable Cooking Oil Royal Miller 17kg/tin - RMOICOORM17KG (Amount: 32.00 SGD, Quantity: 1, : TIN)
Professional Cream MUSHROOM Soup Based Knorr 6x1kg - ZBPCMKN1KG (Amount: 13.45 SGD, Quantity: 1, : PKT)
Frozen Pangasius Fillet Dory Fillet 170_220 2x3kg- FRSPGSFL170 (Amount: 29.50 SGD, Quantity: 4, : CT)
Conquest Delivery Coated Fries 1/4 ShoeString Simplot 6 x 2.04kg- FSIMSS043416 (Amount: 49.00 SGD, Quantity: 3, : CT)
Subtotal: 384.85
Tax: 34.64
Total: 419.49 SGD</t>
  </si>
  <si>
    <t>141389-352785-- 301 Upp Thomson Rd</t>
  </si>
  <si>
    <t>Mayo Magic Best Food 4x3L - ZBMAMGBF3000 (Amount: 35.33 SGD, Quantity: 1, : CT)
Spaghetti FTO 5 Royal Miller 24x500gm - RMPARMSPA500 (Amount: 33.60 SGD, Quantity: 1, : CT)
UHT Full Cream Milk Royal Miller 12x1ltr - RMMIMUHRM1000 (Amount: 19.50 SGD, Quantity: 1, : CT)
Buitoni Coulis De Tomato Nestle 6x3kg - CVTOBNE3000 (Amount: 14.50 SGD, Quantity: 1, : TIN)
Aromat Seasoning Knorr 6x2.25kg - ZBASEKN2250 (Amount: 19.46 SGD, Quantity: 2, : TUB)
Paprika Powder  G.Chef 1kg - GSPAPGC1000 (Amount: 14.50 SGD, Quantity: 1, : PKT)
Rock Sugar Honey Sauce Knorr 4x3kg - ZBRSUHS3000 (Amount: 26.99 SGD, Quantity: 1, : TUB)
Concentrated Chicken Stock Maggi 6x1.2kg - SACHIMG1200 (Amount: 10.00 SGD, Quantity: 2, : BTL)
Tapioca Flour Flying Man 50x500g - FLTAPFL0500 (Amount: 0.95 SGD, Quantity: 2, : PKT)
Chicken Flavoured Seasoning Knorr 6x1kg - ZBSEFKN1000 (Amount: 7.87 SGD, Quantity: 1, : PKT)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2, : POU)
Tomato Ketchup Pouch Kimball 12x1kg - ZATOMKI1000 (Amount: 2.30 SGD, Quantity: 2, : PKT)
Demi Glace Sauce Knorr 6x1kg - ZBDEMIKN1000 (Amount: 10.92 SGD, Quantity: 2, : TUB)
Tartar Sauce BestFood 4x3ltr - ZBTSABF3000 (Amount: 16.68 SGD, Quantity: 1, : TUB)
Tomato Ketchup Maggi 6x3.3kgtin - SATOMA3300 (Amount: 7.00 SGD, Quantity: 1, : TIN)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1, : CT)
Subtotal: 515.23
Tax: 46.37
Total: 561.60 SGD</t>
  </si>
  <si>
    <t>Anchor UHT Whipping Cream 12X1LTR - ZF121274 (Amount: 6.25 SGD, Quantity: 2, : PKT)
Frozen Pangasius Fillet Dory Fillet 170_220 2x3kg- FRSPGSFL170 (Amount: 29.50 SGD, Quantity: 2, : CT)
Conquest Delivery Coated Fries 1/4 ShoeString Simplot 6 x 2.04kg- FSIMSS043416 (Amount: 49.00 SGD, Quantity: 2, : CT)
Subtotal: 169.50
Tax: 15.26
Total: 184.76 SGD</t>
  </si>
  <si>
    <t>141389-352783-- 1 Fusionpolis Way</t>
  </si>
  <si>
    <t>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221.40
Tax: 19.93
Total: 241.33 SGD</t>
  </si>
  <si>
    <t>Spaghetti FTO 5 Royal Miller 24x500gm - RMPARMSPA500 (Amount: 33.60 SGD, Quantity: 1, : CT)
UHT Full Cream Milk Royal Miller 12x1ltr - RMMIMUHRM1000 (Amount: 19.50 SGD, Quantity: 1, : CT)
Buitoni Coulis De Tomato Nestle 6x3kg - CVTOBNE3000 (Amount: 14.50 SGD, Quantity: 1, : TIN)
Frozen Pangasius Fillet Dory Fillet 170_220 2x3kg- FRSPGSFL170 (Amount: 29.50 SGD, Quantity: 4, : CT)
Conquest Delivery Coated Fries 1/4 ShoeString Simplot 6 x 2.04kg- FSIMSS043416 (Amount: 49.00 SGD, Quantity: 2, : CT)
Total: 283.60 SGD</t>
  </si>
  <si>
    <t>141389-303864--Western Stall, Punggol 671</t>
  </si>
  <si>
    <t>Spaghetti FTO 5 Royal Miller 24x500gm - RMPARMSPA500 (Amount: 33.60 SGD, Quantity: 1, : CT)
UHT Full Cream Milk Royal Miller 12x1ltr - RMMIMUHRM1000 (Amount: 19.50 SGD, Quantity: 1, : CT)
Margarine Planta 6x2.5kg - MARPL2500 (Amount: 12.50 SGD, Quantity: 1, : TIN)
Golden Salted Egg Powder Knorr 6x800g - ZBGSEGGKN800 (Amount: 21.67 SGD, Quantity: 1, : PKT)
KGO General Purpose Flour Orange KG 25kg - KGFL46025 (Amount: 26.00 SGD, Quantity: 1, : BAG)
Fine Grain Sugar SIS 10 x 2kg - SUSFIGRSU2000 (Amount: 3.50 SGD, Quantity: 1, : PKT)
Evaporated Creamer Royal Miller 48x390g - RMMIMECRM0390 (Amount: 0.85 SGD, Quantity: 12, : TIN)
Soft Drinks 24x330ml-BESDCCO0330 (Amount: 12.50 SGD, Quantity: 1, : CT)
Anchor Prof Unsalted Butter 20x454g - ZF120642 (Amount: 5.40 SGD, Quantity: 3, : EAC)
Frozen Pangasius Fillet Dory Fillet 170_220 2x3kg- FRSPGSFL170 (Amount: 29.50 SGD, Quantity: 4, : CT)
Conquest Delivery Coated Fries 1/4 ShoeString Simplot 6 x 2.04kg- FSIMSS043416 (Amount: 49.00 SGD, Quantity: 1, : CT)
Subtotal: 322.67
Tax: 29.04
Total: 351.71 SGD</t>
  </si>
  <si>
    <t>Frozen Pangasius Fillet Dory Fillet 170_220 2x3kg- FRSPGSFL170 (Amount: 29.50 SGD, Quantity: 3, : CT)
Conquest Delivery Coated Fries 1/4 ShoeString Simplot 6 x 2.04kg- FSIMSS043416 (Amount: 49.00 SGD, Quantity: 1, : CT)
Subtotal: 137.50
Tax: 12.38
Total: 149.88 SGD</t>
  </si>
  <si>
    <t>Spaghetti FTO 5 Royal Miller 24x500gm - RMPARMSPA500 (Amount: 33.60 SGD, Quantity: 1, : CT)
UHT Full Cream Milk Royal Miller 12x1ltr - RMMIMUHRM1000 (Amount: 19.50 SGD, Quantity: 1, : CT)
Golden Salted Egg Powder Knorr 6x800g - ZBGSEGGKN800 (Amount: 21.67 SGD, Quantity: 1, : PKT)
Concentrated Chicken Stock Maggi 6x1.2kg - SACHIMG1200 (Amount: 10.00 SGD, Quantity: 1, : BTL)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Demi Glace Sauce Knorr 6x1kg - ZBDEMIKN1000 (Amount: 10.92 SGD, Quantity: 1, : TUB)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1, : CT)
Subtotal: 334.06
Tax: 30.07
Total: 364.13 SGD</t>
  </si>
  <si>
    <t>141389-358508-- 414 Yishun Ring</t>
  </si>
  <si>
    <t>Spaghetti FTO 5 Royal Miller 24x500gm - RMPARMSPA500 (Amount: 33.60 SGD, Quantity: 1, : CT)
Concentrated Chicken Stock Maggi 6x1.2kg - SACHIMG1200 (Amount: 10.00 SGD, Quantity: 1, : BTL)
Tapioca Flour Flying Man 50x500g - FLTAPFL0500 (Amount: 0.95 SGD, Quantity: 2, : PKT)
Chicken Flavoured Seasoning Knorr 6x1kg - ZBSEFKN1000 (Amount: 7.87 SGD, Quantity: 1, : PKT)
Chilli Sauce Pouch Kimball 12x1kg - ZACHIKI1000 (Amount: 2.30 SGD, Quantity: 2, : POU)
Demi Glace Sauce Knorr 6x1kg - ZBDEMIKN1000 (Amount: 10.92 SGD, Quantity: 1, : TUB)
Professional Cream MUSHROOM Soup Based Knorr 6x1kg - ZBPCMKN1KG (Amount: 13.45 SGD, Quantity: 1, : PKT)
Frozen Pangasius Fillet Dory Fillet 170_220 2x3kg- FRSPGSFL170 (Amount: 29.50 SGD, Quantity: 4, : CT)
Conquest Delivery Coated Fries 1/4 ShoeString Simplot 6 x 2.04kg- FSIMSS043416 (Amount: 49.00 SGD, Quantity: 1, : CT)
Total: 249.34 SGD</t>
  </si>
  <si>
    <t>Spaghetti FTO 5 Royal Miller 24x500gm - RMPARMSPA500 (Amount: 33.60 SGD, Quantity: 1, : CT)
UHT Full Cream Milk Royal Miller 12x1ltr - RMMIMUHRM1000 (Amount: 19.50 SGD, Quantity: 1, : CT)
Buitoni Coulis De Tomato Nestle 6x3kg - CVTOBNE3000 (Amount: 14.50 SGD, Quantity: 1, : TIN)
Golden Salted Egg Powder Knorr 6x800g - ZBGSEGGKN800 (Amount: 21.67 SGD, Quantity: 1, : PKT)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1, : TIN)
Chilli Sauce Pouch Kimball 12x1kg - ZACHIKI1000 (Amount: 2.30 SGD, Quantity: 2, : POU)
Tartar Sauce BestFood 4x3ltr - ZBTSABF3000 (Amount: 16.68 SGD, Quantity: 1, : TUB)
Royal Baking Powder 12x450g- K109898 (Amount: 5.80 SGD, Quantity: 1, : TIN)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Total: 406.25 SGD</t>
  </si>
  <si>
    <t>Mayo Magic Best Food 4x3L - ZBMAMGBF3000 (Amount: 35.33 SGD, Quantity: 1, : CT)
Spaghetti FTO 5 Royal Miller 24x500gm - RMPARMSPA500 (Amount: 33.60 SGD, Quantity: 1, : CT)
Washing Up Liquid Lemon North Star 4x5ltr - NSNFWASNS5000 (Amount: 4.20 SGD, Quantity: 1, : TUB)
Bleach Local 6x1galtub - NFBLEL3400 (Amount: 2.60 SGD, Quantity: 1, : TUB)
Vegetable Cooking Oil Royal Miller 17kg/tin - RMOICOORM17KG (Amount: 32.00 SGD, Quantity: 1, : TIN)
Chilli Sauce Pouch Kimball 12x1kg - ZACHIKI1000 (Amount: 2.30 SGD, Quantity: 3, : POU)
Tomato Ketchup Pouch Kimball 12x1kg - ZATOMKI1000 (Amount: 2.30 SGD, Quantity: 1, : PKT)
Subtotal: 116.93
Tax: 10.52
Total: 127.45 SGD</t>
  </si>
  <si>
    <t>UHT Full Cream Milk Royal Miller 12x1ltr - RMMIMUHRM1000 (Amount: 19.50 SGD, Quantity: 1, : CT)
Buitoni Coulis De Tomato Nestle 6x3kg - CVTOBNE3000 (Amount: 14.50 SGD, Quantity: 1, : TIN)
Aromat Seasoning Knorr 6x2.25kg - ZBASEKN2250 (Amount: 19.46 SGD, Quantity: 2, : TUB)
Paprika Powder  G.Chef 1kg - GSPAPGC1000 (Amount: 14.50 SGD, Quantity: 1, : PKT)
Fish Gravy Thai Tiparus 12x700ml - SAFISTI750 (Amount: 1.75 SGD, Quantity: 1, : BTL)
Tapioca Flour Flying Man 50x500g - FLTAPFL0500 (Amount: 0.95 SGD, Quantity: 1, : PKT)
Fine Grain Sugar SIS 10 x 2kg - SUSFIGRSU2000 (Amount: 3.50 SGD, Quantity: 1, : PKT)
Chicken Flavoured Seasoning Knorr 6x1kg - ZBSEFKN1000 (Amount: 7.87 SGD, Quantity: 1, : PKT)
Washing Up Liquid Lemon North Star 4x5ltr - NSNFWASNS5000 (Amount: 4.20 SGD, Quantity: 1, : TUB)
Bleach Local 6x1galtub - NFBLEL3400 (Amount: 2.60 SGD, Quantity: 1, : TUB)
Vegetable Cooking Oil Royal Miller 17kg/tin - RMOICOORM17KG (Amount: 32.00 SGD, Quantity: 2, : TIN)
Chilli Sauce Pouch Kimball 12x1kg - ZACHIKI1000 (Amount: 2.30 SGD, Quantity: 2, : POU)
Tomato Ketchup Pouch Kimball 12x1kg - ZATOMKI1000 (Amount: 2.30 SGD, Quantity: 1, : PKT)
Demi Glace Sauce Knorr 6x1kg - ZBDEMIKN1000 (Amount: 10.92 SGD, Quantity: 1, : TUB)
Professional Cream MUSHROOM Soup Based Knorr 6x1kg - ZBPCMKN1KG (Amount: 13.45 SGD, Quantity: 1, : PKT)
Tartar Sauce BestFood 4x3ltr - ZBTSABF3000 (Amount: 16.68 SGD, Quantity: 1, : TUB)
Royal Baking Powder 12x450g- K109898 (Amount: 5.80 SGD, Quantity: 1, : TIN)
Anchor UHT Whipping Cream 12X1LTR - ZF121274 (Amount: 6.25 SGD, Quantity: 4, : PKT)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472.44
Tax: 42.52
Total: 514.96 SGD</t>
  </si>
  <si>
    <t>Mayo Magic Best Food 4x3L - ZBMAMGBF3000 (Amount: 35.33 SGD, Quantity: 1, : CT)
Spaghetti FTO 5 Royal Miller 24x500gm - RMPARMSPA500 (Amount: 33.60 SGD, Quantity: 1, : CT)
Aromat Seasoning Knorr 6x2.25kg - ZBASEKN2250 (Amount: 19.46 SGD, Quantity: 2, : TUB)
Paprika Powder  G.Chef 1kg - GSPAPGC1000 (Amount: 14.50 SGD, Quantity: 1, : PKT)
Rock Sugar Honey Sauce Knorr 4x3kg - ZBRSUHS3000 (Amount: 26.99 SGD, Quantity: 1, : TUB)
Tapioca Flour Flying Man 50x500g - FLTAPFL0500 (Amount: 0.95 SGD, Quantity: 2, : PKT)
Chicken Flavoured Seasoning Knorr 6x1kg - ZBSEFKN1000 (Amount: 7.87 SGD, Quantity: 1, : PKT)
Washing Up Liquid Lemon North Star 4x5ltr - NSNFWASNS5000 (Amount: 4.20 SGD, Quantity: 3, : TUB)
Bleach Local 6x1galtub - NFBLEL3400 (Amount: 2.60 SGD, Quantity: 2, : TUB)
Vegetable Cooking Oil Royal Miller 17kg/tin - RMOICOORM17KG (Amount: 32.00 SGD, Quantity: 1, : TIN)
Tartar Sauce BestFood 4x3ltr - ZBTSABF3000 (Amount: 16.68 SGD, Quantity: 1, : TUB)
Thai Lime Juice 6x1ltr - CJLIMTH1000 (Amount: 1.75 SGD, Quantity: 1, : BTL)
Baked Beans In Tomato Sauce Royal Miller 6x2.55kg- RMCVBBERM2700 (Amount: 7.00 SGD, Quantity: 1, : TIN)
Anchor UHT Whipping Cream 12X1LTR - ZF121274 (Amount: 6.25 SGD, Quantity: 2, : PKT)
Anchor Prof Unsalted Butter 20x454g - ZF120642 (Amount: 5.40 SGD, Quantity: 3, : EAC)
Frozen Pangasius Fillet Dory Fillet 170_220 2x3kg- FRSPGSFL170 (Amount: 29.50 SGD, Quantity: 3, : CT)
Conquest Delivery Coated Fries 1/4 ShoeString Simplot 6 x 2.04kg- FSIMSS043416 (Amount: 49.00 SGD, Quantity: 2, : CT)
Total: 449.54 SGD</t>
  </si>
  <si>
    <t>Mayo Magic Best Food 4x3L - ZBMAMGBF3000 (Amount: 35.33 SGD, Quantity: 1, : CT)
Concentrated Chicken Stock Maggi 6x1.2kg - SACHIMG1200 (Amount: 10.00 SGD, Quantity: 1, : BTL)
Vegetable Cooking Oil Royal Miller 17kg/tin - RMOICOORM17KG (Amount: 32.00 SGD, Quantity: 1, : TIN)
Chilli Sauce Pouch Kimball 12x1kg - ZACHIKI1000 (Amount: 2.30 SGD, Quantity: 2,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Total: 114.40 SGD</t>
  </si>
  <si>
    <t>Mayo Magic Best Food 4x3L - ZBMAMGBF3000 (Amount: 35.33 SGD, Quantity: 1, : CT)
Spaghetti FTO 5 Royal Miller 24x500gm - RMPARMSPA500 (Amount: 33.60 SGD, Quantity: 1, : CT)
Buitoni Coulis De Tomato Nestle 6x3kg - CVTOBNE3000 (Amount: 14.50 SGD, Quantity: 1, : TIN)
Black Pepper Coarse S18 LSH 500gpkt - PECRBLS0500 (Amount: 8.30 SGD, Quantity: 1, : PKT)
Concentrated Chicken Stock Maggi 6x1.2kg - SACHIMG1200 (Amount: 10.00 SGD, Quantity: 2, : BTL)
Tapioca Flour Flying Man 50x500g - FLTAPFL0500 (Amount: 0.95 SGD, Quantity: 1, : PKT)
Chicken Flavoured Seasoning Knorr 6x1kg - ZBSEFKN1000 (Amount: 7.87 SGD, Quantity: 1, : PKT)
Vegetable Cooking Oil Royal Miller 17kg/tin - RMOICOORM17KG (Amount: 32.00 SGD, Quantity: 2, : TIN)
Chilli Sauce Pouch Kimball 12x1kg - ZACHIKI1000 (Amount: 2.30 SGD, Quantity: 2, : POU)
Tomato Ketchup Pouch Kimball 12x1kg - ZATOMKI1000 (Amount: 2.30 SGD, Quantity: 1, : PKT)
TC Nacho Cheese Sauce Tropic Choice 4x3x1kg - SATCNACHOCHE (Amount: 19.25 SGD, Quantity: 1, : TUB)
Tartar Sauce BestFood 4x3ltr - ZBTSABF3000 (Amount: 16.68 SGD, Quantity: 1, : TUB)
Anchor UHT Whipping Cream 12X1LTR - ZF121274 (Amount: 6.25 SGD, Quantity: 2, : PKT)
Anchor Prof Unsalted Butter 20x454g - ZF120642 (Amount: 5.40 SGD, Quantity: 1, : EAC)
Conquest Delivery Coated Fries 1/4 ShoeString Simplot 6 x 2.04kg- FSIMSS043416 (Amount: 49.00 SGD, Quantity: 2, : CT)
Subtotal: 343.28
Tax: 30.90
Total: 374.18 SGD</t>
  </si>
  <si>
    <t>Spaghetti FTO 5 Royal Miller 24x500gm - RMPARMSPA500 (Amount: 33.60 SGD, Quantity: 1, : CT)
UHT Full Cream Milk Royal Miller 12x1ltr - RMMIMUHRM1000 (Amount: 19.50 SGD, Quantity: 1, : CT)
Buitoni Coulis De Tomato Nestle 6x3kg - CVTOBNE3000 (Amount: 14.50 SGD, Quantity: 1, : TIN)
Concentrated Chicken Stock Maggi 6x1.2kg - SACHIMG1200 (Amount: 10.00 SGD, Quantity: 2, : BTL)
Tapioca Flour Flying Man 50x500g - FLTAPFL0500 (Amount: 0.95 SGD, Quantity: 1, : PKT)
KGO General Purpose Flour Orange KG 25kg - KGFL46025 (Amount: 26.00 SGD, Quantity: 1, : BAG)
Fine Grain Sugar SIS 10 x 2kg - SUSFIGRSU2000 (Amount: 3.50 SGD, Quantity: 1, : PKT)
Washing Up Liquid Lemon North Star 4x5ltr - NSNFWASNS5000 (Amount: 4.20 SGD, Quantity: 1, : TUB)
Chilli Sauce Pouch Kimball 12x1kg - ZACHIKI1000 (Amount: 2.30 SGD, Quantity: 3, : POU)
Demi Glace Sauce Knorr 6x1kg - ZBDEMIKN1000 (Amount: 10.92 SGD, Quantity: 1, : TUB)
TC Nacho Cheese Sauce Tropic Choice 4x3x1kg - SATCNACHOCHE (Amount: 19.25 SGD, Quantity: 1, : TUB)
Fine Salt East Sun 48x500g - ESSSSAFES500 (Amount: 0.40 SGD, Quantity: 1, : PKT)
Subtotal: 159.72
Tax: 14.37
Total: 174.09 SGD</t>
  </si>
  <si>
    <t>Frozen Pangasius Fillet Dory Fillet 170_220 2x3kg- FRSPGSFL170 (Amount: 29.50 SGD, Quantity: 4, : CT)
Conquest Delivery Coated Fries 1/4 ShoeString Simplot 6 x 2.04kg- FSIMSS043416 (Amount: 49.00 SGD, Quantity: 2, : CT)
Subtotal: 216.00
Tax: 19.44
Total: 235.44 SGD</t>
  </si>
  <si>
    <t>Spaghetti FTO 5 Royal Miller 24x500gm - RMPARMSPA500 (Amount: 33.60 SGD, Quantity: 1, : CT)
UHT Full Cream Milk Royal Miller 12x1ltr - RMMIMUHRM1000 (Amount: 19.50 SGD, Quantity: 1, : CT)
Buitoni Coulis De Tomato Nestle 6x3kg - CVTOBNE3000 (Amount: 14.50 SGD, Quantity: 1, : TIN)
Washing Up Liquid Lemon North Star 4x5ltr - NSNFWASNS5000 (Amount: 4.20 SGD, Quantity: 1, : TUB)
Vegetable Cooking Oil Royal Miller 17kg/tin - RMOICOORM17KG (Amount: 32.00 SGD, Quantity: 2, : TIN)
Chilli Sauce Pouch Kimball 12x1kg - ZACHIKI1000 (Amount: 2.30 SGD, Quantity: 2, : POU)
Demi Glace Sauce Knorr 6x1kg - ZBDEMIKN1000 (Amount: 10.92 SGD, Quantity: 1, : TUB)
TC Nacho Cheese Sauce Tropic Choice 4x3x1kg - SATCNACHOCHE (Amount: 19.25 SGD, Quantity: 1, : TUB)
Professional Cream MUSHROOM Soup Based Knorr 6x1kg - ZBPCMKN1KG (Amount: 13.45 SGD, Quantity: 1, : PKT)
Subtotal: 184.02
Tax: 16.56
Total: 200.58 SGD</t>
  </si>
  <si>
    <t>Mayo Magic Best Food 4x3L - ZBMAMGBF3000 (Amount: 35.33 SGD, Quantity: 1, : CT)
Spaghetti FTO 5 Royal Miller 24x500gm - RMPARMSPA500 (Amount: 33.60 SGD, Quantity: 1, : CT)
UHT Full Cream Milk Royal Miller 12x1ltr - RMMIMUHRM1000 (Amount: 19.50 SGD, Quantity: 1, : CT)
Anchor UHT Whipping Cream 12X1LTR - ZF121274 (Amount: 6.25 SGD, Quantity: 2, : PKT)
Anchor Prof Unsalted Butter 20x454g - ZF120642 (Amount: 5.40 SGD, Quantity: 1,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406.33
Tax: 36.57
Total: 442.90 SGD</t>
  </si>
  <si>
    <t>Spaghetti FTO 5 Royal Miller 24x500gm - RMPARMSPA500 (Amount: 33.60 SGD, Quantity: 1, : CT)
Chicken Flavoured Seasoning Knorr 6x1kg - ZBSEFKN1000 (Amount: 7.87 SGD, Quantity: 1, : PKT)
Vegetable Cooking Oil Royal Miller 17kg/tin - RMOICOORM17KG (Amount: 32.00 SGD, Quantity: 2, : TIN)
Chilli Sauce Pouch Kimball 12x1kg - ZACHIKI1000 (Amount: 2.30 SGD, Quantity: 2, : POU)
Professional Cream MUSHROOM Soup Based Knorr 6x1kg - ZBPCMKN1KG (Amount: 13.45 SGD, Quantity: 1, : PKT)
Tartar Sauce BestFood 4x3ltr - ZBTSABF3000 (Amount: 16.68 SGD, Quantity: 1, : TUB)
Anchor UHT Whipping Cream 12X1LTR - ZF121274 (Amount: 6.25 SGD, Quantity: 2, : PKT)
Anchor Prof Unsalted Butter 20x454g - ZF120642 (Amount: 5.40 SGD, Quantity: 3, : EAC)
Frozen Pangasius Fillet Dory Fillet 170_220 2x3kg- FRSPGSFL170 (Amount: 29.50 SGD, Quantity: 2, : CT)
Conquest Delivery Coated Fries 1/4 ShoeString Simplot 6 x 2.04kg- FSIMSS043416 (Amount: 49.00 SGD, Quantity: 2, : CT)
Subtotal: 325.90
Tax: 29.33
Total: 355.23 SGD</t>
  </si>
  <si>
    <t>Spaghetti FTO 5 Royal Miller 24x500gm - RMPARMSPA500 (Amount: 33.60 SGD, Quantity: 1, : CT)
UHT Full Cream Milk Royal Miller 12x1ltr - RMMIMUHRM1000 (Amount: 19.50 SGD, Quantity: 1, : CT)
Washing Up Liquid Lemon North Star 4x5ltr - NSNFWASNS5000 (Amount: 4.20 SGD, Quantity: 2, : TUB)
Vegetable Cooking Oil Royal Miller 17kg/tin - RMOICOORM17KG (Amount: 32.00 SGD, Quantity: 2, : TIN)
Chilli Sauce Pouch Kimball 12x1kg - ZACHIKI1000 (Amount: 2.30 SGD, Quantity: 2, : POU)
Demi Glace Sauce Knorr 6x1kg - ZBDEMIKN1000 (Amount: 10.92 SGD, Quantity: 1, : TUB)
Subtotal: 141.02
Tax: 12.69
Total: 153.71 SGD</t>
  </si>
  <si>
    <t>Mayo Magic Best Food 4x3L - ZBMAMGBF3000 (Amount: 35.33 SGD, Quantity: 1, : CT)
Margarine Planta 6x2.5kg - MARPL2500 (Amount: 12.50 SGD, Quantity: 1, : TIN)
Buitoni Coulis De Tomato Nestle 6x3kg - CVTOBNE3000 (Amount: 14.50 SGD, Quantity: 1, : TIN)
Golden Salted Egg Powder Knorr 6x800g - ZBGSEGGKN800 (Amount: 21.67 SGD, Quantity: 1, : PKT)
Black Pepper Coarse S18 LSH 500gpkt - PECRBLS0500 (Amount: 8.30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1, : TIN)
Demi Glace Sauce Knorr 6x1kg - ZBDEMIKN1000 (Amount: 10.92 SGD, Quantity: 1, : TUB)
Professional Cream MUSHROOM Soup Based Knorr 6x1kg - ZBPCMKN1KG (Amount: 13.45 SGD, Quantity: 1, : PKT)
Tartar Sauce BestFood 4x3ltr - ZBTSABF3000 (Amount: 16.68 SGD, Quantity: 1, : TUB)
Tomato Ketchup Maggi 6x3.3kgtin - SATOMA3300 (Amount: 7.00 SGD, Quantity: 1, : TIN)
Subtotal: 198.82
Tax: 17.89
Total: 216.71 SGD</t>
  </si>
  <si>
    <t>Baked Beans In Tomato Sauce Royal Miller 6x2.55kg- RMCVBBERM2700 (Amount: 7.00 SGD, Quantity: 1, : TIN)
Subtotal: 7.00
Tax: 0.63
Total: 7.63 SGD</t>
  </si>
  <si>
    <t>Anchor UHT Whipping Cream 12X1LTR - ZF121274 (Amount: 6.25 SGD, Quantity: 4,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3, : CT)
Subtotal: 300.80
Tax: 27.07
Total: 327.87 SGD</t>
  </si>
  <si>
    <t>Spaghetti FTO 5 Royal Miller 24x500gm - RMPARMSPA500 (Amount: 33.60 SGD, Quantity: 1, : CT)
UHT Full Cream Milk Royal Miller 12x1ltr - RMMIMUHRM1000 (Amount: 19.50 SGD, Quantity: 1, : CT)
Golden Salted Egg Powder Knorr 6x800g - ZBGSEGGKN800 (Amount: 21.67 SGD, Quantity: 1, : PKT)
Parsley Shredded Hela 10x500g - HEWPAHE0500 (Amount: 14.65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Chilli Sauce Pouch Kimball 12x1kg - ZACHIKI1000 (Amount: 2.30 SGD, Quantity: 3, : POU)
Professional Cream MUSHROOM Soup Based Knorr 6x1kg - ZBPCMKN1KG (Amount: 13.45 SGD, Quantity: 2, : PKT)
Tartar Sauce BestFood 4x3ltr - ZBTSABF3000 (Amount: 16.68 SGD, Quantity: 1, : TUB)
Fine Salt East Sun 48x500g - ESSSSAFES500 (Amount: 0.40 SGD, Quantity: 1, : PKT)
Anchor UHT Whipping Cream 12X1LTR - ZF121274 (Amount: 6.25 SGD, Quantity: 1, : PKT)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390.22
Tax: 35.12
Total: 425.34 SGD</t>
  </si>
  <si>
    <t>Fine Grain Sugar SIS 10 x 2kg - SUSFIGRSU2000 (Amount: 3.50 SGD, Quantity: 1, : PKT)
Tomato Ketchup Maggi 6x3.3kgtin - SATOMA3300 (Amount: 7.00 SGD, Quantity: 1, : TIN)
Subtotal: 10.50
Tax: 0.95
Total: 11.45 SGD</t>
  </si>
  <si>
    <t>Spaghetti FTO 5 Royal Miller 24x500gm - RMPARMSPA500 (Amount: 33.60 SGD, Quantity: 1, : CT)
Golden Salted Egg Powder Knorr 6x800g - ZBGSEGGKN800 (Amount: 21.67 SGD, Quantity: 1, : PKT)
KGO General Purpose Flour Orange KG 25kg - KGFL46025 (Amount: 26.00 SGD, Quantity: 1, : BAG)
Evaporated Creamer Royal Miller 48x390g - RMMIMECRM0390 (Amount: 0.85 SGD, Quantity: 12, : TIN)
Washing Up Liquid Lemon North Star 4x5ltr - NSNFWASNS5000 (Amount: 4.20 SGD, Quantity: 1, : TUB)
Chilli Sauce Pouch Kimball 12x1kg - ZACHIKI1000 (Amount: 2.30 SGD, Quantity: 3, : POU)
Tomato Ketchup Pouch Kimball 12x1kg - ZATOMKI1000 (Amount: 2.30 SGD, Quantity: 1, : PKT)
Demi Glace Sauce Knorr 6x1kg - ZBDEMIKN1000 (Amount: 10.92 SGD, Quantity: 1, : TUB)
Professional Cream MUSHROOM Soup Based Knorr 6x1kg - ZBPCMKN1KG (Amount: 13.45 SGD, Quantity: 1, : PKT)
Tartar Sauce BestFood 4x3ltr - ZBTSABF3000 (Amount: 16.68 SGD, Quantity: 1, : TUB)
Baked Beans In Tomato Sauce Royal Miller 6x2.55kg- RMCVBBERM2700 (Amount: 7.00 SGD, Quantity: 1, : TIN)
Frozen Pangasius Fillet Dory Fillet 170_220 2x3kg- FRSPGSFL170 (Amount: 29.50 SGD, Quantity: 4, : CT)
Conquest Delivery Coated Fries 1/4 ShoeString Simplot 6 x 2.04kg- FSIMSS043416 (Amount: 49.00 SGD, Quantity: 2, : CT)
Subtotal: 368.92
Tax: 33.20
Total: 402.12 SGD</t>
  </si>
  <si>
    <t>Spaghetti FTO 5 Royal Miller 24x500gm - RMPARMSPA500 (Amount: 33.60 SGD, Quantity: 1, : CT)
UHT Full Cream Milk Royal Miller 12x1ltr - RMMIMUHRM1000 (Amount: 19.50 SGD, Quantity: 1, : CT)
Margarine Planta 6x2.5kg - MARPL2500 (Amount: 12.50 SGD, Quantity: 1, : TIN)
Golden Salted Egg Powder Knorr 6x800g - ZBGSEGGKN800 (Amount: 21.67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Vegetable Cooking Oil Royal Miller 17kg/tin - RMOICOORM17KG (Amount: 32.00 SGD, Quantity: 2, : TIN)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Total: 412.84 SGD</t>
  </si>
  <si>
    <t>Mayo Magic Best Food 4x3L - ZBMAMGBF3000 (Amount: 35.33 SGD, Quantity: 1, : CT)
Golden Salted Egg Powder Knorr 6x800g - ZBGSEGGKN800 (Amount: 21.67 SGD, Quantity: 1, : PKT)
Evaporated Creamer Royal Miller 48x390g - RMMIMECRM0390 (Amount: 0.85 SGD, Quantity: 12, : TIN)
Bleach Local 6x1galtub - NFBLEL3400 (Amount: 2.60 SGD, Quantity: 1, : TUB)
Chilli Sauce Pouch Kimball 12x1kg - ZACHIKI1000 (Amount: 2.30 SGD, Quantity: 3, : POU)
Anchor UHT Whipping Cream 12X1LTR - ZF121274 (Amount: 6.25 SGD, Quantity: 5, : PKT)
Frozen Pangasius Fillet Dory Fillet 170_220 2x3kg- FRSPGSFL170 (Amount: 29.50 SGD, Quantity: 3, : CT)
Conquest Delivery Coated Fries 1/4 ShoeString Simplot 6 x 2.04kg- FSIMSS043416 (Amount: 49.00 SGD, Quantity: 2, : CT)
Subtotal: 294.45
Tax: 26.50
Total: 320.95 SGD</t>
  </si>
  <si>
    <t>Anchor UHT Whipping Cream 12X1LTR - ZF121274 (Amount: 6.25 SGD, Quantity: 2,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2, : CT)
Subtotal: 209.80
Tax: 18.88
Total: 228.68 SGD</t>
  </si>
  <si>
    <t>Mayo Magic Best Food 4x3L - ZBMAMGBF3000 (Amount: 35.33 SGD, Quantity: 1, : CT)
Spaghetti FTO 5 Royal Miller 24x500gm - RMPARMSPA500 (Amount: 33.60 SGD, Quantity: 1, : CT)
Margarine Planta 6x2.5kg - MARPL2500 (Amount: 12.50 SGD, Quantity: 1, : TIN)
Golden Salted Egg Powder Knorr 6x800g - ZBGSEGGKN800 (Amount: 21.67 SGD, Quantity: 2, : PKT)
Black Pepper Coarse S18 LSH 500gpkt - PECRBLS0500 (Amount: 8.30 SGD, Quantity: 1, : PKT)
Tapioca Flour Flying Man 50x500g - FLTAPFL0500 (Amount: 0.95 SGD, Quantity: 2, : PKT)
Evaporated Creamer Royal Miller 48x390g - RMMIMECRM0390 (Amount: 0.85 SGD, Quantity: 24, : TIN)
Washing Up Liquid Lemon North Star 4x5ltr - NSNFWASNS5000 (Amount: 4.20 SGD, Quantity: 2, : TUB)
Bleach Local 6x1galtub - NFBLEL3400 (Amount: 2.60 SGD, Quantity: 1, : TUB)
Chilli Sauce Pouch Kimball 12x1kg - ZACHIKI1000 (Amount: 2.30 SGD, Quantity: 2, : POU)
Tomato Ketchup Pouch Kimball 12x1kg - ZATOMKI1000 (Amount: 2.30 SGD, Quantity: 2, : PKT)
Frozen Pangasius Fillet Dory Fillet 170_220 2x3kg- FRSPGSFL170 (Amount: 29.50 SGD, Quantity: 4, : CT)
Conquest Delivery Coated Fries 1/4 ShoeString Simplot 6 x 2.04kg- FSIMSS043416 (Amount: 49.00 SGD, Quantity: 2, : CT)
Subtotal: 391.57
Tax: 35.24
Total: 426.81 SGD</t>
  </si>
  <si>
    <t>28-02-2025</t>
  </si>
  <si>
    <t>testing</t>
  </si>
  <si>
    <t>Mayo Magic Best Food 4x3L - ZBMAMGBF3000 (Amount: 35.33 SGD, Quantity: 4, : CT)
Spaghetti FTO 5 Royal Miller 24x500gm - RMPARMSPA500 (Amount: 33.60 SGD, Quantity: 4, : CT)
UHT Full Cream Milk Royal Miller 12x1ltr - RMMIMUHRM1000 (Amount: 19.50 SGD, Quantity: 4, : CT)
Margarine Planta 6x2.5kg - MARPL2500 (Amount: 12.50 SGD, Quantity: 4, : TIN)
Japanese Sakura Ebi 200g- JPSAKUREBI100 (Amount: 16.00 SGD, Quantity: 4, : PKT)
Bonito Flakes Shredded Itokezuri 500g- JPSHBOFL500 (Amount: 33.50 SGD, Quantity: 4, : PKT)
Corn Oil Royal Miller 6x3ltr- RMOICORRM3000 (Amount: 14.90 SGD, Quantity: 4, : TUB)
JPN Wako Shokai Kizami Nori Seaweed 50x100g- JPKNSEA100 (Amount: 315.00 SGD, Quantity: 4, : CT)
Soft Drinks 24x330ml-BESDCCO0330 (Amount: 12.50 SGD, Quantity: 4, : CT)
Total: 1,971.32 SGD</t>
  </si>
  <si>
    <t>93142-259750--PAYA LEBAR</t>
  </si>
  <si>
    <t>TC Nacho Cheese Sauce Tropic Choice 4x3x1kg - SATCNACHOCHE (Amount: 17.50 SGD, Quantity: 3, : TUB)
Subtotal: 52.50
Tax: 4.73
Total: 57.23 SGD</t>
  </si>
  <si>
    <t>93142-343955--PARAGON</t>
  </si>
  <si>
    <t>TC Nacho Cheese Sauce Tropic Choice 4x3x1kg - SATCNACHOCHE (Amount: 17.50 SGD, Quantity: 3, : TUB)
Perfect Italiano Parmesan Grated 4x1.5kg - ZF104120 (Amount: 41.00 SGD, Quantity: 1, : EAC)
Anchor Processed Cheese Pale SOS 84's 10x1040g - ZF114494 (Amount: 11.80 SGD, Quantity: 4, : PKT)
Anchor Processed Cheese High Melt Block  6x2kg - ZF106979 (Amount: 28.00 SGD, Quantity: 2, : PKT)
Perfect Italiano Parmesan Shredded 6x1kg- ZF3001213 (Amount: 20.60 SGD, Quantity: 1, : EAC)
Subtotal: 217.30
Tax: 19.56
Total: 236.86 SGD</t>
  </si>
  <si>
    <t>93142-329508--WATERWAY POINT</t>
  </si>
  <si>
    <t>Bread Crumb Johnnyson's 10x1kg- JOMIBRCR1000 (Amount: 4.20 SGD, Quantity: 2, : PKT)
Yellow Mustard Royal Miller 10x1kg- RMSAYMUST1KG (Amount: 6.00 SGD, Quantity: 1, : PKT)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217.20
Tax: 19.55
Total: 236.75 SGD</t>
  </si>
  <si>
    <t>93142-333814--SENGKANG SQUARE</t>
  </si>
  <si>
    <t>Anchor Processed Cheese High Melt Block  6x2kg - ZF106979 (Amount: 28.00 SGD, Quantity: 3, : PKT)
Perfect Italiano Parmesan Shredded 6x1kg- ZF3001213 (Amount: 20.60 SGD, Quantity: 1, : EAC)
Subtotal: 104.60
Tax: 9.41
Total: 114.01 SGD</t>
  </si>
  <si>
    <t>93142-189422--NEX</t>
  </si>
  <si>
    <t>TC Nacho Cheese Sauce Tropic Choice 4x3x1kg - SATCNACHOCHE (Amount: 17.50 SGD, Quantity: 2, : TUB)
Anchor Processed Cheese Pale SOS 84's 10x1040g - ZF114494 (Amount: 11.80 SGD, Quantity: 2, : PKT)
Anchor Processed Cheese High Melt Block  6x2kg - ZF106979 (Amount: 28.00 SGD, Quantity: 3, : PKT)
Perfect Italiano Parmesan Shredded 6x1kg- ZF3001213 (Amount: 20.60 SGD, Quantity: 1, : EAC)
Subtotal: 163.20
Tax: 14.69
Total: 177.89 SGD</t>
  </si>
  <si>
    <t>93142-342189--WOODLEIGH MALL</t>
  </si>
  <si>
    <t>Bread Crumb Johnnyson's 10x1kg- JOMIBRCR1000 (Amount: 4.20 SGD, Quantity: 1, : PKT)
TC Nacho Cheese Sauce Tropic Choice 4x3x1kg - SATCNACHOCHE (Amount: 17.50 SGD, Quantity: 3,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218.50
Tax: 19.67
Total: 238.17 SGD</t>
  </si>
  <si>
    <t>93142-308546--AMK</t>
  </si>
  <si>
    <t>Yellow Mustard Royal Miller 10x1kg- RMSAYMUST1KG (Amount: 6.00 SGD, Quantity: 2, : PKT)
TC Nacho Cheese Sauce Tropic Choice 4x3x1kg - SATCNACHOCHE (Amount: 17.50 SGD, Quantity: 1, : TUB)
Perfect Italiano Parmesan Grated 4x1.5kg - ZF104120 (Amount: 41.00 SGD, Quantity: 2, : EAC)
Anchor Processed Cheese High Melt Block  6x2kg - ZF106979 (Amount: 28.00 SGD, Quantity: 2, : PKT)
Subtotal: 167.50
Tax: 15.08
Total: 182.58 SGD</t>
  </si>
  <si>
    <t>93142-111620--PARKWAY PARADE</t>
  </si>
  <si>
    <t>Perfect Italiano Parmesan Grated 4x1.5kg - ZF104120 (Amount: 41.00 SGD, Quantity: 2, : EAC)
Anchor Processed Cheese Pale SOS 84's 10x1040g - ZF114494 (Amount: 11.80 SGD, Quantity: 2, : PKT)
Anchor Processed Cheese High Melt Block  6x2kg - ZF106979 (Amount: 28.00 SGD, Quantity: 3, : PKT)
Perfect Italiano Parmesan Shredded 6x1kg- ZF3001213 (Amount: 20.60 SGD, Quantity: 1, : EAC)
Subtotal: 210.20
Tax: 18.92
Total: 229.12 SGD</t>
  </si>
  <si>
    <t>93142-183722--VIVO CITY</t>
  </si>
  <si>
    <t>Yellow Mustard Royal Miller 10x1kg- RMSAYMUST1KG (Amount: 6.00 SGD, Quantity: 1, : PKT)
TC Nacho Cheese Sauce Tropic Choice 4x3x1kg - SATCNACHOCHE (Amount: 19.50 SGD, Quantity: 1, : TUB)
Anchor Processed Cheese Pale SOS 84's 10x1040g - ZF114494 (Amount: 11.80 SGD, Quantity: 2, : PKT)
Anchor Processed Cheese High Melt Block  6x2kg - ZF106979 (Amount: 28.00 SGD, Quantity: 2, : PKT)
Subtotal: 105.10
Tax: 9.46
Total: 114.56 SGD</t>
  </si>
  <si>
    <t>93142-111630--JURONG POINT</t>
  </si>
  <si>
    <t>BBQ Sauce Kimball 12 x 1kg- ZASABBQS1000 (Amount: 3.50 SGD, Quantity: 1, : PKT)
Bread Crumb Johnnyson's 10x1kg- JOMIBRCR1000 (Amount: 4.20 SGD, Quantity: 2, : PKT)
TC Nacho Cheese Sauce Tropic Choice 4x3x1kg - SATCNACHOCHE (Amount: 19.50 SGD, Quantity: 2, : TUB)
Anchor Processed Cheese Pale SOS 84's 10x1040g - ZF114494 (Amount: 11.80 SGD, Quantity: 2, : PKT)
Anchor Processed Cheese High Melt Block  6x2kg - ZF106979 (Amount: 28.00 SGD, Quantity: 1, : PKT)
Perfect Italiano Parmesan Shredded 6x1kg- ZF3001213 (Amount: 20.60 SGD, Quantity: 1, : EAC)
Subtotal: 123.10
Tax: 11.08
Total: 134.18 SGD</t>
  </si>
  <si>
    <t>93142-292938--NORTHPOINT CITY</t>
  </si>
  <si>
    <t>Perfect Italiano Parmesan Grated 4x1.5kg - ZF104120 (Amount: 41.00 SGD, Quantity: 2, : EAC)
Anchor Processed Cheese High Melt Block  6x2kg - ZF106979 (Amount: 28.00 SGD, Quantity: 4, : PKT)
Perfect Italiano Parmesan Shredded 6x1kg- ZF3001213 (Amount: 20.60 SGD, Quantity: 2, : EAC)
Subtotal: 235.20
Tax: 21.17
Total: 256.37 SGD</t>
  </si>
  <si>
    <t>93142-345739--HILLION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</si>
  <si>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190.40
Tax: 17.14
Total: 207.54 SGD</t>
  </si>
  <si>
    <t>93142-116736--PLAZA SINGAPURA</t>
  </si>
  <si>
    <t>TC Nacho Cheese Sauce Tropic Choice 4x3x1kg - SATCNACHOCHE (Amount: 19.50 SGD, Quantity: 3, : TUB)
Perfect Italiano Parmesan Grated 4x1.5kg - ZF104120 (Amount: 41.00 SGD, Quantity: 2, : EAC)
Anchor Processed Cheese Pale SOS 84's 10x1040g - ZF114494 (Amount: 11.80 SGD, Quantity: 5, : PKT)
Anchor Processed Cheese High Melt Block  6x2kg - ZF106979 (Amount: 28.00 SGD, Quantity: 4, : PKT)
Perfect Italiano Parmesan Shredded 6x1kg- ZF3001213 (Amount: 20.60 SGD, Quantity: 1, : EAC)
Subtotal: 332.10
Tax: 29.89
Total: 361.99 SGD</t>
  </si>
  <si>
    <t>93142-331055--JEM</t>
  </si>
  <si>
    <t>Perfect Italiano Parmesan Grated 4x1.5kg - ZF104120 (Amount: 41.00 SGD, Quantity: 2, : EAC)
Anchor Processed Cheese Pale SOS 84's 10x1040g - ZF114494 (Amount: 11.80 SGD, Quantity: 1, : PKT)
Anchor Processed Cheese High Melt Block  6x2kg - ZF106979 (Amount: 28.00 SGD, Quantity: 1, : PKT)
Perfect Italiano Parmesan Shredded 6x1kg- ZF3001213 (Amount: 20.60 SGD, Quantity: 2, : EAC)
Subtotal: 163.00
Tax: 14.67
Total: 177.67 SGD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</si>
</sst>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 hh:mm:ss"/>
    <numFmt numFmtId="165" formatCode="dd/MM/yyyy"/>
    <numFmt numFmtId="166" formatCode="hh:mm"/>
    <numFmt numFmtId="167" formatCode="dd-mm-yyyy"/>
  </numFmts>
  <fonts count="3">
    <font>
      <sz val="10.0"/>
      <color rgb="FF000000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0" fillId="0" fontId="2" numFmtId="49" xfId="0" applyFont="1" applyNumberFormat="1"/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1" numFmtId="165" xfId="0" applyAlignment="1" applyBorder="1" applyFont="1" applyNumberFormat="1">
      <alignment horizontal="center" readingOrder="0"/>
    </xf>
    <xf borderId="1" fillId="2" fontId="1" numFmtId="165" xfId="0" applyAlignment="1" applyBorder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6.14"/>
    <col customWidth="1" min="4" max="4" width="10.43"/>
    <col customWidth="1" min="5" max="5" width="95.43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</sheetData>
  <autoFilter ref="$A$1:$Z$18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0.14"/>
    <col customWidth="1" min="3" max="3" width="31.29"/>
    <col customWidth="1" min="4" max="4" width="16.86"/>
    <col customWidth="1" min="5" max="5" width="95.71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45708.548055555555</v>
      </c>
      <c r="B2" s="5" t="s">
        <v>12</v>
      </c>
      <c r="C2" s="6" t="s">
        <v>109</v>
      </c>
      <c r="D2" s="6" t="s">
        <v>110</v>
      </c>
      <c r="E2" s="6" t="s">
        <v>111</v>
      </c>
      <c r="F2" s="7" t="str">
        <f>TEXT("6158373522318138091","0")</f>
        <v>6158373522318138091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</sheetData>
  <autoFilter ref="$A$1:$Z$997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2.0"/>
    <col customWidth="1" min="4" max="4" width="9.29"/>
    <col customWidth="1" min="5" max="5" width="84.14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45693.46849537037</v>
      </c>
      <c r="B2" s="5" t="s">
        <v>66</v>
      </c>
      <c r="C2" s="6" t="s">
        <v>112</v>
      </c>
      <c r="E2" s="6" t="s">
        <v>113</v>
      </c>
      <c r="F2" s="7" t="str">
        <f>TEXT("6145344788368840619","0")</f>
        <v>6145344788368840619</v>
      </c>
    </row>
    <row r="3">
      <c r="A3" s="4">
        <v>45695.446180555555</v>
      </c>
      <c r="B3" s="5" t="s">
        <v>72</v>
      </c>
      <c r="C3" s="6" t="s">
        <v>112</v>
      </c>
      <c r="E3" s="6" t="s">
        <v>114</v>
      </c>
      <c r="F3" s="7" t="str">
        <f>TEXT("6147053508369310373","0")</f>
        <v>6147053508369310373</v>
      </c>
    </row>
    <row r="4">
      <c r="A4" s="4">
        <v>45698.43601851852</v>
      </c>
      <c r="B4" s="5" t="s">
        <v>75</v>
      </c>
      <c r="C4" s="6" t="s">
        <v>112</v>
      </c>
      <c r="E4" s="6" t="s">
        <v>115</v>
      </c>
      <c r="F4" s="7" t="str">
        <f>TEXT("6149636728367729414","0")</f>
        <v>6149636728367729414</v>
      </c>
    </row>
    <row r="5">
      <c r="A5" s="4">
        <v>45700.43545138889</v>
      </c>
      <c r="B5" s="5" t="s">
        <v>83</v>
      </c>
      <c r="C5" s="6" t="s">
        <v>112</v>
      </c>
      <c r="E5" s="6" t="s">
        <v>116</v>
      </c>
      <c r="F5" s="7" t="str">
        <f>TEXT("6151364238365510153","0")</f>
        <v>6151364238365510153</v>
      </c>
    </row>
    <row r="6">
      <c r="A6" s="4">
        <v>45702.42702546297</v>
      </c>
      <c r="B6" s="5" t="s">
        <v>90</v>
      </c>
      <c r="C6" s="6" t="s">
        <v>112</v>
      </c>
      <c r="E6" s="6" t="s">
        <v>117</v>
      </c>
      <c r="F6" s="7" t="str">
        <f>TEXT("6153084958365948357","0")</f>
        <v>6153084958365948357</v>
      </c>
    </row>
    <row r="7">
      <c r="A7" s="4">
        <v>45703.40453703704</v>
      </c>
      <c r="B7" s="5" t="s">
        <v>118</v>
      </c>
      <c r="C7" s="6" t="s">
        <v>112</v>
      </c>
      <c r="E7" s="6" t="s">
        <v>119</v>
      </c>
      <c r="F7" s="7" t="str">
        <f>TEXT("6153929528363638952","0")</f>
        <v>6153929528363638952</v>
      </c>
    </row>
    <row r="8">
      <c r="A8" s="4">
        <v>45706.442708333336</v>
      </c>
      <c r="B8" s="5" t="s">
        <v>9</v>
      </c>
      <c r="C8" s="6" t="s">
        <v>112</v>
      </c>
      <c r="E8" s="6" t="s">
        <v>120</v>
      </c>
      <c r="F8" s="7" t="str">
        <f>TEXT("6156554508366819630","0")</f>
        <v>6156554508366819630</v>
      </c>
    </row>
    <row r="9">
      <c r="A9" s="4">
        <v>45707.431238425925</v>
      </c>
      <c r="B9" s="5" t="s">
        <v>21</v>
      </c>
      <c r="C9" s="6" t="s">
        <v>112</v>
      </c>
      <c r="E9" s="6" t="s">
        <v>117</v>
      </c>
      <c r="F9" s="7" t="str">
        <f>TEXT("6157408598363501533","0")</f>
        <v>6157408598363501533</v>
      </c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8.86"/>
    <col customWidth="1" min="4" max="4" width="25.43"/>
    <col customWidth="1" min="5" max="5" width="107.86"/>
    <col customWidth="1" min="6" max="6" width="20.86"/>
  </cols>
  <sheetData>
    <row r="1">
      <c r="A1" s="9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45706.570023148146</v>
      </c>
      <c r="B2" s="5" t="s">
        <v>9</v>
      </c>
      <c r="C2" s="6" t="s">
        <v>121</v>
      </c>
      <c r="E2" s="6" t="s">
        <v>122</v>
      </c>
      <c r="F2" s="7" t="str">
        <f>TEXT("6156664509763196022","0")</f>
        <v>6156664509763196022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41.43"/>
    <col customWidth="1" min="4" max="4" width="16.86"/>
    <col customWidth="1" min="5" max="5" width="87.29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45705.768483796295</v>
      </c>
      <c r="B2" s="5" t="s">
        <v>9</v>
      </c>
      <c r="C2" s="6" t="s">
        <v>123</v>
      </c>
      <c r="D2" s="6" t="s">
        <v>124</v>
      </c>
      <c r="E2" s="6" t="s">
        <v>125</v>
      </c>
      <c r="F2" s="7" t="str">
        <f>TEXT("6155971973321016859","0")</f>
        <v>6155971973321016859</v>
      </c>
    </row>
    <row r="3">
      <c r="A3" s="4">
        <v>45708.73296296296</v>
      </c>
      <c r="B3" s="5" t="s">
        <v>12</v>
      </c>
      <c r="C3" s="6" t="s">
        <v>126</v>
      </c>
      <c r="E3" s="6" t="s">
        <v>127</v>
      </c>
      <c r="F3" s="7" t="str">
        <f>TEXT("6158533281576477305","0")</f>
        <v>6158533281576477305</v>
      </c>
    </row>
    <row r="4">
      <c r="A4" s="4">
        <v>45708.74003472222</v>
      </c>
      <c r="B4" s="5" t="s">
        <v>102</v>
      </c>
      <c r="C4" s="6" t="s">
        <v>128</v>
      </c>
      <c r="E4" s="6" t="s">
        <v>129</v>
      </c>
      <c r="F4" s="7" t="str">
        <f>TEXT("6158539395898131811","0")</f>
        <v>6158539395898131811</v>
      </c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</sheetData>
  <autoFilter ref="$A$1:$Z$86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35.0"/>
    <col customWidth="1" min="4" max="4" width="9.29"/>
    <col customWidth="1" min="5" max="5" width="81.43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45705.43835648148</v>
      </c>
      <c r="B2" s="5" t="s">
        <v>16</v>
      </c>
      <c r="C2" s="6" t="s">
        <v>130</v>
      </c>
      <c r="E2" s="6" t="s">
        <v>131</v>
      </c>
      <c r="F2" s="7" t="str">
        <f>TEXT("6155686741113839308","0")</f>
        <v>6155686741113839308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6.57"/>
    <col customWidth="1" min="4" max="4" width="9.29"/>
    <col customWidth="1" min="5" max="5" width="85.71"/>
    <col customWidth="1" min="6" max="6" width="1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45705.513287037036</v>
      </c>
      <c r="B2" s="5" t="s">
        <v>16</v>
      </c>
      <c r="C2" s="6" t="s">
        <v>132</v>
      </c>
      <c r="E2" s="6" t="s">
        <v>133</v>
      </c>
      <c r="F2" s="7" t="str">
        <f>TEXT("6155751485938444404","0")</f>
        <v>6155751485938444404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4.57"/>
    <col customWidth="1" min="4" max="4" width="9.29"/>
    <col customWidth="1" min="5" max="5" width="85.57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45707.43719907408</v>
      </c>
      <c r="B2" s="5" t="s">
        <v>21</v>
      </c>
      <c r="C2" s="6" t="s">
        <v>134</v>
      </c>
      <c r="E2" s="6" t="s">
        <v>135</v>
      </c>
      <c r="F2" s="7" t="str">
        <f>TEXT("6157413741119210022","0")</f>
        <v>6157413741119210022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1.14"/>
    <col customWidth="1" min="4" max="4" width="9.29"/>
    <col customWidth="1" min="5" max="5" width="81.0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45708.45384259259</v>
      </c>
      <c r="B2" s="5" t="s">
        <v>12</v>
      </c>
      <c r="C2" s="6" t="s">
        <v>136</v>
      </c>
      <c r="E2" s="6" t="s">
        <v>137</v>
      </c>
      <c r="F2" s="7" t="str">
        <f>TEXT("6158292124912167379","0")</f>
        <v>6158292124912167379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2.86"/>
    <col customWidth="1" min="4" max="4" width="10.43"/>
    <col customWidth="1" min="5" max="5" width="74.29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45432.62405092592</v>
      </c>
      <c r="B2" s="5" t="s">
        <v>138</v>
      </c>
      <c r="C2" s="6" t="s">
        <v>139</v>
      </c>
      <c r="D2" s="6" t="s">
        <v>140</v>
      </c>
      <c r="E2" s="6" t="s">
        <v>141</v>
      </c>
      <c r="F2" s="7" t="str">
        <f>TEXT("5919975180344939493","0")</f>
        <v>5919975180344939493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3.43"/>
    <col customWidth="1" min="4" max="4" width="9.29"/>
    <col customWidth="1" min="5" max="5" width="83.43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2.57"/>
    <col customWidth="1" min="3" max="3" width="35.71"/>
    <col customWidth="1" min="4" max="4" width="10.43"/>
    <col customWidth="1" min="5" max="5" width="92.14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45701.488703703704</v>
      </c>
      <c r="B2" s="5" t="s">
        <v>6</v>
      </c>
      <c r="C2" s="6" t="s">
        <v>7</v>
      </c>
      <c r="E2" s="6" t="s">
        <v>8</v>
      </c>
      <c r="F2" s="7" t="str">
        <f>TEXT("6152274246293405482","0")</f>
        <v>6152274246293405482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  <row r="7835">
      <c r="B7835" s="3"/>
    </row>
    <row r="7836">
      <c r="B7836" s="3"/>
    </row>
    <row r="7837">
      <c r="B7837" s="3"/>
    </row>
    <row r="7838">
      <c r="B7838" s="3"/>
    </row>
    <row r="7839">
      <c r="B7839" s="3"/>
    </row>
    <row r="7840">
      <c r="B7840" s="3"/>
    </row>
    <row r="7841">
      <c r="B7841" s="3"/>
    </row>
    <row r="7842">
      <c r="B7842" s="3"/>
    </row>
    <row r="7843">
      <c r="B7843" s="3"/>
    </row>
    <row r="7844">
      <c r="B7844" s="3"/>
    </row>
    <row r="7845">
      <c r="B7845" s="3"/>
    </row>
    <row r="7846">
      <c r="B7846" s="3"/>
    </row>
    <row r="7847">
      <c r="B7847" s="3"/>
    </row>
    <row r="7848">
      <c r="B7848" s="3"/>
    </row>
    <row r="7849">
      <c r="B7849" s="3"/>
    </row>
    <row r="7850">
      <c r="B7850" s="3"/>
    </row>
    <row r="7851">
      <c r="B7851" s="3"/>
    </row>
    <row r="7852">
      <c r="B7852" s="3"/>
    </row>
    <row r="7853">
      <c r="B7853" s="3"/>
    </row>
    <row r="7854">
      <c r="B7854" s="3"/>
    </row>
    <row r="7855">
      <c r="B7855" s="3"/>
    </row>
    <row r="7856">
      <c r="B7856" s="3"/>
    </row>
    <row r="7857">
      <c r="B7857" s="3"/>
    </row>
    <row r="7858">
      <c r="B7858" s="3"/>
    </row>
    <row r="7859">
      <c r="B7859" s="3"/>
    </row>
    <row r="7860">
      <c r="B7860" s="3"/>
    </row>
    <row r="7861">
      <c r="B7861" s="3"/>
    </row>
    <row r="7862">
      <c r="B7862" s="3"/>
    </row>
    <row r="7863">
      <c r="B7863" s="3"/>
    </row>
  </sheetData>
  <autoFilter ref="$B$1:$B$786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1.43"/>
    <col customWidth="1" min="4" max="4" width="9.0"/>
    <col customWidth="1" min="5" max="5" width="9.29"/>
    <col customWidth="1" min="6" max="6" width="85.57"/>
    <col customWidth="1" min="7" max="7" width="19.43"/>
  </cols>
  <sheetData>
    <row r="1">
      <c r="A1" s="1" t="s">
        <v>0</v>
      </c>
      <c r="B1" s="2" t="s">
        <v>1</v>
      </c>
      <c r="C1" s="1" t="s">
        <v>2</v>
      </c>
      <c r="D1" s="1" t="s">
        <v>142</v>
      </c>
      <c r="E1" s="1" t="s">
        <v>3</v>
      </c>
      <c r="F1" s="1" t="s">
        <v>4</v>
      </c>
      <c r="G1" s="1" t="s">
        <v>5</v>
      </c>
    </row>
    <row r="2">
      <c r="A2" s="4">
        <v>45707.47508101852</v>
      </c>
      <c r="B2" s="5" t="s">
        <v>21</v>
      </c>
      <c r="C2" s="6" t="s">
        <v>143</v>
      </c>
      <c r="D2" s="10">
        <v>0.47291666666666665</v>
      </c>
      <c r="F2" s="6" t="s">
        <v>144</v>
      </c>
      <c r="G2" s="7" t="str">
        <f>TEXT("6157446474002147236","0")</f>
        <v>6157446474002147236</v>
      </c>
    </row>
    <row r="3">
      <c r="A3" s="4">
        <v>45708.44275462963</v>
      </c>
      <c r="B3" s="5" t="s">
        <v>12</v>
      </c>
      <c r="C3" s="6" t="s">
        <v>145</v>
      </c>
      <c r="D3" s="10">
        <v>0.44166666666666665</v>
      </c>
      <c r="F3" s="6" t="s">
        <v>146</v>
      </c>
      <c r="G3" s="7" t="str">
        <f>TEXT("6158282546123454142","0")</f>
        <v>6158282546123454142</v>
      </c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49.29"/>
    <col customWidth="1" min="4" max="4" width="28.86"/>
    <col customWidth="1" min="5" max="5" width="94.43"/>
    <col customWidth="1" min="6" max="6" width="1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45702.47077546296</v>
      </c>
      <c r="B2" s="11">
        <v>45705.0</v>
      </c>
      <c r="C2" s="6" t="s">
        <v>147</v>
      </c>
      <c r="D2" s="6"/>
      <c r="E2" s="6" t="s">
        <v>148</v>
      </c>
      <c r="F2" s="7" t="str">
        <f>TEXT("6153122751158413301","0")</f>
        <v>6153122751158413301</v>
      </c>
    </row>
    <row r="3">
      <c r="A3" s="4">
        <v>45704.55023148148</v>
      </c>
      <c r="B3" s="11">
        <v>45706.0</v>
      </c>
      <c r="C3" s="6" t="s">
        <v>149</v>
      </c>
      <c r="D3" s="6" t="s">
        <v>150</v>
      </c>
      <c r="E3" s="6" t="s">
        <v>151</v>
      </c>
      <c r="F3" s="7" t="str">
        <f>TEXT("6154919401617176054","0")</f>
        <v>6154919401617176054</v>
      </c>
    </row>
    <row r="4">
      <c r="A4" s="4">
        <v>45704.55155092593</v>
      </c>
      <c r="B4" s="11">
        <v>45706.0</v>
      </c>
      <c r="C4" s="6" t="s">
        <v>152</v>
      </c>
      <c r="D4" s="6" t="s">
        <v>153</v>
      </c>
      <c r="E4" s="6" t="s">
        <v>154</v>
      </c>
      <c r="F4" s="7" t="str">
        <f>TEXT("6154920541618582356","0")</f>
        <v>6154920541618582356</v>
      </c>
    </row>
    <row r="5">
      <c r="A5" s="4">
        <v>45704.553298611114</v>
      </c>
      <c r="B5" s="11">
        <v>45706.0</v>
      </c>
      <c r="C5" s="6" t="s">
        <v>155</v>
      </c>
      <c r="D5" s="6" t="s">
        <v>156</v>
      </c>
      <c r="E5" s="6" t="s">
        <v>157</v>
      </c>
      <c r="F5" s="7" t="str">
        <f>TEXT("6154922051616973510","0")</f>
        <v>6154922051616973510</v>
      </c>
    </row>
    <row r="6">
      <c r="A6" s="4">
        <v>45705.37201388889</v>
      </c>
      <c r="B6" s="11">
        <v>45706.0</v>
      </c>
      <c r="C6" s="6" t="s">
        <v>158</v>
      </c>
      <c r="D6" s="6"/>
      <c r="E6" s="6" t="s">
        <v>159</v>
      </c>
      <c r="F6" s="7" t="str">
        <f>TEXT("6155629421152634285","0")</f>
        <v>6155629421152634285</v>
      </c>
    </row>
    <row r="7">
      <c r="A7" s="4">
        <v>45705.37899305556</v>
      </c>
      <c r="B7" s="11">
        <v>45706.0</v>
      </c>
      <c r="C7" s="6" t="s">
        <v>160</v>
      </c>
      <c r="D7" s="6"/>
      <c r="E7" s="6" t="s">
        <v>161</v>
      </c>
      <c r="F7" s="7" t="str">
        <f>TEXT("6155635451154539592","0")</f>
        <v>6155635451154539592</v>
      </c>
    </row>
    <row r="8">
      <c r="A8" s="4">
        <v>45705.379212962966</v>
      </c>
      <c r="B8" s="11">
        <v>45706.0</v>
      </c>
      <c r="C8" s="6" t="s">
        <v>162</v>
      </c>
      <c r="D8" s="6"/>
      <c r="E8" s="6" t="s">
        <v>163</v>
      </c>
      <c r="F8" s="7" t="str">
        <f>TEXT("6155635641154515946","0")</f>
        <v>6155635641154515946</v>
      </c>
    </row>
    <row r="9">
      <c r="A9" s="4">
        <v>45705.40006944445</v>
      </c>
      <c r="B9" s="11">
        <v>45706.0</v>
      </c>
      <c r="C9" s="6" t="s">
        <v>164</v>
      </c>
      <c r="D9" s="6"/>
      <c r="E9" s="6" t="s">
        <v>165</v>
      </c>
      <c r="F9" s="7" t="str">
        <f>TEXT("6155653661158220305","0")</f>
        <v>6155653661158220305</v>
      </c>
    </row>
    <row r="10">
      <c r="A10" s="4">
        <v>45705.40828703704</v>
      </c>
      <c r="B10" s="11">
        <v>45706.0</v>
      </c>
      <c r="C10" s="6" t="s">
        <v>166</v>
      </c>
      <c r="D10" s="6"/>
      <c r="E10" s="6" t="s">
        <v>167</v>
      </c>
      <c r="F10" s="7" t="str">
        <f>TEXT("6155660761153325743","0")</f>
        <v>6155660761153325743</v>
      </c>
    </row>
    <row r="11">
      <c r="A11" s="4">
        <v>45705.417662037034</v>
      </c>
      <c r="B11" s="11">
        <v>45706.0</v>
      </c>
      <c r="C11" s="6" t="s">
        <v>168</v>
      </c>
      <c r="D11" s="6"/>
      <c r="E11" s="6" t="s">
        <v>169</v>
      </c>
      <c r="F11" s="7" t="str">
        <f>TEXT("6155668861152768040","0")</f>
        <v>6155668861152768040</v>
      </c>
    </row>
    <row r="12">
      <c r="A12" s="4">
        <v>45705.418171296296</v>
      </c>
      <c r="B12" s="11">
        <v>45706.0</v>
      </c>
      <c r="C12" s="6" t="s">
        <v>170</v>
      </c>
      <c r="D12" s="6"/>
      <c r="E12" s="6" t="s">
        <v>171</v>
      </c>
      <c r="F12" s="7" t="str">
        <f>TEXT("6155669301153608070","0")</f>
        <v>6155669301153608070</v>
      </c>
    </row>
    <row r="13">
      <c r="A13" s="4">
        <v>45705.42072916667</v>
      </c>
      <c r="B13" s="11">
        <v>45708.0</v>
      </c>
      <c r="C13" s="6" t="s">
        <v>172</v>
      </c>
      <c r="D13" s="6"/>
      <c r="E13" s="6" t="s">
        <v>173</v>
      </c>
      <c r="F13" s="7" t="str">
        <f>TEXT("6155671511157412430","0")</f>
        <v>6155671511157412430</v>
      </c>
    </row>
    <row r="14">
      <c r="A14" s="4">
        <v>45705.44123842593</v>
      </c>
      <c r="B14" s="11">
        <v>45706.0</v>
      </c>
      <c r="C14" s="6" t="s">
        <v>174</v>
      </c>
      <c r="D14" s="6"/>
      <c r="E14" s="6" t="s">
        <v>175</v>
      </c>
      <c r="F14" s="7" t="str">
        <f>TEXT("6155689231156865082","0")</f>
        <v>6155689231156865082</v>
      </c>
    </row>
    <row r="15">
      <c r="A15" s="4">
        <v>45705.47114583333</v>
      </c>
      <c r="B15" s="11">
        <v>45706.0</v>
      </c>
      <c r="C15" s="6" t="s">
        <v>174</v>
      </c>
      <c r="D15" s="6"/>
      <c r="E15" s="6" t="s">
        <v>176</v>
      </c>
      <c r="F15" s="7" t="str">
        <f>TEXT("6155715071155688349","0")</f>
        <v>6155715071155688349</v>
      </c>
    </row>
    <row r="16">
      <c r="A16" s="4">
        <v>45705.48069444444</v>
      </c>
      <c r="B16" s="11">
        <v>45706.0</v>
      </c>
      <c r="C16" s="6" t="s">
        <v>177</v>
      </c>
      <c r="D16" s="6" t="s">
        <v>178</v>
      </c>
      <c r="E16" s="6" t="s">
        <v>179</v>
      </c>
      <c r="F16" s="7" t="str">
        <f>TEXT("6155723321159896867","0")</f>
        <v>6155723321159896867</v>
      </c>
    </row>
    <row r="17">
      <c r="A17" s="4">
        <v>45705.48342592592</v>
      </c>
      <c r="B17" s="11">
        <v>45706.0</v>
      </c>
      <c r="C17" s="6" t="s">
        <v>180</v>
      </c>
      <c r="D17" s="6"/>
      <c r="E17" s="6" t="s">
        <v>181</v>
      </c>
      <c r="F17" s="7" t="str">
        <f>TEXT("6155725681159788287","0")</f>
        <v>6155725681159788287</v>
      </c>
    </row>
    <row r="18">
      <c r="A18" s="4">
        <v>45705.48571759259</v>
      </c>
      <c r="B18" s="11">
        <v>45706.0</v>
      </c>
      <c r="C18" s="6" t="s">
        <v>182</v>
      </c>
      <c r="D18" s="6" t="s">
        <v>183</v>
      </c>
      <c r="E18" s="6" t="s">
        <v>184</v>
      </c>
      <c r="F18" s="7" t="str">
        <f>TEXT("6155727661156671083","0")</f>
        <v>6155727661156671083</v>
      </c>
    </row>
    <row r="19">
      <c r="A19" s="4">
        <v>45705.49414351852</v>
      </c>
      <c r="B19" s="11">
        <v>45709.0</v>
      </c>
      <c r="C19" s="6" t="s">
        <v>185</v>
      </c>
      <c r="D19" s="6"/>
      <c r="E19" s="6" t="s">
        <v>186</v>
      </c>
      <c r="F19" s="7" t="str">
        <f>TEXT("6155734941155761135","0")</f>
        <v>6155734941155761135</v>
      </c>
    </row>
    <row r="20">
      <c r="A20" s="4">
        <v>45705.529641203706</v>
      </c>
      <c r="B20" s="11">
        <v>45706.0</v>
      </c>
      <c r="C20" s="6" t="s">
        <v>187</v>
      </c>
      <c r="D20" s="6"/>
      <c r="E20" s="6" t="s">
        <v>188</v>
      </c>
      <c r="F20" s="7" t="str">
        <f>TEXT("6155765611152741985","0")</f>
        <v>6155765611152741985</v>
      </c>
    </row>
    <row r="21">
      <c r="A21" s="4">
        <v>45705.529861111114</v>
      </c>
      <c r="B21" s="11">
        <v>45706.0</v>
      </c>
      <c r="C21" s="6" t="s">
        <v>189</v>
      </c>
      <c r="D21" s="6" t="s">
        <v>190</v>
      </c>
      <c r="E21" s="6" t="s">
        <v>191</v>
      </c>
      <c r="F21" s="7" t="str">
        <f>TEXT("6155765801158354655","0")</f>
        <v>6155765801158354655</v>
      </c>
    </row>
    <row r="22">
      <c r="A22" s="4">
        <v>45705.642858796295</v>
      </c>
      <c r="B22" s="11">
        <v>45706.0</v>
      </c>
      <c r="C22" s="6" t="s">
        <v>192</v>
      </c>
      <c r="D22" s="6" t="s">
        <v>193</v>
      </c>
      <c r="E22" s="6" t="s">
        <v>171</v>
      </c>
      <c r="F22" s="7" t="str">
        <f>TEXT("6155863431151482523","0")</f>
        <v>6155863431151482523</v>
      </c>
    </row>
    <row r="23">
      <c r="A23" s="4">
        <v>45705.64328703703</v>
      </c>
      <c r="B23" s="11">
        <v>45706.0</v>
      </c>
      <c r="C23" s="6" t="s">
        <v>194</v>
      </c>
      <c r="D23" s="6" t="s">
        <v>195</v>
      </c>
      <c r="E23" s="6" t="s">
        <v>196</v>
      </c>
      <c r="F23" s="7" t="str">
        <f>TEXT("6155863801156981061","0")</f>
        <v>6155863801156981061</v>
      </c>
    </row>
    <row r="24">
      <c r="A24" s="4">
        <v>45706.36085648148</v>
      </c>
      <c r="B24" s="11">
        <v>45708.0</v>
      </c>
      <c r="C24" s="6" t="s">
        <v>192</v>
      </c>
      <c r="D24" s="6" t="s">
        <v>193</v>
      </c>
      <c r="E24" s="6" t="s">
        <v>197</v>
      </c>
      <c r="F24" s="7" t="str">
        <f>TEXT("6156483781159059464","0")</f>
        <v>6156483781159059464</v>
      </c>
    </row>
    <row r="25">
      <c r="A25" s="4">
        <v>45706.36240740741</v>
      </c>
      <c r="B25" s="11">
        <v>45707.0</v>
      </c>
      <c r="C25" s="6" t="s">
        <v>198</v>
      </c>
      <c r="D25" s="6" t="s">
        <v>199</v>
      </c>
      <c r="E25" s="6" t="s">
        <v>200</v>
      </c>
      <c r="F25" s="7" t="str">
        <f>TEXT("6156485121154223023","0")</f>
        <v>6156485121154223023</v>
      </c>
    </row>
    <row r="26">
      <c r="A26" s="4">
        <v>45706.36513888889</v>
      </c>
      <c r="B26" s="11">
        <v>45708.0</v>
      </c>
      <c r="C26" s="6" t="s">
        <v>168</v>
      </c>
      <c r="D26" s="6"/>
      <c r="E26" s="6" t="s">
        <v>201</v>
      </c>
      <c r="F26" s="7" t="str">
        <f>TEXT("6156487481153912630","0")</f>
        <v>6156487481153912630</v>
      </c>
    </row>
    <row r="27">
      <c r="A27" s="4">
        <v>45706.36704861111</v>
      </c>
      <c r="B27" s="11">
        <v>45708.0</v>
      </c>
      <c r="C27" s="6" t="s">
        <v>170</v>
      </c>
      <c r="D27" s="6"/>
      <c r="E27" s="6" t="s">
        <v>202</v>
      </c>
      <c r="F27" s="7" t="str">
        <f>TEXT("6156489131154034616","0")</f>
        <v>6156489131154034616</v>
      </c>
    </row>
    <row r="28">
      <c r="A28" s="4">
        <v>45706.36724537037</v>
      </c>
      <c r="B28" s="11">
        <v>45707.0</v>
      </c>
      <c r="C28" s="6" t="s">
        <v>203</v>
      </c>
      <c r="D28" s="6" t="s">
        <v>204</v>
      </c>
      <c r="E28" s="6" t="s">
        <v>205</v>
      </c>
      <c r="F28" s="7" t="str">
        <f>TEXT("6156489301156345763","0")</f>
        <v>6156489301156345763</v>
      </c>
    </row>
    <row r="29">
      <c r="A29" s="4">
        <v>45706.36790509259</v>
      </c>
      <c r="B29" s="11">
        <v>45708.0</v>
      </c>
      <c r="C29" s="6" t="s">
        <v>155</v>
      </c>
      <c r="D29" s="6" t="s">
        <v>156</v>
      </c>
      <c r="E29" s="6" t="s">
        <v>206</v>
      </c>
      <c r="F29" s="7" t="str">
        <f>TEXT("6156489871158229772","0")</f>
        <v>6156489871158229772</v>
      </c>
    </row>
    <row r="30">
      <c r="A30" s="4">
        <v>45706.368113425924</v>
      </c>
      <c r="B30" s="11">
        <v>45708.0</v>
      </c>
      <c r="C30" s="6" t="s">
        <v>207</v>
      </c>
      <c r="D30" s="6"/>
      <c r="E30" s="6" t="s">
        <v>208</v>
      </c>
      <c r="F30" s="7" t="str">
        <f>TEXT("6156490051157739393","0")</f>
        <v>6156490051157739393</v>
      </c>
    </row>
    <row r="31">
      <c r="A31" s="4">
        <v>45706.37159722222</v>
      </c>
      <c r="B31" s="11">
        <v>45708.0</v>
      </c>
      <c r="C31" s="6" t="s">
        <v>209</v>
      </c>
      <c r="D31" s="6"/>
      <c r="E31" s="6" t="s">
        <v>210</v>
      </c>
      <c r="F31" s="7" t="str">
        <f>TEXT("6156493061156392321","0")</f>
        <v>6156493061156392321</v>
      </c>
    </row>
    <row r="32">
      <c r="A32" s="4">
        <v>45706.37173611111</v>
      </c>
      <c r="B32" s="11">
        <v>45707.0</v>
      </c>
      <c r="C32" s="6" t="s">
        <v>211</v>
      </c>
      <c r="D32" s="6" t="s">
        <v>212</v>
      </c>
      <c r="E32" s="6" t="s">
        <v>213</v>
      </c>
      <c r="F32" s="7" t="str">
        <f>TEXT("6156493181157989129","0")</f>
        <v>6156493181157989129</v>
      </c>
    </row>
    <row r="33">
      <c r="A33" s="4">
        <v>45706.38313657408</v>
      </c>
      <c r="B33" s="11">
        <v>45707.0</v>
      </c>
      <c r="C33" s="6" t="s">
        <v>214</v>
      </c>
      <c r="D33" s="6" t="s">
        <v>215</v>
      </c>
      <c r="E33" s="6" t="s">
        <v>216</v>
      </c>
      <c r="F33" s="7" t="str">
        <f>TEXT("6156503031156138123","0")</f>
        <v>6156503031156138123</v>
      </c>
    </row>
    <row r="34">
      <c r="A34" s="4">
        <v>45706.426724537036</v>
      </c>
      <c r="B34" s="11">
        <v>45708.0</v>
      </c>
      <c r="C34" s="6" t="s">
        <v>166</v>
      </c>
      <c r="D34" s="6"/>
      <c r="E34" s="6" t="s">
        <v>171</v>
      </c>
      <c r="F34" s="7" t="str">
        <f>TEXT("6156540691157925318","0")</f>
        <v>6156540691157925318</v>
      </c>
    </row>
    <row r="35">
      <c r="A35" s="4">
        <v>45706.44943287037</v>
      </c>
      <c r="B35" s="11">
        <v>45708.0</v>
      </c>
      <c r="C35" s="6" t="s">
        <v>158</v>
      </c>
      <c r="D35" s="6"/>
      <c r="E35" s="6" t="s">
        <v>217</v>
      </c>
      <c r="F35" s="7" t="str">
        <f>TEXT("6156560311154493729","0")</f>
        <v>6156560311154493729</v>
      </c>
    </row>
    <row r="36">
      <c r="A36" s="4">
        <v>45707.3640625</v>
      </c>
      <c r="B36" s="11">
        <v>45708.0</v>
      </c>
      <c r="C36" s="6" t="s">
        <v>189</v>
      </c>
      <c r="D36" s="6" t="s">
        <v>190</v>
      </c>
      <c r="E36" s="6" t="s">
        <v>218</v>
      </c>
      <c r="F36" s="7" t="str">
        <f>TEXT("6157350551155956038","0")</f>
        <v>6157350551155956038</v>
      </c>
    </row>
    <row r="37">
      <c r="A37" s="4">
        <v>45707.389074074075</v>
      </c>
      <c r="B37" s="11">
        <v>45708.0</v>
      </c>
      <c r="C37" s="6" t="s">
        <v>182</v>
      </c>
      <c r="D37" s="6" t="s">
        <v>183</v>
      </c>
      <c r="E37" s="6" t="s">
        <v>219</v>
      </c>
      <c r="F37" s="7" t="str">
        <f>TEXT("6157372161157845384","0")</f>
        <v>6157372161157845384</v>
      </c>
    </row>
    <row r="38">
      <c r="A38" s="4">
        <v>45708.386400462965</v>
      </c>
      <c r="B38" s="11">
        <v>45709.0</v>
      </c>
      <c r="C38" s="6" t="s">
        <v>198</v>
      </c>
      <c r="D38" s="6" t="s">
        <v>199</v>
      </c>
      <c r="E38" s="6" t="s">
        <v>200</v>
      </c>
      <c r="F38" s="7" t="str">
        <f>TEXT("6158233851158886247","0")</f>
        <v>6158233851158886247</v>
      </c>
    </row>
    <row r="39">
      <c r="A39" s="4">
        <v>45708.444502314815</v>
      </c>
      <c r="B39" s="11">
        <v>45709.0</v>
      </c>
      <c r="C39" s="6" t="s">
        <v>220</v>
      </c>
      <c r="D39" s="6"/>
      <c r="E39" s="6" t="s">
        <v>221</v>
      </c>
      <c r="F39" s="7" t="str">
        <f>TEXT("6158284051156142646","0")</f>
        <v>6158284051156142646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37.29"/>
    <col customWidth="1" min="4" max="4" width="24.71"/>
    <col customWidth="1" min="5" max="5" width="111.29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45702.451585648145</v>
      </c>
      <c r="B2" s="5" t="s">
        <v>118</v>
      </c>
      <c r="C2" s="6" t="s">
        <v>222</v>
      </c>
      <c r="E2" s="6" t="s">
        <v>223</v>
      </c>
      <c r="F2" s="7" t="str">
        <f>TEXT("6153106175122198613","0")</f>
        <v>6153106175122198613</v>
      </c>
    </row>
    <row r="3">
      <c r="A3" s="4">
        <v>45702.491574074076</v>
      </c>
      <c r="B3" s="5" t="s">
        <v>90</v>
      </c>
      <c r="C3" s="6" t="s">
        <v>224</v>
      </c>
      <c r="E3" s="6" t="s">
        <v>225</v>
      </c>
      <c r="F3" s="7" t="str">
        <f>TEXT("6153140723488607888","0")</f>
        <v>6153140723488607888</v>
      </c>
    </row>
    <row r="4">
      <c r="A4" s="4">
        <v>45702.54561342593</v>
      </c>
      <c r="B4" s="5" t="s">
        <v>118</v>
      </c>
      <c r="C4" s="6" t="s">
        <v>224</v>
      </c>
      <c r="E4" s="6" t="s">
        <v>226</v>
      </c>
      <c r="F4" s="7" t="str">
        <f>TEXT("6153187413487838540","0")</f>
        <v>6153187413487838540</v>
      </c>
    </row>
    <row r="5">
      <c r="A5" s="4">
        <v>45702.54704861111</v>
      </c>
      <c r="B5" s="5" t="s">
        <v>90</v>
      </c>
      <c r="C5" s="6" t="s">
        <v>227</v>
      </c>
      <c r="E5" s="6" t="s">
        <v>228</v>
      </c>
      <c r="F5" s="7" t="str">
        <f>TEXT("6153188656915368279","0")</f>
        <v>6153188656915368279</v>
      </c>
    </row>
    <row r="6">
      <c r="A6" s="4">
        <v>45702.558391203704</v>
      </c>
      <c r="B6" s="5" t="s">
        <v>90</v>
      </c>
      <c r="C6" s="6" t="s">
        <v>229</v>
      </c>
      <c r="E6" s="6" t="s">
        <v>230</v>
      </c>
      <c r="F6" s="7" t="str">
        <f>TEXT("6153198456917698225","0")</f>
        <v>6153198456917698225</v>
      </c>
    </row>
    <row r="7">
      <c r="A7" s="4">
        <v>45702.564780092594</v>
      </c>
      <c r="B7" s="5" t="s">
        <v>90</v>
      </c>
      <c r="C7" s="6" t="s">
        <v>231</v>
      </c>
      <c r="E7" s="6" t="s">
        <v>232</v>
      </c>
      <c r="F7" s="7" t="str">
        <f>TEXT("6153203974648262892","0")</f>
        <v>6153203974648262892</v>
      </c>
    </row>
    <row r="8">
      <c r="A8" s="4">
        <v>45702.565474537034</v>
      </c>
      <c r="B8" s="5" t="s">
        <v>118</v>
      </c>
      <c r="C8" s="6" t="s">
        <v>231</v>
      </c>
      <c r="E8" s="6" t="s">
        <v>233</v>
      </c>
      <c r="F8" s="7" t="str">
        <f>TEXT("6153204574642274241","0")</f>
        <v>6153204574642274241</v>
      </c>
    </row>
    <row r="9">
      <c r="A9" s="4">
        <v>45702.565729166665</v>
      </c>
      <c r="B9" s="5" t="s">
        <v>90</v>
      </c>
      <c r="C9" s="6" t="s">
        <v>234</v>
      </c>
      <c r="E9" s="6" t="s">
        <v>235</v>
      </c>
      <c r="F9" s="7" t="str">
        <f>TEXT("6153204793513922927","0")</f>
        <v>6153204793513922927</v>
      </c>
    </row>
    <row r="10">
      <c r="A10" s="4">
        <v>45702.57162037037</v>
      </c>
      <c r="B10" s="5" t="s">
        <v>118</v>
      </c>
      <c r="C10" s="6" t="s">
        <v>227</v>
      </c>
      <c r="E10" s="6" t="s">
        <v>236</v>
      </c>
      <c r="F10" s="7" t="str">
        <f>TEXT("6153209886911108084","0")</f>
        <v>6153209886911108084</v>
      </c>
    </row>
    <row r="11">
      <c r="A11" s="4">
        <v>45702.61835648148</v>
      </c>
      <c r="B11" s="5" t="s">
        <v>90</v>
      </c>
      <c r="C11" s="6" t="s">
        <v>237</v>
      </c>
      <c r="E11" s="6" t="s">
        <v>238</v>
      </c>
      <c r="F11" s="7" t="str">
        <f>TEXT("6153250261696722986","0")</f>
        <v>6153250261696722986</v>
      </c>
    </row>
    <row r="12">
      <c r="A12" s="4">
        <v>45702.61960648148</v>
      </c>
      <c r="B12" s="5" t="s">
        <v>118</v>
      </c>
      <c r="C12" s="6" t="s">
        <v>237</v>
      </c>
      <c r="E12" s="6" t="s">
        <v>239</v>
      </c>
      <c r="F12" s="7" t="str">
        <f>TEXT("6153251341691402124","0")</f>
        <v>6153251341691402124</v>
      </c>
    </row>
    <row r="13">
      <c r="A13" s="4">
        <v>45702.62068287037</v>
      </c>
      <c r="B13" s="5" t="s">
        <v>118</v>
      </c>
      <c r="C13" s="6" t="s">
        <v>229</v>
      </c>
      <c r="E13" s="6" t="s">
        <v>240</v>
      </c>
      <c r="F13" s="7" t="str">
        <f>TEXT("6153252276918514052","0")</f>
        <v>6153252276918514052</v>
      </c>
    </row>
    <row r="14">
      <c r="A14" s="4">
        <v>45702.62396990741</v>
      </c>
      <c r="B14" s="5" t="s">
        <v>90</v>
      </c>
      <c r="C14" s="6" t="s">
        <v>241</v>
      </c>
      <c r="E14" s="6" t="s">
        <v>242</v>
      </c>
      <c r="F14" s="7" t="str">
        <f>TEXT("6153255119888022059","0")</f>
        <v>6153255119888022059</v>
      </c>
    </row>
    <row r="15">
      <c r="A15" s="4">
        <v>45702.626076388886</v>
      </c>
      <c r="B15" s="5" t="s">
        <v>118</v>
      </c>
      <c r="C15" s="6" t="s">
        <v>241</v>
      </c>
      <c r="E15" s="6" t="s">
        <v>243</v>
      </c>
      <c r="F15" s="7" t="str">
        <f>TEXT("6153256939883155077","0")</f>
        <v>6153256939883155077</v>
      </c>
    </row>
    <row r="16">
      <c r="A16" s="4">
        <v>45702.71104166667</v>
      </c>
      <c r="B16" s="5" t="s">
        <v>90</v>
      </c>
      <c r="C16" s="6" t="s">
        <v>234</v>
      </c>
      <c r="E16" s="6" t="s">
        <v>244</v>
      </c>
      <c r="F16" s="7" t="str">
        <f>TEXT("6153330344526875304","0")</f>
        <v>6153330344526875304</v>
      </c>
    </row>
    <row r="17">
      <c r="A17" s="4">
        <v>45705.518055555556</v>
      </c>
      <c r="B17" s="5" t="s">
        <v>16</v>
      </c>
      <c r="C17" s="6" t="s">
        <v>234</v>
      </c>
      <c r="E17" s="6" t="s">
        <v>245</v>
      </c>
      <c r="F17" s="7" t="str">
        <f>TEXT("6155755604116025632","0")</f>
        <v>6155755604116025632</v>
      </c>
    </row>
    <row r="18">
      <c r="A18" s="4">
        <v>45705.532638888886</v>
      </c>
      <c r="B18" s="5" t="s">
        <v>16</v>
      </c>
      <c r="C18" s="6" t="s">
        <v>227</v>
      </c>
      <c r="E18" s="6" t="s">
        <v>246</v>
      </c>
      <c r="F18" s="7" t="str">
        <f>TEXT("6155768200611705239","0")</f>
        <v>6155768200611705239</v>
      </c>
    </row>
    <row r="19">
      <c r="A19" s="4">
        <v>45705.60533564815</v>
      </c>
      <c r="B19" s="5" t="s">
        <v>16</v>
      </c>
      <c r="C19" s="6" t="s">
        <v>241</v>
      </c>
      <c r="E19" s="6" t="s">
        <v>247</v>
      </c>
      <c r="F19" s="7" t="str">
        <f>TEXT("6155831016897395342","0")</f>
        <v>6155831016897395342</v>
      </c>
    </row>
    <row r="20">
      <c r="A20" s="4">
        <v>45705.62496527778</v>
      </c>
      <c r="B20" s="5" t="s">
        <v>16</v>
      </c>
      <c r="C20" s="6" t="s">
        <v>237</v>
      </c>
      <c r="E20" s="6" t="s">
        <v>248</v>
      </c>
      <c r="F20" s="7" t="str">
        <f>TEXT("6155847975351423270","0")</f>
        <v>6155847975351423270</v>
      </c>
    </row>
    <row r="21">
      <c r="A21" s="4">
        <v>45705.642372685186</v>
      </c>
      <c r="B21" s="5" t="s">
        <v>16</v>
      </c>
      <c r="C21" s="6" t="s">
        <v>231</v>
      </c>
      <c r="E21" s="6" t="s">
        <v>249</v>
      </c>
      <c r="F21" s="7" t="str">
        <f>TEXT("6155863018949627835","0")</f>
        <v>6155863018949627835</v>
      </c>
    </row>
    <row r="22">
      <c r="A22" s="4">
        <v>45705.673171296294</v>
      </c>
      <c r="B22" s="5" t="s">
        <v>16</v>
      </c>
      <c r="C22" s="6" t="s">
        <v>224</v>
      </c>
      <c r="E22" s="6" t="s">
        <v>250</v>
      </c>
      <c r="F22" s="7" t="str">
        <f>TEXT("6155889623482222614","0")</f>
        <v>6155889623482222614</v>
      </c>
    </row>
    <row r="23">
      <c r="A23" s="4">
        <v>45706.468043981484</v>
      </c>
      <c r="B23" s="5" t="s">
        <v>9</v>
      </c>
      <c r="C23" s="6" t="s">
        <v>222</v>
      </c>
      <c r="E23" s="6" t="s">
        <v>251</v>
      </c>
      <c r="F23" s="7" t="str">
        <f>TEXT("6156576392685409159","0")</f>
        <v>6156576392685409159</v>
      </c>
    </row>
    <row r="24">
      <c r="A24" s="4">
        <v>45706.591261574074</v>
      </c>
      <c r="B24" s="5" t="s">
        <v>9</v>
      </c>
      <c r="C24" s="6" t="s">
        <v>234</v>
      </c>
      <c r="E24" s="6" t="s">
        <v>252</v>
      </c>
      <c r="F24" s="7" t="str">
        <f>TEXT("6156682859512009623","0")</f>
        <v>6156682859512009623</v>
      </c>
    </row>
    <row r="25">
      <c r="A25" s="4">
        <v>45706.59945601852</v>
      </c>
      <c r="B25" s="5" t="s">
        <v>9</v>
      </c>
      <c r="C25" s="6" t="s">
        <v>231</v>
      </c>
      <c r="E25" s="6" t="s">
        <v>253</v>
      </c>
      <c r="F25" s="7" t="str">
        <f>TEXT("6156689933745481761","0")</f>
        <v>6156689933745481761</v>
      </c>
    </row>
    <row r="26">
      <c r="A26" s="4">
        <v>45706.65326388889</v>
      </c>
      <c r="B26" s="5" t="s">
        <v>9</v>
      </c>
      <c r="C26" s="6" t="s">
        <v>224</v>
      </c>
      <c r="E26" s="6" t="s">
        <v>254</v>
      </c>
      <c r="F26" s="7" t="str">
        <f>TEXT("6156736426416972483","0")</f>
        <v>6156736426416972483</v>
      </c>
    </row>
    <row r="27">
      <c r="A27" s="4">
        <v>45706.71517361111</v>
      </c>
      <c r="B27" s="5" t="s">
        <v>9</v>
      </c>
      <c r="C27" s="6" t="s">
        <v>229</v>
      </c>
      <c r="E27" s="6" t="s">
        <v>255</v>
      </c>
      <c r="F27" s="7" t="str">
        <f>TEXT("6156789917916460861","0")</f>
        <v>6156789917916460861</v>
      </c>
    </row>
    <row r="28">
      <c r="A28" s="4">
        <v>45706.81964120371</v>
      </c>
      <c r="B28" s="5" t="s">
        <v>9</v>
      </c>
      <c r="C28" s="6" t="s">
        <v>231</v>
      </c>
      <c r="E28" s="6" t="s">
        <v>256</v>
      </c>
      <c r="F28" s="7" t="str">
        <f>TEXT("6156880173746860606","0")</f>
        <v>6156880173746860606</v>
      </c>
    </row>
    <row r="29">
      <c r="A29" s="4">
        <v>45707.568703703706</v>
      </c>
      <c r="B29" s="5" t="s">
        <v>21</v>
      </c>
      <c r="C29" s="6" t="s">
        <v>222</v>
      </c>
      <c r="E29" s="6" t="s">
        <v>257</v>
      </c>
      <c r="F29" s="7" t="str">
        <f>TEXT("6157527362683115713","0")</f>
        <v>6157527362683115713</v>
      </c>
    </row>
    <row r="30">
      <c r="A30" s="4">
        <v>45707.58888888889</v>
      </c>
      <c r="B30" s="5" t="s">
        <v>21</v>
      </c>
      <c r="C30" s="6" t="s">
        <v>237</v>
      </c>
      <c r="E30" s="6" t="s">
        <v>258</v>
      </c>
      <c r="F30" s="7" t="str">
        <f>TEXT("6157544809514063824","0")</f>
        <v>6157544809514063824</v>
      </c>
    </row>
    <row r="31">
      <c r="A31" s="4">
        <v>45707.88009259259</v>
      </c>
      <c r="B31" s="5" t="s">
        <v>21</v>
      </c>
      <c r="C31" s="6" t="s">
        <v>237</v>
      </c>
      <c r="E31" s="6" t="s">
        <v>259</v>
      </c>
      <c r="F31" s="7" t="str">
        <f>TEXT("6157796405486464607","0")</f>
        <v>6157796405486464607</v>
      </c>
    </row>
    <row r="32">
      <c r="A32" s="4">
        <v>45708.569027777776</v>
      </c>
      <c r="B32" s="5" t="s">
        <v>12</v>
      </c>
      <c r="C32" s="6" t="s">
        <v>234</v>
      </c>
      <c r="E32" s="6" t="s">
        <v>260</v>
      </c>
      <c r="F32" s="7" t="str">
        <f>TEXT("6158391641816460385","0")</f>
        <v>6158391641816460385</v>
      </c>
    </row>
    <row r="33">
      <c r="A33" s="4">
        <v>45708.588009259256</v>
      </c>
      <c r="B33" s="5" t="s">
        <v>12</v>
      </c>
      <c r="C33" s="6" t="s">
        <v>241</v>
      </c>
      <c r="E33" s="6" t="s">
        <v>261</v>
      </c>
      <c r="F33" s="7" t="str">
        <f>TEXT("6158408040227303204","0")</f>
        <v>6158408040227303204</v>
      </c>
    </row>
    <row r="34">
      <c r="A34" s="4">
        <v>45708.608622685184</v>
      </c>
      <c r="B34" s="5" t="s">
        <v>12</v>
      </c>
      <c r="C34" s="6" t="s">
        <v>224</v>
      </c>
      <c r="E34" s="6" t="s">
        <v>262</v>
      </c>
      <c r="F34" s="7" t="str">
        <f>TEXT("6158425858419703222","0")</f>
        <v>6158425858419703222</v>
      </c>
    </row>
    <row r="35">
      <c r="A35" s="4">
        <v>45708.60971064815</v>
      </c>
      <c r="B35" s="5" t="s">
        <v>12</v>
      </c>
      <c r="C35" s="6" t="s">
        <v>229</v>
      </c>
      <c r="E35" s="6" t="s">
        <v>263</v>
      </c>
      <c r="F35" s="7" t="str">
        <f>TEXT("6158426793818417120","0")</f>
        <v>6158426793818417120</v>
      </c>
    </row>
    <row r="36">
      <c r="A36" s="4">
        <v>45708.61188657407</v>
      </c>
      <c r="B36" s="5" t="s">
        <v>12</v>
      </c>
      <c r="C36" s="6" t="s">
        <v>231</v>
      </c>
      <c r="E36" s="6" t="s">
        <v>264</v>
      </c>
      <c r="F36" s="7" t="str">
        <f>TEXT("6158428679977844758","0")</f>
        <v>6158428679977844758</v>
      </c>
    </row>
    <row r="37">
      <c r="A37" s="4">
        <v>45708.89368055556</v>
      </c>
      <c r="B37" s="5" t="s">
        <v>265</v>
      </c>
      <c r="C37" s="6" t="s">
        <v>227</v>
      </c>
      <c r="D37" s="6" t="s">
        <v>266</v>
      </c>
      <c r="E37" s="6" t="s">
        <v>267</v>
      </c>
      <c r="F37" s="7" t="str">
        <f>TEXT("6158672146294784038","0")</f>
        <v>6158672146294784038</v>
      </c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  <row r="7835">
      <c r="B7835" s="3"/>
    </row>
    <row r="7836">
      <c r="B7836" s="3"/>
    </row>
    <row r="7837">
      <c r="B7837" s="3"/>
    </row>
    <row r="7838">
      <c r="B7838" s="3"/>
    </row>
    <row r="7839">
      <c r="B7839" s="3"/>
    </row>
    <row r="7840">
      <c r="B7840" s="3"/>
    </row>
    <row r="7841">
      <c r="B7841" s="3"/>
    </row>
    <row r="7842">
      <c r="B7842" s="3"/>
    </row>
    <row r="7843">
      <c r="B7843" s="3"/>
    </row>
    <row r="7844">
      <c r="B7844" s="3"/>
    </row>
    <row r="7845">
      <c r="B7845" s="3"/>
    </row>
    <row r="7846">
      <c r="B7846" s="3"/>
    </row>
    <row r="7847">
      <c r="B7847" s="3"/>
    </row>
    <row r="7848">
      <c r="B7848" s="3"/>
    </row>
    <row r="7849">
      <c r="B7849" s="3"/>
    </row>
    <row r="7850">
      <c r="B7850" s="3"/>
    </row>
    <row r="7851">
      <c r="B7851" s="3"/>
    </row>
    <row r="7852">
      <c r="B7852" s="3"/>
    </row>
    <row r="7853">
      <c r="B7853" s="3"/>
    </row>
    <row r="7854">
      <c r="B7854" s="3"/>
    </row>
    <row r="7855">
      <c r="B7855" s="3"/>
    </row>
    <row r="7856">
      <c r="B7856" s="3"/>
    </row>
    <row r="7857">
      <c r="B7857" s="3"/>
    </row>
    <row r="7858">
      <c r="B7858" s="3"/>
    </row>
    <row r="7859">
      <c r="B7859" s="3"/>
    </row>
    <row r="7860">
      <c r="B7860" s="3"/>
    </row>
    <row r="7861">
      <c r="B7861" s="3"/>
    </row>
    <row r="7862">
      <c r="B7862" s="3"/>
    </row>
    <row r="7863">
      <c r="B7863" s="3"/>
    </row>
    <row r="7864">
      <c r="B7864" s="3"/>
    </row>
    <row r="7865">
      <c r="B7865" s="3"/>
    </row>
    <row r="7866">
      <c r="B7866" s="3"/>
    </row>
    <row r="7867">
      <c r="B7867" s="3"/>
    </row>
    <row r="7868">
      <c r="B7868" s="3"/>
    </row>
    <row r="7869">
      <c r="B7869" s="3"/>
    </row>
    <row r="7870">
      <c r="B7870" s="3"/>
    </row>
    <row r="7871">
      <c r="B7871" s="3"/>
    </row>
    <row r="7872">
      <c r="B7872" s="3"/>
    </row>
    <row r="7873">
      <c r="B7873" s="3"/>
    </row>
    <row r="7874">
      <c r="B7874" s="3"/>
    </row>
    <row r="7875">
      <c r="B7875" s="3"/>
    </row>
    <row r="7876">
      <c r="B7876" s="3"/>
    </row>
    <row r="7877">
      <c r="B7877" s="3"/>
    </row>
    <row r="7878">
      <c r="B7878" s="3"/>
    </row>
    <row r="7879">
      <c r="B7879" s="3"/>
    </row>
    <row r="7880">
      <c r="B7880" s="3"/>
    </row>
    <row r="7881">
      <c r="B7881" s="3"/>
    </row>
    <row r="7882">
      <c r="B7882" s="3"/>
    </row>
    <row r="7883">
      <c r="B7883" s="3"/>
    </row>
    <row r="7884">
      <c r="B7884" s="3"/>
    </row>
    <row r="7885">
      <c r="B7885" s="3"/>
    </row>
    <row r="7886">
      <c r="B7886" s="3"/>
    </row>
    <row r="7887">
      <c r="B7887" s="3"/>
    </row>
    <row r="7888">
      <c r="B7888" s="3"/>
    </row>
    <row r="7889">
      <c r="B7889" s="3"/>
    </row>
    <row r="7890">
      <c r="B7890" s="3"/>
    </row>
    <row r="7891">
      <c r="B7891" s="3"/>
    </row>
    <row r="7892">
      <c r="B7892" s="3"/>
    </row>
    <row r="7893">
      <c r="B7893" s="3"/>
    </row>
    <row r="7894">
      <c r="B7894" s="3"/>
    </row>
    <row r="7895">
      <c r="B7895" s="3"/>
    </row>
    <row r="7896">
      <c r="B7896" s="3"/>
    </row>
    <row r="7897">
      <c r="B7897" s="3"/>
    </row>
    <row r="7898">
      <c r="B7898" s="3"/>
    </row>
    <row r="7899">
      <c r="B7899" s="3"/>
    </row>
    <row r="7900">
      <c r="B7900" s="3"/>
    </row>
    <row r="7901">
      <c r="B7901" s="3"/>
    </row>
    <row r="7902">
      <c r="B7902" s="3"/>
    </row>
    <row r="7903">
      <c r="B7903" s="3"/>
    </row>
    <row r="7904">
      <c r="B7904" s="3"/>
    </row>
    <row r="7905">
      <c r="B7905" s="3"/>
    </row>
    <row r="7906">
      <c r="B7906" s="3"/>
    </row>
    <row r="7907">
      <c r="B7907" s="3"/>
    </row>
    <row r="7908">
      <c r="B7908" s="3"/>
    </row>
    <row r="7909">
      <c r="B7909" s="3"/>
    </row>
    <row r="7910">
      <c r="B7910" s="3"/>
    </row>
    <row r="7911">
      <c r="B7911" s="3"/>
    </row>
    <row r="7912">
      <c r="B7912" s="3"/>
    </row>
    <row r="7913">
      <c r="B7913" s="3"/>
    </row>
    <row r="7914">
      <c r="B7914" s="3"/>
    </row>
    <row r="7915">
      <c r="B7915" s="3"/>
    </row>
    <row r="7916">
      <c r="B7916" s="3"/>
    </row>
    <row r="7917">
      <c r="B7917" s="3"/>
    </row>
    <row r="7918">
      <c r="B7918" s="3"/>
    </row>
    <row r="7919">
      <c r="B7919" s="3"/>
    </row>
    <row r="7920">
      <c r="B7920" s="3"/>
    </row>
    <row r="7921">
      <c r="B7921" s="3"/>
    </row>
    <row r="7922">
      <c r="B7922" s="3"/>
    </row>
    <row r="7923">
      <c r="B7923" s="3"/>
    </row>
    <row r="7924">
      <c r="B7924" s="3"/>
    </row>
    <row r="7925">
      <c r="B7925" s="3"/>
    </row>
    <row r="7926">
      <c r="B7926" s="3"/>
    </row>
    <row r="7927">
      <c r="B7927" s="3"/>
    </row>
    <row r="7928">
      <c r="B7928" s="3"/>
    </row>
    <row r="7929">
      <c r="B7929" s="3"/>
    </row>
    <row r="7930">
      <c r="B7930" s="3"/>
    </row>
    <row r="7931">
      <c r="B7931" s="3"/>
    </row>
    <row r="7932">
      <c r="B7932" s="3"/>
    </row>
    <row r="7933">
      <c r="B7933" s="3"/>
    </row>
    <row r="7934">
      <c r="B7934" s="3"/>
    </row>
    <row r="7935">
      <c r="B7935" s="3"/>
    </row>
    <row r="7936">
      <c r="B7936" s="3"/>
    </row>
    <row r="7937">
      <c r="B7937" s="3"/>
    </row>
    <row r="7938">
      <c r="B7938" s="3"/>
    </row>
    <row r="7939">
      <c r="B7939" s="3"/>
    </row>
    <row r="7940">
      <c r="B7940" s="3"/>
    </row>
    <row r="7941">
      <c r="B7941" s="3"/>
    </row>
    <row r="7942">
      <c r="B7942" s="3"/>
    </row>
    <row r="7943">
      <c r="B7943" s="3"/>
    </row>
    <row r="7944">
      <c r="B7944" s="3"/>
    </row>
    <row r="7945">
      <c r="B7945" s="3"/>
    </row>
    <row r="7946">
      <c r="B7946" s="3"/>
    </row>
    <row r="7947">
      <c r="B7947" s="3"/>
    </row>
    <row r="7948">
      <c r="B7948" s="3"/>
    </row>
    <row r="7949">
      <c r="B7949" s="3"/>
    </row>
    <row r="7950">
      <c r="B7950" s="3"/>
    </row>
    <row r="7951">
      <c r="B7951" s="3"/>
    </row>
    <row r="7952">
      <c r="B7952" s="3"/>
    </row>
    <row r="7953">
      <c r="B7953" s="3"/>
    </row>
    <row r="7954">
      <c r="B7954" s="3"/>
    </row>
    <row r="7955">
      <c r="B7955" s="3"/>
    </row>
    <row r="7956">
      <c r="B7956" s="3"/>
    </row>
    <row r="7957">
      <c r="B7957" s="3"/>
    </row>
    <row r="7958">
      <c r="B7958" s="3"/>
    </row>
    <row r="7959">
      <c r="B7959" s="3"/>
    </row>
    <row r="7960">
      <c r="B7960" s="3"/>
    </row>
    <row r="7961">
      <c r="B7961" s="3"/>
    </row>
    <row r="7962">
      <c r="B7962" s="3"/>
    </row>
    <row r="7963">
      <c r="B7963" s="3"/>
    </row>
    <row r="7964">
      <c r="B7964" s="3"/>
    </row>
    <row r="7965">
      <c r="B7965" s="3"/>
    </row>
    <row r="7966">
      <c r="B7966" s="3"/>
    </row>
    <row r="7967">
      <c r="B7967" s="3"/>
    </row>
    <row r="7968">
      <c r="B7968" s="3"/>
    </row>
    <row r="7969">
      <c r="B7969" s="3"/>
    </row>
    <row r="7970">
      <c r="B7970" s="3"/>
    </row>
    <row r="7971">
      <c r="B7971" s="3"/>
    </row>
    <row r="7972">
      <c r="B7972" s="3"/>
    </row>
    <row r="7973">
      <c r="B7973" s="3"/>
    </row>
    <row r="7974">
      <c r="B7974" s="3"/>
    </row>
    <row r="7975">
      <c r="B7975" s="3"/>
    </row>
    <row r="7976">
      <c r="B7976" s="3"/>
    </row>
    <row r="7977">
      <c r="B7977" s="3"/>
    </row>
    <row r="7978">
      <c r="B7978" s="3"/>
    </row>
    <row r="7979">
      <c r="B7979" s="3"/>
    </row>
    <row r="7980">
      <c r="B7980" s="3"/>
    </row>
    <row r="7981">
      <c r="B7981" s="3"/>
    </row>
    <row r="7982">
      <c r="B7982" s="3"/>
    </row>
    <row r="7983">
      <c r="B7983" s="3"/>
    </row>
    <row r="7984">
      <c r="B7984" s="3"/>
    </row>
    <row r="7985">
      <c r="B7985" s="3"/>
    </row>
    <row r="7986">
      <c r="B7986" s="3"/>
    </row>
    <row r="7987">
      <c r="B7987" s="3"/>
    </row>
    <row r="7988">
      <c r="B7988" s="3"/>
    </row>
    <row r="7989">
      <c r="B7989" s="3"/>
    </row>
    <row r="7990">
      <c r="B7990" s="3"/>
    </row>
    <row r="7991">
      <c r="B7991" s="3"/>
    </row>
    <row r="7992">
      <c r="B7992" s="3"/>
    </row>
    <row r="7993">
      <c r="B7993" s="3"/>
    </row>
    <row r="7994">
      <c r="B7994" s="3"/>
    </row>
    <row r="7995">
      <c r="B7995" s="3"/>
    </row>
    <row r="7996">
      <c r="B7996" s="3"/>
    </row>
    <row r="7997">
      <c r="B7997" s="3"/>
    </row>
    <row r="7998">
      <c r="B7998" s="3"/>
    </row>
    <row r="7999">
      <c r="B7999" s="3"/>
    </row>
    <row r="8000">
      <c r="B8000" s="3"/>
    </row>
    <row r="8001">
      <c r="B8001" s="3"/>
    </row>
    <row r="8002">
      <c r="B8002" s="3"/>
    </row>
    <row r="8003">
      <c r="B8003" s="3"/>
    </row>
    <row r="8004">
      <c r="B8004" s="3"/>
    </row>
    <row r="8005">
      <c r="B8005" s="3"/>
    </row>
    <row r="8006">
      <c r="B8006" s="3"/>
    </row>
    <row r="8007">
      <c r="B8007" s="3"/>
    </row>
    <row r="8008">
      <c r="B8008" s="3"/>
    </row>
    <row r="8009">
      <c r="B8009" s="3"/>
    </row>
    <row r="8010">
      <c r="B8010" s="3"/>
    </row>
    <row r="8011">
      <c r="B8011" s="3"/>
    </row>
    <row r="8012">
      <c r="B8012" s="3"/>
    </row>
    <row r="8013">
      <c r="B8013" s="3"/>
    </row>
    <row r="8014">
      <c r="B8014" s="3"/>
    </row>
    <row r="8015">
      <c r="B8015" s="3"/>
    </row>
    <row r="8016">
      <c r="B8016" s="3"/>
    </row>
    <row r="8017">
      <c r="B8017" s="3"/>
    </row>
    <row r="8018">
      <c r="B8018" s="3"/>
    </row>
    <row r="8019">
      <c r="B8019" s="3"/>
    </row>
    <row r="8020">
      <c r="B8020" s="3"/>
    </row>
    <row r="8021">
      <c r="B8021" s="3"/>
    </row>
    <row r="8022">
      <c r="B8022" s="3"/>
    </row>
    <row r="8023">
      <c r="B8023" s="3"/>
    </row>
    <row r="8024">
      <c r="B8024" s="3"/>
    </row>
    <row r="8025">
      <c r="B8025" s="3"/>
    </row>
    <row r="8026">
      <c r="B8026" s="3"/>
    </row>
    <row r="8027">
      <c r="B8027" s="3"/>
    </row>
    <row r="8028">
      <c r="B8028" s="3"/>
    </row>
    <row r="8029">
      <c r="B8029" s="3"/>
    </row>
    <row r="8030">
      <c r="B8030" s="3"/>
    </row>
    <row r="8031">
      <c r="B8031" s="3"/>
    </row>
    <row r="8032">
      <c r="B8032" s="3"/>
    </row>
    <row r="8033">
      <c r="B8033" s="3"/>
    </row>
    <row r="8034">
      <c r="B8034" s="3"/>
    </row>
    <row r="8035">
      <c r="B8035" s="3"/>
    </row>
    <row r="8036">
      <c r="B8036" s="3"/>
    </row>
    <row r="8037">
      <c r="B8037" s="3"/>
    </row>
    <row r="8038">
      <c r="B8038" s="3"/>
    </row>
    <row r="8039">
      <c r="B8039" s="3"/>
    </row>
    <row r="8040">
      <c r="B8040" s="3"/>
    </row>
    <row r="8041">
      <c r="B8041" s="3"/>
    </row>
    <row r="8042">
      <c r="B8042" s="3"/>
    </row>
    <row r="8043">
      <c r="B8043" s="3"/>
    </row>
    <row r="8044">
      <c r="B8044" s="3"/>
    </row>
    <row r="8045">
      <c r="B8045" s="3"/>
    </row>
    <row r="8046">
      <c r="B8046" s="3"/>
    </row>
    <row r="8047">
      <c r="B8047" s="3"/>
    </row>
    <row r="8048">
      <c r="B8048" s="3"/>
    </row>
    <row r="8049">
      <c r="B8049" s="3"/>
    </row>
    <row r="8050">
      <c r="B8050" s="3"/>
    </row>
    <row r="8051">
      <c r="B8051" s="3"/>
    </row>
    <row r="8052">
      <c r="B8052" s="3"/>
    </row>
    <row r="8053">
      <c r="B8053" s="3"/>
    </row>
    <row r="8054">
      <c r="B8054" s="3"/>
    </row>
    <row r="8055">
      <c r="B8055" s="3"/>
    </row>
    <row r="8056">
      <c r="B8056" s="3"/>
    </row>
    <row r="8057">
      <c r="B8057" s="3"/>
    </row>
    <row r="8058">
      <c r="B8058" s="3"/>
    </row>
    <row r="8059">
      <c r="B8059" s="3"/>
    </row>
    <row r="8060">
      <c r="B8060" s="3"/>
    </row>
    <row r="8061">
      <c r="B8061" s="3"/>
    </row>
    <row r="8062">
      <c r="B8062" s="3"/>
    </row>
    <row r="8063">
      <c r="B8063" s="3"/>
    </row>
    <row r="8064">
      <c r="B8064" s="3"/>
    </row>
    <row r="8065">
      <c r="B8065" s="3"/>
    </row>
    <row r="8066">
      <c r="B8066" s="3"/>
    </row>
    <row r="8067">
      <c r="B8067" s="3"/>
    </row>
    <row r="8068">
      <c r="B8068" s="3"/>
    </row>
    <row r="8069">
      <c r="B8069" s="3"/>
    </row>
    <row r="8070">
      <c r="B8070" s="3"/>
    </row>
    <row r="8071">
      <c r="B8071" s="3"/>
    </row>
    <row r="8072">
      <c r="B8072" s="3"/>
    </row>
    <row r="8073">
      <c r="B8073" s="3"/>
    </row>
    <row r="8074">
      <c r="B8074" s="3"/>
    </row>
    <row r="8075">
      <c r="B8075" s="3"/>
    </row>
    <row r="8076">
      <c r="B8076" s="3"/>
    </row>
    <row r="8077">
      <c r="B8077" s="3"/>
    </row>
    <row r="8078">
      <c r="B8078" s="3"/>
    </row>
    <row r="8079">
      <c r="B8079" s="3"/>
    </row>
    <row r="8080">
      <c r="B8080" s="3"/>
    </row>
    <row r="8081">
      <c r="B8081" s="3"/>
    </row>
    <row r="8082">
      <c r="B8082" s="3"/>
    </row>
    <row r="8083">
      <c r="B8083" s="3"/>
    </row>
    <row r="8084">
      <c r="B8084" s="3"/>
    </row>
    <row r="8085">
      <c r="B8085" s="3"/>
    </row>
    <row r="8086">
      <c r="B8086" s="3"/>
    </row>
    <row r="8087">
      <c r="B8087" s="3"/>
    </row>
    <row r="8088">
      <c r="B8088" s="3"/>
    </row>
    <row r="8089">
      <c r="B8089" s="3"/>
    </row>
    <row r="8090">
      <c r="B8090" s="3"/>
    </row>
    <row r="8091">
      <c r="B8091" s="3"/>
    </row>
    <row r="8092">
      <c r="B8092" s="3"/>
    </row>
    <row r="8093">
      <c r="B8093" s="3"/>
    </row>
    <row r="8094">
      <c r="B8094" s="3"/>
    </row>
    <row r="8095">
      <c r="B8095" s="3"/>
    </row>
    <row r="8096">
      <c r="B8096" s="3"/>
    </row>
    <row r="8097">
      <c r="B8097" s="3"/>
    </row>
    <row r="8098">
      <c r="B8098" s="3"/>
    </row>
    <row r="8099">
      <c r="B8099" s="3"/>
    </row>
    <row r="8100">
      <c r="B8100" s="3"/>
    </row>
    <row r="8101">
      <c r="B8101" s="3"/>
    </row>
    <row r="8102">
      <c r="B8102" s="3"/>
    </row>
    <row r="8103">
      <c r="B8103" s="3"/>
    </row>
    <row r="8104">
      <c r="B8104" s="3"/>
    </row>
    <row r="8105">
      <c r="B8105" s="3"/>
    </row>
    <row r="8106">
      <c r="B8106" s="3"/>
    </row>
    <row r="8107">
      <c r="B8107" s="3"/>
    </row>
    <row r="8108">
      <c r="B8108" s="3"/>
    </row>
    <row r="8109">
      <c r="B8109" s="3"/>
    </row>
    <row r="8110">
      <c r="B8110" s="3"/>
    </row>
    <row r="8111">
      <c r="B8111" s="3"/>
    </row>
    <row r="8112">
      <c r="B8112" s="3"/>
    </row>
    <row r="8113">
      <c r="B8113" s="3"/>
    </row>
    <row r="8114">
      <c r="B8114" s="3"/>
    </row>
    <row r="8115">
      <c r="B8115" s="3"/>
    </row>
    <row r="8116">
      <c r="B8116" s="3"/>
    </row>
    <row r="8117">
      <c r="B8117" s="3"/>
    </row>
    <row r="8118">
      <c r="B8118" s="3"/>
    </row>
    <row r="8119">
      <c r="B8119" s="3"/>
    </row>
    <row r="8120">
      <c r="B8120" s="3"/>
    </row>
    <row r="8121">
      <c r="B8121" s="3"/>
    </row>
    <row r="8122">
      <c r="B8122" s="3"/>
    </row>
    <row r="8123">
      <c r="B8123" s="3"/>
    </row>
    <row r="8124">
      <c r="B8124" s="3"/>
    </row>
    <row r="8125">
      <c r="B8125" s="3"/>
    </row>
    <row r="8126">
      <c r="B8126" s="3"/>
    </row>
    <row r="8127">
      <c r="B8127" s="3"/>
    </row>
    <row r="8128">
      <c r="B8128" s="3"/>
    </row>
    <row r="8129">
      <c r="B8129" s="3"/>
    </row>
    <row r="8130">
      <c r="B8130" s="3"/>
    </row>
    <row r="8131">
      <c r="B8131" s="3"/>
    </row>
    <row r="8132">
      <c r="B8132" s="3"/>
    </row>
    <row r="8133">
      <c r="B8133" s="3"/>
    </row>
    <row r="8134">
      <c r="B8134" s="3"/>
    </row>
    <row r="8135">
      <c r="B8135" s="3"/>
    </row>
    <row r="8136">
      <c r="B8136" s="3"/>
    </row>
    <row r="8137">
      <c r="B8137" s="3"/>
    </row>
    <row r="8138">
      <c r="B8138" s="3"/>
    </row>
    <row r="8139">
      <c r="B8139" s="3"/>
    </row>
    <row r="8140">
      <c r="B8140" s="3"/>
    </row>
    <row r="8141">
      <c r="B8141" s="3"/>
    </row>
    <row r="8142">
      <c r="B8142" s="3"/>
    </row>
    <row r="8143">
      <c r="B8143" s="3"/>
    </row>
    <row r="8144">
      <c r="B8144" s="3"/>
    </row>
    <row r="8145">
      <c r="B8145" s="3"/>
    </row>
    <row r="8146">
      <c r="B8146" s="3"/>
    </row>
    <row r="8147">
      <c r="B8147" s="3"/>
    </row>
    <row r="8148">
      <c r="B8148" s="3"/>
    </row>
    <row r="8149">
      <c r="B8149" s="3"/>
    </row>
    <row r="8150">
      <c r="B8150" s="3"/>
    </row>
    <row r="8151">
      <c r="B8151" s="3"/>
    </row>
    <row r="8152">
      <c r="B8152" s="3"/>
    </row>
    <row r="8153">
      <c r="B8153" s="3"/>
    </row>
    <row r="8154">
      <c r="B8154" s="3"/>
    </row>
    <row r="8155">
      <c r="B8155" s="3"/>
    </row>
    <row r="8156">
      <c r="B8156" s="3"/>
    </row>
    <row r="8157">
      <c r="B8157" s="3"/>
    </row>
    <row r="8158">
      <c r="B8158" s="3"/>
    </row>
    <row r="8159">
      <c r="B8159" s="3"/>
    </row>
    <row r="8160">
      <c r="B8160" s="3"/>
    </row>
    <row r="8161">
      <c r="B8161" s="3"/>
    </row>
    <row r="8162">
      <c r="B8162" s="3"/>
    </row>
    <row r="8163">
      <c r="B8163" s="3"/>
    </row>
    <row r="8164">
      <c r="B8164" s="3"/>
    </row>
    <row r="8165">
      <c r="B8165" s="3"/>
    </row>
    <row r="8166">
      <c r="B8166" s="3"/>
    </row>
    <row r="8167">
      <c r="B8167" s="3"/>
    </row>
    <row r="8168">
      <c r="B8168" s="3"/>
    </row>
    <row r="8169">
      <c r="B8169" s="3"/>
    </row>
    <row r="8170">
      <c r="B8170" s="3"/>
    </row>
    <row r="8171">
      <c r="B8171" s="3"/>
    </row>
    <row r="8172">
      <c r="B8172" s="3"/>
    </row>
    <row r="8173">
      <c r="B8173" s="3"/>
    </row>
    <row r="8174">
      <c r="B8174" s="3"/>
    </row>
    <row r="8175">
      <c r="B8175" s="3"/>
    </row>
    <row r="8176">
      <c r="B8176" s="3"/>
    </row>
    <row r="8177">
      <c r="B8177" s="3"/>
    </row>
    <row r="8178">
      <c r="B8178" s="3"/>
    </row>
    <row r="8179">
      <c r="B8179" s="3"/>
    </row>
    <row r="8180">
      <c r="B8180" s="3"/>
    </row>
    <row r="8181">
      <c r="B8181" s="3"/>
    </row>
    <row r="8182">
      <c r="B8182" s="3"/>
    </row>
    <row r="8183">
      <c r="B8183" s="3"/>
    </row>
    <row r="8184">
      <c r="B8184" s="3"/>
    </row>
    <row r="8185">
      <c r="B8185" s="3"/>
    </row>
    <row r="8186">
      <c r="B8186" s="3"/>
    </row>
    <row r="8187">
      <c r="B8187" s="3"/>
    </row>
    <row r="8188">
      <c r="B8188" s="3"/>
    </row>
    <row r="8189">
      <c r="B8189" s="3"/>
    </row>
    <row r="8190">
      <c r="B8190" s="3"/>
    </row>
    <row r="8191">
      <c r="B8191" s="3"/>
    </row>
    <row r="8192">
      <c r="B8192" s="3"/>
    </row>
    <row r="8193">
      <c r="B8193" s="3"/>
    </row>
    <row r="8194">
      <c r="B8194" s="3"/>
    </row>
    <row r="8195">
      <c r="B8195" s="3"/>
    </row>
    <row r="8196">
      <c r="B8196" s="3"/>
    </row>
    <row r="8197">
      <c r="B8197" s="3"/>
    </row>
    <row r="8198">
      <c r="B8198" s="3"/>
    </row>
    <row r="8199">
      <c r="B8199" s="3"/>
    </row>
    <row r="8200">
      <c r="B8200" s="3"/>
    </row>
    <row r="8201">
      <c r="B8201" s="3"/>
    </row>
    <row r="8202">
      <c r="B8202" s="3"/>
    </row>
    <row r="8203">
      <c r="B8203" s="3"/>
    </row>
    <row r="8204">
      <c r="B8204" s="3"/>
    </row>
    <row r="8205">
      <c r="B8205" s="3"/>
    </row>
    <row r="8206">
      <c r="B8206" s="3"/>
    </row>
    <row r="8207">
      <c r="B8207" s="3"/>
    </row>
    <row r="8208">
      <c r="B8208" s="3"/>
    </row>
    <row r="8209">
      <c r="B8209" s="3"/>
    </row>
    <row r="8210">
      <c r="B8210" s="3"/>
    </row>
    <row r="8211">
      <c r="B8211" s="3"/>
    </row>
    <row r="8212">
      <c r="B8212" s="3"/>
    </row>
    <row r="8213">
      <c r="B8213" s="3"/>
    </row>
    <row r="8214">
      <c r="B8214" s="3"/>
    </row>
    <row r="8215">
      <c r="B8215" s="3"/>
    </row>
    <row r="8216">
      <c r="B8216" s="3"/>
    </row>
    <row r="8217">
      <c r="B8217" s="3"/>
    </row>
    <row r="8218">
      <c r="B8218" s="3"/>
    </row>
    <row r="8219">
      <c r="B8219" s="3"/>
    </row>
    <row r="8220">
      <c r="B8220" s="3"/>
    </row>
    <row r="8221">
      <c r="B8221" s="3"/>
    </row>
    <row r="8222">
      <c r="B8222" s="3"/>
    </row>
    <row r="8223">
      <c r="B8223" s="3"/>
    </row>
    <row r="8224">
      <c r="B8224" s="3"/>
    </row>
    <row r="8225">
      <c r="B8225" s="3"/>
    </row>
    <row r="8226">
      <c r="B8226" s="3"/>
    </row>
    <row r="8227">
      <c r="B8227" s="3"/>
    </row>
    <row r="8228">
      <c r="B8228" s="3"/>
    </row>
    <row r="8229">
      <c r="B8229" s="3"/>
    </row>
    <row r="8230">
      <c r="B8230" s="3"/>
    </row>
    <row r="8231">
      <c r="B8231" s="3"/>
    </row>
    <row r="8232">
      <c r="B8232" s="3"/>
    </row>
    <row r="8233">
      <c r="B8233" s="3"/>
    </row>
    <row r="8234">
      <c r="B8234" s="3"/>
    </row>
    <row r="8235">
      <c r="B8235" s="3"/>
    </row>
    <row r="8236">
      <c r="B8236" s="3"/>
    </row>
    <row r="8237">
      <c r="B8237" s="3"/>
    </row>
    <row r="8238">
      <c r="B8238" s="3"/>
    </row>
    <row r="8239">
      <c r="B8239" s="3"/>
    </row>
    <row r="8240">
      <c r="B8240" s="3"/>
    </row>
    <row r="8241">
      <c r="B8241" s="3"/>
    </row>
    <row r="8242">
      <c r="B8242" s="3"/>
    </row>
    <row r="8243">
      <c r="B8243" s="3"/>
    </row>
    <row r="8244">
      <c r="B8244" s="3"/>
    </row>
    <row r="8245">
      <c r="B8245" s="3"/>
    </row>
    <row r="8246">
      <c r="B8246" s="3"/>
    </row>
    <row r="8247">
      <c r="B8247" s="3"/>
    </row>
    <row r="8248">
      <c r="B8248" s="3"/>
    </row>
    <row r="8249">
      <c r="B8249" s="3"/>
    </row>
    <row r="8250">
      <c r="B8250" s="3"/>
    </row>
    <row r="8251">
      <c r="B8251" s="3"/>
    </row>
    <row r="8252">
      <c r="B8252" s="3"/>
    </row>
    <row r="8253">
      <c r="B8253" s="3"/>
    </row>
    <row r="8254">
      <c r="B8254" s="3"/>
    </row>
    <row r="8255">
      <c r="B8255" s="3"/>
    </row>
    <row r="8256">
      <c r="B8256" s="3"/>
    </row>
    <row r="8257">
      <c r="B8257" s="3"/>
    </row>
    <row r="8258">
      <c r="B8258" s="3"/>
    </row>
    <row r="8259">
      <c r="B8259" s="3"/>
    </row>
    <row r="8260">
      <c r="B8260" s="3"/>
    </row>
    <row r="8261">
      <c r="B8261" s="3"/>
    </row>
    <row r="8262">
      <c r="B8262" s="3"/>
    </row>
    <row r="8263">
      <c r="B8263" s="3"/>
    </row>
    <row r="8264">
      <c r="B8264" s="3"/>
    </row>
    <row r="8265">
      <c r="B8265" s="3"/>
    </row>
    <row r="8266">
      <c r="B8266" s="3"/>
    </row>
    <row r="8267">
      <c r="B8267" s="3"/>
    </row>
    <row r="8268">
      <c r="B8268" s="3"/>
    </row>
    <row r="8269">
      <c r="B8269" s="3"/>
    </row>
    <row r="8270">
      <c r="B8270" s="3"/>
    </row>
    <row r="8271">
      <c r="B8271" s="3"/>
    </row>
    <row r="8272">
      <c r="B8272" s="3"/>
    </row>
    <row r="8273">
      <c r="B8273" s="3"/>
    </row>
    <row r="8274">
      <c r="B8274" s="3"/>
    </row>
    <row r="8275">
      <c r="B8275" s="3"/>
    </row>
    <row r="8276">
      <c r="B8276" s="3"/>
    </row>
    <row r="8277">
      <c r="B8277" s="3"/>
    </row>
    <row r="8278">
      <c r="B8278" s="3"/>
    </row>
    <row r="8279">
      <c r="B8279" s="3"/>
    </row>
    <row r="8280">
      <c r="B8280" s="3"/>
    </row>
    <row r="8281">
      <c r="B8281" s="3"/>
    </row>
    <row r="8282">
      <c r="B8282" s="3"/>
    </row>
    <row r="8283">
      <c r="B8283" s="3"/>
    </row>
    <row r="8284">
      <c r="B8284" s="3"/>
    </row>
    <row r="8285">
      <c r="B8285" s="3"/>
    </row>
    <row r="8286">
      <c r="B8286" s="3"/>
    </row>
    <row r="8287">
      <c r="B8287" s="3"/>
    </row>
    <row r="8288">
      <c r="B8288" s="3"/>
    </row>
    <row r="8289">
      <c r="B8289" s="3"/>
    </row>
    <row r="8290">
      <c r="B8290" s="3"/>
    </row>
    <row r="8291">
      <c r="B8291" s="3"/>
    </row>
    <row r="8292">
      <c r="B8292" s="3"/>
    </row>
    <row r="8293">
      <c r="B8293" s="3"/>
    </row>
    <row r="8294">
      <c r="B8294" s="3"/>
    </row>
    <row r="8295">
      <c r="B8295" s="3"/>
    </row>
    <row r="8296">
      <c r="B8296" s="3"/>
    </row>
    <row r="8297">
      <c r="B8297" s="3"/>
    </row>
    <row r="8298">
      <c r="B8298" s="3"/>
    </row>
    <row r="8299">
      <c r="B8299" s="3"/>
    </row>
    <row r="8300">
      <c r="B8300" s="3"/>
    </row>
    <row r="8301">
      <c r="B8301" s="3"/>
    </row>
    <row r="8302">
      <c r="B8302" s="3"/>
    </row>
    <row r="8303">
      <c r="B8303" s="3"/>
    </row>
    <row r="8304">
      <c r="B8304" s="3"/>
    </row>
    <row r="8305">
      <c r="B8305" s="3"/>
    </row>
    <row r="8306">
      <c r="B8306" s="3"/>
    </row>
    <row r="8307">
      <c r="B8307" s="3"/>
    </row>
    <row r="8308">
      <c r="B8308" s="3"/>
    </row>
    <row r="8309">
      <c r="B8309" s="3"/>
    </row>
    <row r="8310">
      <c r="B8310" s="3"/>
    </row>
    <row r="8311">
      <c r="B8311" s="3"/>
    </row>
    <row r="8312">
      <c r="B8312" s="3"/>
    </row>
    <row r="8313">
      <c r="B8313" s="3"/>
    </row>
    <row r="8314">
      <c r="B8314" s="3"/>
    </row>
    <row r="8315">
      <c r="B8315" s="3"/>
    </row>
    <row r="8316">
      <c r="B8316" s="3"/>
    </row>
    <row r="8317">
      <c r="B8317" s="3"/>
    </row>
    <row r="8318">
      <c r="B8318" s="3"/>
    </row>
    <row r="8319">
      <c r="B8319" s="3"/>
    </row>
    <row r="8320">
      <c r="B8320" s="3"/>
    </row>
    <row r="8321">
      <c r="B8321" s="3"/>
    </row>
    <row r="8322">
      <c r="B8322" s="3"/>
    </row>
    <row r="8323">
      <c r="B8323" s="3"/>
    </row>
    <row r="8324">
      <c r="B8324" s="3"/>
    </row>
    <row r="8325">
      <c r="B8325" s="3"/>
    </row>
    <row r="8326">
      <c r="B8326" s="3"/>
    </row>
    <row r="8327">
      <c r="B8327" s="3"/>
    </row>
    <row r="8328">
      <c r="B8328" s="3"/>
    </row>
    <row r="8329">
      <c r="B8329" s="3"/>
    </row>
    <row r="8330">
      <c r="B8330" s="3"/>
    </row>
    <row r="8331">
      <c r="B8331" s="3"/>
    </row>
    <row r="8332">
      <c r="B8332" s="3"/>
    </row>
    <row r="8333">
      <c r="B8333" s="3"/>
    </row>
    <row r="8334">
      <c r="B8334" s="3"/>
    </row>
    <row r="8335">
      <c r="B8335" s="3"/>
    </row>
    <row r="8336">
      <c r="B8336" s="3"/>
    </row>
    <row r="8337">
      <c r="B8337" s="3"/>
    </row>
    <row r="8338">
      <c r="B8338" s="3"/>
    </row>
    <row r="8339">
      <c r="B8339" s="3"/>
    </row>
    <row r="8340">
      <c r="B8340" s="3"/>
    </row>
    <row r="8341">
      <c r="B8341" s="3"/>
    </row>
    <row r="8342">
      <c r="B8342" s="3"/>
    </row>
    <row r="8343">
      <c r="B8343" s="3"/>
    </row>
    <row r="8344">
      <c r="B8344" s="3"/>
    </row>
    <row r="8345">
      <c r="B8345" s="3"/>
    </row>
    <row r="8346">
      <c r="B8346" s="3"/>
    </row>
    <row r="8347">
      <c r="B8347" s="3"/>
    </row>
    <row r="8348">
      <c r="B8348" s="3"/>
    </row>
    <row r="8349">
      <c r="B8349" s="3"/>
    </row>
    <row r="8350">
      <c r="B8350" s="3"/>
    </row>
    <row r="8351">
      <c r="B8351" s="3"/>
    </row>
    <row r="8352">
      <c r="B8352" s="3"/>
    </row>
    <row r="8353">
      <c r="B8353" s="3"/>
    </row>
    <row r="8354">
      <c r="B8354" s="3"/>
    </row>
    <row r="8355">
      <c r="B8355" s="3"/>
    </row>
    <row r="8356">
      <c r="B8356" s="3"/>
    </row>
    <row r="8357">
      <c r="B8357" s="3"/>
    </row>
    <row r="8358">
      <c r="B8358" s="3"/>
    </row>
    <row r="8359">
      <c r="B8359" s="3"/>
    </row>
    <row r="8360">
      <c r="B8360" s="3"/>
    </row>
    <row r="8361">
      <c r="B8361" s="3"/>
    </row>
    <row r="8362">
      <c r="B8362" s="3"/>
    </row>
    <row r="8363">
      <c r="B8363" s="3"/>
    </row>
    <row r="8364">
      <c r="B8364" s="3"/>
    </row>
    <row r="8365">
      <c r="B8365" s="3"/>
    </row>
    <row r="8366">
      <c r="B8366" s="3"/>
    </row>
    <row r="8367">
      <c r="B8367" s="3"/>
    </row>
    <row r="8368">
      <c r="B8368" s="3"/>
    </row>
    <row r="8369">
      <c r="B8369" s="3"/>
    </row>
    <row r="8370">
      <c r="B8370" s="3"/>
    </row>
    <row r="8371">
      <c r="B8371" s="3"/>
    </row>
    <row r="8372">
      <c r="B8372" s="3"/>
    </row>
    <row r="8373">
      <c r="B8373" s="3"/>
    </row>
    <row r="8374">
      <c r="B8374" s="3"/>
    </row>
    <row r="8375">
      <c r="B8375" s="3"/>
    </row>
    <row r="8376">
      <c r="B8376" s="3"/>
    </row>
    <row r="8377">
      <c r="B8377" s="3"/>
    </row>
    <row r="8378">
      <c r="B8378" s="3"/>
    </row>
    <row r="8379">
      <c r="B8379" s="3"/>
    </row>
    <row r="8380">
      <c r="B8380" s="3"/>
    </row>
    <row r="8381">
      <c r="B8381" s="3"/>
    </row>
    <row r="8382">
      <c r="B8382" s="3"/>
    </row>
    <row r="8383">
      <c r="B8383" s="3"/>
    </row>
    <row r="8384">
      <c r="B8384" s="3"/>
    </row>
    <row r="8385">
      <c r="B8385" s="3"/>
    </row>
    <row r="8386">
      <c r="B8386" s="3"/>
    </row>
    <row r="8387">
      <c r="B8387" s="3"/>
    </row>
    <row r="8388">
      <c r="B8388" s="3"/>
    </row>
    <row r="8389">
      <c r="B8389" s="3"/>
    </row>
    <row r="8390">
      <c r="B8390" s="3"/>
    </row>
    <row r="8391">
      <c r="B8391" s="3"/>
    </row>
    <row r="8392">
      <c r="B8392" s="3"/>
    </row>
    <row r="8393">
      <c r="B8393" s="3"/>
    </row>
    <row r="8394">
      <c r="B8394" s="3"/>
    </row>
    <row r="8395">
      <c r="B8395" s="3"/>
    </row>
    <row r="8396">
      <c r="B8396" s="3"/>
    </row>
    <row r="8397">
      <c r="B8397" s="3"/>
    </row>
    <row r="8398">
      <c r="B8398" s="3"/>
    </row>
    <row r="8399">
      <c r="B8399" s="3"/>
    </row>
    <row r="8400">
      <c r="B8400" s="3"/>
    </row>
    <row r="8401">
      <c r="B8401" s="3"/>
    </row>
    <row r="8402">
      <c r="B8402" s="3"/>
    </row>
    <row r="8403">
      <c r="B8403" s="3"/>
    </row>
    <row r="8404">
      <c r="B8404" s="3"/>
    </row>
    <row r="8405">
      <c r="B8405" s="3"/>
    </row>
    <row r="8406">
      <c r="B8406" s="3"/>
    </row>
    <row r="8407">
      <c r="B8407" s="3"/>
    </row>
    <row r="8408">
      <c r="B8408" s="3"/>
    </row>
    <row r="8409">
      <c r="B8409" s="3"/>
    </row>
    <row r="8410">
      <c r="B8410" s="3"/>
    </row>
    <row r="8411">
      <c r="B8411" s="3"/>
    </row>
    <row r="8412">
      <c r="B8412" s="3"/>
    </row>
    <row r="8413">
      <c r="B8413" s="3"/>
    </row>
    <row r="8414">
      <c r="B8414" s="3"/>
    </row>
    <row r="8415">
      <c r="B8415" s="3"/>
    </row>
    <row r="8416">
      <c r="B8416" s="3"/>
    </row>
    <row r="8417">
      <c r="B8417" s="3"/>
    </row>
    <row r="8418">
      <c r="B8418" s="3"/>
    </row>
    <row r="8419">
      <c r="B8419" s="3"/>
    </row>
    <row r="8420">
      <c r="B8420" s="3"/>
    </row>
    <row r="8421">
      <c r="B8421" s="3"/>
    </row>
    <row r="8422">
      <c r="B8422" s="3"/>
    </row>
    <row r="8423">
      <c r="B8423" s="3"/>
    </row>
    <row r="8424">
      <c r="B8424" s="3"/>
    </row>
    <row r="8425">
      <c r="B8425" s="3"/>
    </row>
    <row r="8426">
      <c r="B8426" s="3"/>
    </row>
    <row r="8427">
      <c r="B8427" s="3"/>
    </row>
    <row r="8428">
      <c r="B8428" s="3"/>
    </row>
    <row r="8429">
      <c r="B8429" s="3"/>
    </row>
    <row r="8430">
      <c r="B8430" s="3"/>
    </row>
    <row r="8431">
      <c r="B8431" s="3"/>
    </row>
    <row r="8432">
      <c r="B8432" s="3"/>
    </row>
    <row r="8433">
      <c r="B8433" s="3"/>
    </row>
    <row r="8434">
      <c r="B8434" s="3"/>
    </row>
    <row r="8435">
      <c r="B8435" s="3"/>
    </row>
    <row r="8436">
      <c r="B8436" s="3"/>
    </row>
    <row r="8437">
      <c r="B8437" s="3"/>
    </row>
    <row r="8438">
      <c r="B8438" s="3"/>
    </row>
    <row r="8439">
      <c r="B8439" s="3"/>
    </row>
    <row r="8440">
      <c r="B8440" s="3"/>
    </row>
    <row r="8441">
      <c r="B8441" s="3"/>
    </row>
    <row r="8442">
      <c r="B8442" s="3"/>
    </row>
    <row r="8443">
      <c r="B8443" s="3"/>
    </row>
    <row r="8444">
      <c r="B8444" s="3"/>
    </row>
    <row r="8445">
      <c r="B8445" s="3"/>
    </row>
    <row r="8446">
      <c r="B8446" s="3"/>
    </row>
    <row r="8447">
      <c r="B8447" s="3"/>
    </row>
    <row r="8448">
      <c r="B8448" s="3"/>
    </row>
    <row r="8449">
      <c r="B8449" s="3"/>
    </row>
    <row r="8450">
      <c r="B8450" s="3"/>
    </row>
    <row r="8451">
      <c r="B8451" s="3"/>
    </row>
    <row r="8452">
      <c r="B8452" s="3"/>
    </row>
    <row r="8453">
      <c r="B8453" s="3"/>
    </row>
    <row r="8454">
      <c r="B8454" s="3"/>
    </row>
    <row r="8455">
      <c r="B8455" s="3"/>
    </row>
    <row r="8456">
      <c r="B8456" s="3"/>
    </row>
    <row r="8457">
      <c r="B8457" s="3"/>
    </row>
    <row r="8458">
      <c r="B8458" s="3"/>
    </row>
    <row r="8459">
      <c r="B8459" s="3"/>
    </row>
    <row r="8460">
      <c r="B8460" s="3"/>
    </row>
    <row r="8461">
      <c r="B8461" s="3"/>
    </row>
    <row r="8462">
      <c r="B8462" s="3"/>
    </row>
    <row r="8463">
      <c r="B8463" s="3"/>
    </row>
    <row r="8464">
      <c r="B8464" s="3"/>
    </row>
    <row r="8465">
      <c r="B8465" s="3"/>
    </row>
    <row r="8466">
      <c r="B8466" s="3"/>
    </row>
    <row r="8467">
      <c r="B8467" s="3"/>
    </row>
    <row r="8468">
      <c r="B8468" s="3"/>
    </row>
    <row r="8469">
      <c r="B8469" s="3"/>
    </row>
    <row r="8470">
      <c r="B8470" s="3"/>
    </row>
    <row r="8471">
      <c r="B8471" s="3"/>
    </row>
    <row r="8472">
      <c r="B8472" s="3"/>
    </row>
    <row r="8473">
      <c r="B8473" s="3"/>
    </row>
    <row r="8474">
      <c r="B8474" s="3"/>
    </row>
    <row r="8475">
      <c r="B8475" s="3"/>
    </row>
    <row r="8476">
      <c r="B8476" s="3"/>
    </row>
    <row r="8477">
      <c r="B8477" s="3"/>
    </row>
    <row r="8478">
      <c r="B8478" s="3"/>
    </row>
    <row r="8479">
      <c r="B8479" s="3"/>
    </row>
    <row r="8480">
      <c r="B8480" s="3"/>
    </row>
    <row r="8481">
      <c r="B8481" s="3"/>
    </row>
    <row r="8482">
      <c r="B8482" s="3"/>
    </row>
    <row r="8483">
      <c r="B8483" s="3"/>
    </row>
    <row r="8484">
      <c r="B8484" s="3"/>
    </row>
    <row r="8485">
      <c r="B8485" s="3"/>
    </row>
    <row r="8486">
      <c r="B8486" s="3"/>
    </row>
    <row r="8487">
      <c r="B8487" s="3"/>
    </row>
    <row r="8488">
      <c r="B8488" s="3"/>
    </row>
    <row r="8489">
      <c r="B8489" s="3"/>
    </row>
    <row r="8490">
      <c r="B8490" s="3"/>
    </row>
    <row r="8491">
      <c r="B8491" s="3"/>
    </row>
    <row r="8492">
      <c r="B8492" s="3"/>
    </row>
    <row r="8493">
      <c r="B8493" s="3"/>
    </row>
    <row r="8494">
      <c r="B8494" s="3"/>
    </row>
    <row r="8495">
      <c r="B8495" s="3"/>
    </row>
    <row r="8496">
      <c r="B8496" s="3"/>
    </row>
    <row r="8497">
      <c r="B8497" s="3"/>
    </row>
    <row r="8498">
      <c r="B8498" s="3"/>
    </row>
    <row r="8499">
      <c r="B8499" s="3"/>
    </row>
    <row r="8500">
      <c r="B8500" s="3"/>
    </row>
    <row r="8501">
      <c r="B8501" s="3"/>
    </row>
    <row r="8502">
      <c r="B8502" s="3"/>
    </row>
    <row r="8503">
      <c r="B8503" s="3"/>
    </row>
    <row r="8504">
      <c r="B8504" s="3"/>
    </row>
    <row r="8505">
      <c r="B8505" s="3"/>
    </row>
    <row r="8506">
      <c r="B8506" s="3"/>
    </row>
    <row r="8507">
      <c r="B8507" s="3"/>
    </row>
    <row r="8508">
      <c r="B8508" s="3"/>
    </row>
    <row r="8509">
      <c r="B8509" s="3"/>
    </row>
    <row r="8510">
      <c r="B8510" s="3"/>
    </row>
    <row r="8511">
      <c r="B8511" s="3"/>
    </row>
    <row r="8512">
      <c r="B8512" s="3"/>
    </row>
    <row r="8513">
      <c r="B8513" s="3"/>
    </row>
    <row r="8514">
      <c r="B8514" s="3"/>
    </row>
    <row r="8515">
      <c r="B8515" s="3"/>
    </row>
    <row r="8516">
      <c r="B8516" s="3"/>
    </row>
    <row r="8517">
      <c r="B8517" s="3"/>
    </row>
    <row r="8518">
      <c r="B8518" s="3"/>
    </row>
    <row r="8519">
      <c r="B8519" s="3"/>
    </row>
    <row r="8520">
      <c r="B8520" s="3"/>
    </row>
    <row r="8521">
      <c r="B8521" s="3"/>
    </row>
    <row r="8522">
      <c r="B8522" s="3"/>
    </row>
    <row r="8523">
      <c r="B8523" s="3"/>
    </row>
    <row r="8524">
      <c r="B8524" s="3"/>
    </row>
    <row r="8525">
      <c r="B8525" s="3"/>
    </row>
    <row r="8526">
      <c r="B8526" s="3"/>
    </row>
    <row r="8527">
      <c r="B8527" s="3"/>
    </row>
    <row r="8528">
      <c r="B8528" s="3"/>
    </row>
    <row r="8529">
      <c r="B8529" s="3"/>
    </row>
    <row r="8530">
      <c r="B8530" s="3"/>
    </row>
    <row r="8531">
      <c r="B8531" s="3"/>
    </row>
    <row r="8532">
      <c r="B8532" s="3"/>
    </row>
    <row r="8533">
      <c r="B8533" s="3"/>
    </row>
    <row r="8534">
      <c r="B8534" s="3"/>
    </row>
    <row r="8535">
      <c r="B8535" s="3"/>
    </row>
    <row r="8536">
      <c r="B8536" s="3"/>
    </row>
    <row r="8537">
      <c r="B8537" s="3"/>
    </row>
    <row r="8538">
      <c r="B8538" s="3"/>
    </row>
    <row r="8539">
      <c r="B8539" s="3"/>
    </row>
    <row r="8540">
      <c r="B8540" s="3"/>
    </row>
    <row r="8541">
      <c r="B8541" s="3"/>
    </row>
    <row r="8542">
      <c r="B8542" s="3"/>
    </row>
    <row r="8543">
      <c r="B8543" s="3"/>
    </row>
    <row r="8544">
      <c r="B8544" s="3"/>
    </row>
    <row r="8545">
      <c r="B8545" s="3"/>
    </row>
    <row r="8546">
      <c r="B8546" s="3"/>
    </row>
    <row r="8547">
      <c r="B8547" s="3"/>
    </row>
    <row r="8548">
      <c r="B8548" s="3"/>
    </row>
    <row r="8549">
      <c r="B8549" s="3"/>
    </row>
    <row r="8550">
      <c r="B8550" s="3"/>
    </row>
    <row r="8551">
      <c r="B8551" s="3"/>
    </row>
    <row r="8552">
      <c r="B8552" s="3"/>
    </row>
    <row r="8553">
      <c r="B8553" s="3"/>
    </row>
    <row r="8554">
      <c r="B8554" s="3"/>
    </row>
    <row r="8555">
      <c r="B8555" s="3"/>
    </row>
    <row r="8556">
      <c r="B8556" s="3"/>
    </row>
    <row r="8557">
      <c r="B8557" s="3"/>
    </row>
    <row r="8558">
      <c r="B8558" s="3"/>
    </row>
    <row r="8559">
      <c r="B8559" s="3"/>
    </row>
    <row r="8560">
      <c r="B8560" s="3"/>
    </row>
    <row r="8561">
      <c r="B8561" s="3"/>
    </row>
    <row r="8562">
      <c r="B8562" s="3"/>
    </row>
    <row r="8563">
      <c r="B8563" s="3"/>
    </row>
    <row r="8564">
      <c r="B8564" s="3"/>
    </row>
    <row r="8565">
      <c r="B8565" s="3"/>
    </row>
    <row r="8566">
      <c r="B8566" s="3"/>
    </row>
    <row r="8567">
      <c r="B8567" s="3"/>
    </row>
    <row r="8568">
      <c r="B8568" s="3"/>
    </row>
    <row r="8569">
      <c r="B8569" s="3"/>
    </row>
    <row r="8570">
      <c r="B8570" s="3"/>
    </row>
    <row r="8571">
      <c r="B8571" s="3"/>
    </row>
    <row r="8572">
      <c r="B8572" s="3"/>
    </row>
    <row r="8573">
      <c r="B8573" s="3"/>
    </row>
    <row r="8574">
      <c r="B8574" s="3"/>
    </row>
    <row r="8575">
      <c r="B8575" s="3"/>
    </row>
    <row r="8576">
      <c r="B8576" s="3"/>
    </row>
    <row r="8577">
      <c r="B8577" s="3"/>
    </row>
    <row r="8578">
      <c r="B8578" s="3"/>
    </row>
    <row r="8579">
      <c r="B8579" s="3"/>
    </row>
    <row r="8580">
      <c r="B8580" s="3"/>
    </row>
    <row r="8581">
      <c r="B8581" s="3"/>
    </row>
    <row r="8582">
      <c r="B8582" s="3"/>
    </row>
    <row r="8583">
      <c r="B8583" s="3"/>
    </row>
    <row r="8584">
      <c r="B8584" s="3"/>
    </row>
    <row r="8585">
      <c r="B8585" s="3"/>
    </row>
    <row r="8586">
      <c r="B8586" s="3"/>
    </row>
    <row r="8587">
      <c r="B8587" s="3"/>
    </row>
    <row r="8588">
      <c r="B8588" s="3"/>
    </row>
    <row r="8589">
      <c r="B8589" s="3"/>
    </row>
    <row r="8590">
      <c r="B8590" s="3"/>
    </row>
    <row r="8591">
      <c r="B8591" s="3"/>
    </row>
    <row r="8592">
      <c r="B8592" s="3"/>
    </row>
    <row r="8593">
      <c r="B8593" s="3"/>
    </row>
    <row r="8594">
      <c r="B8594" s="3"/>
    </row>
    <row r="8595">
      <c r="B8595" s="3"/>
    </row>
    <row r="8596">
      <c r="B8596" s="3"/>
    </row>
    <row r="8597">
      <c r="B8597" s="3"/>
    </row>
    <row r="8598">
      <c r="B8598" s="3"/>
    </row>
    <row r="8599">
      <c r="B8599" s="3"/>
    </row>
    <row r="8600">
      <c r="B8600" s="3"/>
    </row>
    <row r="8601">
      <c r="B8601" s="3"/>
    </row>
    <row r="8602">
      <c r="B8602" s="3"/>
    </row>
    <row r="8603">
      <c r="B8603" s="3"/>
    </row>
    <row r="8604">
      <c r="B8604" s="3"/>
    </row>
    <row r="8605">
      <c r="B8605" s="3"/>
    </row>
    <row r="8606">
      <c r="B8606" s="3"/>
    </row>
    <row r="8607">
      <c r="B8607" s="3"/>
    </row>
    <row r="8608">
      <c r="B8608" s="3"/>
    </row>
    <row r="8609">
      <c r="B8609" s="3"/>
    </row>
    <row r="8610">
      <c r="B8610" s="3"/>
    </row>
    <row r="8611">
      <c r="B8611" s="3"/>
    </row>
    <row r="8612">
      <c r="B8612" s="3"/>
    </row>
    <row r="8613">
      <c r="B8613" s="3"/>
    </row>
    <row r="8614">
      <c r="B8614" s="3"/>
    </row>
    <row r="8615">
      <c r="B8615" s="3"/>
    </row>
    <row r="8616">
      <c r="B8616" s="3"/>
    </row>
    <row r="8617">
      <c r="B8617" s="3"/>
    </row>
    <row r="8618">
      <c r="B8618" s="3"/>
    </row>
    <row r="8619">
      <c r="B8619" s="3"/>
    </row>
    <row r="8620">
      <c r="B8620" s="3"/>
    </row>
    <row r="8621">
      <c r="B8621" s="3"/>
    </row>
    <row r="8622">
      <c r="B8622" s="3"/>
    </row>
    <row r="8623">
      <c r="B8623" s="3"/>
    </row>
    <row r="8624">
      <c r="B8624" s="3"/>
    </row>
    <row r="8625">
      <c r="B8625" s="3"/>
    </row>
    <row r="8626">
      <c r="B8626" s="3"/>
    </row>
    <row r="8627">
      <c r="B8627" s="3"/>
    </row>
    <row r="8628">
      <c r="B8628" s="3"/>
    </row>
    <row r="8629">
      <c r="B8629" s="3"/>
    </row>
    <row r="8630">
      <c r="B8630" s="3"/>
    </row>
    <row r="8631">
      <c r="B8631" s="3"/>
    </row>
    <row r="8632">
      <c r="B8632" s="3"/>
    </row>
    <row r="8633">
      <c r="B8633" s="3"/>
    </row>
    <row r="8634">
      <c r="B8634" s="3"/>
    </row>
    <row r="8635">
      <c r="B8635" s="3"/>
    </row>
    <row r="8636">
      <c r="B8636" s="3"/>
    </row>
    <row r="8637">
      <c r="B8637" s="3"/>
    </row>
    <row r="8638">
      <c r="B8638" s="3"/>
    </row>
    <row r="8639">
      <c r="B8639" s="3"/>
    </row>
    <row r="8640">
      <c r="B8640" s="3"/>
    </row>
    <row r="8641">
      <c r="B8641" s="3"/>
    </row>
    <row r="8642">
      <c r="B8642" s="3"/>
    </row>
    <row r="8643">
      <c r="B8643" s="3"/>
    </row>
    <row r="8644">
      <c r="B8644" s="3"/>
    </row>
    <row r="8645">
      <c r="B8645" s="3"/>
    </row>
    <row r="8646">
      <c r="B8646" s="3"/>
    </row>
    <row r="8647">
      <c r="B8647" s="3"/>
    </row>
    <row r="8648">
      <c r="B8648" s="3"/>
    </row>
    <row r="8649">
      <c r="B8649" s="3"/>
    </row>
    <row r="8650">
      <c r="B8650" s="3"/>
    </row>
    <row r="8651">
      <c r="B8651" s="3"/>
    </row>
    <row r="8652">
      <c r="B8652" s="3"/>
    </row>
    <row r="8653">
      <c r="B8653" s="3"/>
    </row>
    <row r="8654">
      <c r="B8654" s="3"/>
    </row>
    <row r="8655">
      <c r="B8655" s="3"/>
    </row>
    <row r="8656">
      <c r="B8656" s="3"/>
    </row>
    <row r="8657">
      <c r="B8657" s="3"/>
    </row>
    <row r="8658">
      <c r="B8658" s="3"/>
    </row>
    <row r="8659">
      <c r="B8659" s="3"/>
    </row>
    <row r="8660">
      <c r="B8660" s="3"/>
    </row>
    <row r="8661">
      <c r="B8661" s="3"/>
    </row>
    <row r="8662">
      <c r="B8662" s="3"/>
    </row>
    <row r="8663">
      <c r="B8663" s="3"/>
    </row>
    <row r="8664">
      <c r="B8664" s="3"/>
    </row>
    <row r="8665">
      <c r="B8665" s="3"/>
    </row>
    <row r="8666">
      <c r="B8666" s="3"/>
    </row>
    <row r="8667">
      <c r="B8667" s="3"/>
    </row>
    <row r="8668">
      <c r="B8668" s="3"/>
    </row>
    <row r="8669">
      <c r="B8669" s="3"/>
    </row>
    <row r="8670">
      <c r="B8670" s="3"/>
    </row>
    <row r="8671">
      <c r="B8671" s="3"/>
    </row>
    <row r="8672">
      <c r="B8672" s="3"/>
    </row>
    <row r="8673">
      <c r="B8673" s="3"/>
    </row>
    <row r="8674">
      <c r="B8674" s="3"/>
    </row>
    <row r="8675">
      <c r="B8675" s="3"/>
    </row>
    <row r="8676">
      <c r="B8676" s="3"/>
    </row>
    <row r="8677">
      <c r="B8677" s="3"/>
    </row>
    <row r="8678">
      <c r="B8678" s="3"/>
    </row>
    <row r="8679">
      <c r="B8679" s="3"/>
    </row>
    <row r="8680">
      <c r="B8680" s="3"/>
    </row>
    <row r="8681">
      <c r="B8681" s="3"/>
    </row>
    <row r="8682">
      <c r="B8682" s="3"/>
    </row>
    <row r="8683">
      <c r="B8683" s="3"/>
    </row>
    <row r="8684">
      <c r="B8684" s="3"/>
    </row>
    <row r="8685">
      <c r="B8685" s="3"/>
    </row>
    <row r="8686">
      <c r="B8686" s="3"/>
    </row>
    <row r="8687">
      <c r="B8687" s="3"/>
    </row>
    <row r="8688">
      <c r="B8688" s="3"/>
    </row>
    <row r="8689">
      <c r="B8689" s="3"/>
    </row>
    <row r="8690">
      <c r="B8690" s="3"/>
    </row>
    <row r="8691">
      <c r="B8691" s="3"/>
    </row>
    <row r="8692">
      <c r="B8692" s="3"/>
    </row>
    <row r="8693">
      <c r="B8693" s="3"/>
    </row>
    <row r="8694">
      <c r="B8694" s="3"/>
    </row>
    <row r="8695">
      <c r="B8695" s="3"/>
    </row>
    <row r="8696">
      <c r="B8696" s="3"/>
    </row>
    <row r="8697">
      <c r="B8697" s="3"/>
    </row>
    <row r="8698">
      <c r="B8698" s="3"/>
    </row>
    <row r="8699">
      <c r="B8699" s="3"/>
    </row>
    <row r="8700">
      <c r="B8700" s="3"/>
    </row>
    <row r="8701">
      <c r="B8701" s="3"/>
    </row>
    <row r="8702">
      <c r="B8702" s="3"/>
    </row>
    <row r="8703">
      <c r="B8703" s="3"/>
    </row>
    <row r="8704">
      <c r="B8704" s="3"/>
    </row>
    <row r="8705">
      <c r="B8705" s="3"/>
    </row>
    <row r="8706">
      <c r="B8706" s="3"/>
    </row>
    <row r="8707">
      <c r="B8707" s="3"/>
    </row>
    <row r="8708">
      <c r="B8708" s="3"/>
    </row>
    <row r="8709">
      <c r="B8709" s="3"/>
    </row>
    <row r="8710">
      <c r="B8710" s="3"/>
    </row>
    <row r="8711">
      <c r="B8711" s="3"/>
    </row>
    <row r="8712">
      <c r="B8712" s="3"/>
    </row>
    <row r="8713">
      <c r="B8713" s="3"/>
    </row>
    <row r="8714">
      <c r="B8714" s="3"/>
    </row>
    <row r="8715">
      <c r="B8715" s="3"/>
    </row>
    <row r="8716">
      <c r="B8716" s="3"/>
    </row>
    <row r="8717">
      <c r="B8717" s="3"/>
    </row>
    <row r="8718">
      <c r="B8718" s="3"/>
    </row>
    <row r="8719">
      <c r="B8719" s="3"/>
    </row>
    <row r="8720">
      <c r="B8720" s="3"/>
    </row>
    <row r="8721">
      <c r="B8721" s="3"/>
    </row>
    <row r="8722">
      <c r="B8722" s="3"/>
    </row>
    <row r="8723">
      <c r="B8723" s="3"/>
    </row>
    <row r="8724">
      <c r="B8724" s="3"/>
    </row>
    <row r="8725">
      <c r="B8725" s="3"/>
    </row>
    <row r="8726">
      <c r="B8726" s="3"/>
    </row>
    <row r="8727">
      <c r="B8727" s="3"/>
    </row>
    <row r="8728">
      <c r="B8728" s="3"/>
    </row>
    <row r="8729">
      <c r="B8729" s="3"/>
    </row>
    <row r="8730">
      <c r="B8730" s="3"/>
    </row>
    <row r="8731">
      <c r="B8731" s="3"/>
    </row>
    <row r="8732">
      <c r="B8732" s="3"/>
    </row>
    <row r="8733">
      <c r="B8733" s="3"/>
    </row>
    <row r="8734">
      <c r="B8734" s="3"/>
    </row>
    <row r="8735">
      <c r="B8735" s="3"/>
    </row>
    <row r="8736">
      <c r="B8736" s="3"/>
    </row>
    <row r="8737">
      <c r="B8737" s="3"/>
    </row>
    <row r="8738">
      <c r="B8738" s="3"/>
    </row>
    <row r="8739">
      <c r="B8739" s="3"/>
    </row>
    <row r="8740">
      <c r="B8740" s="3"/>
    </row>
    <row r="8741">
      <c r="B8741" s="3"/>
    </row>
    <row r="8742">
      <c r="B8742" s="3"/>
    </row>
    <row r="8743">
      <c r="B8743" s="3"/>
    </row>
    <row r="8744">
      <c r="B8744" s="3"/>
    </row>
    <row r="8745">
      <c r="B8745" s="3"/>
    </row>
    <row r="8746">
      <c r="B8746" s="3"/>
    </row>
    <row r="8747">
      <c r="B8747" s="3"/>
    </row>
    <row r="8748">
      <c r="B8748" s="3"/>
    </row>
    <row r="8749">
      <c r="B8749" s="3"/>
    </row>
    <row r="8750">
      <c r="B8750" s="3"/>
    </row>
    <row r="8751">
      <c r="B8751" s="3"/>
    </row>
    <row r="8752">
      <c r="B8752" s="3"/>
    </row>
    <row r="8753">
      <c r="B8753" s="3"/>
    </row>
    <row r="8754">
      <c r="B8754" s="3"/>
    </row>
    <row r="8755">
      <c r="B8755" s="3"/>
    </row>
    <row r="8756">
      <c r="B8756" s="3"/>
    </row>
    <row r="8757">
      <c r="B8757" s="3"/>
    </row>
    <row r="8758">
      <c r="B8758" s="3"/>
    </row>
    <row r="8759">
      <c r="B8759" s="3"/>
    </row>
    <row r="8760">
      <c r="B8760" s="3"/>
    </row>
    <row r="8761">
      <c r="B8761" s="3"/>
    </row>
    <row r="8762">
      <c r="B8762" s="3"/>
    </row>
    <row r="8763">
      <c r="B8763" s="3"/>
    </row>
    <row r="8764">
      <c r="B8764" s="3"/>
    </row>
    <row r="8765">
      <c r="B8765" s="3"/>
    </row>
    <row r="8766">
      <c r="B8766" s="3"/>
    </row>
    <row r="8767">
      <c r="B8767" s="3"/>
    </row>
    <row r="8768">
      <c r="B8768" s="3"/>
    </row>
    <row r="8769">
      <c r="B8769" s="3"/>
    </row>
    <row r="8770">
      <c r="B8770" s="3"/>
    </row>
    <row r="8771">
      <c r="B8771" s="3"/>
    </row>
    <row r="8772">
      <c r="B8772" s="3"/>
    </row>
    <row r="8773">
      <c r="B8773" s="3"/>
    </row>
    <row r="8774">
      <c r="B8774" s="3"/>
    </row>
    <row r="8775">
      <c r="B8775" s="3"/>
    </row>
    <row r="8776">
      <c r="B8776" s="3"/>
    </row>
    <row r="8777">
      <c r="B8777" s="3"/>
    </row>
    <row r="8778">
      <c r="B8778" s="3"/>
    </row>
    <row r="8779">
      <c r="B8779" s="3"/>
    </row>
    <row r="8780">
      <c r="B8780" s="3"/>
    </row>
    <row r="8781">
      <c r="B8781" s="3"/>
    </row>
    <row r="8782">
      <c r="B8782" s="3"/>
    </row>
    <row r="8783">
      <c r="B8783" s="3"/>
    </row>
    <row r="8784">
      <c r="B8784" s="3"/>
    </row>
    <row r="8785">
      <c r="B8785" s="3"/>
    </row>
    <row r="8786">
      <c r="B8786" s="3"/>
    </row>
    <row r="8787">
      <c r="B8787" s="3"/>
    </row>
    <row r="8788">
      <c r="B8788" s="3"/>
    </row>
    <row r="8789">
      <c r="B8789" s="3"/>
    </row>
    <row r="8790">
      <c r="B8790" s="3"/>
    </row>
    <row r="8791">
      <c r="B8791" s="3"/>
    </row>
    <row r="8792">
      <c r="B8792" s="3"/>
    </row>
    <row r="8793">
      <c r="B8793" s="3"/>
    </row>
    <row r="8794">
      <c r="B8794" s="3"/>
    </row>
    <row r="8795">
      <c r="B8795" s="3"/>
    </row>
    <row r="8796">
      <c r="B8796" s="3"/>
    </row>
    <row r="8797">
      <c r="B8797" s="3"/>
    </row>
    <row r="8798">
      <c r="B8798" s="3"/>
    </row>
    <row r="8799">
      <c r="B8799" s="3"/>
    </row>
    <row r="8800">
      <c r="B8800" s="3"/>
    </row>
    <row r="8801">
      <c r="B8801" s="3"/>
    </row>
    <row r="8802">
      <c r="B8802" s="3"/>
    </row>
    <row r="8803">
      <c r="B8803" s="3"/>
    </row>
    <row r="8804">
      <c r="B8804" s="3"/>
    </row>
    <row r="8805">
      <c r="B8805" s="3"/>
    </row>
    <row r="8806">
      <c r="B8806" s="3"/>
    </row>
    <row r="8807">
      <c r="B8807" s="3"/>
    </row>
    <row r="8808">
      <c r="B8808" s="3"/>
    </row>
    <row r="8809">
      <c r="B8809" s="3"/>
    </row>
    <row r="8810">
      <c r="B8810" s="3"/>
    </row>
    <row r="8811">
      <c r="B8811" s="3"/>
    </row>
    <row r="8812">
      <c r="B8812" s="3"/>
    </row>
    <row r="8813">
      <c r="B8813" s="3"/>
    </row>
    <row r="8814">
      <c r="B8814" s="3"/>
    </row>
    <row r="8815">
      <c r="B8815" s="3"/>
    </row>
    <row r="8816">
      <c r="B8816" s="3"/>
    </row>
    <row r="8817">
      <c r="B8817" s="3"/>
    </row>
    <row r="8818">
      <c r="B8818" s="3"/>
    </row>
    <row r="8819">
      <c r="B8819" s="3"/>
    </row>
    <row r="8820">
      <c r="B8820" s="3"/>
    </row>
    <row r="8821">
      <c r="B8821" s="3"/>
    </row>
    <row r="8822">
      <c r="B8822" s="3"/>
    </row>
    <row r="8823">
      <c r="B8823" s="3"/>
    </row>
    <row r="8824">
      <c r="B8824" s="3"/>
    </row>
    <row r="8825">
      <c r="B8825" s="3"/>
    </row>
    <row r="8826">
      <c r="B8826" s="3"/>
    </row>
    <row r="8827">
      <c r="B8827" s="3"/>
    </row>
    <row r="8828">
      <c r="B8828" s="3"/>
    </row>
    <row r="8829">
      <c r="B8829" s="3"/>
    </row>
    <row r="8830">
      <c r="B8830" s="3"/>
    </row>
    <row r="8831">
      <c r="B8831" s="3"/>
    </row>
    <row r="8832">
      <c r="B8832" s="3"/>
    </row>
    <row r="8833">
      <c r="B8833" s="3"/>
    </row>
    <row r="8834">
      <c r="B8834" s="3"/>
    </row>
    <row r="8835">
      <c r="B8835" s="3"/>
    </row>
    <row r="8836">
      <c r="B8836" s="3"/>
    </row>
    <row r="8837">
      <c r="B8837" s="3"/>
    </row>
    <row r="8838">
      <c r="B8838" s="3"/>
    </row>
    <row r="8839">
      <c r="B8839" s="3"/>
    </row>
    <row r="8840">
      <c r="B8840" s="3"/>
    </row>
    <row r="8841">
      <c r="B8841" s="3"/>
    </row>
    <row r="8842">
      <c r="B8842" s="3"/>
    </row>
    <row r="8843">
      <c r="B8843" s="3"/>
    </row>
    <row r="8844">
      <c r="B8844" s="3"/>
    </row>
    <row r="8845">
      <c r="B8845" s="3"/>
    </row>
    <row r="8846">
      <c r="B8846" s="3"/>
    </row>
    <row r="8847">
      <c r="B8847" s="3"/>
    </row>
    <row r="8848">
      <c r="B8848" s="3"/>
    </row>
    <row r="8849">
      <c r="B8849" s="3"/>
    </row>
    <row r="8850">
      <c r="B8850" s="3"/>
    </row>
    <row r="8851">
      <c r="B8851" s="3"/>
    </row>
    <row r="8852">
      <c r="B8852" s="3"/>
    </row>
    <row r="8853">
      <c r="B8853" s="3"/>
    </row>
    <row r="8854">
      <c r="B8854" s="3"/>
    </row>
    <row r="8855">
      <c r="B8855" s="3"/>
    </row>
    <row r="8856">
      <c r="B8856" s="3"/>
    </row>
    <row r="8857">
      <c r="B8857" s="3"/>
    </row>
    <row r="8858">
      <c r="B8858" s="3"/>
    </row>
    <row r="8859">
      <c r="B8859" s="3"/>
    </row>
    <row r="8860">
      <c r="B8860" s="3"/>
    </row>
    <row r="8861">
      <c r="B8861" s="3"/>
    </row>
    <row r="8862">
      <c r="B8862" s="3"/>
    </row>
    <row r="8863">
      <c r="B8863" s="3"/>
    </row>
    <row r="8864">
      <c r="B8864" s="3"/>
    </row>
    <row r="8865">
      <c r="B8865" s="3"/>
    </row>
    <row r="8866">
      <c r="B8866" s="3"/>
    </row>
    <row r="8867">
      <c r="B8867" s="3"/>
    </row>
    <row r="8868">
      <c r="B8868" s="3"/>
    </row>
    <row r="8869">
      <c r="B8869" s="3"/>
    </row>
    <row r="8870">
      <c r="B8870" s="3"/>
    </row>
    <row r="8871">
      <c r="B8871" s="3"/>
    </row>
    <row r="8872">
      <c r="B8872" s="3"/>
    </row>
    <row r="8873">
      <c r="B8873" s="3"/>
    </row>
    <row r="8874">
      <c r="B8874" s="3"/>
    </row>
    <row r="8875">
      <c r="B8875" s="3"/>
    </row>
    <row r="8876">
      <c r="B8876" s="3"/>
    </row>
    <row r="8877">
      <c r="B8877" s="3"/>
    </row>
    <row r="8878">
      <c r="B8878" s="3"/>
    </row>
    <row r="8879">
      <c r="B8879" s="3"/>
    </row>
    <row r="8880">
      <c r="B8880" s="3"/>
    </row>
    <row r="8881">
      <c r="B8881" s="3"/>
    </row>
    <row r="8882">
      <c r="B8882" s="3"/>
    </row>
    <row r="8883">
      <c r="B8883" s="3"/>
    </row>
    <row r="8884">
      <c r="B8884" s="3"/>
    </row>
    <row r="8885">
      <c r="B8885" s="3"/>
    </row>
    <row r="8886">
      <c r="B8886" s="3"/>
    </row>
    <row r="8887">
      <c r="B8887" s="3"/>
    </row>
    <row r="8888">
      <c r="B8888" s="3"/>
    </row>
    <row r="8889">
      <c r="B8889" s="3"/>
    </row>
    <row r="8890">
      <c r="B8890" s="3"/>
    </row>
    <row r="8891">
      <c r="B8891" s="3"/>
    </row>
    <row r="8892">
      <c r="B8892" s="3"/>
    </row>
    <row r="8893">
      <c r="B8893" s="3"/>
    </row>
    <row r="8894">
      <c r="B8894" s="3"/>
    </row>
    <row r="8895">
      <c r="B8895" s="3"/>
    </row>
    <row r="8896">
      <c r="B8896" s="3"/>
    </row>
    <row r="8897">
      <c r="B8897" s="3"/>
    </row>
    <row r="8898">
      <c r="B8898" s="3"/>
    </row>
    <row r="8899">
      <c r="B8899" s="3"/>
    </row>
    <row r="8900">
      <c r="B8900" s="3"/>
    </row>
    <row r="8901">
      <c r="B8901" s="3"/>
    </row>
    <row r="8902">
      <c r="B8902" s="3"/>
    </row>
    <row r="8903">
      <c r="B8903" s="3"/>
    </row>
    <row r="8904">
      <c r="B8904" s="3"/>
    </row>
    <row r="8905">
      <c r="B8905" s="3"/>
    </row>
    <row r="8906">
      <c r="B8906" s="3"/>
    </row>
    <row r="8907">
      <c r="B8907" s="3"/>
    </row>
    <row r="8908">
      <c r="B8908" s="3"/>
    </row>
    <row r="8909">
      <c r="B8909" s="3"/>
    </row>
    <row r="8910">
      <c r="B8910" s="3"/>
    </row>
    <row r="8911">
      <c r="B8911" s="3"/>
    </row>
    <row r="8912">
      <c r="B8912" s="3"/>
    </row>
    <row r="8913">
      <c r="B8913" s="3"/>
    </row>
    <row r="8914">
      <c r="B8914" s="3"/>
    </row>
    <row r="8915">
      <c r="B8915" s="3"/>
    </row>
    <row r="8916">
      <c r="B8916" s="3"/>
    </row>
    <row r="8917">
      <c r="B8917" s="3"/>
    </row>
    <row r="8918">
      <c r="B8918" s="3"/>
    </row>
    <row r="8919">
      <c r="B8919" s="3"/>
    </row>
    <row r="8920">
      <c r="B8920" s="3"/>
    </row>
    <row r="8921">
      <c r="B8921" s="3"/>
    </row>
    <row r="8922">
      <c r="B8922" s="3"/>
    </row>
    <row r="8923">
      <c r="B8923" s="3"/>
    </row>
    <row r="8924">
      <c r="B8924" s="3"/>
    </row>
    <row r="8925">
      <c r="B8925" s="3"/>
    </row>
    <row r="8926">
      <c r="B8926" s="3"/>
    </row>
    <row r="8927">
      <c r="B8927" s="3"/>
    </row>
    <row r="8928">
      <c r="B8928" s="3"/>
    </row>
    <row r="8929">
      <c r="B8929" s="3"/>
    </row>
    <row r="8930">
      <c r="B8930" s="3"/>
    </row>
    <row r="8931">
      <c r="B8931" s="3"/>
    </row>
    <row r="8932">
      <c r="B8932" s="3"/>
    </row>
    <row r="8933">
      <c r="B8933" s="3"/>
    </row>
    <row r="8934">
      <c r="B8934" s="3"/>
    </row>
    <row r="8935">
      <c r="B8935" s="3"/>
    </row>
    <row r="8936">
      <c r="B8936" s="3"/>
    </row>
    <row r="8937">
      <c r="B8937" s="3"/>
    </row>
    <row r="8938">
      <c r="B8938" s="3"/>
    </row>
    <row r="8939">
      <c r="B8939" s="3"/>
    </row>
    <row r="8940">
      <c r="B8940" s="3"/>
    </row>
    <row r="8941">
      <c r="B8941" s="3"/>
    </row>
    <row r="8942">
      <c r="B8942" s="3"/>
    </row>
    <row r="8943">
      <c r="B8943" s="3"/>
    </row>
    <row r="8944">
      <c r="B8944" s="3"/>
    </row>
    <row r="8945">
      <c r="B8945" s="3"/>
    </row>
    <row r="8946">
      <c r="B8946" s="3"/>
    </row>
    <row r="8947">
      <c r="B8947" s="3"/>
    </row>
    <row r="8948">
      <c r="B8948" s="3"/>
    </row>
    <row r="8949">
      <c r="B8949" s="3"/>
    </row>
    <row r="8950">
      <c r="B8950" s="3"/>
    </row>
    <row r="8951">
      <c r="B8951" s="3"/>
    </row>
    <row r="8952">
      <c r="B8952" s="3"/>
    </row>
    <row r="8953">
      <c r="B8953" s="3"/>
    </row>
    <row r="8954">
      <c r="B8954" s="3"/>
    </row>
    <row r="8955">
      <c r="B8955" s="3"/>
    </row>
    <row r="8956">
      <c r="B8956" s="3"/>
    </row>
    <row r="8957">
      <c r="B8957" s="3"/>
    </row>
    <row r="8958">
      <c r="B8958" s="3"/>
    </row>
    <row r="8959">
      <c r="B8959" s="3"/>
    </row>
    <row r="8960">
      <c r="B8960" s="3"/>
    </row>
    <row r="8961">
      <c r="B8961" s="3"/>
    </row>
    <row r="8962">
      <c r="B8962" s="3"/>
    </row>
    <row r="8963">
      <c r="B8963" s="3"/>
    </row>
    <row r="8964">
      <c r="B8964" s="3"/>
    </row>
    <row r="8965">
      <c r="B8965" s="3"/>
    </row>
    <row r="8966">
      <c r="B8966" s="3"/>
    </row>
    <row r="8967">
      <c r="B8967" s="3"/>
    </row>
    <row r="8968">
      <c r="B8968" s="3"/>
    </row>
    <row r="8969">
      <c r="B8969" s="3"/>
    </row>
    <row r="8970">
      <c r="B8970" s="3"/>
    </row>
    <row r="8971">
      <c r="B8971" s="3"/>
    </row>
    <row r="8972">
      <c r="B8972" s="3"/>
    </row>
    <row r="8973">
      <c r="B8973" s="3"/>
    </row>
    <row r="8974">
      <c r="B8974" s="3"/>
    </row>
    <row r="8975">
      <c r="B8975" s="3"/>
    </row>
    <row r="8976">
      <c r="B8976" s="3"/>
    </row>
    <row r="8977">
      <c r="B8977" s="3"/>
    </row>
    <row r="8978">
      <c r="B8978" s="3"/>
    </row>
    <row r="8979">
      <c r="B8979" s="3"/>
    </row>
    <row r="8980">
      <c r="B8980" s="3"/>
    </row>
    <row r="8981">
      <c r="B8981" s="3"/>
    </row>
    <row r="8982">
      <c r="B8982" s="3"/>
    </row>
    <row r="8983">
      <c r="B8983" s="3"/>
    </row>
    <row r="8984">
      <c r="B8984" s="3"/>
    </row>
    <row r="8985">
      <c r="B8985" s="3"/>
    </row>
    <row r="8986">
      <c r="B8986" s="3"/>
    </row>
    <row r="8987">
      <c r="B8987" s="3"/>
    </row>
    <row r="8988">
      <c r="B8988" s="3"/>
    </row>
    <row r="8989">
      <c r="B8989" s="3"/>
    </row>
    <row r="8990">
      <c r="B8990" s="3"/>
    </row>
    <row r="8991">
      <c r="B8991" s="3"/>
    </row>
    <row r="8992">
      <c r="B8992" s="3"/>
    </row>
    <row r="8993">
      <c r="B8993" s="3"/>
    </row>
    <row r="8994">
      <c r="B8994" s="3"/>
    </row>
    <row r="8995">
      <c r="B8995" s="3"/>
    </row>
    <row r="8996">
      <c r="B8996" s="3"/>
    </row>
    <row r="8997">
      <c r="B8997" s="3"/>
    </row>
    <row r="8998">
      <c r="B8998" s="3"/>
    </row>
    <row r="8999">
      <c r="B8999" s="3"/>
    </row>
    <row r="9000">
      <c r="B9000" s="3"/>
    </row>
    <row r="9001">
      <c r="B9001" s="3"/>
    </row>
    <row r="9002">
      <c r="B9002" s="3"/>
    </row>
    <row r="9003">
      <c r="B9003" s="3"/>
    </row>
    <row r="9004">
      <c r="B9004" s="3"/>
    </row>
    <row r="9005">
      <c r="B9005" s="3"/>
    </row>
    <row r="9006">
      <c r="B9006" s="3"/>
    </row>
    <row r="9007">
      <c r="B9007" s="3"/>
    </row>
    <row r="9008">
      <c r="B9008" s="3"/>
    </row>
    <row r="9009">
      <c r="B9009" s="3"/>
    </row>
    <row r="9010">
      <c r="B9010" s="3"/>
    </row>
    <row r="9011">
      <c r="B9011" s="3"/>
    </row>
    <row r="9012">
      <c r="B9012" s="3"/>
    </row>
    <row r="9013">
      <c r="B9013" s="3"/>
    </row>
    <row r="9014">
      <c r="B9014" s="3"/>
    </row>
    <row r="9015">
      <c r="B9015" s="3"/>
    </row>
    <row r="9016">
      <c r="B9016" s="3"/>
    </row>
    <row r="9017">
      <c r="B9017" s="3"/>
    </row>
    <row r="9018">
      <c r="B9018" s="3"/>
    </row>
    <row r="9019">
      <c r="B9019" s="3"/>
    </row>
    <row r="9020">
      <c r="B9020" s="3"/>
    </row>
    <row r="9021">
      <c r="B9021" s="3"/>
    </row>
    <row r="9022">
      <c r="B9022" s="3"/>
    </row>
    <row r="9023">
      <c r="B9023" s="3"/>
    </row>
    <row r="9024">
      <c r="B9024" s="3"/>
    </row>
    <row r="9025">
      <c r="B9025" s="3"/>
    </row>
    <row r="9026">
      <c r="B9026" s="3"/>
    </row>
    <row r="9027">
      <c r="B9027" s="3"/>
    </row>
    <row r="9028">
      <c r="B9028" s="3"/>
    </row>
    <row r="9029">
      <c r="B9029" s="3"/>
    </row>
    <row r="9030">
      <c r="B9030" s="3"/>
    </row>
    <row r="9031">
      <c r="B9031" s="3"/>
    </row>
    <row r="9032">
      <c r="B9032" s="3"/>
    </row>
    <row r="9033">
      <c r="B9033" s="3"/>
    </row>
    <row r="9034">
      <c r="B9034" s="3"/>
    </row>
    <row r="9035">
      <c r="B9035" s="3"/>
    </row>
    <row r="9036">
      <c r="B9036" s="3"/>
    </row>
    <row r="9037">
      <c r="B9037" s="3"/>
    </row>
    <row r="9038">
      <c r="B9038" s="3"/>
    </row>
    <row r="9039">
      <c r="B9039" s="3"/>
    </row>
    <row r="9040">
      <c r="B9040" s="3"/>
    </row>
    <row r="9041">
      <c r="B9041" s="3"/>
    </row>
    <row r="9042">
      <c r="B9042" s="3"/>
    </row>
    <row r="9043">
      <c r="B9043" s="3"/>
    </row>
    <row r="9044">
      <c r="B9044" s="3"/>
    </row>
    <row r="9045">
      <c r="B9045" s="3"/>
    </row>
    <row r="9046">
      <c r="B9046" s="3"/>
    </row>
    <row r="9047">
      <c r="B9047" s="3"/>
    </row>
    <row r="9048">
      <c r="B9048" s="3"/>
    </row>
    <row r="9049">
      <c r="B9049" s="3"/>
    </row>
    <row r="9050">
      <c r="B9050" s="3"/>
    </row>
    <row r="9051">
      <c r="B9051" s="3"/>
    </row>
    <row r="9052">
      <c r="B9052" s="3"/>
    </row>
    <row r="9053">
      <c r="B9053" s="3"/>
    </row>
    <row r="9054">
      <c r="B9054" s="3"/>
    </row>
    <row r="9055">
      <c r="B9055" s="3"/>
    </row>
    <row r="9056">
      <c r="B9056" s="3"/>
    </row>
    <row r="9057">
      <c r="B9057" s="3"/>
    </row>
    <row r="9058">
      <c r="B9058" s="3"/>
    </row>
    <row r="9059">
      <c r="B9059" s="3"/>
    </row>
    <row r="9060">
      <c r="B9060" s="3"/>
    </row>
    <row r="9061">
      <c r="B9061" s="3"/>
    </row>
    <row r="9062">
      <c r="B9062" s="3"/>
    </row>
    <row r="9063">
      <c r="B9063" s="3"/>
    </row>
    <row r="9064">
      <c r="B9064" s="3"/>
    </row>
    <row r="9065">
      <c r="B9065" s="3"/>
    </row>
    <row r="9066">
      <c r="B9066" s="3"/>
    </row>
    <row r="9067">
      <c r="B9067" s="3"/>
    </row>
    <row r="9068">
      <c r="B9068" s="3"/>
    </row>
    <row r="9069">
      <c r="B9069" s="3"/>
    </row>
    <row r="9070">
      <c r="B9070" s="3"/>
    </row>
    <row r="9071">
      <c r="B9071" s="3"/>
    </row>
    <row r="9072">
      <c r="B9072" s="3"/>
    </row>
    <row r="9073">
      <c r="B9073" s="3"/>
    </row>
    <row r="9074">
      <c r="B9074" s="3"/>
    </row>
    <row r="9075">
      <c r="B9075" s="3"/>
    </row>
    <row r="9076">
      <c r="B9076" s="3"/>
    </row>
    <row r="9077">
      <c r="B9077" s="3"/>
    </row>
    <row r="9078">
      <c r="B9078" s="3"/>
    </row>
    <row r="9079">
      <c r="B9079" s="3"/>
    </row>
    <row r="9080">
      <c r="B9080" s="3"/>
    </row>
    <row r="9081">
      <c r="B9081" s="3"/>
    </row>
    <row r="9082">
      <c r="B9082" s="3"/>
    </row>
    <row r="9083">
      <c r="B9083" s="3"/>
    </row>
    <row r="9084">
      <c r="B9084" s="3"/>
    </row>
    <row r="9085">
      <c r="B9085" s="3"/>
    </row>
    <row r="9086">
      <c r="B9086" s="3"/>
    </row>
    <row r="9087">
      <c r="B9087" s="3"/>
    </row>
    <row r="9088">
      <c r="B9088" s="3"/>
    </row>
    <row r="9089">
      <c r="B9089" s="3"/>
    </row>
    <row r="9090">
      <c r="B9090" s="3"/>
    </row>
    <row r="9091">
      <c r="B9091" s="3"/>
    </row>
    <row r="9092">
      <c r="B9092" s="3"/>
    </row>
    <row r="9093">
      <c r="B9093" s="3"/>
    </row>
    <row r="9094">
      <c r="B9094" s="3"/>
    </row>
    <row r="9095">
      <c r="B9095" s="3"/>
    </row>
    <row r="9096">
      <c r="B9096" s="3"/>
    </row>
    <row r="9097">
      <c r="B9097" s="3"/>
    </row>
    <row r="9098">
      <c r="B9098" s="3"/>
    </row>
    <row r="9099">
      <c r="B9099" s="3"/>
    </row>
    <row r="9100">
      <c r="B9100" s="3"/>
    </row>
    <row r="9101">
      <c r="B9101" s="3"/>
    </row>
    <row r="9102">
      <c r="B9102" s="3"/>
    </row>
    <row r="9103">
      <c r="B9103" s="3"/>
    </row>
    <row r="9104">
      <c r="B9104" s="3"/>
    </row>
    <row r="9105">
      <c r="B9105" s="3"/>
    </row>
    <row r="9106">
      <c r="B9106" s="3"/>
    </row>
    <row r="9107">
      <c r="B9107" s="3"/>
    </row>
    <row r="9108">
      <c r="B9108" s="3"/>
    </row>
    <row r="9109">
      <c r="B9109" s="3"/>
    </row>
    <row r="9110">
      <c r="B9110" s="3"/>
    </row>
    <row r="9111">
      <c r="B9111" s="3"/>
    </row>
    <row r="9112">
      <c r="B9112" s="3"/>
    </row>
    <row r="9113">
      <c r="B9113" s="3"/>
    </row>
    <row r="9114">
      <c r="B9114" s="3"/>
    </row>
    <row r="9115">
      <c r="B9115" s="3"/>
    </row>
    <row r="9116">
      <c r="B9116" s="3"/>
    </row>
    <row r="9117">
      <c r="B9117" s="3"/>
    </row>
    <row r="9118">
      <c r="B9118" s="3"/>
    </row>
    <row r="9119">
      <c r="B9119" s="3"/>
    </row>
    <row r="9120">
      <c r="B9120" s="3"/>
    </row>
    <row r="9121">
      <c r="B9121" s="3"/>
    </row>
    <row r="9122">
      <c r="B9122" s="3"/>
    </row>
    <row r="9123">
      <c r="B9123" s="3"/>
    </row>
    <row r="9124">
      <c r="B9124" s="3"/>
    </row>
    <row r="9125">
      <c r="B9125" s="3"/>
    </row>
    <row r="9126">
      <c r="B9126" s="3"/>
    </row>
    <row r="9127">
      <c r="B9127" s="3"/>
    </row>
    <row r="9128">
      <c r="B9128" s="3"/>
    </row>
    <row r="9129">
      <c r="B9129" s="3"/>
    </row>
    <row r="9130">
      <c r="B9130" s="3"/>
    </row>
    <row r="9131">
      <c r="B9131" s="3"/>
    </row>
    <row r="9132">
      <c r="B9132" s="3"/>
    </row>
    <row r="9133">
      <c r="B9133" s="3"/>
    </row>
    <row r="9134">
      <c r="B9134" s="3"/>
    </row>
    <row r="9135">
      <c r="B9135" s="3"/>
    </row>
    <row r="9136">
      <c r="B9136" s="3"/>
    </row>
    <row r="9137">
      <c r="B9137" s="3"/>
    </row>
    <row r="9138">
      <c r="B9138" s="3"/>
    </row>
    <row r="9139">
      <c r="B9139" s="3"/>
    </row>
    <row r="9140">
      <c r="B9140" s="3"/>
    </row>
    <row r="9141">
      <c r="B9141" s="3"/>
    </row>
    <row r="9142">
      <c r="B9142" s="3"/>
    </row>
    <row r="9143">
      <c r="B9143" s="3"/>
    </row>
    <row r="9144">
      <c r="B9144" s="3"/>
    </row>
    <row r="9145">
      <c r="B9145" s="3"/>
    </row>
    <row r="9146">
      <c r="B9146" s="3"/>
    </row>
    <row r="9147">
      <c r="B9147" s="3"/>
    </row>
    <row r="9148">
      <c r="B9148" s="3"/>
    </row>
    <row r="9149">
      <c r="B9149" s="3"/>
    </row>
    <row r="9150">
      <c r="B9150" s="3"/>
    </row>
    <row r="9151">
      <c r="B9151" s="3"/>
    </row>
    <row r="9152">
      <c r="B9152" s="3"/>
    </row>
    <row r="9153">
      <c r="B9153" s="3"/>
    </row>
    <row r="9154">
      <c r="B9154" s="3"/>
    </row>
    <row r="9155">
      <c r="B9155" s="3"/>
    </row>
    <row r="9156">
      <c r="B9156" s="3"/>
    </row>
    <row r="9157">
      <c r="B9157" s="3"/>
    </row>
    <row r="9158">
      <c r="B9158" s="3"/>
    </row>
    <row r="9159">
      <c r="B9159" s="3"/>
    </row>
    <row r="9160">
      <c r="B9160" s="3"/>
    </row>
    <row r="9161">
      <c r="B9161" s="3"/>
    </row>
    <row r="9162">
      <c r="B9162" s="3"/>
    </row>
    <row r="9163">
      <c r="B9163" s="3"/>
    </row>
    <row r="9164">
      <c r="B9164" s="3"/>
    </row>
    <row r="9165">
      <c r="B9165" s="3"/>
    </row>
    <row r="9166">
      <c r="B9166" s="3"/>
    </row>
    <row r="9167">
      <c r="B9167" s="3"/>
    </row>
    <row r="9168">
      <c r="B9168" s="3"/>
    </row>
    <row r="9169">
      <c r="B9169" s="3"/>
    </row>
    <row r="9170">
      <c r="B9170" s="3"/>
    </row>
    <row r="9171">
      <c r="B9171" s="3"/>
    </row>
    <row r="9172">
      <c r="B9172" s="3"/>
    </row>
    <row r="9173">
      <c r="B9173" s="3"/>
    </row>
    <row r="9174">
      <c r="B9174" s="3"/>
    </row>
    <row r="9175">
      <c r="B9175" s="3"/>
    </row>
    <row r="9176">
      <c r="B9176" s="3"/>
    </row>
    <row r="9177">
      <c r="B9177" s="3"/>
    </row>
    <row r="9178">
      <c r="B9178" s="3"/>
    </row>
    <row r="9179">
      <c r="B9179" s="3"/>
    </row>
    <row r="9180">
      <c r="B9180" s="3"/>
    </row>
    <row r="9181">
      <c r="B9181" s="3"/>
    </row>
    <row r="9182">
      <c r="B9182" s="3"/>
    </row>
    <row r="9183">
      <c r="B9183" s="3"/>
    </row>
    <row r="9184">
      <c r="B9184" s="3"/>
    </row>
    <row r="9185">
      <c r="B9185" s="3"/>
    </row>
    <row r="9186">
      <c r="B9186" s="3"/>
    </row>
    <row r="9187">
      <c r="B9187" s="3"/>
    </row>
    <row r="9188">
      <c r="B9188" s="3"/>
    </row>
    <row r="9189">
      <c r="B9189" s="3"/>
    </row>
    <row r="9190">
      <c r="B9190" s="3"/>
    </row>
    <row r="9191">
      <c r="B9191" s="3"/>
    </row>
    <row r="9192">
      <c r="B9192" s="3"/>
    </row>
    <row r="9193">
      <c r="B9193" s="3"/>
    </row>
    <row r="9194">
      <c r="B9194" s="3"/>
    </row>
    <row r="9195">
      <c r="B9195" s="3"/>
    </row>
    <row r="9196">
      <c r="B9196" s="3"/>
    </row>
    <row r="9197">
      <c r="B9197" s="3"/>
    </row>
    <row r="9198">
      <c r="B9198" s="3"/>
    </row>
    <row r="9199">
      <c r="B9199" s="3"/>
    </row>
    <row r="9200">
      <c r="B9200" s="3"/>
    </row>
    <row r="9201">
      <c r="B9201" s="3"/>
    </row>
    <row r="9202">
      <c r="B9202" s="3"/>
    </row>
    <row r="9203">
      <c r="B9203" s="3"/>
    </row>
    <row r="9204">
      <c r="B9204" s="3"/>
    </row>
    <row r="9205">
      <c r="B9205" s="3"/>
    </row>
    <row r="9206">
      <c r="B9206" s="3"/>
    </row>
    <row r="9207">
      <c r="B9207" s="3"/>
    </row>
    <row r="9208">
      <c r="B9208" s="3"/>
    </row>
    <row r="9209">
      <c r="B9209" s="3"/>
    </row>
    <row r="9210">
      <c r="B9210" s="3"/>
    </row>
    <row r="9211">
      <c r="B9211" s="3"/>
    </row>
    <row r="9212">
      <c r="B9212" s="3"/>
    </row>
    <row r="9213">
      <c r="B9213" s="3"/>
    </row>
    <row r="9214">
      <c r="B9214" s="3"/>
    </row>
    <row r="9215">
      <c r="B9215" s="3"/>
    </row>
    <row r="9216">
      <c r="B9216" s="3"/>
    </row>
    <row r="9217">
      <c r="B9217" s="3"/>
    </row>
    <row r="9218">
      <c r="B9218" s="3"/>
    </row>
    <row r="9219">
      <c r="B9219" s="3"/>
    </row>
    <row r="9220">
      <c r="B9220" s="3"/>
    </row>
    <row r="9221">
      <c r="B9221" s="3"/>
    </row>
    <row r="9222">
      <c r="B9222" s="3"/>
    </row>
    <row r="9223">
      <c r="B9223" s="3"/>
    </row>
    <row r="9224">
      <c r="B9224" s="3"/>
    </row>
    <row r="9225">
      <c r="B9225" s="3"/>
    </row>
    <row r="9226">
      <c r="B9226" s="3"/>
    </row>
    <row r="9227">
      <c r="B9227" s="3"/>
    </row>
    <row r="9228">
      <c r="B9228" s="3"/>
    </row>
    <row r="9229">
      <c r="B9229" s="3"/>
    </row>
    <row r="9230">
      <c r="B9230" s="3"/>
    </row>
    <row r="9231">
      <c r="B9231" s="3"/>
    </row>
    <row r="9232">
      <c r="B9232" s="3"/>
    </row>
    <row r="9233">
      <c r="B9233" s="3"/>
    </row>
    <row r="9234">
      <c r="B9234" s="3"/>
    </row>
    <row r="9235">
      <c r="B9235" s="3"/>
    </row>
    <row r="9236">
      <c r="B9236" s="3"/>
    </row>
    <row r="9237">
      <c r="B9237" s="3"/>
    </row>
    <row r="9238">
      <c r="B9238" s="3"/>
    </row>
    <row r="9239">
      <c r="B9239" s="3"/>
    </row>
    <row r="9240">
      <c r="B9240" s="3"/>
    </row>
    <row r="9241">
      <c r="B9241" s="3"/>
    </row>
    <row r="9242">
      <c r="B9242" s="3"/>
    </row>
    <row r="9243">
      <c r="B9243" s="3"/>
    </row>
    <row r="9244">
      <c r="B9244" s="3"/>
    </row>
    <row r="9245">
      <c r="B9245" s="3"/>
    </row>
    <row r="9246">
      <c r="B9246" s="3"/>
    </row>
    <row r="9247">
      <c r="B9247" s="3"/>
    </row>
    <row r="9248">
      <c r="B9248" s="3"/>
    </row>
    <row r="9249">
      <c r="B9249" s="3"/>
    </row>
    <row r="9250">
      <c r="B9250" s="3"/>
    </row>
    <row r="9251">
      <c r="B9251" s="3"/>
    </row>
    <row r="9252">
      <c r="B9252" s="3"/>
    </row>
    <row r="9253">
      <c r="B9253" s="3"/>
    </row>
    <row r="9254">
      <c r="B9254" s="3"/>
    </row>
    <row r="9255">
      <c r="B9255" s="3"/>
    </row>
    <row r="9256">
      <c r="B9256" s="3"/>
    </row>
    <row r="9257">
      <c r="B9257" s="3"/>
    </row>
    <row r="9258">
      <c r="B9258" s="3"/>
    </row>
    <row r="9259">
      <c r="B9259" s="3"/>
    </row>
    <row r="9260">
      <c r="B9260" s="3"/>
    </row>
    <row r="9261">
      <c r="B9261" s="3"/>
    </row>
    <row r="9262">
      <c r="B9262" s="3"/>
    </row>
    <row r="9263">
      <c r="B9263" s="3"/>
    </row>
    <row r="9264">
      <c r="B9264" s="3"/>
    </row>
    <row r="9265">
      <c r="B9265" s="3"/>
    </row>
    <row r="9266">
      <c r="B9266" s="3"/>
    </row>
    <row r="9267">
      <c r="B9267" s="3"/>
    </row>
    <row r="9268">
      <c r="B9268" s="3"/>
    </row>
    <row r="9269">
      <c r="B9269" s="3"/>
    </row>
    <row r="9270">
      <c r="B9270" s="3"/>
    </row>
    <row r="9271">
      <c r="B9271" s="3"/>
    </row>
    <row r="9272">
      <c r="B9272" s="3"/>
    </row>
    <row r="9273">
      <c r="B9273" s="3"/>
    </row>
    <row r="9274">
      <c r="B9274" s="3"/>
    </row>
    <row r="9275">
      <c r="B9275" s="3"/>
    </row>
    <row r="9276">
      <c r="B9276" s="3"/>
    </row>
    <row r="9277">
      <c r="B9277" s="3"/>
    </row>
    <row r="9278">
      <c r="B9278" s="3"/>
    </row>
    <row r="9279">
      <c r="B9279" s="3"/>
    </row>
    <row r="9280">
      <c r="B9280" s="3"/>
    </row>
    <row r="9281">
      <c r="B9281" s="3"/>
    </row>
    <row r="9282">
      <c r="B9282" s="3"/>
    </row>
    <row r="9283">
      <c r="B9283" s="3"/>
    </row>
    <row r="9284">
      <c r="B9284" s="3"/>
    </row>
    <row r="9285">
      <c r="B9285" s="3"/>
    </row>
    <row r="9286">
      <c r="B9286" s="3"/>
    </row>
    <row r="9287">
      <c r="B9287" s="3"/>
    </row>
    <row r="9288">
      <c r="B9288" s="3"/>
    </row>
    <row r="9289">
      <c r="B9289" s="3"/>
    </row>
    <row r="9290">
      <c r="B9290" s="3"/>
    </row>
    <row r="9291">
      <c r="B9291" s="3"/>
    </row>
    <row r="9292">
      <c r="B9292" s="3"/>
    </row>
    <row r="9293">
      <c r="B9293" s="3"/>
    </row>
    <row r="9294">
      <c r="B9294" s="3"/>
    </row>
    <row r="9295">
      <c r="B9295" s="3"/>
    </row>
    <row r="9296">
      <c r="B9296" s="3"/>
    </row>
    <row r="9297">
      <c r="B9297" s="3"/>
    </row>
    <row r="9298">
      <c r="B9298" s="3"/>
    </row>
    <row r="9299">
      <c r="B9299" s="3"/>
    </row>
    <row r="9300">
      <c r="B9300" s="3"/>
    </row>
    <row r="9301">
      <c r="B9301" s="3"/>
    </row>
    <row r="9302">
      <c r="B9302" s="3"/>
    </row>
    <row r="9303">
      <c r="B9303" s="3"/>
    </row>
    <row r="9304">
      <c r="B9304" s="3"/>
    </row>
    <row r="9305">
      <c r="B9305" s="3"/>
    </row>
    <row r="9306">
      <c r="B9306" s="3"/>
    </row>
    <row r="9307">
      <c r="B9307" s="3"/>
    </row>
    <row r="9308">
      <c r="B9308" s="3"/>
    </row>
    <row r="9309">
      <c r="B9309" s="3"/>
    </row>
    <row r="9310">
      <c r="B9310" s="3"/>
    </row>
    <row r="9311">
      <c r="B9311" s="3"/>
    </row>
    <row r="9312">
      <c r="B9312" s="3"/>
    </row>
    <row r="9313">
      <c r="B9313" s="3"/>
    </row>
    <row r="9314">
      <c r="B9314" s="3"/>
    </row>
    <row r="9315">
      <c r="B9315" s="3"/>
    </row>
    <row r="9316">
      <c r="B9316" s="3"/>
    </row>
    <row r="9317">
      <c r="B9317" s="3"/>
    </row>
    <row r="9318">
      <c r="B9318" s="3"/>
    </row>
    <row r="9319">
      <c r="B9319" s="3"/>
    </row>
    <row r="9320">
      <c r="B9320" s="3"/>
    </row>
    <row r="9321">
      <c r="B9321" s="3"/>
    </row>
    <row r="9322">
      <c r="B9322" s="3"/>
    </row>
    <row r="9323">
      <c r="B9323" s="3"/>
    </row>
    <row r="9324">
      <c r="B9324" s="3"/>
    </row>
    <row r="9325">
      <c r="B9325" s="3"/>
    </row>
    <row r="9326">
      <c r="B9326" s="3"/>
    </row>
    <row r="9327">
      <c r="B9327" s="3"/>
    </row>
    <row r="9328">
      <c r="B9328" s="3"/>
    </row>
    <row r="9329">
      <c r="B9329" s="3"/>
    </row>
    <row r="9330">
      <c r="B9330" s="3"/>
    </row>
    <row r="9331">
      <c r="B9331" s="3"/>
    </row>
    <row r="9332">
      <c r="B9332" s="3"/>
    </row>
    <row r="9333">
      <c r="B9333" s="3"/>
    </row>
    <row r="9334">
      <c r="B9334" s="3"/>
    </row>
    <row r="9335">
      <c r="B9335" s="3"/>
    </row>
    <row r="9336">
      <c r="B9336" s="3"/>
    </row>
    <row r="9337">
      <c r="B9337" s="3"/>
    </row>
    <row r="9338">
      <c r="B9338" s="3"/>
    </row>
    <row r="9339">
      <c r="B9339" s="3"/>
    </row>
    <row r="9340">
      <c r="B9340" s="3"/>
    </row>
    <row r="9341">
      <c r="B9341" s="3"/>
    </row>
    <row r="9342">
      <c r="B9342" s="3"/>
    </row>
    <row r="9343">
      <c r="B9343" s="3"/>
    </row>
    <row r="9344">
      <c r="B9344" s="3"/>
    </row>
    <row r="9345">
      <c r="B9345" s="3"/>
    </row>
    <row r="9346">
      <c r="B9346" s="3"/>
    </row>
    <row r="9347">
      <c r="B9347" s="3"/>
    </row>
    <row r="9348">
      <c r="B9348" s="3"/>
    </row>
    <row r="9349">
      <c r="B9349" s="3"/>
    </row>
    <row r="9350">
      <c r="B9350" s="3"/>
    </row>
    <row r="9351">
      <c r="B9351" s="3"/>
    </row>
    <row r="9352">
      <c r="B9352" s="3"/>
    </row>
    <row r="9353">
      <c r="B9353" s="3"/>
    </row>
    <row r="9354">
      <c r="B9354" s="3"/>
    </row>
    <row r="9355">
      <c r="B9355" s="3"/>
    </row>
    <row r="9356">
      <c r="B9356" s="3"/>
    </row>
    <row r="9357">
      <c r="B9357" s="3"/>
    </row>
    <row r="9358">
      <c r="B9358" s="3"/>
    </row>
    <row r="9359">
      <c r="B9359" s="3"/>
    </row>
    <row r="9360">
      <c r="B9360" s="3"/>
    </row>
    <row r="9361">
      <c r="B9361" s="3"/>
    </row>
    <row r="9362">
      <c r="B9362" s="3"/>
    </row>
    <row r="9363">
      <c r="B9363" s="3"/>
    </row>
    <row r="9364">
      <c r="B9364" s="3"/>
    </row>
    <row r="9365">
      <c r="B9365" s="3"/>
    </row>
    <row r="9366">
      <c r="B9366" s="3"/>
    </row>
    <row r="9367">
      <c r="B9367" s="3"/>
    </row>
    <row r="9368">
      <c r="B9368" s="3"/>
    </row>
    <row r="9369">
      <c r="B9369" s="3"/>
    </row>
    <row r="9370">
      <c r="B9370" s="3"/>
    </row>
    <row r="9371">
      <c r="B9371" s="3"/>
    </row>
    <row r="9372">
      <c r="B9372" s="3"/>
    </row>
    <row r="9373">
      <c r="B9373" s="3"/>
    </row>
    <row r="9374">
      <c r="B9374" s="3"/>
    </row>
    <row r="9375">
      <c r="B9375" s="3"/>
    </row>
    <row r="9376">
      <c r="B9376" s="3"/>
    </row>
    <row r="9377">
      <c r="B9377" s="3"/>
    </row>
    <row r="9378">
      <c r="B9378" s="3"/>
    </row>
    <row r="9379">
      <c r="B9379" s="3"/>
    </row>
    <row r="9380">
      <c r="B9380" s="3"/>
    </row>
    <row r="9381">
      <c r="B9381" s="3"/>
    </row>
    <row r="9382">
      <c r="B9382" s="3"/>
    </row>
    <row r="9383">
      <c r="B9383" s="3"/>
    </row>
    <row r="9384">
      <c r="B9384" s="3"/>
    </row>
    <row r="9385">
      <c r="B9385" s="3"/>
    </row>
    <row r="9386">
      <c r="B9386" s="3"/>
    </row>
    <row r="9387">
      <c r="B9387" s="3"/>
    </row>
    <row r="9388">
      <c r="B9388" s="3"/>
    </row>
    <row r="9389">
      <c r="B9389" s="3"/>
    </row>
    <row r="9390">
      <c r="B9390" s="3"/>
    </row>
    <row r="9391">
      <c r="B9391" s="3"/>
    </row>
    <row r="9392">
      <c r="B9392" s="3"/>
    </row>
    <row r="9393">
      <c r="B9393" s="3"/>
    </row>
    <row r="9394">
      <c r="B9394" s="3"/>
    </row>
    <row r="9395">
      <c r="B9395" s="3"/>
    </row>
    <row r="9396">
      <c r="B9396" s="3"/>
    </row>
    <row r="9397">
      <c r="B9397" s="3"/>
    </row>
    <row r="9398">
      <c r="B9398" s="3"/>
    </row>
    <row r="9399">
      <c r="B9399" s="3"/>
    </row>
    <row r="9400">
      <c r="B9400" s="3"/>
    </row>
    <row r="9401">
      <c r="B9401" s="3"/>
    </row>
    <row r="9402">
      <c r="B9402" s="3"/>
    </row>
    <row r="9403">
      <c r="B9403" s="3"/>
    </row>
    <row r="9404">
      <c r="B9404" s="3"/>
    </row>
    <row r="9405">
      <c r="B9405" s="3"/>
    </row>
    <row r="9406">
      <c r="B9406" s="3"/>
    </row>
    <row r="9407">
      <c r="B9407" s="3"/>
    </row>
    <row r="9408">
      <c r="B9408" s="3"/>
    </row>
    <row r="9409">
      <c r="B9409" s="3"/>
    </row>
    <row r="9410">
      <c r="B9410" s="3"/>
    </row>
    <row r="9411">
      <c r="B9411" s="3"/>
    </row>
    <row r="9412">
      <c r="B9412" s="3"/>
    </row>
    <row r="9413">
      <c r="B9413" s="3"/>
    </row>
    <row r="9414">
      <c r="B9414" s="3"/>
    </row>
    <row r="9415">
      <c r="B9415" s="3"/>
    </row>
    <row r="9416">
      <c r="B9416" s="3"/>
    </row>
    <row r="9417">
      <c r="B9417" s="3"/>
    </row>
    <row r="9418">
      <c r="B9418" s="3"/>
    </row>
    <row r="9419">
      <c r="B9419" s="3"/>
    </row>
    <row r="9420">
      <c r="B9420" s="3"/>
    </row>
    <row r="9421">
      <c r="B9421" s="3"/>
    </row>
    <row r="9422">
      <c r="B9422" s="3"/>
    </row>
    <row r="9423">
      <c r="B9423" s="3"/>
    </row>
    <row r="9424">
      <c r="B9424" s="3"/>
    </row>
    <row r="9425">
      <c r="B9425" s="3"/>
    </row>
    <row r="9426">
      <c r="B9426" s="3"/>
    </row>
    <row r="9427">
      <c r="B9427" s="3"/>
    </row>
    <row r="9428">
      <c r="B9428" s="3"/>
    </row>
    <row r="9429">
      <c r="B9429" s="3"/>
    </row>
    <row r="9430">
      <c r="B9430" s="3"/>
    </row>
    <row r="9431">
      <c r="B9431" s="3"/>
    </row>
    <row r="9432">
      <c r="B9432" s="3"/>
    </row>
    <row r="9433">
      <c r="B9433" s="3"/>
    </row>
    <row r="9434">
      <c r="B9434" s="3"/>
    </row>
    <row r="9435">
      <c r="B9435" s="3"/>
    </row>
    <row r="9436">
      <c r="B9436" s="3"/>
    </row>
    <row r="9437">
      <c r="B9437" s="3"/>
    </row>
    <row r="9438">
      <c r="B9438" s="3"/>
    </row>
    <row r="9439">
      <c r="B9439" s="3"/>
    </row>
    <row r="9440">
      <c r="B9440" s="3"/>
    </row>
    <row r="9441">
      <c r="B9441" s="3"/>
    </row>
    <row r="9442">
      <c r="B9442" s="3"/>
    </row>
    <row r="9443">
      <c r="B9443" s="3"/>
    </row>
    <row r="9444">
      <c r="B9444" s="3"/>
    </row>
    <row r="9445">
      <c r="B9445" s="3"/>
    </row>
    <row r="9446">
      <c r="B9446" s="3"/>
    </row>
    <row r="9447">
      <c r="B9447" s="3"/>
    </row>
    <row r="9448">
      <c r="B9448" s="3"/>
    </row>
    <row r="9449">
      <c r="B9449" s="3"/>
    </row>
    <row r="9450">
      <c r="B9450" s="3"/>
    </row>
    <row r="9451">
      <c r="B9451" s="3"/>
    </row>
    <row r="9452">
      <c r="B9452" s="3"/>
    </row>
    <row r="9453">
      <c r="B9453" s="3"/>
    </row>
    <row r="9454">
      <c r="B9454" s="3"/>
    </row>
    <row r="9455">
      <c r="B9455" s="3"/>
    </row>
    <row r="9456">
      <c r="B9456" s="3"/>
    </row>
    <row r="9457">
      <c r="B9457" s="3"/>
    </row>
    <row r="9458">
      <c r="B9458" s="3"/>
    </row>
    <row r="9459">
      <c r="B9459" s="3"/>
    </row>
    <row r="9460">
      <c r="B9460" s="3"/>
    </row>
    <row r="9461">
      <c r="B9461" s="3"/>
    </row>
    <row r="9462">
      <c r="B9462" s="3"/>
    </row>
    <row r="9463">
      <c r="B9463" s="3"/>
    </row>
    <row r="9464">
      <c r="B9464" s="3"/>
    </row>
    <row r="9465">
      <c r="B9465" s="3"/>
    </row>
    <row r="9466">
      <c r="B9466" s="3"/>
    </row>
    <row r="9467">
      <c r="B9467" s="3"/>
    </row>
    <row r="9468">
      <c r="B9468" s="3"/>
    </row>
    <row r="9469">
      <c r="B9469" s="3"/>
    </row>
    <row r="9470">
      <c r="B9470" s="3"/>
    </row>
    <row r="9471">
      <c r="B9471" s="3"/>
    </row>
    <row r="9472">
      <c r="B9472" s="3"/>
    </row>
    <row r="9473">
      <c r="B9473" s="3"/>
    </row>
    <row r="9474">
      <c r="B9474" s="3"/>
    </row>
    <row r="9475">
      <c r="B9475" s="3"/>
    </row>
    <row r="9476">
      <c r="B9476" s="3"/>
    </row>
    <row r="9477">
      <c r="B9477" s="3"/>
    </row>
    <row r="9478">
      <c r="B9478" s="3"/>
    </row>
    <row r="9479">
      <c r="B9479" s="3"/>
    </row>
    <row r="9480">
      <c r="B9480" s="3"/>
    </row>
    <row r="9481">
      <c r="B9481" s="3"/>
    </row>
    <row r="9482">
      <c r="B9482" s="3"/>
    </row>
    <row r="9483">
      <c r="B9483" s="3"/>
    </row>
    <row r="9484">
      <c r="B9484" s="3"/>
    </row>
    <row r="9485">
      <c r="B9485" s="3"/>
    </row>
    <row r="9486">
      <c r="B9486" s="3"/>
    </row>
    <row r="9487">
      <c r="B9487" s="3"/>
    </row>
    <row r="9488">
      <c r="B9488" s="3"/>
    </row>
    <row r="9489">
      <c r="B9489" s="3"/>
    </row>
    <row r="9490">
      <c r="B9490" s="3"/>
    </row>
    <row r="9491">
      <c r="B9491" s="3"/>
    </row>
    <row r="9492">
      <c r="B9492" s="3"/>
    </row>
    <row r="9493">
      <c r="B9493" s="3"/>
    </row>
    <row r="9494">
      <c r="B9494" s="3"/>
    </row>
    <row r="9495">
      <c r="B9495" s="3"/>
    </row>
    <row r="9496">
      <c r="B9496" s="3"/>
    </row>
    <row r="9497">
      <c r="B9497" s="3"/>
    </row>
    <row r="9498">
      <c r="B9498" s="3"/>
    </row>
    <row r="9499">
      <c r="B9499" s="3"/>
    </row>
    <row r="9500">
      <c r="B9500" s="3"/>
    </row>
    <row r="9501">
      <c r="B9501" s="3"/>
    </row>
    <row r="9502">
      <c r="B9502" s="3"/>
    </row>
    <row r="9503">
      <c r="B9503" s="3"/>
    </row>
    <row r="9504">
      <c r="B9504" s="3"/>
    </row>
    <row r="9505">
      <c r="B9505" s="3"/>
    </row>
    <row r="9506">
      <c r="B9506" s="3"/>
    </row>
    <row r="9507">
      <c r="B9507" s="3"/>
    </row>
    <row r="9508">
      <c r="B9508" s="3"/>
    </row>
    <row r="9509">
      <c r="B9509" s="3"/>
    </row>
    <row r="9510">
      <c r="B9510" s="3"/>
    </row>
    <row r="9511">
      <c r="B9511" s="3"/>
    </row>
    <row r="9512">
      <c r="B9512" s="3"/>
    </row>
    <row r="9513">
      <c r="B9513" s="3"/>
    </row>
    <row r="9514">
      <c r="B9514" s="3"/>
    </row>
    <row r="9515">
      <c r="B9515" s="3"/>
    </row>
    <row r="9516">
      <c r="B9516" s="3"/>
    </row>
    <row r="9517">
      <c r="B9517" s="3"/>
    </row>
    <row r="9518">
      <c r="B9518" s="3"/>
    </row>
    <row r="9519">
      <c r="B9519" s="3"/>
    </row>
    <row r="9520">
      <c r="B9520" s="3"/>
    </row>
    <row r="9521">
      <c r="B9521" s="3"/>
    </row>
    <row r="9522">
      <c r="B9522" s="3"/>
    </row>
    <row r="9523">
      <c r="B9523" s="3"/>
    </row>
    <row r="9524">
      <c r="B9524" s="3"/>
    </row>
    <row r="9525">
      <c r="B9525" s="3"/>
    </row>
    <row r="9526">
      <c r="B9526" s="3"/>
    </row>
    <row r="9527">
      <c r="B9527" s="3"/>
    </row>
    <row r="9528">
      <c r="B9528" s="3"/>
    </row>
    <row r="9529">
      <c r="B9529" s="3"/>
    </row>
    <row r="9530">
      <c r="B9530" s="3"/>
    </row>
    <row r="9531">
      <c r="B9531" s="3"/>
    </row>
    <row r="9532">
      <c r="B9532" s="3"/>
    </row>
    <row r="9533">
      <c r="B9533" s="3"/>
    </row>
    <row r="9534">
      <c r="B9534" s="3"/>
    </row>
    <row r="9535">
      <c r="B9535" s="3"/>
    </row>
    <row r="9536">
      <c r="B9536" s="3"/>
    </row>
    <row r="9537">
      <c r="B9537" s="3"/>
    </row>
    <row r="9538">
      <c r="B9538" s="3"/>
    </row>
    <row r="9539">
      <c r="B9539" s="3"/>
    </row>
    <row r="9540">
      <c r="B9540" s="3"/>
    </row>
    <row r="9541">
      <c r="B9541" s="3"/>
    </row>
    <row r="9542">
      <c r="B9542" s="3"/>
    </row>
    <row r="9543">
      <c r="B9543" s="3"/>
    </row>
    <row r="9544">
      <c r="B9544" s="3"/>
    </row>
    <row r="9545">
      <c r="B9545" s="3"/>
    </row>
    <row r="9546">
      <c r="B9546" s="3"/>
    </row>
    <row r="9547">
      <c r="B9547" s="3"/>
    </row>
    <row r="9548">
      <c r="B9548" s="3"/>
    </row>
    <row r="9549">
      <c r="B9549" s="3"/>
    </row>
    <row r="9550">
      <c r="B9550" s="3"/>
    </row>
    <row r="9551">
      <c r="B9551" s="3"/>
    </row>
    <row r="9552">
      <c r="B9552" s="3"/>
    </row>
    <row r="9553">
      <c r="B9553" s="3"/>
    </row>
    <row r="9554">
      <c r="B9554" s="3"/>
    </row>
    <row r="9555">
      <c r="B9555" s="3"/>
    </row>
    <row r="9556">
      <c r="B9556" s="3"/>
    </row>
    <row r="9557">
      <c r="B9557" s="3"/>
    </row>
    <row r="9558">
      <c r="B9558" s="3"/>
    </row>
    <row r="9559">
      <c r="B9559" s="3"/>
    </row>
    <row r="9560">
      <c r="B9560" s="3"/>
    </row>
    <row r="9561">
      <c r="B9561" s="3"/>
    </row>
    <row r="9562">
      <c r="B9562" s="3"/>
    </row>
    <row r="9563">
      <c r="B9563" s="3"/>
    </row>
    <row r="9564">
      <c r="B9564" s="3"/>
    </row>
    <row r="9565">
      <c r="B9565" s="3"/>
    </row>
    <row r="9566">
      <c r="B9566" s="3"/>
    </row>
    <row r="9567">
      <c r="B9567" s="3"/>
    </row>
    <row r="9568">
      <c r="B9568" s="3"/>
    </row>
    <row r="9569">
      <c r="B9569" s="3"/>
    </row>
    <row r="9570">
      <c r="B9570" s="3"/>
    </row>
    <row r="9571">
      <c r="B9571" s="3"/>
    </row>
    <row r="9572">
      <c r="B9572" s="3"/>
    </row>
    <row r="9573">
      <c r="B9573" s="3"/>
    </row>
    <row r="9574">
      <c r="B9574" s="3"/>
    </row>
    <row r="9575">
      <c r="B9575" s="3"/>
    </row>
    <row r="9576">
      <c r="B9576" s="3"/>
    </row>
    <row r="9577">
      <c r="B9577" s="3"/>
    </row>
    <row r="9578">
      <c r="B9578" s="3"/>
    </row>
    <row r="9579">
      <c r="B9579" s="3"/>
    </row>
    <row r="9580">
      <c r="B9580" s="3"/>
    </row>
    <row r="9581">
      <c r="B9581" s="3"/>
    </row>
    <row r="9582">
      <c r="B9582" s="3"/>
    </row>
    <row r="9583">
      <c r="B9583" s="3"/>
    </row>
    <row r="9584">
      <c r="B9584" s="3"/>
    </row>
    <row r="9585">
      <c r="B9585" s="3"/>
    </row>
    <row r="9586">
      <c r="B9586" s="3"/>
    </row>
    <row r="9587">
      <c r="B9587" s="3"/>
    </row>
    <row r="9588">
      <c r="B9588" s="3"/>
    </row>
    <row r="9589">
      <c r="B9589" s="3"/>
    </row>
    <row r="9590">
      <c r="B9590" s="3"/>
    </row>
    <row r="9591">
      <c r="B9591" s="3"/>
    </row>
    <row r="9592">
      <c r="B9592" s="3"/>
    </row>
    <row r="9593">
      <c r="B9593" s="3"/>
    </row>
    <row r="9594">
      <c r="B9594" s="3"/>
    </row>
    <row r="9595">
      <c r="B9595" s="3"/>
    </row>
    <row r="9596">
      <c r="B9596" s="3"/>
    </row>
    <row r="9597">
      <c r="B9597" s="3"/>
    </row>
    <row r="9598">
      <c r="B9598" s="3"/>
    </row>
    <row r="9599">
      <c r="B9599" s="3"/>
    </row>
    <row r="9600">
      <c r="B9600" s="3"/>
    </row>
    <row r="9601">
      <c r="B9601" s="3"/>
    </row>
    <row r="9602">
      <c r="B9602" s="3"/>
    </row>
    <row r="9603">
      <c r="B9603" s="3"/>
    </row>
    <row r="9604">
      <c r="B9604" s="3"/>
    </row>
    <row r="9605">
      <c r="B9605" s="3"/>
    </row>
    <row r="9606">
      <c r="B9606" s="3"/>
    </row>
    <row r="9607">
      <c r="B9607" s="3"/>
    </row>
    <row r="9608">
      <c r="B9608" s="3"/>
    </row>
    <row r="9609">
      <c r="B9609" s="3"/>
    </row>
    <row r="9610">
      <c r="B9610" s="3"/>
    </row>
    <row r="9611">
      <c r="B9611" s="3"/>
    </row>
    <row r="9612">
      <c r="B9612" s="3"/>
    </row>
    <row r="9613">
      <c r="B9613" s="3"/>
    </row>
    <row r="9614">
      <c r="B9614" s="3"/>
    </row>
    <row r="9615">
      <c r="B9615" s="3"/>
    </row>
    <row r="9616">
      <c r="B9616" s="3"/>
    </row>
    <row r="9617">
      <c r="B9617" s="3"/>
    </row>
    <row r="9618">
      <c r="B9618" s="3"/>
    </row>
    <row r="9619">
      <c r="B9619" s="3"/>
    </row>
    <row r="9620">
      <c r="B9620" s="3"/>
    </row>
    <row r="9621">
      <c r="B9621" s="3"/>
    </row>
    <row r="9622">
      <c r="B9622" s="3"/>
    </row>
    <row r="9623">
      <c r="B9623" s="3"/>
    </row>
    <row r="9624">
      <c r="B9624" s="3"/>
    </row>
    <row r="9625">
      <c r="B9625" s="3"/>
    </row>
    <row r="9626">
      <c r="B9626" s="3"/>
    </row>
    <row r="9627">
      <c r="B9627" s="3"/>
    </row>
    <row r="9628">
      <c r="B9628" s="3"/>
    </row>
    <row r="9629">
      <c r="B9629" s="3"/>
    </row>
    <row r="9630">
      <c r="B9630" s="3"/>
    </row>
    <row r="9631">
      <c r="B9631" s="3"/>
    </row>
    <row r="9632">
      <c r="B9632" s="3"/>
    </row>
    <row r="9633">
      <c r="B9633" s="3"/>
    </row>
    <row r="9634">
      <c r="B9634" s="3"/>
    </row>
    <row r="9635">
      <c r="B9635" s="3"/>
    </row>
    <row r="9636">
      <c r="B9636" s="3"/>
    </row>
    <row r="9637">
      <c r="B9637" s="3"/>
    </row>
    <row r="9638">
      <c r="B9638" s="3"/>
    </row>
    <row r="9639">
      <c r="B9639" s="3"/>
    </row>
    <row r="9640">
      <c r="B9640" s="3"/>
    </row>
    <row r="9641">
      <c r="B9641" s="3"/>
    </row>
    <row r="9642">
      <c r="B9642" s="3"/>
    </row>
    <row r="9643">
      <c r="B9643" s="3"/>
    </row>
    <row r="9644">
      <c r="B9644" s="3"/>
    </row>
    <row r="9645">
      <c r="B9645" s="3"/>
    </row>
    <row r="9646">
      <c r="B9646" s="3"/>
    </row>
    <row r="9647">
      <c r="B9647" s="3"/>
    </row>
    <row r="9648">
      <c r="B9648" s="3"/>
    </row>
    <row r="9649">
      <c r="B9649" s="3"/>
    </row>
    <row r="9650">
      <c r="B9650" s="3"/>
    </row>
    <row r="9651">
      <c r="B9651" s="3"/>
    </row>
    <row r="9652">
      <c r="B9652" s="3"/>
    </row>
    <row r="9653">
      <c r="B9653" s="3"/>
    </row>
    <row r="9654">
      <c r="B9654" s="3"/>
    </row>
    <row r="9655">
      <c r="B9655" s="3"/>
    </row>
    <row r="9656">
      <c r="B9656" s="3"/>
    </row>
    <row r="9657">
      <c r="B9657" s="3"/>
    </row>
    <row r="9658">
      <c r="B9658" s="3"/>
    </row>
    <row r="9659">
      <c r="B9659" s="3"/>
    </row>
    <row r="9660">
      <c r="B9660" s="3"/>
    </row>
    <row r="9661">
      <c r="B9661" s="3"/>
    </row>
    <row r="9662">
      <c r="B9662" s="3"/>
    </row>
    <row r="9663">
      <c r="B9663" s="3"/>
    </row>
    <row r="9664">
      <c r="B9664" s="3"/>
    </row>
    <row r="9665">
      <c r="B9665" s="3"/>
    </row>
    <row r="9666">
      <c r="B9666" s="3"/>
    </row>
    <row r="9667">
      <c r="B9667" s="3"/>
    </row>
    <row r="9668">
      <c r="B9668" s="3"/>
    </row>
    <row r="9669">
      <c r="B9669" s="3"/>
    </row>
    <row r="9670">
      <c r="B9670" s="3"/>
    </row>
    <row r="9671">
      <c r="B9671" s="3"/>
    </row>
    <row r="9672">
      <c r="B9672" s="3"/>
    </row>
    <row r="9673">
      <c r="B9673" s="3"/>
    </row>
    <row r="9674">
      <c r="B9674" s="3"/>
    </row>
    <row r="9675">
      <c r="B9675" s="3"/>
    </row>
    <row r="9676">
      <c r="B9676" s="3"/>
    </row>
    <row r="9677">
      <c r="B9677" s="3"/>
    </row>
    <row r="9678">
      <c r="B9678" s="3"/>
    </row>
    <row r="9679">
      <c r="B9679" s="3"/>
    </row>
    <row r="9680">
      <c r="B9680" s="3"/>
    </row>
    <row r="9681">
      <c r="B9681" s="3"/>
    </row>
    <row r="9682">
      <c r="B9682" s="3"/>
    </row>
    <row r="9683">
      <c r="B9683" s="3"/>
    </row>
    <row r="9684">
      <c r="B9684" s="3"/>
    </row>
    <row r="9685">
      <c r="B9685" s="3"/>
    </row>
    <row r="9686">
      <c r="B9686" s="3"/>
    </row>
    <row r="9687">
      <c r="B9687" s="3"/>
    </row>
    <row r="9688">
      <c r="B9688" s="3"/>
    </row>
    <row r="9689">
      <c r="B9689" s="3"/>
    </row>
    <row r="9690">
      <c r="B9690" s="3"/>
    </row>
    <row r="9691">
      <c r="B9691" s="3"/>
    </row>
    <row r="9692">
      <c r="B9692" s="3"/>
    </row>
    <row r="9693">
      <c r="B9693" s="3"/>
    </row>
    <row r="9694">
      <c r="B9694" s="3"/>
    </row>
    <row r="9695">
      <c r="B9695" s="3"/>
    </row>
    <row r="9696">
      <c r="B9696" s="3"/>
    </row>
    <row r="9697">
      <c r="B9697" s="3"/>
    </row>
    <row r="9698">
      <c r="B9698" s="3"/>
    </row>
    <row r="9699">
      <c r="B9699" s="3"/>
    </row>
    <row r="9700">
      <c r="B9700" s="3"/>
    </row>
    <row r="9701">
      <c r="B9701" s="3"/>
    </row>
    <row r="9702">
      <c r="B9702" s="3"/>
    </row>
    <row r="9703">
      <c r="B9703" s="3"/>
    </row>
    <row r="9704">
      <c r="B9704" s="3"/>
    </row>
    <row r="9705">
      <c r="B9705" s="3"/>
    </row>
    <row r="9706">
      <c r="B9706" s="3"/>
    </row>
    <row r="9707">
      <c r="B9707" s="3"/>
    </row>
    <row r="9708">
      <c r="B9708" s="3"/>
    </row>
    <row r="9709">
      <c r="B9709" s="3"/>
    </row>
    <row r="9710">
      <c r="B9710" s="3"/>
    </row>
    <row r="9711">
      <c r="B9711" s="3"/>
    </row>
    <row r="9712">
      <c r="B9712" s="3"/>
    </row>
    <row r="9713">
      <c r="B9713" s="3"/>
    </row>
    <row r="9714">
      <c r="B9714" s="3"/>
    </row>
    <row r="9715">
      <c r="B9715" s="3"/>
    </row>
    <row r="9716">
      <c r="B9716" s="3"/>
    </row>
    <row r="9717">
      <c r="B9717" s="3"/>
    </row>
    <row r="9718">
      <c r="B9718" s="3"/>
    </row>
    <row r="9719">
      <c r="B9719" s="3"/>
    </row>
    <row r="9720">
      <c r="B9720" s="3"/>
    </row>
    <row r="9721">
      <c r="B9721" s="3"/>
    </row>
    <row r="9722">
      <c r="B9722" s="3"/>
    </row>
    <row r="9723">
      <c r="B9723" s="3"/>
    </row>
    <row r="9724">
      <c r="B9724" s="3"/>
    </row>
    <row r="9725">
      <c r="B9725" s="3"/>
    </row>
    <row r="9726">
      <c r="B9726" s="3"/>
    </row>
    <row r="9727">
      <c r="B9727" s="3"/>
    </row>
    <row r="9728">
      <c r="B9728" s="3"/>
    </row>
    <row r="9729">
      <c r="B9729" s="3"/>
    </row>
    <row r="9730">
      <c r="B9730" s="3"/>
    </row>
    <row r="9731">
      <c r="B9731" s="3"/>
    </row>
    <row r="9732">
      <c r="B9732" s="3"/>
    </row>
    <row r="9733">
      <c r="B9733" s="3"/>
    </row>
    <row r="9734">
      <c r="B9734" s="3"/>
    </row>
    <row r="9735">
      <c r="B9735" s="3"/>
    </row>
    <row r="9736">
      <c r="B9736" s="3"/>
    </row>
    <row r="9737">
      <c r="B9737" s="3"/>
    </row>
    <row r="9738">
      <c r="B9738" s="3"/>
    </row>
    <row r="9739">
      <c r="B9739" s="3"/>
    </row>
    <row r="9740">
      <c r="B9740" s="3"/>
    </row>
    <row r="9741">
      <c r="B9741" s="3"/>
    </row>
    <row r="9742">
      <c r="B9742" s="3"/>
    </row>
    <row r="9743">
      <c r="B9743" s="3"/>
    </row>
    <row r="9744">
      <c r="B9744" s="3"/>
    </row>
    <row r="9745">
      <c r="B9745" s="3"/>
    </row>
    <row r="9746">
      <c r="B9746" s="3"/>
    </row>
    <row r="9747">
      <c r="B9747" s="3"/>
    </row>
    <row r="9748">
      <c r="B9748" s="3"/>
    </row>
    <row r="9749">
      <c r="B9749" s="3"/>
    </row>
    <row r="9750">
      <c r="B9750" s="3"/>
    </row>
    <row r="9751">
      <c r="B9751" s="3"/>
    </row>
    <row r="9752">
      <c r="B9752" s="3"/>
    </row>
    <row r="9753">
      <c r="B9753" s="3"/>
    </row>
    <row r="9754">
      <c r="B9754" s="3"/>
    </row>
    <row r="9755">
      <c r="B9755" s="3"/>
    </row>
    <row r="9756">
      <c r="B9756" s="3"/>
    </row>
    <row r="9757">
      <c r="B9757" s="3"/>
    </row>
    <row r="9758">
      <c r="B9758" s="3"/>
    </row>
    <row r="9759">
      <c r="B9759" s="3"/>
    </row>
    <row r="9760">
      <c r="B9760" s="3"/>
    </row>
    <row r="9761">
      <c r="B9761" s="3"/>
    </row>
    <row r="9762">
      <c r="B9762" s="3"/>
    </row>
    <row r="9763">
      <c r="B9763" s="3"/>
    </row>
    <row r="9764">
      <c r="B9764" s="3"/>
    </row>
    <row r="9765">
      <c r="B9765" s="3"/>
    </row>
    <row r="9766">
      <c r="B9766" s="3"/>
    </row>
    <row r="9767">
      <c r="B9767" s="3"/>
    </row>
    <row r="9768">
      <c r="B9768" s="3"/>
    </row>
    <row r="9769">
      <c r="B9769" s="3"/>
    </row>
    <row r="9770">
      <c r="B9770" s="3"/>
    </row>
    <row r="9771">
      <c r="B9771" s="3"/>
    </row>
    <row r="9772">
      <c r="B9772" s="3"/>
    </row>
    <row r="9773">
      <c r="B9773" s="3"/>
    </row>
    <row r="9774">
      <c r="B9774" s="3"/>
    </row>
    <row r="9775">
      <c r="B9775" s="3"/>
    </row>
    <row r="9776">
      <c r="B9776" s="3"/>
    </row>
    <row r="9777">
      <c r="B9777" s="3"/>
    </row>
    <row r="9778">
      <c r="B9778" s="3"/>
    </row>
    <row r="9779">
      <c r="B9779" s="3"/>
    </row>
    <row r="9780">
      <c r="B9780" s="3"/>
    </row>
    <row r="9781">
      <c r="B9781" s="3"/>
    </row>
    <row r="9782">
      <c r="B9782" s="3"/>
    </row>
    <row r="9783">
      <c r="B9783" s="3"/>
    </row>
    <row r="9784">
      <c r="B9784" s="3"/>
    </row>
    <row r="9785">
      <c r="B9785" s="3"/>
    </row>
    <row r="9786">
      <c r="B9786" s="3"/>
    </row>
    <row r="9787">
      <c r="B9787" s="3"/>
    </row>
    <row r="9788">
      <c r="B9788" s="3"/>
    </row>
    <row r="9789">
      <c r="B9789" s="3"/>
    </row>
    <row r="9790">
      <c r="B9790" s="3"/>
    </row>
    <row r="9791">
      <c r="B9791" s="3"/>
    </row>
    <row r="9792">
      <c r="B9792" s="3"/>
    </row>
    <row r="9793">
      <c r="B9793" s="3"/>
    </row>
    <row r="9794">
      <c r="B9794" s="3"/>
    </row>
    <row r="9795">
      <c r="B9795" s="3"/>
    </row>
    <row r="9796">
      <c r="B9796" s="3"/>
    </row>
    <row r="9797">
      <c r="B9797" s="3"/>
    </row>
    <row r="9798">
      <c r="B9798" s="3"/>
    </row>
    <row r="9799">
      <c r="B9799" s="3"/>
    </row>
    <row r="9800">
      <c r="B9800" s="3"/>
    </row>
    <row r="9801">
      <c r="B9801" s="3"/>
    </row>
    <row r="9802">
      <c r="B9802" s="3"/>
    </row>
    <row r="9803">
      <c r="B9803" s="3"/>
    </row>
    <row r="9804">
      <c r="B9804" s="3"/>
    </row>
    <row r="9805">
      <c r="B9805" s="3"/>
    </row>
    <row r="9806">
      <c r="B9806" s="3"/>
    </row>
    <row r="9807">
      <c r="B9807" s="3"/>
    </row>
    <row r="9808">
      <c r="B9808" s="3"/>
    </row>
    <row r="9809">
      <c r="B9809" s="3"/>
    </row>
    <row r="9810">
      <c r="B9810" s="3"/>
    </row>
    <row r="9811">
      <c r="B9811" s="3"/>
    </row>
    <row r="9812">
      <c r="B9812" s="3"/>
    </row>
    <row r="9813">
      <c r="B9813" s="3"/>
    </row>
    <row r="9814">
      <c r="B9814" s="3"/>
    </row>
    <row r="9815">
      <c r="B9815" s="3"/>
    </row>
    <row r="9816">
      <c r="B9816" s="3"/>
    </row>
    <row r="9817">
      <c r="B9817" s="3"/>
    </row>
    <row r="9818">
      <c r="B9818" s="3"/>
    </row>
    <row r="9819">
      <c r="B9819" s="3"/>
    </row>
    <row r="9820">
      <c r="B9820" s="3"/>
    </row>
    <row r="9821">
      <c r="B9821" s="3"/>
    </row>
    <row r="9822">
      <c r="B9822" s="3"/>
    </row>
    <row r="9823">
      <c r="B9823" s="3"/>
    </row>
    <row r="9824">
      <c r="B9824" s="3"/>
    </row>
    <row r="9825">
      <c r="B9825" s="3"/>
    </row>
    <row r="9826">
      <c r="B9826" s="3"/>
    </row>
    <row r="9827">
      <c r="B9827" s="3"/>
    </row>
    <row r="9828">
      <c r="B9828" s="3"/>
    </row>
    <row r="9829">
      <c r="B9829" s="3"/>
    </row>
    <row r="9830">
      <c r="B9830" s="3"/>
    </row>
    <row r="9831">
      <c r="B9831" s="3"/>
    </row>
    <row r="9832">
      <c r="B9832" s="3"/>
    </row>
    <row r="9833">
      <c r="B9833" s="3"/>
    </row>
    <row r="9834">
      <c r="B9834" s="3"/>
    </row>
    <row r="9835">
      <c r="B9835" s="3"/>
    </row>
    <row r="9836">
      <c r="B9836" s="3"/>
    </row>
    <row r="9837">
      <c r="B9837" s="3"/>
    </row>
    <row r="9838">
      <c r="B9838" s="3"/>
    </row>
    <row r="9839">
      <c r="B9839" s="3"/>
    </row>
    <row r="9840">
      <c r="B9840" s="3"/>
    </row>
    <row r="9841">
      <c r="B9841" s="3"/>
    </row>
    <row r="9842">
      <c r="B9842" s="3"/>
    </row>
    <row r="9843">
      <c r="B9843" s="3"/>
    </row>
    <row r="9844">
      <c r="B9844" s="3"/>
    </row>
    <row r="9845">
      <c r="B9845" s="3"/>
    </row>
    <row r="9846">
      <c r="B9846" s="3"/>
    </row>
    <row r="9847">
      <c r="B9847" s="3"/>
    </row>
    <row r="9848">
      <c r="B9848" s="3"/>
    </row>
    <row r="9849">
      <c r="B9849" s="3"/>
    </row>
    <row r="9850">
      <c r="B9850" s="3"/>
    </row>
    <row r="9851">
      <c r="B9851" s="3"/>
    </row>
    <row r="9852">
      <c r="B9852" s="3"/>
    </row>
    <row r="9853">
      <c r="B9853" s="3"/>
    </row>
    <row r="9854">
      <c r="B9854" s="3"/>
    </row>
    <row r="9855">
      <c r="B9855" s="3"/>
    </row>
    <row r="9856">
      <c r="B9856" s="3"/>
    </row>
    <row r="9857">
      <c r="B9857" s="3"/>
    </row>
    <row r="9858">
      <c r="B9858" s="3"/>
    </row>
    <row r="9859">
      <c r="B9859" s="3"/>
    </row>
    <row r="9860">
      <c r="B9860" s="3"/>
    </row>
    <row r="9861">
      <c r="B9861" s="3"/>
    </row>
    <row r="9862">
      <c r="B9862" s="3"/>
    </row>
    <row r="9863">
      <c r="B9863" s="3"/>
    </row>
    <row r="9864">
      <c r="B9864" s="3"/>
    </row>
    <row r="9865">
      <c r="B9865" s="3"/>
    </row>
    <row r="9866">
      <c r="B9866" s="3"/>
    </row>
    <row r="9867">
      <c r="B9867" s="3"/>
    </row>
    <row r="9868">
      <c r="B9868" s="3"/>
    </row>
    <row r="9869">
      <c r="B9869" s="3"/>
    </row>
    <row r="9870">
      <c r="B9870" s="3"/>
    </row>
    <row r="9871">
      <c r="B9871" s="3"/>
    </row>
    <row r="9872">
      <c r="B9872" s="3"/>
    </row>
    <row r="9873">
      <c r="B9873" s="3"/>
    </row>
    <row r="9874">
      <c r="B9874" s="3"/>
    </row>
    <row r="9875">
      <c r="B9875" s="3"/>
    </row>
    <row r="9876">
      <c r="B9876" s="3"/>
    </row>
    <row r="9877">
      <c r="B9877" s="3"/>
    </row>
    <row r="9878">
      <c r="B9878" s="3"/>
    </row>
    <row r="9879">
      <c r="B9879" s="3"/>
    </row>
    <row r="9880">
      <c r="B9880" s="3"/>
    </row>
    <row r="9881">
      <c r="B9881" s="3"/>
    </row>
    <row r="9882">
      <c r="B9882" s="3"/>
    </row>
    <row r="9883">
      <c r="B9883" s="3"/>
    </row>
    <row r="9884">
      <c r="B9884" s="3"/>
    </row>
    <row r="9885">
      <c r="B9885" s="3"/>
    </row>
    <row r="9886">
      <c r="B9886" s="3"/>
    </row>
    <row r="9887">
      <c r="B9887" s="3"/>
    </row>
    <row r="9888">
      <c r="B9888" s="3"/>
    </row>
    <row r="9889">
      <c r="B9889" s="3"/>
    </row>
    <row r="9890">
      <c r="B9890" s="3"/>
    </row>
    <row r="9891">
      <c r="B9891" s="3"/>
    </row>
    <row r="9892">
      <c r="B9892" s="3"/>
    </row>
    <row r="9893">
      <c r="B9893" s="3"/>
    </row>
    <row r="9894">
      <c r="B9894" s="3"/>
    </row>
    <row r="9895">
      <c r="B9895" s="3"/>
    </row>
    <row r="9896">
      <c r="B9896" s="3"/>
    </row>
    <row r="9897">
      <c r="B9897" s="3"/>
    </row>
    <row r="9898">
      <c r="B9898" s="3"/>
    </row>
    <row r="9899">
      <c r="B9899" s="3"/>
    </row>
    <row r="9900">
      <c r="B9900" s="3"/>
    </row>
    <row r="9901">
      <c r="B9901" s="3"/>
    </row>
    <row r="9902">
      <c r="B9902" s="3"/>
    </row>
    <row r="9903">
      <c r="B9903" s="3"/>
    </row>
    <row r="9904">
      <c r="B9904" s="3"/>
    </row>
    <row r="9905">
      <c r="B9905" s="3"/>
    </row>
    <row r="9906">
      <c r="B9906" s="3"/>
    </row>
    <row r="9907">
      <c r="B9907" s="3"/>
    </row>
    <row r="9908">
      <c r="B9908" s="3"/>
    </row>
    <row r="9909">
      <c r="B9909" s="3"/>
    </row>
    <row r="9910">
      <c r="B9910" s="3"/>
    </row>
    <row r="9911">
      <c r="B9911" s="3"/>
    </row>
    <row r="9912">
      <c r="B9912" s="3"/>
    </row>
    <row r="9913">
      <c r="B9913" s="3"/>
    </row>
    <row r="9914">
      <c r="B9914" s="3"/>
    </row>
    <row r="9915">
      <c r="B9915" s="3"/>
    </row>
    <row r="9916">
      <c r="B9916" s="3"/>
    </row>
    <row r="9917">
      <c r="B9917" s="3"/>
    </row>
    <row r="9918">
      <c r="B9918" s="3"/>
    </row>
    <row r="9919">
      <c r="B9919" s="3"/>
    </row>
    <row r="9920">
      <c r="B9920" s="3"/>
    </row>
    <row r="9921">
      <c r="B9921" s="3"/>
    </row>
    <row r="9922">
      <c r="B9922" s="3"/>
    </row>
    <row r="9923">
      <c r="B9923" s="3"/>
    </row>
    <row r="9924">
      <c r="B9924" s="3"/>
    </row>
    <row r="9925">
      <c r="B9925" s="3"/>
    </row>
    <row r="9926">
      <c r="B9926" s="3"/>
    </row>
    <row r="9927">
      <c r="B9927" s="3"/>
    </row>
    <row r="9928">
      <c r="B9928" s="3"/>
    </row>
    <row r="9929">
      <c r="B9929" s="3"/>
    </row>
    <row r="9930">
      <c r="B9930" s="3"/>
    </row>
    <row r="9931">
      <c r="B9931" s="3"/>
    </row>
    <row r="9932">
      <c r="B9932" s="3"/>
    </row>
    <row r="9933">
      <c r="B9933" s="3"/>
    </row>
    <row r="9934">
      <c r="B9934" s="3"/>
    </row>
    <row r="9935">
      <c r="B9935" s="3"/>
    </row>
    <row r="9936">
      <c r="B9936" s="3"/>
    </row>
    <row r="9937">
      <c r="B9937" s="3"/>
    </row>
    <row r="9938">
      <c r="B9938" s="3"/>
    </row>
    <row r="9939">
      <c r="B9939" s="3"/>
    </row>
    <row r="9940">
      <c r="B9940" s="3"/>
    </row>
    <row r="9941">
      <c r="B9941" s="3"/>
    </row>
    <row r="9942">
      <c r="B9942" s="3"/>
    </row>
    <row r="9943">
      <c r="B9943" s="3"/>
    </row>
    <row r="9944">
      <c r="B9944" s="3"/>
    </row>
    <row r="9945">
      <c r="B9945" s="3"/>
    </row>
    <row r="9946">
      <c r="B9946" s="3"/>
    </row>
    <row r="9947">
      <c r="B9947" s="3"/>
    </row>
    <row r="9948">
      <c r="B9948" s="3"/>
    </row>
    <row r="9949">
      <c r="B9949" s="3"/>
    </row>
    <row r="9950">
      <c r="B9950" s="3"/>
    </row>
    <row r="9951">
      <c r="B9951" s="3"/>
    </row>
    <row r="9952">
      <c r="B9952" s="3"/>
    </row>
    <row r="9953">
      <c r="B9953" s="3"/>
    </row>
    <row r="9954">
      <c r="B9954" s="3"/>
    </row>
    <row r="9955">
      <c r="B9955" s="3"/>
    </row>
    <row r="9956">
      <c r="B9956" s="3"/>
    </row>
    <row r="9957">
      <c r="B9957" s="3"/>
    </row>
    <row r="9958">
      <c r="B9958" s="3"/>
    </row>
    <row r="9959">
      <c r="B9959" s="3"/>
    </row>
    <row r="9960">
      <c r="B9960" s="3"/>
    </row>
    <row r="9961">
      <c r="B9961" s="3"/>
    </row>
    <row r="9962">
      <c r="B9962" s="3"/>
    </row>
    <row r="9963">
      <c r="B9963" s="3"/>
    </row>
    <row r="9964">
      <c r="B9964" s="3"/>
    </row>
    <row r="9965">
      <c r="B9965" s="3"/>
    </row>
    <row r="9966">
      <c r="B9966" s="3"/>
    </row>
    <row r="9967">
      <c r="B9967" s="3"/>
    </row>
    <row r="9968">
      <c r="B9968" s="3"/>
    </row>
    <row r="9969">
      <c r="B9969" s="3"/>
    </row>
    <row r="9970">
      <c r="B9970" s="3"/>
    </row>
    <row r="9971">
      <c r="B9971" s="3"/>
    </row>
    <row r="9972">
      <c r="B9972" s="3"/>
    </row>
    <row r="9973">
      <c r="B9973" s="3"/>
    </row>
    <row r="9974">
      <c r="B9974" s="3"/>
    </row>
    <row r="9975">
      <c r="B9975" s="3"/>
    </row>
    <row r="9976">
      <c r="B9976" s="3"/>
    </row>
    <row r="9977">
      <c r="B9977" s="3"/>
    </row>
    <row r="9978">
      <c r="B9978" s="3"/>
    </row>
    <row r="9979">
      <c r="B9979" s="3"/>
    </row>
    <row r="9980">
      <c r="B9980" s="3"/>
    </row>
    <row r="9981">
      <c r="B9981" s="3"/>
    </row>
    <row r="9982">
      <c r="B9982" s="3"/>
    </row>
    <row r="9983">
      <c r="B9983" s="3"/>
    </row>
    <row r="9984">
      <c r="B9984" s="3"/>
    </row>
    <row r="9985">
      <c r="B9985" s="3"/>
    </row>
    <row r="9986">
      <c r="B9986" s="3"/>
    </row>
    <row r="9987">
      <c r="B9987" s="3"/>
    </row>
    <row r="9988">
      <c r="B9988" s="3"/>
    </row>
    <row r="9989">
      <c r="B9989" s="3"/>
    </row>
    <row r="9990">
      <c r="B9990" s="3"/>
    </row>
    <row r="9991">
      <c r="B9991" s="3"/>
    </row>
    <row r="9992">
      <c r="B9992" s="3"/>
    </row>
    <row r="9993">
      <c r="B9993" s="3"/>
    </row>
    <row r="9994">
      <c r="B9994" s="3"/>
    </row>
    <row r="9995">
      <c r="B9995" s="3"/>
    </row>
    <row r="9996">
      <c r="B9996" s="3"/>
    </row>
    <row r="9997">
      <c r="B9997" s="3"/>
    </row>
    <row r="9998">
      <c r="B9998" s="3"/>
    </row>
    <row r="9999">
      <c r="B9999" s="3"/>
    </row>
    <row r="10000">
      <c r="B10000" s="3"/>
    </row>
    <row r="10001">
      <c r="B10001" s="3"/>
    </row>
    <row r="10002">
      <c r="B10002" s="3"/>
    </row>
    <row r="10003">
      <c r="B10003" s="3"/>
    </row>
    <row r="10004">
      <c r="B10004" s="3"/>
    </row>
    <row r="10005">
      <c r="B10005" s="3"/>
    </row>
    <row r="10006">
      <c r="B10006" s="3"/>
    </row>
    <row r="10007">
      <c r="B10007" s="3"/>
    </row>
    <row r="10008">
      <c r="B10008" s="3"/>
    </row>
    <row r="10009">
      <c r="B10009" s="3"/>
    </row>
    <row r="10010">
      <c r="B10010" s="3"/>
    </row>
    <row r="10011">
      <c r="B10011" s="3"/>
    </row>
    <row r="10012">
      <c r="B10012" s="3"/>
    </row>
    <row r="10013">
      <c r="B10013" s="3"/>
    </row>
    <row r="10014">
      <c r="B10014" s="3"/>
    </row>
    <row r="10015">
      <c r="B10015" s="3"/>
    </row>
    <row r="10016">
      <c r="B10016" s="3"/>
    </row>
    <row r="10017">
      <c r="B10017" s="3"/>
    </row>
    <row r="10018">
      <c r="B10018" s="3"/>
    </row>
    <row r="10019">
      <c r="B10019" s="3"/>
    </row>
    <row r="10020">
      <c r="B10020" s="3"/>
    </row>
    <row r="10021">
      <c r="B10021" s="3"/>
    </row>
    <row r="10022">
      <c r="B10022" s="3"/>
    </row>
    <row r="10023">
      <c r="B10023" s="3"/>
    </row>
    <row r="10024">
      <c r="B10024" s="3"/>
    </row>
    <row r="10025">
      <c r="B10025" s="3"/>
    </row>
    <row r="10026">
      <c r="B10026" s="3"/>
    </row>
    <row r="10027">
      <c r="B10027" s="3"/>
    </row>
    <row r="10028">
      <c r="B10028" s="3"/>
    </row>
    <row r="10029">
      <c r="B10029" s="3"/>
    </row>
    <row r="10030">
      <c r="B10030" s="3"/>
    </row>
    <row r="10031">
      <c r="B10031" s="3"/>
    </row>
    <row r="10032">
      <c r="B10032" s="3"/>
    </row>
    <row r="10033">
      <c r="B10033" s="3"/>
    </row>
    <row r="10034">
      <c r="B10034" s="3"/>
    </row>
    <row r="10035">
      <c r="B10035" s="3"/>
    </row>
    <row r="10036">
      <c r="B10036" s="3"/>
    </row>
    <row r="10037">
      <c r="B10037" s="3"/>
    </row>
    <row r="10038">
      <c r="B10038" s="3"/>
    </row>
    <row r="10039">
      <c r="B10039" s="3"/>
    </row>
    <row r="10040">
      <c r="B10040" s="3"/>
    </row>
    <row r="10041">
      <c r="B10041" s="3"/>
    </row>
    <row r="10042">
      <c r="B10042" s="3"/>
    </row>
    <row r="10043">
      <c r="B10043" s="3"/>
    </row>
    <row r="10044">
      <c r="B10044" s="3"/>
    </row>
    <row r="10045">
      <c r="B10045" s="3"/>
    </row>
    <row r="10046">
      <c r="B10046" s="3"/>
    </row>
    <row r="10047">
      <c r="B10047" s="3"/>
    </row>
    <row r="10048">
      <c r="B10048" s="3"/>
    </row>
    <row r="10049">
      <c r="B10049" s="3"/>
    </row>
    <row r="10050">
      <c r="B10050" s="3"/>
    </row>
    <row r="10051">
      <c r="B10051" s="3"/>
    </row>
    <row r="10052">
      <c r="B10052" s="3"/>
    </row>
    <row r="10053">
      <c r="B10053" s="3"/>
    </row>
    <row r="10054">
      <c r="B10054" s="3"/>
    </row>
    <row r="10055">
      <c r="B10055" s="3"/>
    </row>
    <row r="10056">
      <c r="B10056" s="3"/>
    </row>
    <row r="10057">
      <c r="B10057" s="3"/>
    </row>
    <row r="10058">
      <c r="B10058" s="3"/>
    </row>
    <row r="10059">
      <c r="B10059" s="3"/>
    </row>
    <row r="10060">
      <c r="B10060" s="3"/>
    </row>
    <row r="10061">
      <c r="B10061" s="3"/>
    </row>
    <row r="10062">
      <c r="B10062" s="3"/>
    </row>
    <row r="10063">
      <c r="B10063" s="3"/>
    </row>
    <row r="10064">
      <c r="B10064" s="3"/>
    </row>
    <row r="10065">
      <c r="B10065" s="3"/>
    </row>
    <row r="10066">
      <c r="B10066" s="3"/>
    </row>
    <row r="10067">
      <c r="B10067" s="3"/>
    </row>
    <row r="10068">
      <c r="B10068" s="3"/>
    </row>
    <row r="10069">
      <c r="B10069" s="3"/>
    </row>
    <row r="10070">
      <c r="B10070" s="3"/>
    </row>
    <row r="10071">
      <c r="B10071" s="3"/>
    </row>
    <row r="10072">
      <c r="B10072" s="3"/>
    </row>
    <row r="10073">
      <c r="B10073" s="3"/>
    </row>
    <row r="10074">
      <c r="B10074" s="3"/>
    </row>
    <row r="10075">
      <c r="B10075" s="3"/>
    </row>
    <row r="10076">
      <c r="B10076" s="3"/>
    </row>
    <row r="10077">
      <c r="B10077" s="3"/>
    </row>
    <row r="10078">
      <c r="B10078" s="3"/>
    </row>
    <row r="10079">
      <c r="B10079" s="3"/>
    </row>
    <row r="10080">
      <c r="B10080" s="3"/>
    </row>
    <row r="10081">
      <c r="B10081" s="3"/>
    </row>
    <row r="10082">
      <c r="B10082" s="3"/>
    </row>
    <row r="10083">
      <c r="B10083" s="3"/>
    </row>
    <row r="10084">
      <c r="B10084" s="3"/>
    </row>
    <row r="10085">
      <c r="B10085" s="3"/>
    </row>
    <row r="10086">
      <c r="B10086" s="3"/>
    </row>
    <row r="10087">
      <c r="B10087" s="3"/>
    </row>
    <row r="10088">
      <c r="B10088" s="3"/>
    </row>
    <row r="10089">
      <c r="B10089" s="3"/>
    </row>
    <row r="10090">
      <c r="B10090" s="3"/>
    </row>
    <row r="10091">
      <c r="B10091" s="3"/>
    </row>
    <row r="10092">
      <c r="B10092" s="3"/>
    </row>
    <row r="10093">
      <c r="B10093" s="3"/>
    </row>
    <row r="10094">
      <c r="B10094" s="3"/>
    </row>
    <row r="10095">
      <c r="B10095" s="3"/>
    </row>
    <row r="10096">
      <c r="B10096" s="3"/>
    </row>
    <row r="10097">
      <c r="B10097" s="3"/>
    </row>
    <row r="10098">
      <c r="B10098" s="3"/>
    </row>
    <row r="10099">
      <c r="B10099" s="3"/>
    </row>
    <row r="10100">
      <c r="B10100" s="3"/>
    </row>
    <row r="10101">
      <c r="B10101" s="3"/>
    </row>
    <row r="10102">
      <c r="B10102" s="3"/>
    </row>
    <row r="10103">
      <c r="B10103" s="3"/>
    </row>
    <row r="10104">
      <c r="B10104" s="3"/>
    </row>
    <row r="10105">
      <c r="B10105" s="3"/>
    </row>
    <row r="10106">
      <c r="B10106" s="3"/>
    </row>
    <row r="10107">
      <c r="B10107" s="3"/>
    </row>
    <row r="10108">
      <c r="B10108" s="3"/>
    </row>
    <row r="10109">
      <c r="B10109" s="3"/>
    </row>
    <row r="10110">
      <c r="B10110" s="3"/>
    </row>
    <row r="10111">
      <c r="B10111" s="3"/>
    </row>
    <row r="10112">
      <c r="B10112" s="3"/>
    </row>
    <row r="10113">
      <c r="B10113" s="3"/>
    </row>
    <row r="10114">
      <c r="B10114" s="3"/>
    </row>
    <row r="10115">
      <c r="B10115" s="3"/>
    </row>
    <row r="10116">
      <c r="B10116" s="3"/>
    </row>
    <row r="10117">
      <c r="B10117" s="3"/>
    </row>
    <row r="10118">
      <c r="B10118" s="3"/>
    </row>
    <row r="10119">
      <c r="B10119" s="3"/>
    </row>
    <row r="10120">
      <c r="B10120" s="3"/>
    </row>
    <row r="10121">
      <c r="B10121" s="3"/>
    </row>
    <row r="10122">
      <c r="B10122" s="3"/>
    </row>
    <row r="10123">
      <c r="B10123" s="3"/>
    </row>
    <row r="10124">
      <c r="B10124" s="3"/>
    </row>
    <row r="10125">
      <c r="B10125" s="3"/>
    </row>
    <row r="10126">
      <c r="B10126" s="3"/>
    </row>
    <row r="10127">
      <c r="B10127" s="3"/>
    </row>
    <row r="10128">
      <c r="B10128" s="3"/>
    </row>
    <row r="10129">
      <c r="B10129" s="3"/>
    </row>
    <row r="10130">
      <c r="B10130" s="3"/>
    </row>
    <row r="10131">
      <c r="B10131" s="3"/>
    </row>
    <row r="10132">
      <c r="B10132" s="3"/>
    </row>
    <row r="10133">
      <c r="B10133" s="3"/>
    </row>
    <row r="10134">
      <c r="B10134" s="3"/>
    </row>
    <row r="10135">
      <c r="B10135" s="3"/>
    </row>
    <row r="10136">
      <c r="B10136" s="3"/>
    </row>
    <row r="10137">
      <c r="B10137" s="3"/>
    </row>
    <row r="10138">
      <c r="B10138" s="3"/>
    </row>
    <row r="10139">
      <c r="B10139" s="3"/>
    </row>
    <row r="10140">
      <c r="B10140" s="3"/>
    </row>
    <row r="10141">
      <c r="B10141" s="3"/>
    </row>
    <row r="10142">
      <c r="B10142" s="3"/>
    </row>
    <row r="10143">
      <c r="B10143" s="3"/>
    </row>
    <row r="10144">
      <c r="B10144" s="3"/>
    </row>
    <row r="10145">
      <c r="B10145" s="3"/>
    </row>
    <row r="10146">
      <c r="B10146" s="3"/>
    </row>
    <row r="10147">
      <c r="B10147" s="3"/>
    </row>
    <row r="10148">
      <c r="B10148" s="3"/>
    </row>
    <row r="10149">
      <c r="B10149" s="3"/>
    </row>
    <row r="10150">
      <c r="B10150" s="3"/>
    </row>
    <row r="10151">
      <c r="B10151" s="3"/>
    </row>
    <row r="10152">
      <c r="B10152" s="3"/>
    </row>
    <row r="10153">
      <c r="B10153" s="3"/>
    </row>
    <row r="10154">
      <c r="B10154" s="3"/>
    </row>
    <row r="10155">
      <c r="B10155" s="3"/>
    </row>
    <row r="10156">
      <c r="B10156" s="3"/>
    </row>
    <row r="10157">
      <c r="B10157" s="3"/>
    </row>
    <row r="10158">
      <c r="B10158" s="3"/>
    </row>
    <row r="10159">
      <c r="B10159" s="3"/>
    </row>
    <row r="10160">
      <c r="B10160" s="3"/>
    </row>
    <row r="10161">
      <c r="B10161" s="3"/>
    </row>
    <row r="10162">
      <c r="B10162" s="3"/>
    </row>
    <row r="10163">
      <c r="B10163" s="3"/>
    </row>
    <row r="10164">
      <c r="B10164" s="3"/>
    </row>
    <row r="10165">
      <c r="B10165" s="3"/>
    </row>
    <row r="10166">
      <c r="B10166" s="3"/>
    </row>
    <row r="10167">
      <c r="B10167" s="3"/>
    </row>
    <row r="10168">
      <c r="B10168" s="3"/>
    </row>
    <row r="10169">
      <c r="B10169" s="3"/>
    </row>
    <row r="10170">
      <c r="B10170" s="3"/>
    </row>
    <row r="10171">
      <c r="B10171" s="3"/>
    </row>
    <row r="10172">
      <c r="B10172" s="3"/>
    </row>
    <row r="10173">
      <c r="B10173" s="3"/>
    </row>
    <row r="10174">
      <c r="B10174" s="3"/>
    </row>
    <row r="10175">
      <c r="B10175" s="3"/>
    </row>
    <row r="10176">
      <c r="B10176" s="3"/>
    </row>
    <row r="10177">
      <c r="B10177" s="3"/>
    </row>
    <row r="10178">
      <c r="B10178" s="3"/>
    </row>
    <row r="10179">
      <c r="B10179" s="3"/>
    </row>
    <row r="10180">
      <c r="B10180" s="3"/>
    </row>
    <row r="10181">
      <c r="B10181" s="3"/>
    </row>
    <row r="10182">
      <c r="B10182" s="3"/>
    </row>
    <row r="10183">
      <c r="B10183" s="3"/>
    </row>
    <row r="10184">
      <c r="B10184" s="3"/>
    </row>
    <row r="10185">
      <c r="B10185" s="3"/>
    </row>
    <row r="10186">
      <c r="B10186" s="3"/>
    </row>
    <row r="10187">
      <c r="B10187" s="3"/>
    </row>
    <row r="10188">
      <c r="B10188" s="3"/>
    </row>
    <row r="10189">
      <c r="B10189" s="3"/>
    </row>
    <row r="10190">
      <c r="B10190" s="3"/>
    </row>
    <row r="10191">
      <c r="B10191" s="3"/>
    </row>
    <row r="10192">
      <c r="B10192" s="3"/>
    </row>
    <row r="10193">
      <c r="B10193" s="3"/>
    </row>
    <row r="10194">
      <c r="B10194" s="3"/>
    </row>
    <row r="10195">
      <c r="B10195" s="3"/>
    </row>
    <row r="10196">
      <c r="B10196" s="3"/>
    </row>
    <row r="10197">
      <c r="B10197" s="3"/>
    </row>
    <row r="10198">
      <c r="B10198" s="3"/>
    </row>
    <row r="10199">
      <c r="B10199" s="3"/>
    </row>
    <row r="10200">
      <c r="B10200" s="3"/>
    </row>
    <row r="10201">
      <c r="B10201" s="3"/>
    </row>
    <row r="10202">
      <c r="B10202" s="3"/>
    </row>
    <row r="10203">
      <c r="B10203" s="3"/>
    </row>
    <row r="10204">
      <c r="B10204" s="3"/>
    </row>
    <row r="10205">
      <c r="B10205" s="3"/>
    </row>
    <row r="10206">
      <c r="B10206" s="3"/>
    </row>
    <row r="10207">
      <c r="B10207" s="3"/>
    </row>
    <row r="10208">
      <c r="B10208" s="3"/>
    </row>
    <row r="10209">
      <c r="B10209" s="3"/>
    </row>
    <row r="10210">
      <c r="B10210" s="3"/>
    </row>
    <row r="10211">
      <c r="B10211" s="3"/>
    </row>
    <row r="10212">
      <c r="B10212" s="3"/>
    </row>
    <row r="10213">
      <c r="B10213" s="3"/>
    </row>
    <row r="10214">
      <c r="B10214" s="3"/>
    </row>
    <row r="10215">
      <c r="B10215" s="3"/>
    </row>
    <row r="10216">
      <c r="B10216" s="3"/>
    </row>
    <row r="10217">
      <c r="B10217" s="3"/>
    </row>
    <row r="10218">
      <c r="B10218" s="3"/>
    </row>
    <row r="10219">
      <c r="B10219" s="3"/>
    </row>
    <row r="10220">
      <c r="B10220" s="3"/>
    </row>
    <row r="10221">
      <c r="B10221" s="3"/>
    </row>
    <row r="10222">
      <c r="B10222" s="3"/>
    </row>
    <row r="10223">
      <c r="B10223" s="3"/>
    </row>
    <row r="10224">
      <c r="B10224" s="3"/>
    </row>
    <row r="10225">
      <c r="B10225" s="3"/>
    </row>
    <row r="10226">
      <c r="B10226" s="3"/>
    </row>
    <row r="10227">
      <c r="B10227" s="3"/>
    </row>
    <row r="10228">
      <c r="B10228" s="3"/>
    </row>
    <row r="10229">
      <c r="B10229" s="3"/>
    </row>
    <row r="10230">
      <c r="B10230" s="3"/>
    </row>
    <row r="10231">
      <c r="B10231" s="3"/>
    </row>
    <row r="10232">
      <c r="B10232" s="3"/>
    </row>
    <row r="10233">
      <c r="B10233" s="3"/>
    </row>
    <row r="10234">
      <c r="B10234" s="3"/>
    </row>
    <row r="10235">
      <c r="B10235" s="3"/>
    </row>
    <row r="10236">
      <c r="B10236" s="3"/>
    </row>
    <row r="10237">
      <c r="B10237" s="3"/>
    </row>
    <row r="10238">
      <c r="B10238" s="3"/>
    </row>
    <row r="10239">
      <c r="B10239" s="3"/>
    </row>
    <row r="10240">
      <c r="B10240" s="3"/>
    </row>
    <row r="10241">
      <c r="B10241" s="3"/>
    </row>
    <row r="10242">
      <c r="B10242" s="3"/>
    </row>
    <row r="10243">
      <c r="B10243" s="3"/>
    </row>
    <row r="10244">
      <c r="B10244" s="3"/>
    </row>
    <row r="10245">
      <c r="B10245" s="3"/>
    </row>
    <row r="10246">
      <c r="B10246" s="3"/>
    </row>
    <row r="10247">
      <c r="B10247" s="3"/>
    </row>
    <row r="10248">
      <c r="B10248" s="3"/>
    </row>
    <row r="10249">
      <c r="B10249" s="3"/>
    </row>
    <row r="10250">
      <c r="B10250" s="3"/>
    </row>
    <row r="10251">
      <c r="B10251" s="3"/>
    </row>
    <row r="10252">
      <c r="B10252" s="3"/>
    </row>
    <row r="10253">
      <c r="B10253" s="3"/>
    </row>
    <row r="10254">
      <c r="B10254" s="3"/>
    </row>
    <row r="10255">
      <c r="B10255" s="3"/>
    </row>
    <row r="10256">
      <c r="B10256" s="3"/>
    </row>
    <row r="10257">
      <c r="B10257" s="3"/>
    </row>
    <row r="10258">
      <c r="B10258" s="3"/>
    </row>
    <row r="10259">
      <c r="B10259" s="3"/>
    </row>
    <row r="10260">
      <c r="B10260" s="3"/>
    </row>
    <row r="10261">
      <c r="B10261" s="3"/>
    </row>
    <row r="10262">
      <c r="B10262" s="3"/>
    </row>
    <row r="10263">
      <c r="B10263" s="3"/>
    </row>
    <row r="10264">
      <c r="B10264" s="3"/>
    </row>
    <row r="10265">
      <c r="B10265" s="3"/>
    </row>
    <row r="10266">
      <c r="B10266" s="3"/>
    </row>
    <row r="10267">
      <c r="B10267" s="3"/>
    </row>
    <row r="10268">
      <c r="B10268" s="3"/>
    </row>
    <row r="10269">
      <c r="B10269" s="3"/>
    </row>
    <row r="10270">
      <c r="B10270" s="3"/>
    </row>
    <row r="10271">
      <c r="B10271" s="3"/>
    </row>
    <row r="10272">
      <c r="B10272" s="3"/>
    </row>
    <row r="10273">
      <c r="B10273" s="3"/>
    </row>
    <row r="10274">
      <c r="B10274" s="3"/>
    </row>
    <row r="10275">
      <c r="B10275" s="3"/>
    </row>
    <row r="10276">
      <c r="B10276" s="3"/>
    </row>
    <row r="10277">
      <c r="B10277" s="3"/>
    </row>
    <row r="10278">
      <c r="B10278" s="3"/>
    </row>
    <row r="10279">
      <c r="B10279" s="3"/>
    </row>
    <row r="10280">
      <c r="B10280" s="3"/>
    </row>
    <row r="10281">
      <c r="B10281" s="3"/>
    </row>
    <row r="10282">
      <c r="B10282" s="3"/>
    </row>
    <row r="10283">
      <c r="B10283" s="3"/>
    </row>
    <row r="10284">
      <c r="B10284" s="3"/>
    </row>
    <row r="10285">
      <c r="B10285" s="3"/>
    </row>
    <row r="10286">
      <c r="B10286" s="3"/>
    </row>
    <row r="10287">
      <c r="B10287" s="3"/>
    </row>
    <row r="10288">
      <c r="B10288" s="3"/>
    </row>
    <row r="10289">
      <c r="B10289" s="3"/>
    </row>
    <row r="10290">
      <c r="B10290" s="3"/>
    </row>
    <row r="10291">
      <c r="B10291" s="3"/>
    </row>
    <row r="10292">
      <c r="B10292" s="3"/>
    </row>
    <row r="10293">
      <c r="B10293" s="3"/>
    </row>
    <row r="10294">
      <c r="B10294" s="3"/>
    </row>
    <row r="10295">
      <c r="B10295" s="3"/>
    </row>
    <row r="10296">
      <c r="B10296" s="3"/>
    </row>
    <row r="10297">
      <c r="B10297" s="3"/>
    </row>
    <row r="10298">
      <c r="B10298" s="3"/>
    </row>
    <row r="10299">
      <c r="B10299" s="3"/>
    </row>
    <row r="10300">
      <c r="B10300" s="3"/>
    </row>
    <row r="10301">
      <c r="B10301" s="3"/>
    </row>
    <row r="10302">
      <c r="B10302" s="3"/>
    </row>
    <row r="10303">
      <c r="B10303" s="3"/>
    </row>
    <row r="10304">
      <c r="B10304" s="3"/>
    </row>
    <row r="10305">
      <c r="B10305" s="3"/>
    </row>
    <row r="10306">
      <c r="B10306" s="3"/>
    </row>
    <row r="10307">
      <c r="B10307" s="3"/>
    </row>
    <row r="10308">
      <c r="B10308" s="3"/>
    </row>
    <row r="10309">
      <c r="B10309" s="3"/>
    </row>
    <row r="10310">
      <c r="B10310" s="3"/>
    </row>
    <row r="10311">
      <c r="B10311" s="3"/>
    </row>
    <row r="10312">
      <c r="B10312" s="3"/>
    </row>
    <row r="10313">
      <c r="B10313" s="3"/>
    </row>
    <row r="10314">
      <c r="B10314" s="3"/>
    </row>
    <row r="10315">
      <c r="B10315" s="3"/>
    </row>
    <row r="10316">
      <c r="B10316" s="3"/>
    </row>
    <row r="10317">
      <c r="B10317" s="3"/>
    </row>
    <row r="10318">
      <c r="B10318" s="3"/>
    </row>
    <row r="10319">
      <c r="B10319" s="3"/>
    </row>
    <row r="10320">
      <c r="B10320" s="3"/>
    </row>
    <row r="10321">
      <c r="B10321" s="3"/>
    </row>
    <row r="10322">
      <c r="B10322" s="3"/>
    </row>
    <row r="10323">
      <c r="B10323" s="3"/>
    </row>
    <row r="10324">
      <c r="B10324" s="3"/>
    </row>
    <row r="10325">
      <c r="B10325" s="3"/>
    </row>
    <row r="10326">
      <c r="B10326" s="3"/>
    </row>
    <row r="10327">
      <c r="B10327" s="3"/>
    </row>
    <row r="10328">
      <c r="B10328" s="3"/>
    </row>
    <row r="10329">
      <c r="B10329" s="3"/>
    </row>
    <row r="10330">
      <c r="B10330" s="3"/>
    </row>
    <row r="10331">
      <c r="B10331" s="3"/>
    </row>
    <row r="10332">
      <c r="B10332" s="3"/>
    </row>
    <row r="10333">
      <c r="B10333" s="3"/>
    </row>
    <row r="10334">
      <c r="B10334" s="3"/>
    </row>
    <row r="10335">
      <c r="B10335" s="3"/>
    </row>
    <row r="10336">
      <c r="B10336" s="3"/>
    </row>
    <row r="10337">
      <c r="B10337" s="3"/>
    </row>
    <row r="10338">
      <c r="B10338" s="3"/>
    </row>
    <row r="10339">
      <c r="B10339" s="3"/>
    </row>
    <row r="10340">
      <c r="B10340" s="3"/>
    </row>
    <row r="10341">
      <c r="B10341" s="3"/>
    </row>
    <row r="10342">
      <c r="B10342" s="3"/>
    </row>
    <row r="10343">
      <c r="B10343" s="3"/>
    </row>
    <row r="10344">
      <c r="B10344" s="3"/>
    </row>
    <row r="10345">
      <c r="B10345" s="3"/>
    </row>
    <row r="10346">
      <c r="B10346" s="3"/>
    </row>
    <row r="10347">
      <c r="B10347" s="3"/>
    </row>
    <row r="10348">
      <c r="B10348" s="3"/>
    </row>
    <row r="10349">
      <c r="B10349" s="3"/>
    </row>
    <row r="10350">
      <c r="B10350" s="3"/>
    </row>
    <row r="10351">
      <c r="B10351" s="3"/>
    </row>
    <row r="10352">
      <c r="B10352" s="3"/>
    </row>
    <row r="10353">
      <c r="B10353" s="3"/>
    </row>
    <row r="10354">
      <c r="B10354" s="3"/>
    </row>
    <row r="10355">
      <c r="B10355" s="3"/>
    </row>
    <row r="10356">
      <c r="B10356" s="3"/>
    </row>
    <row r="10357">
      <c r="B10357" s="3"/>
    </row>
    <row r="10358">
      <c r="B10358" s="3"/>
    </row>
    <row r="10359">
      <c r="B10359" s="3"/>
    </row>
    <row r="10360">
      <c r="B10360" s="3"/>
    </row>
    <row r="10361">
      <c r="B10361" s="3"/>
    </row>
    <row r="10362">
      <c r="B10362" s="3"/>
    </row>
    <row r="10363">
      <c r="B10363" s="3"/>
    </row>
    <row r="10364">
      <c r="B10364" s="3"/>
    </row>
    <row r="10365">
      <c r="B10365" s="3"/>
    </row>
    <row r="10366">
      <c r="B10366" s="3"/>
    </row>
    <row r="10367">
      <c r="B10367" s="3"/>
    </row>
    <row r="10368">
      <c r="B10368" s="3"/>
    </row>
    <row r="10369">
      <c r="B10369" s="3"/>
    </row>
    <row r="10370">
      <c r="B10370" s="3"/>
    </row>
    <row r="10371">
      <c r="B10371" s="3"/>
    </row>
    <row r="10372">
      <c r="B10372" s="3"/>
    </row>
    <row r="10373">
      <c r="B10373" s="3"/>
    </row>
    <row r="10374">
      <c r="B10374" s="3"/>
    </row>
    <row r="10375">
      <c r="B10375" s="3"/>
    </row>
    <row r="10376">
      <c r="B10376" s="3"/>
    </row>
    <row r="10377">
      <c r="B10377" s="3"/>
    </row>
    <row r="10378">
      <c r="B10378" s="3"/>
    </row>
    <row r="10379">
      <c r="B10379" s="3"/>
    </row>
    <row r="10380">
      <c r="B10380" s="3"/>
    </row>
    <row r="10381">
      <c r="B10381" s="3"/>
    </row>
    <row r="10382">
      <c r="B10382" s="3"/>
    </row>
    <row r="10383">
      <c r="B10383" s="3"/>
    </row>
    <row r="10384">
      <c r="B10384" s="3"/>
    </row>
    <row r="10385">
      <c r="B10385" s="3"/>
    </row>
    <row r="10386">
      <c r="B10386" s="3"/>
    </row>
    <row r="10387">
      <c r="B10387" s="3"/>
    </row>
    <row r="10388">
      <c r="B10388" s="3"/>
    </row>
    <row r="10389">
      <c r="B10389" s="3"/>
    </row>
    <row r="10390">
      <c r="B10390" s="3"/>
    </row>
    <row r="10391">
      <c r="B10391" s="3"/>
    </row>
    <row r="10392">
      <c r="B10392" s="3"/>
    </row>
    <row r="10393">
      <c r="B10393" s="3"/>
    </row>
    <row r="10394">
      <c r="B10394" s="3"/>
    </row>
    <row r="10395">
      <c r="B10395" s="3"/>
    </row>
    <row r="10396">
      <c r="B10396" s="3"/>
    </row>
    <row r="10397">
      <c r="B10397" s="3"/>
    </row>
    <row r="10398">
      <c r="B10398" s="3"/>
    </row>
    <row r="10399">
      <c r="B10399" s="3"/>
    </row>
    <row r="10400">
      <c r="B10400" s="3"/>
    </row>
    <row r="10401">
      <c r="B10401" s="3"/>
    </row>
    <row r="10402">
      <c r="B10402" s="3"/>
    </row>
    <row r="10403">
      <c r="B10403" s="3"/>
    </row>
    <row r="10404">
      <c r="B10404" s="3"/>
    </row>
    <row r="10405">
      <c r="B10405" s="3"/>
    </row>
    <row r="10406">
      <c r="B10406" s="3"/>
    </row>
    <row r="10407">
      <c r="B10407" s="3"/>
    </row>
    <row r="10408">
      <c r="B10408" s="3"/>
    </row>
    <row r="10409">
      <c r="B10409" s="3"/>
    </row>
    <row r="10410">
      <c r="B10410" s="3"/>
    </row>
    <row r="10411">
      <c r="B10411" s="3"/>
    </row>
    <row r="10412">
      <c r="B10412" s="3"/>
    </row>
    <row r="10413">
      <c r="B10413" s="3"/>
    </row>
    <row r="10414">
      <c r="B10414" s="3"/>
    </row>
    <row r="10415">
      <c r="B10415" s="3"/>
    </row>
    <row r="10416">
      <c r="B10416" s="3"/>
    </row>
    <row r="10417">
      <c r="B10417" s="3"/>
    </row>
    <row r="10418">
      <c r="B10418" s="3"/>
    </row>
    <row r="10419">
      <c r="B10419" s="3"/>
    </row>
    <row r="10420">
      <c r="B10420" s="3"/>
    </row>
    <row r="10421">
      <c r="B10421" s="3"/>
    </row>
    <row r="10422">
      <c r="B10422" s="3"/>
    </row>
    <row r="10423">
      <c r="B10423" s="3"/>
    </row>
    <row r="10424">
      <c r="B10424" s="3"/>
    </row>
    <row r="10425">
      <c r="B10425" s="3"/>
    </row>
    <row r="10426">
      <c r="B10426" s="3"/>
    </row>
    <row r="10427">
      <c r="B10427" s="3"/>
    </row>
    <row r="10428">
      <c r="B10428" s="3"/>
    </row>
    <row r="10429">
      <c r="B10429" s="3"/>
    </row>
    <row r="10430">
      <c r="B10430" s="3"/>
    </row>
    <row r="10431">
      <c r="B10431" s="3"/>
    </row>
    <row r="10432">
      <c r="B10432" s="3"/>
    </row>
    <row r="10433">
      <c r="B10433" s="3"/>
    </row>
    <row r="10434">
      <c r="B10434" s="3"/>
    </row>
    <row r="10435">
      <c r="B10435" s="3"/>
    </row>
    <row r="10436">
      <c r="B10436" s="3"/>
    </row>
    <row r="10437">
      <c r="B10437" s="3"/>
    </row>
    <row r="10438">
      <c r="B10438" s="3"/>
    </row>
    <row r="10439">
      <c r="B10439" s="3"/>
    </row>
    <row r="10440">
      <c r="B10440" s="3"/>
    </row>
    <row r="10441">
      <c r="B10441" s="3"/>
    </row>
    <row r="10442">
      <c r="B10442" s="3"/>
    </row>
    <row r="10443">
      <c r="B10443" s="3"/>
    </row>
    <row r="10444">
      <c r="B10444" s="3"/>
    </row>
    <row r="10445">
      <c r="B10445" s="3"/>
    </row>
    <row r="10446">
      <c r="B10446" s="3"/>
    </row>
    <row r="10447">
      <c r="B10447" s="3"/>
    </row>
    <row r="10448">
      <c r="B10448" s="3"/>
    </row>
    <row r="10449">
      <c r="B10449" s="3"/>
    </row>
    <row r="10450">
      <c r="B10450" s="3"/>
    </row>
    <row r="10451">
      <c r="B10451" s="3"/>
    </row>
    <row r="10452">
      <c r="B10452" s="3"/>
    </row>
    <row r="10453">
      <c r="B10453" s="3"/>
    </row>
    <row r="10454">
      <c r="B10454" s="3"/>
    </row>
    <row r="10455">
      <c r="B10455" s="3"/>
    </row>
    <row r="10456">
      <c r="B10456" s="3"/>
    </row>
    <row r="10457">
      <c r="B10457" s="3"/>
    </row>
    <row r="10458">
      <c r="B10458" s="3"/>
    </row>
    <row r="10459">
      <c r="B10459" s="3"/>
    </row>
    <row r="10460">
      <c r="B10460" s="3"/>
    </row>
    <row r="10461">
      <c r="B10461" s="3"/>
    </row>
    <row r="10462">
      <c r="B10462" s="3"/>
    </row>
    <row r="10463">
      <c r="B10463" s="3"/>
    </row>
    <row r="10464">
      <c r="B10464" s="3"/>
    </row>
    <row r="10465">
      <c r="B10465" s="3"/>
    </row>
    <row r="10466">
      <c r="B10466" s="3"/>
    </row>
    <row r="10467">
      <c r="B10467" s="3"/>
    </row>
    <row r="10468">
      <c r="B10468" s="3"/>
    </row>
    <row r="10469">
      <c r="B10469" s="3"/>
    </row>
    <row r="10470">
      <c r="B10470" s="3"/>
    </row>
    <row r="10471">
      <c r="B10471" s="3"/>
    </row>
    <row r="10472">
      <c r="B10472" s="3"/>
    </row>
    <row r="10473">
      <c r="B10473" s="3"/>
    </row>
    <row r="10474">
      <c r="B10474" s="3"/>
    </row>
    <row r="10475">
      <c r="B10475" s="3"/>
    </row>
    <row r="10476">
      <c r="B10476" s="3"/>
    </row>
    <row r="10477">
      <c r="B10477" s="3"/>
    </row>
    <row r="10478">
      <c r="B10478" s="3"/>
    </row>
    <row r="10479">
      <c r="B10479" s="3"/>
    </row>
    <row r="10480">
      <c r="B10480" s="3"/>
    </row>
    <row r="10481">
      <c r="B10481" s="3"/>
    </row>
    <row r="10482">
      <c r="B10482" s="3"/>
    </row>
    <row r="10483">
      <c r="B10483" s="3"/>
    </row>
    <row r="10484">
      <c r="B10484" s="3"/>
    </row>
    <row r="10485">
      <c r="B10485" s="3"/>
    </row>
    <row r="10486">
      <c r="B10486" s="3"/>
    </row>
    <row r="10487">
      <c r="B10487" s="3"/>
    </row>
    <row r="10488">
      <c r="B10488" s="3"/>
    </row>
    <row r="10489">
      <c r="B10489" s="3"/>
    </row>
    <row r="10490">
      <c r="B10490" s="3"/>
    </row>
    <row r="10491">
      <c r="B10491" s="3"/>
    </row>
    <row r="10492">
      <c r="B10492" s="3"/>
    </row>
    <row r="10493">
      <c r="B10493" s="3"/>
    </row>
    <row r="10494">
      <c r="B10494" s="3"/>
    </row>
    <row r="10495">
      <c r="B10495" s="3"/>
    </row>
    <row r="10496">
      <c r="B10496" s="3"/>
    </row>
    <row r="10497">
      <c r="B10497" s="3"/>
    </row>
    <row r="10498">
      <c r="B10498" s="3"/>
    </row>
    <row r="10499">
      <c r="B10499" s="3"/>
    </row>
    <row r="10500">
      <c r="B10500" s="3"/>
    </row>
    <row r="10501">
      <c r="B10501" s="3"/>
    </row>
    <row r="10502">
      <c r="B10502" s="3"/>
    </row>
    <row r="10503">
      <c r="B10503" s="3"/>
    </row>
    <row r="10504">
      <c r="B10504" s="3"/>
    </row>
    <row r="10505">
      <c r="B10505" s="3"/>
    </row>
    <row r="10506">
      <c r="B10506" s="3"/>
    </row>
    <row r="10507">
      <c r="B10507" s="3"/>
    </row>
    <row r="10508">
      <c r="B10508" s="3"/>
    </row>
    <row r="10509">
      <c r="B10509" s="3"/>
    </row>
    <row r="10510">
      <c r="B10510" s="3"/>
    </row>
    <row r="10511">
      <c r="B10511" s="3"/>
    </row>
    <row r="10512">
      <c r="B10512" s="3"/>
    </row>
    <row r="10513">
      <c r="B10513" s="3"/>
    </row>
    <row r="10514">
      <c r="B10514" s="3"/>
    </row>
    <row r="10515">
      <c r="B10515" s="3"/>
    </row>
    <row r="10516">
      <c r="B10516" s="3"/>
    </row>
    <row r="10517">
      <c r="B10517" s="3"/>
    </row>
    <row r="10518">
      <c r="B10518" s="3"/>
    </row>
    <row r="10519">
      <c r="B10519" s="3"/>
    </row>
    <row r="10520">
      <c r="B10520" s="3"/>
    </row>
    <row r="10521">
      <c r="B10521" s="3"/>
    </row>
    <row r="10522">
      <c r="B10522" s="3"/>
    </row>
    <row r="10523">
      <c r="B10523" s="3"/>
    </row>
    <row r="10524">
      <c r="B10524" s="3"/>
    </row>
    <row r="10525">
      <c r="B10525" s="3"/>
    </row>
    <row r="10526">
      <c r="B10526" s="3"/>
    </row>
    <row r="10527">
      <c r="B10527" s="3"/>
    </row>
    <row r="10528">
      <c r="B10528" s="3"/>
    </row>
    <row r="10529">
      <c r="B10529" s="3"/>
    </row>
    <row r="10530">
      <c r="B10530" s="3"/>
    </row>
    <row r="10531">
      <c r="B10531" s="3"/>
    </row>
    <row r="10532">
      <c r="B10532" s="3"/>
    </row>
    <row r="10533">
      <c r="B10533" s="3"/>
    </row>
    <row r="10534">
      <c r="B10534" s="3"/>
    </row>
    <row r="10535">
      <c r="B10535" s="3"/>
    </row>
    <row r="10536">
      <c r="B10536" s="3"/>
    </row>
    <row r="10537">
      <c r="B10537" s="3"/>
    </row>
    <row r="10538">
      <c r="B10538" s="3"/>
    </row>
    <row r="10539">
      <c r="B10539" s="3"/>
    </row>
    <row r="10540">
      <c r="B10540" s="3"/>
    </row>
    <row r="10541">
      <c r="B10541" s="3"/>
    </row>
    <row r="10542">
      <c r="B10542" s="3"/>
    </row>
    <row r="10543">
      <c r="B10543" s="3"/>
    </row>
    <row r="10544">
      <c r="B10544" s="3"/>
    </row>
    <row r="10545">
      <c r="B10545" s="3"/>
    </row>
    <row r="10546">
      <c r="B10546" s="3"/>
    </row>
    <row r="10547">
      <c r="B10547" s="3"/>
    </row>
    <row r="10548">
      <c r="B10548" s="3"/>
    </row>
    <row r="10549">
      <c r="B10549" s="3"/>
    </row>
    <row r="10550">
      <c r="B10550" s="3"/>
    </row>
    <row r="10551">
      <c r="B10551" s="3"/>
    </row>
    <row r="10552">
      <c r="B10552" s="3"/>
    </row>
    <row r="10553">
      <c r="B10553" s="3"/>
    </row>
    <row r="10554">
      <c r="B10554" s="3"/>
    </row>
    <row r="10555">
      <c r="B10555" s="3"/>
    </row>
    <row r="10556">
      <c r="B10556" s="3"/>
    </row>
    <row r="10557">
      <c r="B10557" s="3"/>
    </row>
    <row r="10558">
      <c r="B10558" s="3"/>
    </row>
    <row r="10559">
      <c r="B10559" s="3"/>
    </row>
    <row r="10560">
      <c r="B10560" s="3"/>
    </row>
    <row r="10561">
      <c r="B10561" s="3"/>
    </row>
    <row r="10562">
      <c r="B10562" s="3"/>
    </row>
    <row r="10563">
      <c r="B10563" s="3"/>
    </row>
    <row r="10564">
      <c r="B10564" s="3"/>
    </row>
    <row r="10565">
      <c r="B10565" s="3"/>
    </row>
    <row r="10566">
      <c r="B10566" s="3"/>
    </row>
    <row r="10567">
      <c r="B10567" s="3"/>
    </row>
    <row r="10568">
      <c r="B10568" s="3"/>
    </row>
    <row r="10569">
      <c r="B10569" s="3"/>
    </row>
    <row r="10570">
      <c r="B10570" s="3"/>
    </row>
    <row r="10571">
      <c r="B10571" s="3"/>
    </row>
    <row r="10572">
      <c r="B10572" s="3"/>
    </row>
    <row r="10573">
      <c r="B10573" s="3"/>
    </row>
    <row r="10574">
      <c r="B10574" s="3"/>
    </row>
    <row r="10575">
      <c r="B10575" s="3"/>
    </row>
    <row r="10576">
      <c r="B10576" s="3"/>
    </row>
    <row r="10577">
      <c r="B10577" s="3"/>
    </row>
    <row r="10578">
      <c r="B10578" s="3"/>
    </row>
    <row r="10579">
      <c r="B10579" s="3"/>
    </row>
    <row r="10580">
      <c r="B10580" s="3"/>
    </row>
    <row r="10581">
      <c r="B10581" s="3"/>
    </row>
    <row r="10582">
      <c r="B10582" s="3"/>
    </row>
    <row r="10583">
      <c r="B10583" s="3"/>
    </row>
    <row r="10584">
      <c r="B10584" s="3"/>
    </row>
    <row r="10585">
      <c r="B10585" s="3"/>
    </row>
    <row r="10586">
      <c r="B10586" s="3"/>
    </row>
    <row r="10587">
      <c r="B10587" s="3"/>
    </row>
    <row r="10588">
      <c r="B10588" s="3"/>
    </row>
    <row r="10589">
      <c r="B10589" s="3"/>
    </row>
    <row r="10590">
      <c r="B10590" s="3"/>
    </row>
    <row r="10591">
      <c r="B10591" s="3"/>
    </row>
    <row r="10592">
      <c r="B10592" s="3"/>
    </row>
    <row r="10593">
      <c r="B10593" s="3"/>
    </row>
    <row r="10594">
      <c r="B10594" s="3"/>
    </row>
    <row r="10595">
      <c r="B10595" s="3"/>
    </row>
    <row r="10596">
      <c r="B10596" s="3"/>
    </row>
    <row r="10597">
      <c r="B10597" s="3"/>
    </row>
    <row r="10598">
      <c r="B10598" s="3"/>
    </row>
    <row r="10599">
      <c r="B10599" s="3"/>
    </row>
    <row r="10600">
      <c r="B10600" s="3"/>
    </row>
    <row r="10601">
      <c r="B10601" s="3"/>
    </row>
    <row r="10602">
      <c r="B10602" s="3"/>
    </row>
    <row r="10603">
      <c r="B10603" s="3"/>
    </row>
    <row r="10604">
      <c r="B10604" s="3"/>
    </row>
    <row r="10605">
      <c r="B10605" s="3"/>
    </row>
    <row r="10606">
      <c r="B10606" s="3"/>
    </row>
    <row r="10607">
      <c r="B10607" s="3"/>
    </row>
    <row r="10608">
      <c r="B10608" s="3"/>
    </row>
    <row r="10609">
      <c r="B10609" s="3"/>
    </row>
    <row r="10610">
      <c r="B10610" s="3"/>
    </row>
    <row r="10611">
      <c r="B10611" s="3"/>
    </row>
    <row r="10612">
      <c r="B10612" s="3"/>
    </row>
    <row r="10613">
      <c r="B10613" s="3"/>
    </row>
    <row r="10614">
      <c r="B10614" s="3"/>
    </row>
    <row r="10615">
      <c r="B10615" s="3"/>
    </row>
    <row r="10616">
      <c r="B10616" s="3"/>
    </row>
    <row r="10617">
      <c r="B10617" s="3"/>
    </row>
    <row r="10618">
      <c r="B10618" s="3"/>
    </row>
    <row r="10619">
      <c r="B10619" s="3"/>
    </row>
    <row r="10620">
      <c r="B10620" s="3"/>
    </row>
    <row r="10621">
      <c r="B10621" s="3"/>
    </row>
    <row r="10622">
      <c r="B10622" s="3"/>
    </row>
    <row r="10623">
      <c r="B10623" s="3"/>
    </row>
    <row r="10624">
      <c r="B10624" s="3"/>
    </row>
    <row r="10625">
      <c r="B10625" s="3"/>
    </row>
    <row r="10626">
      <c r="B10626" s="3"/>
    </row>
    <row r="10627">
      <c r="B10627" s="3"/>
    </row>
    <row r="10628">
      <c r="B10628" s="3"/>
    </row>
    <row r="10629">
      <c r="B10629" s="3"/>
    </row>
    <row r="10630">
      <c r="B10630" s="3"/>
    </row>
    <row r="10631">
      <c r="B10631" s="3"/>
    </row>
    <row r="10632">
      <c r="B10632" s="3"/>
    </row>
    <row r="10633">
      <c r="B10633" s="3"/>
    </row>
    <row r="10634">
      <c r="B10634" s="3"/>
    </row>
    <row r="10635">
      <c r="B10635" s="3"/>
    </row>
    <row r="10636">
      <c r="B10636" s="3"/>
    </row>
    <row r="10637">
      <c r="B10637" s="3"/>
    </row>
    <row r="10638">
      <c r="B10638" s="3"/>
    </row>
    <row r="10639">
      <c r="B10639" s="3"/>
    </row>
    <row r="10640">
      <c r="B10640" s="3"/>
    </row>
    <row r="10641">
      <c r="B10641" s="3"/>
    </row>
    <row r="10642">
      <c r="B10642" s="3"/>
    </row>
    <row r="10643">
      <c r="B10643" s="3"/>
    </row>
    <row r="10644">
      <c r="B10644" s="3"/>
    </row>
    <row r="10645">
      <c r="B10645" s="3"/>
    </row>
    <row r="10646">
      <c r="B10646" s="3"/>
    </row>
    <row r="10647">
      <c r="B10647" s="3"/>
    </row>
    <row r="10648">
      <c r="B10648" s="3"/>
    </row>
    <row r="10649">
      <c r="B10649" s="3"/>
    </row>
    <row r="10650">
      <c r="B10650" s="3"/>
    </row>
    <row r="10651">
      <c r="B10651" s="3"/>
    </row>
    <row r="10652">
      <c r="B10652" s="3"/>
    </row>
    <row r="10653">
      <c r="B10653" s="3"/>
    </row>
    <row r="10654">
      <c r="B10654" s="3"/>
    </row>
    <row r="10655">
      <c r="B10655" s="3"/>
    </row>
    <row r="10656">
      <c r="B10656" s="3"/>
    </row>
    <row r="10657">
      <c r="B10657" s="3"/>
    </row>
    <row r="10658">
      <c r="B10658" s="3"/>
    </row>
    <row r="10659">
      <c r="B10659" s="3"/>
    </row>
    <row r="10660">
      <c r="B10660" s="3"/>
    </row>
    <row r="10661">
      <c r="B10661" s="3"/>
    </row>
    <row r="10662">
      <c r="B10662" s="3"/>
    </row>
    <row r="10663">
      <c r="B10663" s="3"/>
    </row>
    <row r="10664">
      <c r="B10664" s="3"/>
    </row>
    <row r="10665">
      <c r="B10665" s="3"/>
    </row>
    <row r="10666">
      <c r="B10666" s="3"/>
    </row>
    <row r="10667">
      <c r="B10667" s="3"/>
    </row>
    <row r="10668">
      <c r="B10668" s="3"/>
    </row>
    <row r="10669">
      <c r="B10669" s="3"/>
    </row>
    <row r="10670">
      <c r="B10670" s="3"/>
    </row>
    <row r="10671">
      <c r="B10671" s="3"/>
    </row>
    <row r="10672">
      <c r="B10672" s="3"/>
    </row>
    <row r="10673">
      <c r="B10673" s="3"/>
    </row>
    <row r="10674">
      <c r="B10674" s="3"/>
    </row>
    <row r="10675">
      <c r="B10675" s="3"/>
    </row>
    <row r="10676">
      <c r="B10676" s="3"/>
    </row>
    <row r="10677">
      <c r="B10677" s="3"/>
    </row>
    <row r="10678">
      <c r="B10678" s="3"/>
    </row>
    <row r="10679">
      <c r="B10679" s="3"/>
    </row>
    <row r="10680">
      <c r="B10680" s="3"/>
    </row>
    <row r="10681">
      <c r="B10681" s="3"/>
    </row>
    <row r="10682">
      <c r="B10682" s="3"/>
    </row>
    <row r="10683">
      <c r="B10683" s="3"/>
    </row>
    <row r="10684">
      <c r="B10684" s="3"/>
    </row>
    <row r="10685">
      <c r="B10685" s="3"/>
    </row>
    <row r="10686">
      <c r="B10686" s="3"/>
    </row>
    <row r="10687">
      <c r="B10687" s="3"/>
    </row>
    <row r="10688">
      <c r="B10688" s="3"/>
    </row>
    <row r="10689">
      <c r="B10689" s="3"/>
    </row>
    <row r="10690">
      <c r="B10690" s="3"/>
    </row>
    <row r="10691">
      <c r="B10691" s="3"/>
    </row>
    <row r="10692">
      <c r="B10692" s="3"/>
    </row>
    <row r="10693">
      <c r="B10693" s="3"/>
    </row>
    <row r="10694">
      <c r="B10694" s="3"/>
    </row>
    <row r="10695">
      <c r="B10695" s="3"/>
    </row>
    <row r="10696">
      <c r="B10696" s="3"/>
    </row>
    <row r="10697">
      <c r="B10697" s="3"/>
    </row>
    <row r="10698">
      <c r="B10698" s="3"/>
    </row>
    <row r="10699">
      <c r="B10699" s="3"/>
    </row>
    <row r="10700">
      <c r="B10700" s="3"/>
    </row>
    <row r="10701">
      <c r="B10701" s="3"/>
    </row>
    <row r="10702">
      <c r="B10702" s="3"/>
    </row>
    <row r="10703">
      <c r="B10703" s="3"/>
    </row>
    <row r="10704">
      <c r="B10704" s="3"/>
    </row>
    <row r="10705">
      <c r="B10705" s="3"/>
    </row>
    <row r="10706">
      <c r="B10706" s="3"/>
    </row>
    <row r="10707">
      <c r="B10707" s="3"/>
    </row>
    <row r="10708">
      <c r="B10708" s="3"/>
    </row>
    <row r="10709">
      <c r="B10709" s="3"/>
    </row>
    <row r="10710">
      <c r="B10710" s="3"/>
    </row>
    <row r="10711">
      <c r="B10711" s="3"/>
    </row>
    <row r="10712">
      <c r="B10712" s="3"/>
    </row>
    <row r="10713">
      <c r="B10713" s="3"/>
    </row>
    <row r="10714">
      <c r="B10714" s="3"/>
    </row>
    <row r="10715">
      <c r="B10715" s="3"/>
    </row>
    <row r="10716">
      <c r="B10716" s="3"/>
    </row>
    <row r="10717">
      <c r="B10717" s="3"/>
    </row>
    <row r="10718">
      <c r="B10718" s="3"/>
    </row>
    <row r="10719">
      <c r="B10719" s="3"/>
    </row>
    <row r="10720">
      <c r="B10720" s="3"/>
    </row>
    <row r="10721">
      <c r="B10721" s="3"/>
    </row>
    <row r="10722">
      <c r="B10722" s="3"/>
    </row>
    <row r="10723">
      <c r="B10723" s="3"/>
    </row>
    <row r="10724">
      <c r="B10724" s="3"/>
    </row>
    <row r="10725">
      <c r="B10725" s="3"/>
    </row>
    <row r="10726">
      <c r="B10726" s="3"/>
    </row>
    <row r="10727">
      <c r="B10727" s="3"/>
    </row>
    <row r="10728">
      <c r="B10728" s="3"/>
    </row>
    <row r="10729">
      <c r="B10729" s="3"/>
    </row>
    <row r="10730">
      <c r="B10730" s="3"/>
    </row>
    <row r="10731">
      <c r="B10731" s="3"/>
    </row>
    <row r="10732">
      <c r="B10732" s="3"/>
    </row>
    <row r="10733">
      <c r="B10733" s="3"/>
    </row>
    <row r="10734">
      <c r="B10734" s="3"/>
    </row>
    <row r="10735">
      <c r="B10735" s="3"/>
    </row>
    <row r="10736">
      <c r="B10736" s="3"/>
    </row>
    <row r="10737">
      <c r="B10737" s="3"/>
    </row>
    <row r="10738">
      <c r="B10738" s="3"/>
    </row>
    <row r="10739">
      <c r="B10739" s="3"/>
    </row>
    <row r="10740">
      <c r="B10740" s="3"/>
    </row>
    <row r="10741">
      <c r="B10741" s="3"/>
    </row>
    <row r="10742">
      <c r="B10742" s="3"/>
    </row>
    <row r="10743">
      <c r="B10743" s="3"/>
    </row>
    <row r="10744">
      <c r="B10744" s="3"/>
    </row>
    <row r="10745">
      <c r="B10745" s="3"/>
    </row>
    <row r="10746">
      <c r="B10746" s="3"/>
    </row>
    <row r="10747">
      <c r="B10747" s="3"/>
    </row>
    <row r="10748">
      <c r="B10748" s="3"/>
    </row>
    <row r="10749">
      <c r="B10749" s="3"/>
    </row>
    <row r="10750">
      <c r="B10750" s="3"/>
    </row>
    <row r="10751">
      <c r="B10751" s="3"/>
    </row>
    <row r="10752">
      <c r="B10752" s="3"/>
    </row>
    <row r="10753">
      <c r="B10753" s="3"/>
    </row>
    <row r="10754">
      <c r="B10754" s="3"/>
    </row>
    <row r="10755">
      <c r="B10755" s="3"/>
    </row>
    <row r="10756">
      <c r="B10756" s="3"/>
    </row>
    <row r="10757">
      <c r="B10757" s="3"/>
    </row>
    <row r="10758">
      <c r="B10758" s="3"/>
    </row>
    <row r="10759">
      <c r="B10759" s="3"/>
    </row>
    <row r="10760">
      <c r="B10760" s="3"/>
    </row>
    <row r="10761">
      <c r="B10761" s="3"/>
    </row>
    <row r="10762">
      <c r="B10762" s="3"/>
    </row>
    <row r="10763">
      <c r="B10763" s="3"/>
    </row>
    <row r="10764">
      <c r="B10764" s="3"/>
    </row>
    <row r="10765">
      <c r="B10765" s="3"/>
    </row>
    <row r="10766">
      <c r="B10766" s="3"/>
    </row>
    <row r="10767">
      <c r="B10767" s="3"/>
    </row>
    <row r="10768">
      <c r="B10768" s="3"/>
    </row>
    <row r="10769">
      <c r="B10769" s="3"/>
    </row>
    <row r="10770">
      <c r="B10770" s="3"/>
    </row>
    <row r="10771">
      <c r="B10771" s="3"/>
    </row>
    <row r="10772">
      <c r="B10772" s="3"/>
    </row>
    <row r="10773">
      <c r="B10773" s="3"/>
    </row>
    <row r="10774">
      <c r="B10774" s="3"/>
    </row>
    <row r="10775">
      <c r="B10775" s="3"/>
    </row>
    <row r="10776">
      <c r="B10776" s="3"/>
    </row>
    <row r="10777">
      <c r="B10777" s="3"/>
    </row>
    <row r="10778">
      <c r="B10778" s="3"/>
    </row>
    <row r="10779">
      <c r="B10779" s="3"/>
    </row>
    <row r="10780">
      <c r="B10780" s="3"/>
    </row>
    <row r="10781">
      <c r="B10781" s="3"/>
    </row>
    <row r="10782">
      <c r="B10782" s="3"/>
    </row>
    <row r="10783">
      <c r="B10783" s="3"/>
    </row>
    <row r="10784">
      <c r="B10784" s="3"/>
    </row>
    <row r="10785">
      <c r="B10785" s="3"/>
    </row>
    <row r="10786">
      <c r="B10786" s="3"/>
    </row>
    <row r="10787">
      <c r="B10787" s="3"/>
    </row>
    <row r="10788">
      <c r="B10788" s="3"/>
    </row>
    <row r="10789">
      <c r="B10789" s="3"/>
    </row>
    <row r="10790">
      <c r="B10790" s="3"/>
    </row>
    <row r="10791">
      <c r="B10791" s="3"/>
    </row>
    <row r="10792">
      <c r="B10792" s="3"/>
    </row>
    <row r="10793">
      <c r="B10793" s="3"/>
    </row>
    <row r="10794">
      <c r="B10794" s="3"/>
    </row>
    <row r="10795">
      <c r="B10795" s="3"/>
    </row>
    <row r="10796">
      <c r="B10796" s="3"/>
    </row>
    <row r="10797">
      <c r="B10797" s="3"/>
    </row>
    <row r="10798">
      <c r="B10798" s="3"/>
    </row>
    <row r="10799">
      <c r="B10799" s="3"/>
    </row>
    <row r="10800">
      <c r="B10800" s="3"/>
    </row>
    <row r="10801">
      <c r="B10801" s="3"/>
    </row>
    <row r="10802">
      <c r="B10802" s="3"/>
    </row>
    <row r="10803">
      <c r="B10803" s="3"/>
    </row>
    <row r="10804">
      <c r="B10804" s="3"/>
    </row>
    <row r="10805">
      <c r="B10805" s="3"/>
    </row>
    <row r="10806">
      <c r="B10806" s="3"/>
    </row>
    <row r="10807">
      <c r="B10807" s="3"/>
    </row>
    <row r="10808">
      <c r="B10808" s="3"/>
    </row>
    <row r="10809">
      <c r="B10809" s="3"/>
    </row>
    <row r="10810">
      <c r="B10810" s="3"/>
    </row>
    <row r="10811">
      <c r="B10811" s="3"/>
    </row>
    <row r="10812">
      <c r="B10812" s="3"/>
    </row>
    <row r="10813">
      <c r="B10813" s="3"/>
    </row>
    <row r="10814">
      <c r="B10814" s="3"/>
    </row>
    <row r="10815">
      <c r="B10815" s="3"/>
    </row>
    <row r="10816">
      <c r="B10816" s="3"/>
    </row>
    <row r="10817">
      <c r="B10817" s="3"/>
    </row>
    <row r="10818">
      <c r="B10818" s="3"/>
    </row>
    <row r="10819">
      <c r="B10819" s="3"/>
    </row>
    <row r="10820">
      <c r="B10820" s="3"/>
    </row>
    <row r="10821">
      <c r="B10821" s="3"/>
    </row>
    <row r="10822">
      <c r="B10822" s="3"/>
    </row>
    <row r="10823">
      <c r="B10823" s="3"/>
    </row>
    <row r="10824">
      <c r="B10824" s="3"/>
    </row>
    <row r="10825">
      <c r="B10825" s="3"/>
    </row>
    <row r="10826">
      <c r="B10826" s="3"/>
    </row>
    <row r="10827">
      <c r="B10827" s="3"/>
    </row>
    <row r="10828">
      <c r="B10828" s="3"/>
    </row>
    <row r="10829">
      <c r="B10829" s="3"/>
    </row>
    <row r="10830">
      <c r="B10830" s="3"/>
    </row>
    <row r="10831">
      <c r="B10831" s="3"/>
    </row>
    <row r="10832">
      <c r="B10832" s="3"/>
    </row>
    <row r="10833">
      <c r="B10833" s="3"/>
    </row>
    <row r="10834">
      <c r="B10834" s="3"/>
    </row>
    <row r="10835">
      <c r="B10835" s="3"/>
    </row>
    <row r="10836">
      <c r="B10836" s="3"/>
    </row>
    <row r="10837">
      <c r="B10837" s="3"/>
    </row>
    <row r="10838">
      <c r="B10838" s="3"/>
    </row>
    <row r="10839">
      <c r="B10839" s="3"/>
    </row>
    <row r="10840">
      <c r="B10840" s="3"/>
    </row>
    <row r="10841">
      <c r="B10841" s="3"/>
    </row>
    <row r="10842">
      <c r="B10842" s="3"/>
    </row>
    <row r="10843">
      <c r="B10843" s="3"/>
    </row>
    <row r="10844">
      <c r="B10844" s="3"/>
    </row>
    <row r="10845">
      <c r="B10845" s="3"/>
    </row>
    <row r="10846">
      <c r="B10846" s="3"/>
    </row>
    <row r="10847">
      <c r="B10847" s="3"/>
    </row>
    <row r="10848">
      <c r="B10848" s="3"/>
    </row>
    <row r="10849">
      <c r="B10849" s="3"/>
    </row>
    <row r="10850">
      <c r="B10850" s="3"/>
    </row>
    <row r="10851">
      <c r="B10851" s="3"/>
    </row>
    <row r="10852">
      <c r="B10852" s="3"/>
    </row>
    <row r="10853">
      <c r="B10853" s="3"/>
    </row>
    <row r="10854">
      <c r="B10854" s="3"/>
    </row>
    <row r="10855">
      <c r="B10855" s="3"/>
    </row>
    <row r="10856">
      <c r="B10856" s="3"/>
    </row>
    <row r="10857">
      <c r="B10857" s="3"/>
    </row>
    <row r="10858">
      <c r="B10858" s="3"/>
    </row>
    <row r="10859">
      <c r="B10859" s="3"/>
    </row>
    <row r="10860">
      <c r="B10860" s="3"/>
    </row>
    <row r="10861">
      <c r="B10861" s="3"/>
    </row>
    <row r="10862">
      <c r="B10862" s="3"/>
    </row>
    <row r="10863">
      <c r="B10863" s="3"/>
    </row>
    <row r="10864">
      <c r="B10864" s="3"/>
    </row>
    <row r="10865">
      <c r="B10865" s="3"/>
    </row>
    <row r="10866">
      <c r="B10866" s="3"/>
    </row>
    <row r="10867">
      <c r="B10867" s="3"/>
    </row>
    <row r="10868">
      <c r="B10868" s="3"/>
    </row>
    <row r="10869">
      <c r="B10869" s="3"/>
    </row>
    <row r="10870">
      <c r="B10870" s="3"/>
    </row>
    <row r="10871">
      <c r="B10871" s="3"/>
    </row>
    <row r="10872">
      <c r="B10872" s="3"/>
    </row>
    <row r="10873">
      <c r="B10873" s="3"/>
    </row>
    <row r="10874">
      <c r="B10874" s="3"/>
    </row>
    <row r="10875">
      <c r="B10875" s="3"/>
    </row>
    <row r="10876">
      <c r="B10876" s="3"/>
    </row>
    <row r="10877">
      <c r="B10877" s="3"/>
    </row>
    <row r="10878">
      <c r="B10878" s="3"/>
    </row>
    <row r="10879">
      <c r="B10879" s="3"/>
    </row>
    <row r="10880">
      <c r="B10880" s="3"/>
    </row>
    <row r="10881">
      <c r="B10881" s="3"/>
    </row>
    <row r="10882">
      <c r="B10882" s="3"/>
    </row>
    <row r="10883">
      <c r="B10883" s="3"/>
    </row>
    <row r="10884">
      <c r="B10884" s="3"/>
    </row>
    <row r="10885">
      <c r="B10885" s="3"/>
    </row>
    <row r="10886">
      <c r="B10886" s="3"/>
    </row>
    <row r="10887">
      <c r="B10887" s="3"/>
    </row>
    <row r="10888">
      <c r="B10888" s="3"/>
    </row>
    <row r="10889">
      <c r="B10889" s="3"/>
    </row>
    <row r="10890">
      <c r="B10890" s="3"/>
    </row>
    <row r="10891">
      <c r="B10891" s="3"/>
    </row>
    <row r="10892">
      <c r="B10892" s="3"/>
    </row>
    <row r="10893">
      <c r="B10893" s="3"/>
    </row>
    <row r="10894">
      <c r="B10894" s="3"/>
    </row>
    <row r="10895">
      <c r="B10895" s="3"/>
    </row>
    <row r="10896">
      <c r="B10896" s="3"/>
    </row>
    <row r="10897">
      <c r="B10897" s="3"/>
    </row>
    <row r="10898">
      <c r="B10898" s="3"/>
    </row>
    <row r="10899">
      <c r="B10899" s="3"/>
    </row>
    <row r="10900">
      <c r="B10900" s="3"/>
    </row>
    <row r="10901">
      <c r="B10901" s="3"/>
    </row>
    <row r="10902">
      <c r="B10902" s="3"/>
    </row>
    <row r="10903">
      <c r="B10903" s="3"/>
    </row>
    <row r="10904">
      <c r="B10904" s="3"/>
    </row>
    <row r="10905">
      <c r="B10905" s="3"/>
    </row>
    <row r="10906">
      <c r="B10906" s="3"/>
    </row>
    <row r="10907">
      <c r="B10907" s="3"/>
    </row>
    <row r="10908">
      <c r="B10908" s="3"/>
    </row>
    <row r="10909">
      <c r="B10909" s="3"/>
    </row>
    <row r="10910">
      <c r="B10910" s="3"/>
    </row>
    <row r="10911">
      <c r="B10911" s="3"/>
    </row>
    <row r="10912">
      <c r="B10912" s="3"/>
    </row>
    <row r="10913">
      <c r="B10913" s="3"/>
    </row>
    <row r="10914">
      <c r="B10914" s="3"/>
    </row>
    <row r="10915">
      <c r="B10915" s="3"/>
    </row>
    <row r="10916">
      <c r="B10916" s="3"/>
    </row>
    <row r="10917">
      <c r="B10917" s="3"/>
    </row>
    <row r="10918">
      <c r="B10918" s="3"/>
    </row>
    <row r="10919">
      <c r="B10919" s="3"/>
    </row>
    <row r="10920">
      <c r="B10920" s="3"/>
    </row>
    <row r="10921">
      <c r="B10921" s="3"/>
    </row>
    <row r="10922">
      <c r="B10922" s="3"/>
    </row>
    <row r="10923">
      <c r="B10923" s="3"/>
    </row>
    <row r="10924">
      <c r="B10924" s="3"/>
    </row>
    <row r="10925">
      <c r="B10925" s="3"/>
    </row>
    <row r="10926">
      <c r="B10926" s="3"/>
    </row>
    <row r="10927">
      <c r="B10927" s="3"/>
    </row>
    <row r="10928">
      <c r="B10928" s="3"/>
    </row>
    <row r="10929">
      <c r="B10929" s="3"/>
    </row>
    <row r="10930">
      <c r="B10930" s="3"/>
    </row>
    <row r="10931">
      <c r="B10931" s="3"/>
    </row>
    <row r="10932">
      <c r="B10932" s="3"/>
    </row>
    <row r="10933">
      <c r="B10933" s="3"/>
    </row>
    <row r="10934">
      <c r="B10934" s="3"/>
    </row>
    <row r="10935">
      <c r="B10935" s="3"/>
    </row>
    <row r="10936">
      <c r="B10936" s="3"/>
    </row>
    <row r="10937">
      <c r="B10937" s="3"/>
    </row>
    <row r="10938">
      <c r="B10938" s="3"/>
    </row>
    <row r="10939">
      <c r="B10939" s="3"/>
    </row>
    <row r="10940">
      <c r="B10940" s="3"/>
    </row>
    <row r="10941">
      <c r="B10941" s="3"/>
    </row>
    <row r="10942">
      <c r="B10942" s="3"/>
    </row>
    <row r="10943">
      <c r="B10943" s="3"/>
    </row>
    <row r="10944">
      <c r="B10944" s="3"/>
    </row>
    <row r="10945">
      <c r="B10945" s="3"/>
    </row>
    <row r="10946">
      <c r="B10946" s="3"/>
    </row>
    <row r="10947">
      <c r="B10947" s="3"/>
    </row>
    <row r="10948">
      <c r="B10948" s="3"/>
    </row>
    <row r="10949">
      <c r="B10949" s="3"/>
    </row>
    <row r="10950">
      <c r="B10950" s="3"/>
    </row>
    <row r="10951">
      <c r="B10951" s="3"/>
    </row>
    <row r="10952">
      <c r="B10952" s="3"/>
    </row>
    <row r="10953">
      <c r="B10953" s="3"/>
    </row>
    <row r="10954">
      <c r="B10954" s="3"/>
    </row>
    <row r="10955">
      <c r="B10955" s="3"/>
    </row>
    <row r="10956">
      <c r="B10956" s="3"/>
    </row>
    <row r="10957">
      <c r="B10957" s="3"/>
    </row>
    <row r="10958">
      <c r="B10958" s="3"/>
    </row>
    <row r="10959">
      <c r="B10959" s="3"/>
    </row>
    <row r="10960">
      <c r="B10960" s="3"/>
    </row>
    <row r="10961">
      <c r="B10961" s="3"/>
    </row>
    <row r="10962">
      <c r="B10962" s="3"/>
    </row>
    <row r="10963">
      <c r="B10963" s="3"/>
    </row>
    <row r="10964">
      <c r="B10964" s="3"/>
    </row>
    <row r="10965">
      <c r="B10965" s="3"/>
    </row>
    <row r="10966">
      <c r="B10966" s="3"/>
    </row>
    <row r="10967">
      <c r="B10967" s="3"/>
    </row>
    <row r="10968">
      <c r="B10968" s="3"/>
    </row>
    <row r="10969">
      <c r="B10969" s="3"/>
    </row>
    <row r="10970">
      <c r="B10970" s="3"/>
    </row>
    <row r="10971">
      <c r="B10971" s="3"/>
    </row>
    <row r="10972">
      <c r="B10972" s="3"/>
    </row>
    <row r="10973">
      <c r="B10973" s="3"/>
    </row>
    <row r="10974">
      <c r="B10974" s="3"/>
    </row>
    <row r="10975">
      <c r="B10975" s="3"/>
    </row>
    <row r="10976">
      <c r="B10976" s="3"/>
    </row>
    <row r="10977">
      <c r="B10977" s="3"/>
    </row>
    <row r="10978">
      <c r="B10978" s="3"/>
    </row>
    <row r="10979">
      <c r="B10979" s="3"/>
    </row>
    <row r="10980">
      <c r="B10980" s="3"/>
    </row>
    <row r="10981">
      <c r="B10981" s="3"/>
    </row>
    <row r="10982">
      <c r="B10982" s="3"/>
    </row>
    <row r="10983">
      <c r="B10983" s="3"/>
    </row>
    <row r="10984">
      <c r="B10984" s="3"/>
    </row>
    <row r="10985">
      <c r="B10985" s="3"/>
    </row>
    <row r="10986">
      <c r="B10986" s="3"/>
    </row>
    <row r="10987">
      <c r="B10987" s="3"/>
    </row>
    <row r="10988">
      <c r="B10988" s="3"/>
    </row>
    <row r="10989">
      <c r="B10989" s="3"/>
    </row>
    <row r="10990">
      <c r="B10990" s="3"/>
    </row>
    <row r="10991">
      <c r="B10991" s="3"/>
    </row>
    <row r="10992">
      <c r="B10992" s="3"/>
    </row>
    <row r="10993">
      <c r="B10993" s="3"/>
    </row>
    <row r="10994">
      <c r="B10994" s="3"/>
    </row>
    <row r="10995">
      <c r="B10995" s="3"/>
    </row>
    <row r="10996">
      <c r="B10996" s="3"/>
    </row>
    <row r="10997">
      <c r="B10997" s="3"/>
    </row>
    <row r="10998">
      <c r="B10998" s="3"/>
    </row>
    <row r="10999">
      <c r="B10999" s="3"/>
    </row>
    <row r="11000">
      <c r="B11000" s="3"/>
    </row>
    <row r="11001">
      <c r="B11001" s="3"/>
    </row>
    <row r="11002">
      <c r="B11002" s="3"/>
    </row>
    <row r="11003">
      <c r="B11003" s="3"/>
    </row>
    <row r="11004">
      <c r="B11004" s="3"/>
    </row>
    <row r="11005">
      <c r="B11005" s="3"/>
    </row>
    <row r="11006">
      <c r="B11006" s="3"/>
    </row>
    <row r="11007">
      <c r="B11007" s="3"/>
    </row>
    <row r="11008">
      <c r="B11008" s="3"/>
    </row>
    <row r="11009">
      <c r="B11009" s="3"/>
    </row>
    <row r="11010">
      <c r="B11010" s="3"/>
    </row>
    <row r="11011">
      <c r="B11011" s="3"/>
    </row>
    <row r="11012">
      <c r="B11012" s="3"/>
    </row>
    <row r="11013">
      <c r="B11013" s="3"/>
    </row>
    <row r="11014">
      <c r="B11014" s="3"/>
    </row>
    <row r="11015">
      <c r="B11015" s="3"/>
    </row>
    <row r="11016">
      <c r="B11016" s="3"/>
    </row>
    <row r="11017">
      <c r="B11017" s="3"/>
    </row>
    <row r="11018">
      <c r="B11018" s="3"/>
    </row>
    <row r="11019">
      <c r="B11019" s="3"/>
    </row>
    <row r="11020">
      <c r="B11020" s="3"/>
    </row>
    <row r="11021">
      <c r="B11021" s="3"/>
    </row>
    <row r="11022">
      <c r="B11022" s="3"/>
    </row>
    <row r="11023">
      <c r="B11023" s="3"/>
    </row>
    <row r="11024">
      <c r="B11024" s="3"/>
    </row>
    <row r="11025">
      <c r="B11025" s="3"/>
    </row>
    <row r="11026">
      <c r="B11026" s="3"/>
    </row>
    <row r="11027">
      <c r="B11027" s="3"/>
    </row>
    <row r="11028">
      <c r="B11028" s="3"/>
    </row>
    <row r="11029">
      <c r="B11029" s="3"/>
    </row>
    <row r="11030">
      <c r="B11030" s="3"/>
    </row>
    <row r="11031">
      <c r="B11031" s="3"/>
    </row>
    <row r="11032">
      <c r="B11032" s="3"/>
    </row>
    <row r="11033">
      <c r="B11033" s="3"/>
    </row>
    <row r="11034">
      <c r="B11034" s="3"/>
    </row>
    <row r="11035">
      <c r="B11035" s="3"/>
    </row>
    <row r="11036">
      <c r="B11036" s="3"/>
    </row>
    <row r="11037">
      <c r="B11037" s="3"/>
    </row>
    <row r="11038">
      <c r="B11038" s="3"/>
    </row>
    <row r="11039">
      <c r="B11039" s="3"/>
    </row>
    <row r="11040">
      <c r="B11040" s="3"/>
    </row>
    <row r="11041">
      <c r="B11041" s="3"/>
    </row>
    <row r="11042">
      <c r="B11042" s="3"/>
    </row>
    <row r="11043">
      <c r="B11043" s="3"/>
    </row>
    <row r="11044">
      <c r="B11044" s="3"/>
    </row>
    <row r="11045">
      <c r="B11045" s="3"/>
    </row>
    <row r="11046">
      <c r="B11046" s="3"/>
    </row>
    <row r="11047">
      <c r="B11047" s="3"/>
    </row>
    <row r="11048">
      <c r="B11048" s="3"/>
    </row>
    <row r="11049">
      <c r="B11049" s="3"/>
    </row>
    <row r="11050">
      <c r="B11050" s="3"/>
    </row>
    <row r="11051">
      <c r="B11051" s="3"/>
    </row>
    <row r="11052">
      <c r="B11052" s="3"/>
    </row>
    <row r="11053">
      <c r="B11053" s="3"/>
    </row>
    <row r="11054">
      <c r="B11054" s="3"/>
    </row>
    <row r="11055">
      <c r="B11055" s="3"/>
    </row>
    <row r="11056">
      <c r="B11056" s="3"/>
    </row>
    <row r="11057">
      <c r="B11057" s="3"/>
    </row>
    <row r="11058">
      <c r="B11058" s="3"/>
    </row>
    <row r="11059">
      <c r="B11059" s="3"/>
    </row>
    <row r="11060">
      <c r="B11060" s="3"/>
    </row>
    <row r="11061">
      <c r="B11061" s="3"/>
    </row>
    <row r="11062">
      <c r="B11062" s="3"/>
    </row>
    <row r="11063">
      <c r="B11063" s="3"/>
    </row>
    <row r="11064">
      <c r="B11064" s="3"/>
    </row>
    <row r="11065">
      <c r="B11065" s="3"/>
    </row>
    <row r="11066">
      <c r="B11066" s="3"/>
    </row>
    <row r="11067">
      <c r="B11067" s="3"/>
    </row>
    <row r="11068">
      <c r="B11068" s="3"/>
    </row>
    <row r="11069">
      <c r="B11069" s="3"/>
    </row>
    <row r="11070">
      <c r="B11070" s="3"/>
    </row>
    <row r="11071">
      <c r="B11071" s="3"/>
    </row>
    <row r="11072">
      <c r="B11072" s="3"/>
    </row>
    <row r="11073">
      <c r="B11073" s="3"/>
    </row>
    <row r="11074">
      <c r="B11074" s="3"/>
    </row>
    <row r="11075">
      <c r="B11075" s="3"/>
    </row>
    <row r="11076">
      <c r="B11076" s="3"/>
    </row>
    <row r="11077">
      <c r="B11077" s="3"/>
    </row>
    <row r="11078">
      <c r="B11078" s="3"/>
    </row>
    <row r="11079">
      <c r="B11079" s="3"/>
    </row>
    <row r="11080">
      <c r="B11080" s="3"/>
    </row>
    <row r="11081">
      <c r="B11081" s="3"/>
    </row>
    <row r="11082">
      <c r="B11082" s="3"/>
    </row>
    <row r="11083">
      <c r="B11083" s="3"/>
    </row>
    <row r="11084">
      <c r="B11084" s="3"/>
    </row>
    <row r="11085">
      <c r="B11085" s="3"/>
    </row>
    <row r="11086">
      <c r="B11086" s="3"/>
    </row>
    <row r="11087">
      <c r="B11087" s="3"/>
    </row>
    <row r="11088">
      <c r="B11088" s="3"/>
    </row>
    <row r="11089">
      <c r="B11089" s="3"/>
    </row>
    <row r="11090">
      <c r="B11090" s="3"/>
    </row>
    <row r="11091">
      <c r="B11091" s="3"/>
    </row>
    <row r="11092">
      <c r="B11092" s="3"/>
    </row>
    <row r="11093">
      <c r="B11093" s="3"/>
    </row>
    <row r="11094">
      <c r="B11094" s="3"/>
    </row>
    <row r="11095">
      <c r="B11095" s="3"/>
    </row>
    <row r="11096">
      <c r="B11096" s="3"/>
    </row>
    <row r="11097">
      <c r="B11097" s="3"/>
    </row>
    <row r="11098">
      <c r="B11098" s="3"/>
    </row>
    <row r="11099">
      <c r="B11099" s="3"/>
    </row>
    <row r="11100">
      <c r="B11100" s="3"/>
    </row>
    <row r="11101">
      <c r="B11101" s="3"/>
    </row>
    <row r="11102">
      <c r="B11102" s="3"/>
    </row>
    <row r="11103">
      <c r="B11103" s="3"/>
    </row>
    <row r="11104">
      <c r="B11104" s="3"/>
    </row>
    <row r="11105">
      <c r="B11105" s="3"/>
    </row>
    <row r="11106">
      <c r="B11106" s="3"/>
    </row>
    <row r="11107">
      <c r="B11107" s="3"/>
    </row>
    <row r="11108">
      <c r="B11108" s="3"/>
    </row>
    <row r="11109">
      <c r="B11109" s="3"/>
    </row>
    <row r="11110">
      <c r="B11110" s="3"/>
    </row>
    <row r="11111">
      <c r="B11111" s="3"/>
    </row>
    <row r="11112">
      <c r="B11112" s="3"/>
    </row>
    <row r="11113">
      <c r="B11113" s="3"/>
    </row>
    <row r="11114">
      <c r="B11114" s="3"/>
    </row>
    <row r="11115">
      <c r="B11115" s="3"/>
    </row>
    <row r="11116">
      <c r="B11116" s="3"/>
    </row>
    <row r="11117">
      <c r="B11117" s="3"/>
    </row>
    <row r="11118">
      <c r="B11118" s="3"/>
    </row>
    <row r="11119">
      <c r="B11119" s="3"/>
    </row>
    <row r="11120">
      <c r="B11120" s="3"/>
    </row>
    <row r="11121">
      <c r="B11121" s="3"/>
    </row>
    <row r="11122">
      <c r="B11122" s="3"/>
    </row>
    <row r="11123">
      <c r="B11123" s="3"/>
    </row>
    <row r="11124">
      <c r="B11124" s="3"/>
    </row>
    <row r="11125">
      <c r="B11125" s="3"/>
    </row>
    <row r="11126">
      <c r="B11126" s="3"/>
    </row>
    <row r="11127">
      <c r="B11127" s="3"/>
    </row>
    <row r="11128">
      <c r="B11128" s="3"/>
    </row>
    <row r="11129">
      <c r="B11129" s="3"/>
    </row>
    <row r="11130">
      <c r="B11130" s="3"/>
    </row>
    <row r="11131">
      <c r="B11131" s="3"/>
    </row>
    <row r="11132">
      <c r="B11132" s="3"/>
    </row>
    <row r="11133">
      <c r="B11133" s="3"/>
    </row>
    <row r="11134">
      <c r="B11134" s="3"/>
    </row>
    <row r="11135">
      <c r="B11135" s="3"/>
    </row>
    <row r="11136">
      <c r="B11136" s="3"/>
    </row>
    <row r="11137">
      <c r="B11137" s="3"/>
    </row>
    <row r="11138">
      <c r="B11138" s="3"/>
    </row>
    <row r="11139">
      <c r="B11139" s="3"/>
    </row>
    <row r="11140">
      <c r="B11140" s="3"/>
    </row>
    <row r="11141">
      <c r="B11141" s="3"/>
    </row>
    <row r="11142">
      <c r="B11142" s="3"/>
    </row>
    <row r="11143">
      <c r="B11143" s="3"/>
    </row>
    <row r="11144">
      <c r="B11144" s="3"/>
    </row>
    <row r="11145">
      <c r="B11145" s="3"/>
    </row>
    <row r="11146">
      <c r="B11146" s="3"/>
    </row>
    <row r="11147">
      <c r="B11147" s="3"/>
    </row>
    <row r="11148">
      <c r="B11148" s="3"/>
    </row>
    <row r="11149">
      <c r="B11149" s="3"/>
    </row>
    <row r="11150">
      <c r="B11150" s="3"/>
    </row>
    <row r="11151">
      <c r="B11151" s="3"/>
    </row>
    <row r="11152">
      <c r="B11152" s="3"/>
    </row>
    <row r="11153">
      <c r="B11153" s="3"/>
    </row>
    <row r="11154">
      <c r="B11154" s="3"/>
    </row>
    <row r="11155">
      <c r="B11155" s="3"/>
    </row>
    <row r="11156">
      <c r="B11156" s="3"/>
    </row>
    <row r="11157">
      <c r="B11157" s="3"/>
    </row>
    <row r="11158">
      <c r="B11158" s="3"/>
    </row>
    <row r="11159">
      <c r="B11159" s="3"/>
    </row>
    <row r="11160">
      <c r="B11160" s="3"/>
    </row>
    <row r="11161">
      <c r="B11161" s="3"/>
    </row>
    <row r="11162">
      <c r="B11162" s="3"/>
    </row>
    <row r="11163">
      <c r="B11163" s="3"/>
    </row>
    <row r="11164">
      <c r="B11164" s="3"/>
    </row>
    <row r="11165">
      <c r="B11165" s="3"/>
    </row>
    <row r="11166">
      <c r="B11166" s="3"/>
    </row>
    <row r="11167">
      <c r="B11167" s="3"/>
    </row>
    <row r="11168">
      <c r="B11168" s="3"/>
    </row>
    <row r="11169">
      <c r="B11169" s="3"/>
    </row>
    <row r="11170">
      <c r="B11170" s="3"/>
    </row>
    <row r="11171">
      <c r="B11171" s="3"/>
    </row>
    <row r="11172">
      <c r="B11172" s="3"/>
    </row>
    <row r="11173">
      <c r="B11173" s="3"/>
    </row>
    <row r="11174">
      <c r="B11174" s="3"/>
    </row>
    <row r="11175">
      <c r="B11175" s="3"/>
    </row>
    <row r="11176">
      <c r="B11176" s="3"/>
    </row>
    <row r="11177">
      <c r="B11177" s="3"/>
    </row>
    <row r="11178">
      <c r="B11178" s="3"/>
    </row>
    <row r="11179">
      <c r="B11179" s="3"/>
    </row>
    <row r="11180">
      <c r="B11180" s="3"/>
    </row>
    <row r="11181">
      <c r="B11181" s="3"/>
    </row>
    <row r="11182">
      <c r="B11182" s="3"/>
    </row>
    <row r="11183">
      <c r="B11183" s="3"/>
    </row>
    <row r="11184">
      <c r="B11184" s="3"/>
    </row>
    <row r="11185">
      <c r="B11185" s="3"/>
    </row>
    <row r="11186">
      <c r="B11186" s="3"/>
    </row>
    <row r="11187">
      <c r="B11187" s="3"/>
    </row>
    <row r="11188">
      <c r="B11188" s="3"/>
    </row>
    <row r="11189">
      <c r="B11189" s="3"/>
    </row>
    <row r="11190">
      <c r="B11190" s="3"/>
    </row>
    <row r="11191">
      <c r="B11191" s="3"/>
    </row>
    <row r="11192">
      <c r="B11192" s="3"/>
    </row>
    <row r="11193">
      <c r="B11193" s="3"/>
    </row>
    <row r="11194">
      <c r="B11194" s="3"/>
    </row>
    <row r="11195">
      <c r="B11195" s="3"/>
    </row>
    <row r="11196">
      <c r="B11196" s="3"/>
    </row>
    <row r="11197">
      <c r="B11197" s="3"/>
    </row>
    <row r="11198">
      <c r="B11198" s="3"/>
    </row>
    <row r="11199">
      <c r="B11199" s="3"/>
    </row>
    <row r="11200">
      <c r="B11200" s="3"/>
    </row>
    <row r="11201">
      <c r="B11201" s="3"/>
    </row>
    <row r="11202">
      <c r="B11202" s="3"/>
    </row>
    <row r="11203">
      <c r="B11203" s="3"/>
    </row>
    <row r="11204">
      <c r="B11204" s="3"/>
    </row>
    <row r="11205">
      <c r="B11205" s="3"/>
    </row>
    <row r="11206">
      <c r="B11206" s="3"/>
    </row>
    <row r="11207">
      <c r="B11207" s="3"/>
    </row>
    <row r="11208">
      <c r="B11208" s="3"/>
    </row>
    <row r="11209">
      <c r="B11209" s="3"/>
    </row>
    <row r="11210">
      <c r="B11210" s="3"/>
    </row>
    <row r="11211">
      <c r="B11211" s="3"/>
    </row>
    <row r="11212">
      <c r="B11212" s="3"/>
    </row>
    <row r="11213">
      <c r="B11213" s="3"/>
    </row>
    <row r="11214">
      <c r="B11214" s="3"/>
    </row>
    <row r="11215">
      <c r="B11215" s="3"/>
    </row>
    <row r="11216">
      <c r="B11216" s="3"/>
    </row>
    <row r="11217">
      <c r="B11217" s="3"/>
    </row>
    <row r="11218">
      <c r="B11218" s="3"/>
    </row>
    <row r="11219">
      <c r="B11219" s="3"/>
    </row>
    <row r="11220">
      <c r="B11220" s="3"/>
    </row>
    <row r="11221">
      <c r="B11221" s="3"/>
    </row>
    <row r="11222">
      <c r="B11222" s="3"/>
    </row>
    <row r="11223">
      <c r="B11223" s="3"/>
    </row>
    <row r="11224">
      <c r="B11224" s="3"/>
    </row>
    <row r="11225">
      <c r="B11225" s="3"/>
    </row>
    <row r="11226">
      <c r="B11226" s="3"/>
    </row>
    <row r="11227">
      <c r="B11227" s="3"/>
    </row>
    <row r="11228">
      <c r="B11228" s="3"/>
    </row>
    <row r="11229">
      <c r="B11229" s="3"/>
    </row>
    <row r="11230">
      <c r="B11230" s="3"/>
    </row>
    <row r="11231">
      <c r="B11231" s="3"/>
    </row>
    <row r="11232">
      <c r="B11232" s="3"/>
    </row>
    <row r="11233">
      <c r="B11233" s="3"/>
    </row>
    <row r="11234">
      <c r="B11234" s="3"/>
    </row>
    <row r="11235">
      <c r="B11235" s="3"/>
    </row>
    <row r="11236">
      <c r="B11236" s="3"/>
    </row>
    <row r="11237">
      <c r="B11237" s="3"/>
    </row>
    <row r="11238">
      <c r="B11238" s="3"/>
    </row>
    <row r="11239">
      <c r="B11239" s="3"/>
    </row>
    <row r="11240">
      <c r="B11240" s="3"/>
    </row>
    <row r="11241">
      <c r="B11241" s="3"/>
    </row>
    <row r="11242">
      <c r="B11242" s="3"/>
    </row>
    <row r="11243">
      <c r="B11243" s="3"/>
    </row>
    <row r="11244">
      <c r="B11244" s="3"/>
    </row>
    <row r="11245">
      <c r="B11245" s="3"/>
    </row>
    <row r="11246">
      <c r="B11246" s="3"/>
    </row>
    <row r="11247">
      <c r="B11247" s="3"/>
    </row>
    <row r="11248">
      <c r="B11248" s="3"/>
    </row>
    <row r="11249">
      <c r="B11249" s="3"/>
    </row>
    <row r="11250">
      <c r="B11250" s="3"/>
    </row>
    <row r="11251">
      <c r="B11251" s="3"/>
    </row>
    <row r="11252">
      <c r="B11252" s="3"/>
    </row>
    <row r="11253">
      <c r="B11253" s="3"/>
    </row>
    <row r="11254">
      <c r="B11254" s="3"/>
    </row>
    <row r="11255">
      <c r="B11255" s="3"/>
    </row>
    <row r="11256">
      <c r="B11256" s="3"/>
    </row>
    <row r="11257">
      <c r="B11257" s="3"/>
    </row>
    <row r="11258">
      <c r="B11258" s="3"/>
    </row>
    <row r="11259">
      <c r="B11259" s="3"/>
    </row>
    <row r="11260">
      <c r="B11260" s="3"/>
    </row>
    <row r="11261">
      <c r="B11261" s="3"/>
    </row>
    <row r="11262">
      <c r="B11262" s="3"/>
    </row>
    <row r="11263">
      <c r="B11263" s="3"/>
    </row>
    <row r="11264">
      <c r="B11264" s="3"/>
    </row>
    <row r="11265">
      <c r="B11265" s="3"/>
    </row>
    <row r="11266">
      <c r="B11266" s="3"/>
    </row>
    <row r="11267">
      <c r="B11267" s="3"/>
    </row>
    <row r="11268">
      <c r="B11268" s="3"/>
    </row>
    <row r="11269">
      <c r="B11269" s="3"/>
    </row>
    <row r="11270">
      <c r="B11270" s="3"/>
    </row>
    <row r="11271">
      <c r="B11271" s="3"/>
    </row>
    <row r="11272">
      <c r="B11272" s="3"/>
    </row>
    <row r="11273">
      <c r="B11273" s="3"/>
    </row>
    <row r="11274">
      <c r="B11274" s="3"/>
    </row>
    <row r="11275">
      <c r="B11275" s="3"/>
    </row>
    <row r="11276">
      <c r="B11276" s="3"/>
    </row>
    <row r="11277">
      <c r="B11277" s="3"/>
    </row>
    <row r="11278">
      <c r="B11278" s="3"/>
    </row>
    <row r="11279">
      <c r="B11279" s="3"/>
    </row>
    <row r="11280">
      <c r="B11280" s="3"/>
    </row>
    <row r="11281">
      <c r="B11281" s="3"/>
    </row>
    <row r="11282">
      <c r="B11282" s="3"/>
    </row>
    <row r="11283">
      <c r="B11283" s="3"/>
    </row>
    <row r="11284">
      <c r="B11284" s="3"/>
    </row>
    <row r="11285">
      <c r="B11285" s="3"/>
    </row>
    <row r="11286">
      <c r="B11286" s="3"/>
    </row>
    <row r="11287">
      <c r="B11287" s="3"/>
    </row>
    <row r="11288">
      <c r="B11288" s="3"/>
    </row>
    <row r="11289">
      <c r="B11289" s="3"/>
    </row>
    <row r="11290">
      <c r="B11290" s="3"/>
    </row>
    <row r="11291">
      <c r="B11291" s="3"/>
    </row>
    <row r="11292">
      <c r="B11292" s="3"/>
    </row>
    <row r="11293">
      <c r="B11293" s="3"/>
    </row>
    <row r="11294">
      <c r="B11294" s="3"/>
    </row>
    <row r="11295">
      <c r="B11295" s="3"/>
    </row>
    <row r="11296">
      <c r="B11296" s="3"/>
    </row>
    <row r="11297">
      <c r="B11297" s="3"/>
    </row>
    <row r="11298">
      <c r="B11298" s="3"/>
    </row>
    <row r="11299">
      <c r="B11299" s="3"/>
    </row>
    <row r="11300">
      <c r="B11300" s="3"/>
    </row>
    <row r="11301">
      <c r="B11301" s="3"/>
    </row>
    <row r="11302">
      <c r="B11302" s="3"/>
    </row>
    <row r="11303">
      <c r="B11303" s="3"/>
    </row>
    <row r="11304">
      <c r="B11304" s="3"/>
    </row>
    <row r="11305">
      <c r="B11305" s="3"/>
    </row>
    <row r="11306">
      <c r="B11306" s="3"/>
    </row>
    <row r="11307">
      <c r="B11307" s="3"/>
    </row>
    <row r="11308">
      <c r="B11308" s="3"/>
    </row>
    <row r="11309">
      <c r="B11309" s="3"/>
    </row>
    <row r="11310">
      <c r="B11310" s="3"/>
    </row>
    <row r="11311">
      <c r="B11311" s="3"/>
    </row>
    <row r="11312">
      <c r="B11312" s="3"/>
    </row>
    <row r="11313">
      <c r="B11313" s="3"/>
    </row>
    <row r="11314">
      <c r="B11314" s="3"/>
    </row>
    <row r="11315">
      <c r="B11315" s="3"/>
    </row>
    <row r="11316">
      <c r="B11316" s="3"/>
    </row>
    <row r="11317">
      <c r="B11317" s="3"/>
    </row>
    <row r="11318">
      <c r="B11318" s="3"/>
    </row>
    <row r="11319">
      <c r="B11319" s="3"/>
    </row>
    <row r="11320">
      <c r="B11320" s="3"/>
    </row>
    <row r="11321">
      <c r="B11321" s="3"/>
    </row>
    <row r="11322">
      <c r="B11322" s="3"/>
    </row>
    <row r="11323">
      <c r="B11323" s="3"/>
    </row>
    <row r="11324">
      <c r="B11324" s="3"/>
    </row>
    <row r="11325">
      <c r="B11325" s="3"/>
    </row>
    <row r="11326">
      <c r="B11326" s="3"/>
    </row>
    <row r="11327">
      <c r="B11327" s="3"/>
    </row>
    <row r="11328">
      <c r="B11328" s="3"/>
    </row>
    <row r="11329">
      <c r="B11329" s="3"/>
    </row>
    <row r="11330">
      <c r="B11330" s="3"/>
    </row>
    <row r="11331">
      <c r="B11331" s="3"/>
    </row>
    <row r="11332">
      <c r="B11332" s="3"/>
    </row>
    <row r="11333">
      <c r="B11333" s="3"/>
    </row>
    <row r="11334">
      <c r="B11334" s="3"/>
    </row>
    <row r="11335">
      <c r="B11335" s="3"/>
    </row>
    <row r="11336">
      <c r="B11336" s="3"/>
    </row>
    <row r="11337">
      <c r="B11337" s="3"/>
    </row>
    <row r="11338">
      <c r="B11338" s="3"/>
    </row>
    <row r="11339">
      <c r="B11339" s="3"/>
    </row>
    <row r="11340">
      <c r="B11340" s="3"/>
    </row>
    <row r="11341">
      <c r="B11341" s="3"/>
    </row>
    <row r="11342">
      <c r="B11342" s="3"/>
    </row>
    <row r="11343">
      <c r="B11343" s="3"/>
    </row>
    <row r="11344">
      <c r="B11344" s="3"/>
    </row>
    <row r="11345">
      <c r="B11345" s="3"/>
    </row>
    <row r="11346">
      <c r="B11346" s="3"/>
    </row>
    <row r="11347">
      <c r="B11347" s="3"/>
    </row>
    <row r="11348">
      <c r="B11348" s="3"/>
    </row>
    <row r="11349">
      <c r="B11349" s="3"/>
    </row>
    <row r="11350">
      <c r="B11350" s="3"/>
    </row>
    <row r="11351">
      <c r="B11351" s="3"/>
    </row>
    <row r="11352">
      <c r="B11352" s="3"/>
    </row>
    <row r="11353">
      <c r="B11353" s="3"/>
    </row>
    <row r="11354">
      <c r="B11354" s="3"/>
    </row>
    <row r="11355">
      <c r="B11355" s="3"/>
    </row>
    <row r="11356">
      <c r="B11356" s="3"/>
    </row>
    <row r="11357">
      <c r="B11357" s="3"/>
    </row>
    <row r="11358">
      <c r="B11358" s="3"/>
    </row>
    <row r="11359">
      <c r="B11359" s="3"/>
    </row>
    <row r="11360">
      <c r="B11360" s="3"/>
    </row>
    <row r="11361">
      <c r="B11361" s="3"/>
    </row>
    <row r="11362">
      <c r="B11362" s="3"/>
    </row>
    <row r="11363">
      <c r="B11363" s="3"/>
    </row>
    <row r="11364">
      <c r="B11364" s="3"/>
    </row>
    <row r="11365">
      <c r="B11365" s="3"/>
    </row>
    <row r="11366">
      <c r="B11366" s="3"/>
    </row>
    <row r="11367">
      <c r="B11367" s="3"/>
    </row>
    <row r="11368">
      <c r="B11368" s="3"/>
    </row>
    <row r="11369">
      <c r="B11369" s="3"/>
    </row>
    <row r="11370">
      <c r="B11370" s="3"/>
    </row>
    <row r="11371">
      <c r="B11371" s="3"/>
    </row>
    <row r="11372">
      <c r="B11372" s="3"/>
    </row>
    <row r="11373">
      <c r="B11373" s="3"/>
    </row>
    <row r="11374">
      <c r="B11374" s="3"/>
    </row>
    <row r="11375">
      <c r="B11375" s="3"/>
    </row>
    <row r="11376">
      <c r="B11376" s="3"/>
    </row>
    <row r="11377">
      <c r="B11377" s="3"/>
    </row>
    <row r="11378">
      <c r="B11378" s="3"/>
    </row>
    <row r="11379">
      <c r="B11379" s="3"/>
    </row>
    <row r="11380">
      <c r="B11380" s="3"/>
    </row>
    <row r="11381">
      <c r="B11381" s="3"/>
    </row>
    <row r="11382">
      <c r="B11382" s="3"/>
    </row>
    <row r="11383">
      <c r="B11383" s="3"/>
    </row>
    <row r="11384">
      <c r="B11384" s="3"/>
    </row>
    <row r="11385">
      <c r="B11385" s="3"/>
    </row>
    <row r="11386">
      <c r="B11386" s="3"/>
    </row>
    <row r="11387">
      <c r="B11387" s="3"/>
    </row>
    <row r="11388">
      <c r="B11388" s="3"/>
    </row>
    <row r="11389">
      <c r="B11389" s="3"/>
    </row>
    <row r="11390">
      <c r="B11390" s="3"/>
    </row>
    <row r="11391">
      <c r="B11391" s="3"/>
    </row>
    <row r="11392">
      <c r="B11392" s="3"/>
    </row>
    <row r="11393">
      <c r="B11393" s="3"/>
    </row>
    <row r="11394">
      <c r="B11394" s="3"/>
    </row>
    <row r="11395">
      <c r="B11395" s="3"/>
    </row>
    <row r="11396">
      <c r="B11396" s="3"/>
    </row>
    <row r="11397">
      <c r="B11397" s="3"/>
    </row>
    <row r="11398">
      <c r="B11398" s="3"/>
    </row>
    <row r="11399">
      <c r="B11399" s="3"/>
    </row>
    <row r="11400">
      <c r="B11400" s="3"/>
    </row>
    <row r="11401">
      <c r="B11401" s="3"/>
    </row>
    <row r="11402">
      <c r="B11402" s="3"/>
    </row>
    <row r="11403">
      <c r="B11403" s="3"/>
    </row>
    <row r="11404">
      <c r="B11404" s="3"/>
    </row>
    <row r="11405">
      <c r="B11405" s="3"/>
    </row>
    <row r="11406">
      <c r="B11406" s="3"/>
    </row>
    <row r="11407">
      <c r="B11407" s="3"/>
    </row>
    <row r="11408">
      <c r="B11408" s="3"/>
    </row>
    <row r="11409">
      <c r="B11409" s="3"/>
    </row>
    <row r="11410">
      <c r="B11410" s="3"/>
    </row>
    <row r="11411">
      <c r="B11411" s="3"/>
    </row>
    <row r="11412">
      <c r="B11412" s="3"/>
    </row>
    <row r="11413">
      <c r="B11413" s="3"/>
    </row>
    <row r="11414">
      <c r="B11414" s="3"/>
    </row>
    <row r="11415">
      <c r="B11415" s="3"/>
    </row>
    <row r="11416">
      <c r="B11416" s="3"/>
    </row>
    <row r="11417">
      <c r="B11417" s="3"/>
    </row>
    <row r="11418">
      <c r="B11418" s="3"/>
    </row>
    <row r="11419">
      <c r="B11419" s="3"/>
    </row>
    <row r="11420">
      <c r="B11420" s="3"/>
    </row>
    <row r="11421">
      <c r="B11421" s="3"/>
    </row>
    <row r="11422">
      <c r="B11422" s="3"/>
    </row>
    <row r="11423">
      <c r="B11423" s="3"/>
    </row>
    <row r="11424">
      <c r="B11424" s="3"/>
    </row>
    <row r="11425">
      <c r="B11425" s="3"/>
    </row>
    <row r="11426">
      <c r="B11426" s="3"/>
    </row>
    <row r="11427">
      <c r="B11427" s="3"/>
    </row>
    <row r="11428">
      <c r="B11428" s="3"/>
    </row>
    <row r="11429">
      <c r="B11429" s="3"/>
    </row>
    <row r="11430">
      <c r="B11430" s="3"/>
    </row>
    <row r="11431">
      <c r="B11431" s="3"/>
    </row>
    <row r="11432">
      <c r="B11432" s="3"/>
    </row>
    <row r="11433">
      <c r="B11433" s="3"/>
    </row>
    <row r="11434">
      <c r="B11434" s="3"/>
    </row>
    <row r="11435">
      <c r="B11435" s="3"/>
    </row>
    <row r="11436">
      <c r="B11436" s="3"/>
    </row>
    <row r="11437">
      <c r="B11437" s="3"/>
    </row>
    <row r="11438">
      <c r="B11438" s="3"/>
    </row>
    <row r="11439">
      <c r="B11439" s="3"/>
    </row>
    <row r="11440">
      <c r="B11440" s="3"/>
    </row>
    <row r="11441">
      <c r="B11441" s="3"/>
    </row>
    <row r="11442">
      <c r="B11442" s="3"/>
    </row>
    <row r="11443">
      <c r="B11443" s="3"/>
    </row>
    <row r="11444">
      <c r="B11444" s="3"/>
    </row>
    <row r="11445">
      <c r="B11445" s="3"/>
    </row>
    <row r="11446">
      <c r="B11446" s="3"/>
    </row>
    <row r="11447">
      <c r="B11447" s="3"/>
    </row>
    <row r="11448">
      <c r="B11448" s="3"/>
    </row>
    <row r="11449">
      <c r="B11449" s="3"/>
    </row>
    <row r="11450">
      <c r="B11450" s="3"/>
    </row>
    <row r="11451">
      <c r="B11451" s="3"/>
    </row>
    <row r="11452">
      <c r="B11452" s="3"/>
    </row>
    <row r="11453">
      <c r="B11453" s="3"/>
    </row>
    <row r="11454">
      <c r="B11454" s="3"/>
    </row>
    <row r="11455">
      <c r="B11455" s="3"/>
    </row>
    <row r="11456">
      <c r="B11456" s="3"/>
    </row>
    <row r="11457">
      <c r="B11457" s="3"/>
    </row>
    <row r="11458">
      <c r="B11458" s="3"/>
    </row>
    <row r="11459">
      <c r="B11459" s="3"/>
    </row>
    <row r="11460">
      <c r="B11460" s="3"/>
    </row>
    <row r="11461">
      <c r="B11461" s="3"/>
    </row>
    <row r="11462">
      <c r="B11462" s="3"/>
    </row>
    <row r="11463">
      <c r="B11463" s="3"/>
    </row>
    <row r="11464">
      <c r="B11464" s="3"/>
    </row>
    <row r="11465">
      <c r="B11465" s="3"/>
    </row>
    <row r="11466">
      <c r="B11466" s="3"/>
    </row>
    <row r="11467">
      <c r="B11467" s="3"/>
    </row>
    <row r="11468">
      <c r="B11468" s="3"/>
    </row>
    <row r="11469">
      <c r="B11469" s="3"/>
    </row>
    <row r="11470">
      <c r="B11470" s="3"/>
    </row>
    <row r="11471">
      <c r="B11471" s="3"/>
    </row>
    <row r="11472">
      <c r="B11472" s="3"/>
    </row>
    <row r="11473">
      <c r="B11473" s="3"/>
    </row>
    <row r="11474">
      <c r="B11474" s="3"/>
    </row>
    <row r="11475">
      <c r="B11475" s="3"/>
    </row>
    <row r="11476">
      <c r="B11476" s="3"/>
    </row>
    <row r="11477">
      <c r="B11477" s="3"/>
    </row>
    <row r="11478">
      <c r="B11478" s="3"/>
    </row>
    <row r="11479">
      <c r="B11479" s="3"/>
    </row>
    <row r="11480">
      <c r="B11480" s="3"/>
    </row>
    <row r="11481">
      <c r="B11481" s="3"/>
    </row>
    <row r="11482">
      <c r="B11482" s="3"/>
    </row>
    <row r="11483">
      <c r="B11483" s="3"/>
    </row>
    <row r="11484">
      <c r="B11484" s="3"/>
    </row>
    <row r="11485">
      <c r="B11485" s="3"/>
    </row>
    <row r="11486">
      <c r="B11486" s="3"/>
    </row>
    <row r="11487">
      <c r="B11487" s="3"/>
    </row>
    <row r="11488">
      <c r="B11488" s="3"/>
    </row>
    <row r="11489">
      <c r="B11489" s="3"/>
    </row>
    <row r="11490">
      <c r="B11490" s="3"/>
    </row>
    <row r="11491">
      <c r="B11491" s="3"/>
    </row>
    <row r="11492">
      <c r="B11492" s="3"/>
    </row>
    <row r="11493">
      <c r="B11493" s="3"/>
    </row>
    <row r="11494">
      <c r="B11494" s="3"/>
    </row>
    <row r="11495">
      <c r="B11495" s="3"/>
    </row>
    <row r="11496">
      <c r="B11496" s="3"/>
    </row>
    <row r="11497">
      <c r="B11497" s="3"/>
    </row>
    <row r="11498">
      <c r="B11498" s="3"/>
    </row>
    <row r="11499">
      <c r="B11499" s="3"/>
    </row>
    <row r="11500">
      <c r="B11500" s="3"/>
    </row>
    <row r="11501">
      <c r="B11501" s="3"/>
    </row>
    <row r="11502">
      <c r="B11502" s="3"/>
    </row>
    <row r="11503">
      <c r="B11503" s="3"/>
    </row>
    <row r="11504">
      <c r="B11504" s="3"/>
    </row>
    <row r="11505">
      <c r="B11505" s="3"/>
    </row>
    <row r="11506">
      <c r="B11506" s="3"/>
    </row>
    <row r="11507">
      <c r="B11507" s="3"/>
    </row>
    <row r="11508">
      <c r="B11508" s="3"/>
    </row>
    <row r="11509">
      <c r="B11509" s="3"/>
    </row>
    <row r="11510">
      <c r="B11510" s="3"/>
    </row>
    <row r="11511">
      <c r="B11511" s="3"/>
    </row>
    <row r="11512">
      <c r="B11512" s="3"/>
    </row>
    <row r="11513">
      <c r="B11513" s="3"/>
    </row>
    <row r="11514">
      <c r="B11514" s="3"/>
    </row>
    <row r="11515">
      <c r="B11515" s="3"/>
    </row>
    <row r="11516">
      <c r="B11516" s="3"/>
    </row>
    <row r="11517">
      <c r="B11517" s="3"/>
    </row>
    <row r="11518">
      <c r="B11518" s="3"/>
    </row>
    <row r="11519">
      <c r="B11519" s="3"/>
    </row>
    <row r="11520">
      <c r="B11520" s="3"/>
    </row>
    <row r="11521">
      <c r="B11521" s="3"/>
    </row>
    <row r="11522">
      <c r="B11522" s="3"/>
    </row>
    <row r="11523">
      <c r="B11523" s="3"/>
    </row>
    <row r="11524">
      <c r="B11524" s="3"/>
    </row>
    <row r="11525">
      <c r="B11525" s="3"/>
    </row>
    <row r="11526">
      <c r="B11526" s="3"/>
    </row>
    <row r="11527">
      <c r="B11527" s="3"/>
    </row>
    <row r="11528">
      <c r="B11528" s="3"/>
    </row>
    <row r="11529">
      <c r="B11529" s="3"/>
    </row>
    <row r="11530">
      <c r="B11530" s="3"/>
    </row>
    <row r="11531">
      <c r="B11531" s="3"/>
    </row>
    <row r="11532">
      <c r="B11532" s="3"/>
    </row>
    <row r="11533">
      <c r="B11533" s="3"/>
    </row>
    <row r="11534">
      <c r="B11534" s="3"/>
    </row>
    <row r="11535">
      <c r="B11535" s="3"/>
    </row>
    <row r="11536">
      <c r="B11536" s="3"/>
    </row>
    <row r="11537">
      <c r="B11537" s="3"/>
    </row>
    <row r="11538">
      <c r="B11538" s="3"/>
    </row>
    <row r="11539">
      <c r="B11539" s="3"/>
    </row>
    <row r="11540">
      <c r="B11540" s="3"/>
    </row>
    <row r="11541">
      <c r="B11541" s="3"/>
    </row>
    <row r="11542">
      <c r="B11542" s="3"/>
    </row>
    <row r="11543">
      <c r="B11543" s="3"/>
    </row>
    <row r="11544">
      <c r="B11544" s="3"/>
    </row>
    <row r="11545">
      <c r="B11545" s="3"/>
    </row>
    <row r="11546">
      <c r="B11546" s="3"/>
    </row>
    <row r="11547">
      <c r="B11547" s="3"/>
    </row>
    <row r="11548">
      <c r="B11548" s="3"/>
    </row>
    <row r="11549">
      <c r="B11549" s="3"/>
    </row>
    <row r="11550">
      <c r="B11550" s="3"/>
    </row>
    <row r="11551">
      <c r="B11551" s="3"/>
    </row>
    <row r="11552">
      <c r="B11552" s="3"/>
    </row>
    <row r="11553">
      <c r="B11553" s="3"/>
    </row>
    <row r="11554">
      <c r="B11554" s="3"/>
    </row>
    <row r="11555">
      <c r="B11555" s="3"/>
    </row>
    <row r="11556">
      <c r="B11556" s="3"/>
    </row>
    <row r="11557">
      <c r="B11557" s="3"/>
    </row>
    <row r="11558">
      <c r="B11558" s="3"/>
    </row>
    <row r="11559">
      <c r="B11559" s="3"/>
    </row>
    <row r="11560">
      <c r="B11560" s="3"/>
    </row>
    <row r="11561">
      <c r="B11561" s="3"/>
    </row>
    <row r="11562">
      <c r="B11562" s="3"/>
    </row>
    <row r="11563">
      <c r="B11563" s="3"/>
    </row>
    <row r="11564">
      <c r="B11564" s="3"/>
    </row>
    <row r="11565">
      <c r="B11565" s="3"/>
    </row>
    <row r="11566">
      <c r="B11566" s="3"/>
    </row>
    <row r="11567">
      <c r="B11567" s="3"/>
    </row>
    <row r="11568">
      <c r="B11568" s="3"/>
    </row>
    <row r="11569">
      <c r="B11569" s="3"/>
    </row>
    <row r="11570">
      <c r="B11570" s="3"/>
    </row>
    <row r="11571">
      <c r="B11571" s="3"/>
    </row>
    <row r="11572">
      <c r="B11572" s="3"/>
    </row>
    <row r="11573">
      <c r="B11573" s="3"/>
    </row>
    <row r="11574">
      <c r="B11574" s="3"/>
    </row>
    <row r="11575">
      <c r="B11575" s="3"/>
    </row>
    <row r="11576">
      <c r="B11576" s="3"/>
    </row>
    <row r="11577">
      <c r="B11577" s="3"/>
    </row>
    <row r="11578">
      <c r="B11578" s="3"/>
    </row>
    <row r="11579">
      <c r="B11579" s="3"/>
    </row>
    <row r="11580">
      <c r="B11580" s="3"/>
    </row>
    <row r="11581">
      <c r="B11581" s="3"/>
    </row>
    <row r="11582">
      <c r="B11582" s="3"/>
    </row>
    <row r="11583">
      <c r="B11583" s="3"/>
    </row>
    <row r="11584">
      <c r="B11584" s="3"/>
    </row>
    <row r="11585">
      <c r="B11585" s="3"/>
    </row>
    <row r="11586">
      <c r="B11586" s="3"/>
    </row>
    <row r="11587">
      <c r="B11587" s="3"/>
    </row>
    <row r="11588">
      <c r="B11588" s="3"/>
    </row>
    <row r="11589">
      <c r="B11589" s="3"/>
    </row>
    <row r="11590">
      <c r="B11590" s="3"/>
    </row>
    <row r="11591">
      <c r="B11591" s="3"/>
    </row>
    <row r="11592">
      <c r="B11592" s="3"/>
    </row>
    <row r="11593">
      <c r="B11593" s="3"/>
    </row>
    <row r="11594">
      <c r="B11594" s="3"/>
    </row>
    <row r="11595">
      <c r="B11595" s="3"/>
    </row>
    <row r="11596">
      <c r="B11596" s="3"/>
    </row>
    <row r="11597">
      <c r="B11597" s="3"/>
    </row>
    <row r="11598">
      <c r="B11598" s="3"/>
    </row>
    <row r="11599">
      <c r="B11599" s="3"/>
    </row>
    <row r="11600">
      <c r="B11600" s="3"/>
    </row>
    <row r="11601">
      <c r="B11601" s="3"/>
    </row>
    <row r="11602">
      <c r="B11602" s="3"/>
    </row>
    <row r="11603">
      <c r="B11603" s="3"/>
    </row>
    <row r="11604">
      <c r="B11604" s="3"/>
    </row>
    <row r="11605">
      <c r="B11605" s="3"/>
    </row>
    <row r="11606">
      <c r="B11606" s="3"/>
    </row>
    <row r="11607">
      <c r="B11607" s="3"/>
    </row>
    <row r="11608">
      <c r="B11608" s="3"/>
    </row>
    <row r="11609">
      <c r="B11609" s="3"/>
    </row>
    <row r="11610">
      <c r="B11610" s="3"/>
    </row>
    <row r="11611">
      <c r="B11611" s="3"/>
    </row>
    <row r="11612">
      <c r="B11612" s="3"/>
    </row>
    <row r="11613">
      <c r="B11613" s="3"/>
    </row>
    <row r="11614">
      <c r="B11614" s="3"/>
    </row>
    <row r="11615">
      <c r="B11615" s="3"/>
    </row>
    <row r="11616">
      <c r="B11616" s="3"/>
    </row>
    <row r="11617">
      <c r="B11617" s="3"/>
    </row>
    <row r="11618">
      <c r="B11618" s="3"/>
    </row>
    <row r="11619">
      <c r="B11619" s="3"/>
    </row>
    <row r="11620">
      <c r="B11620" s="3"/>
    </row>
    <row r="11621">
      <c r="B11621" s="3"/>
    </row>
    <row r="11622">
      <c r="B11622" s="3"/>
    </row>
    <row r="11623">
      <c r="B11623" s="3"/>
    </row>
    <row r="11624">
      <c r="B11624" s="3"/>
    </row>
    <row r="11625">
      <c r="B11625" s="3"/>
    </row>
    <row r="11626">
      <c r="B11626" s="3"/>
    </row>
    <row r="11627">
      <c r="B11627" s="3"/>
    </row>
    <row r="11628">
      <c r="B11628" s="3"/>
    </row>
    <row r="11629">
      <c r="B11629" s="3"/>
    </row>
    <row r="11630">
      <c r="B11630" s="3"/>
    </row>
    <row r="11631">
      <c r="B11631" s="3"/>
    </row>
    <row r="11632">
      <c r="B11632" s="3"/>
    </row>
    <row r="11633">
      <c r="B11633" s="3"/>
    </row>
    <row r="11634">
      <c r="B11634" s="3"/>
    </row>
    <row r="11635">
      <c r="B11635" s="3"/>
    </row>
    <row r="11636">
      <c r="B11636" s="3"/>
    </row>
    <row r="11637">
      <c r="B11637" s="3"/>
    </row>
    <row r="11638">
      <c r="B11638" s="3"/>
    </row>
    <row r="11639">
      <c r="B11639" s="3"/>
    </row>
    <row r="11640">
      <c r="B11640" s="3"/>
    </row>
    <row r="11641">
      <c r="B11641" s="3"/>
    </row>
    <row r="11642">
      <c r="B11642" s="3"/>
    </row>
    <row r="11643">
      <c r="B11643" s="3"/>
    </row>
    <row r="11644">
      <c r="B11644" s="3"/>
    </row>
    <row r="11645">
      <c r="B11645" s="3"/>
    </row>
    <row r="11646">
      <c r="B11646" s="3"/>
    </row>
    <row r="11647">
      <c r="B11647" s="3"/>
    </row>
    <row r="11648">
      <c r="B11648" s="3"/>
    </row>
    <row r="11649">
      <c r="B11649" s="3"/>
    </row>
    <row r="11650">
      <c r="B11650" s="3"/>
    </row>
    <row r="11651">
      <c r="B11651" s="3"/>
    </row>
    <row r="11652">
      <c r="B11652" s="3"/>
    </row>
    <row r="11653">
      <c r="B11653" s="3"/>
    </row>
    <row r="11654">
      <c r="B11654" s="3"/>
    </row>
    <row r="11655">
      <c r="B11655" s="3"/>
    </row>
    <row r="11656">
      <c r="B11656" s="3"/>
    </row>
    <row r="11657">
      <c r="B11657" s="3"/>
    </row>
    <row r="11658">
      <c r="B11658" s="3"/>
    </row>
    <row r="11659">
      <c r="B11659" s="3"/>
    </row>
    <row r="11660">
      <c r="B11660" s="3"/>
    </row>
    <row r="11661">
      <c r="B11661" s="3"/>
    </row>
    <row r="11662">
      <c r="B11662" s="3"/>
    </row>
    <row r="11663">
      <c r="B11663" s="3"/>
    </row>
    <row r="11664">
      <c r="B11664" s="3"/>
    </row>
    <row r="11665">
      <c r="B11665" s="3"/>
    </row>
    <row r="11666">
      <c r="B11666" s="3"/>
    </row>
    <row r="11667">
      <c r="B11667" s="3"/>
    </row>
    <row r="11668">
      <c r="B11668" s="3"/>
    </row>
    <row r="11669">
      <c r="B11669" s="3"/>
    </row>
    <row r="11670">
      <c r="B11670" s="3"/>
    </row>
    <row r="11671">
      <c r="B11671" s="3"/>
    </row>
    <row r="11672">
      <c r="B11672" s="3"/>
    </row>
    <row r="11673">
      <c r="B11673" s="3"/>
    </row>
    <row r="11674">
      <c r="B11674" s="3"/>
    </row>
    <row r="11675">
      <c r="B11675" s="3"/>
    </row>
    <row r="11676">
      <c r="B11676" s="3"/>
    </row>
    <row r="11677">
      <c r="B11677" s="3"/>
    </row>
    <row r="11678">
      <c r="B11678" s="3"/>
    </row>
    <row r="11679">
      <c r="B11679" s="3"/>
    </row>
    <row r="11680">
      <c r="B11680" s="3"/>
    </row>
    <row r="11681">
      <c r="B11681" s="3"/>
    </row>
    <row r="11682">
      <c r="B11682" s="3"/>
    </row>
    <row r="11683">
      <c r="B11683" s="3"/>
    </row>
    <row r="11684">
      <c r="B11684" s="3"/>
    </row>
    <row r="11685">
      <c r="B11685" s="3"/>
    </row>
    <row r="11686">
      <c r="B11686" s="3"/>
    </row>
    <row r="11687">
      <c r="B11687" s="3"/>
    </row>
    <row r="11688">
      <c r="B11688" s="3"/>
    </row>
    <row r="11689">
      <c r="B11689" s="3"/>
    </row>
    <row r="11690">
      <c r="B11690" s="3"/>
    </row>
    <row r="11691">
      <c r="B11691" s="3"/>
    </row>
    <row r="11692">
      <c r="B11692" s="3"/>
    </row>
    <row r="11693">
      <c r="B11693" s="3"/>
    </row>
    <row r="11694">
      <c r="B11694" s="3"/>
    </row>
    <row r="11695">
      <c r="B11695" s="3"/>
    </row>
    <row r="11696">
      <c r="B11696" s="3"/>
    </row>
    <row r="11697">
      <c r="B11697" s="3"/>
    </row>
    <row r="11698">
      <c r="B11698" s="3"/>
    </row>
    <row r="11699">
      <c r="B11699" s="3"/>
    </row>
    <row r="11700">
      <c r="B11700" s="3"/>
    </row>
    <row r="11701">
      <c r="B11701" s="3"/>
    </row>
    <row r="11702">
      <c r="B11702" s="3"/>
    </row>
    <row r="11703">
      <c r="B11703" s="3"/>
    </row>
    <row r="11704">
      <c r="B11704" s="3"/>
    </row>
    <row r="11705">
      <c r="B11705" s="3"/>
    </row>
    <row r="11706">
      <c r="B11706" s="3"/>
    </row>
    <row r="11707">
      <c r="B11707" s="3"/>
    </row>
    <row r="11708">
      <c r="B11708" s="3"/>
    </row>
    <row r="11709">
      <c r="B11709" s="3"/>
    </row>
    <row r="11710">
      <c r="B11710" s="3"/>
    </row>
    <row r="11711">
      <c r="B11711" s="3"/>
    </row>
    <row r="11712">
      <c r="B11712" s="3"/>
    </row>
    <row r="11713">
      <c r="B11713" s="3"/>
    </row>
    <row r="11714">
      <c r="B11714" s="3"/>
    </row>
    <row r="11715">
      <c r="B11715" s="3"/>
    </row>
    <row r="11716">
      <c r="B11716" s="3"/>
    </row>
    <row r="11717">
      <c r="B11717" s="3"/>
    </row>
    <row r="11718">
      <c r="B11718" s="3"/>
    </row>
    <row r="11719">
      <c r="B11719" s="3"/>
    </row>
    <row r="11720">
      <c r="B11720" s="3"/>
    </row>
    <row r="11721">
      <c r="B11721" s="3"/>
    </row>
    <row r="11722">
      <c r="B11722" s="3"/>
    </row>
    <row r="11723">
      <c r="B11723" s="3"/>
    </row>
    <row r="11724">
      <c r="B11724" s="3"/>
    </row>
    <row r="11725">
      <c r="B11725" s="3"/>
    </row>
    <row r="11726">
      <c r="B11726" s="3"/>
    </row>
    <row r="11727">
      <c r="B11727" s="3"/>
    </row>
    <row r="11728">
      <c r="B11728" s="3"/>
    </row>
    <row r="11729">
      <c r="B11729" s="3"/>
    </row>
    <row r="11730">
      <c r="B11730" s="3"/>
    </row>
    <row r="11731">
      <c r="B11731" s="3"/>
    </row>
    <row r="11732">
      <c r="B11732" s="3"/>
    </row>
    <row r="11733">
      <c r="B11733" s="3"/>
    </row>
    <row r="11734">
      <c r="B11734" s="3"/>
    </row>
    <row r="11735">
      <c r="B11735" s="3"/>
    </row>
    <row r="11736">
      <c r="B11736" s="3"/>
    </row>
    <row r="11737">
      <c r="B11737" s="3"/>
    </row>
    <row r="11738">
      <c r="B11738" s="3"/>
    </row>
    <row r="11739">
      <c r="B11739" s="3"/>
    </row>
    <row r="11740">
      <c r="B11740" s="3"/>
    </row>
    <row r="11741">
      <c r="B11741" s="3"/>
    </row>
    <row r="11742">
      <c r="B11742" s="3"/>
    </row>
    <row r="11743">
      <c r="B11743" s="3"/>
    </row>
    <row r="11744">
      <c r="B11744" s="3"/>
    </row>
    <row r="11745">
      <c r="B11745" s="3"/>
    </row>
    <row r="11746">
      <c r="B11746" s="3"/>
    </row>
    <row r="11747">
      <c r="B11747" s="3"/>
    </row>
    <row r="11748">
      <c r="B11748" s="3"/>
    </row>
    <row r="11749">
      <c r="B11749" s="3"/>
    </row>
    <row r="11750">
      <c r="B11750" s="3"/>
    </row>
    <row r="11751">
      <c r="B11751" s="3"/>
    </row>
    <row r="11752">
      <c r="B11752" s="3"/>
    </row>
    <row r="11753">
      <c r="B11753" s="3"/>
    </row>
    <row r="11754">
      <c r="B11754" s="3"/>
    </row>
    <row r="11755">
      <c r="B11755" s="3"/>
    </row>
    <row r="11756">
      <c r="B11756" s="3"/>
    </row>
    <row r="11757">
      <c r="B11757" s="3"/>
    </row>
    <row r="11758">
      <c r="B11758" s="3"/>
    </row>
    <row r="11759">
      <c r="B11759" s="3"/>
    </row>
    <row r="11760">
      <c r="B11760" s="3"/>
    </row>
    <row r="11761">
      <c r="B11761" s="3"/>
    </row>
    <row r="11762">
      <c r="B11762" s="3"/>
    </row>
    <row r="11763">
      <c r="B11763" s="3"/>
    </row>
    <row r="11764">
      <c r="B11764" s="3"/>
    </row>
    <row r="11765">
      <c r="B11765" s="3"/>
    </row>
    <row r="11766">
      <c r="B11766" s="3"/>
    </row>
    <row r="11767">
      <c r="B11767" s="3"/>
    </row>
    <row r="11768">
      <c r="B11768" s="3"/>
    </row>
    <row r="11769">
      <c r="B11769" s="3"/>
    </row>
    <row r="11770">
      <c r="B11770" s="3"/>
    </row>
    <row r="11771">
      <c r="B11771" s="3"/>
    </row>
    <row r="11772">
      <c r="B11772" s="3"/>
    </row>
    <row r="11773">
      <c r="B11773" s="3"/>
    </row>
    <row r="11774">
      <c r="B11774" s="3"/>
    </row>
    <row r="11775">
      <c r="B11775" s="3"/>
    </row>
    <row r="11776">
      <c r="B11776" s="3"/>
    </row>
    <row r="11777">
      <c r="B11777" s="3"/>
    </row>
    <row r="11778">
      <c r="B11778" s="3"/>
    </row>
    <row r="11779">
      <c r="B11779" s="3"/>
    </row>
    <row r="11780">
      <c r="B11780" s="3"/>
    </row>
    <row r="11781">
      <c r="B11781" s="3"/>
    </row>
    <row r="11782">
      <c r="B11782" s="3"/>
    </row>
    <row r="11783">
      <c r="B11783" s="3"/>
    </row>
    <row r="11784">
      <c r="B11784" s="3"/>
    </row>
    <row r="11785">
      <c r="B11785" s="3"/>
    </row>
    <row r="11786">
      <c r="B11786" s="3"/>
    </row>
    <row r="11787">
      <c r="B11787" s="3"/>
    </row>
    <row r="11788">
      <c r="B11788" s="3"/>
    </row>
    <row r="11789">
      <c r="B11789" s="3"/>
    </row>
    <row r="11790">
      <c r="B11790" s="3"/>
    </row>
    <row r="11791">
      <c r="B11791" s="3"/>
    </row>
    <row r="11792">
      <c r="B11792" s="3"/>
    </row>
    <row r="11793">
      <c r="B11793" s="3"/>
    </row>
    <row r="11794">
      <c r="B11794" s="3"/>
    </row>
    <row r="11795">
      <c r="B11795" s="3"/>
    </row>
    <row r="11796">
      <c r="B11796" s="3"/>
    </row>
    <row r="11797">
      <c r="B11797" s="3"/>
    </row>
    <row r="11798">
      <c r="B11798" s="3"/>
    </row>
    <row r="11799">
      <c r="B11799" s="3"/>
    </row>
    <row r="11800">
      <c r="B11800" s="3"/>
    </row>
    <row r="11801">
      <c r="B11801" s="3"/>
    </row>
    <row r="11802">
      <c r="B11802" s="3"/>
    </row>
    <row r="11803">
      <c r="B11803" s="3"/>
    </row>
    <row r="11804">
      <c r="B11804" s="3"/>
    </row>
    <row r="11805">
      <c r="B11805" s="3"/>
    </row>
    <row r="11806">
      <c r="B11806" s="3"/>
    </row>
    <row r="11807">
      <c r="B11807" s="3"/>
    </row>
    <row r="11808">
      <c r="B11808" s="3"/>
    </row>
    <row r="11809">
      <c r="B11809" s="3"/>
    </row>
    <row r="11810">
      <c r="B11810" s="3"/>
    </row>
    <row r="11811">
      <c r="B11811" s="3"/>
    </row>
    <row r="11812">
      <c r="B11812" s="3"/>
    </row>
    <row r="11813">
      <c r="B11813" s="3"/>
    </row>
    <row r="11814">
      <c r="B11814" s="3"/>
    </row>
    <row r="11815">
      <c r="B11815" s="3"/>
    </row>
    <row r="11816">
      <c r="B11816" s="3"/>
    </row>
    <row r="11817">
      <c r="B11817" s="3"/>
    </row>
    <row r="11818">
      <c r="B11818" s="3"/>
    </row>
    <row r="11819">
      <c r="B11819" s="3"/>
    </row>
    <row r="11820">
      <c r="B11820" s="3"/>
    </row>
    <row r="11821">
      <c r="B11821" s="3"/>
    </row>
    <row r="11822">
      <c r="B11822" s="3"/>
    </row>
    <row r="11823">
      <c r="B11823" s="3"/>
    </row>
    <row r="11824">
      <c r="B11824" s="3"/>
    </row>
    <row r="11825">
      <c r="B11825" s="3"/>
    </row>
    <row r="11826">
      <c r="B11826" s="3"/>
    </row>
    <row r="11827">
      <c r="B11827" s="3"/>
    </row>
    <row r="11828">
      <c r="B11828" s="3"/>
    </row>
    <row r="11829">
      <c r="B11829" s="3"/>
    </row>
    <row r="11830">
      <c r="B11830" s="3"/>
    </row>
    <row r="11831">
      <c r="B11831" s="3"/>
    </row>
    <row r="11832">
      <c r="B11832" s="3"/>
    </row>
    <row r="11833">
      <c r="B11833" s="3"/>
    </row>
    <row r="11834">
      <c r="B11834" s="3"/>
    </row>
    <row r="11835">
      <c r="B11835" s="3"/>
    </row>
    <row r="11836">
      <c r="B11836" s="3"/>
    </row>
    <row r="11837">
      <c r="B11837" s="3"/>
    </row>
    <row r="11838">
      <c r="B11838" s="3"/>
    </row>
    <row r="11839">
      <c r="B11839" s="3"/>
    </row>
    <row r="11840">
      <c r="B11840" s="3"/>
    </row>
    <row r="11841">
      <c r="B11841" s="3"/>
    </row>
    <row r="11842">
      <c r="B11842" s="3"/>
    </row>
    <row r="11843">
      <c r="B11843" s="3"/>
    </row>
    <row r="11844">
      <c r="B11844" s="3"/>
    </row>
    <row r="11845">
      <c r="B11845" s="3"/>
    </row>
    <row r="11846">
      <c r="B11846" s="3"/>
    </row>
    <row r="11847">
      <c r="B11847" s="3"/>
    </row>
    <row r="11848">
      <c r="B11848" s="3"/>
    </row>
    <row r="11849">
      <c r="B11849" s="3"/>
    </row>
    <row r="11850">
      <c r="B11850" s="3"/>
    </row>
    <row r="11851">
      <c r="B11851" s="3"/>
    </row>
    <row r="11852">
      <c r="B11852" s="3"/>
    </row>
    <row r="11853">
      <c r="B11853" s="3"/>
    </row>
    <row r="11854">
      <c r="B11854" s="3"/>
    </row>
    <row r="11855">
      <c r="B11855" s="3"/>
    </row>
    <row r="11856">
      <c r="B11856" s="3"/>
    </row>
    <row r="11857">
      <c r="B11857" s="3"/>
    </row>
    <row r="11858">
      <c r="B11858" s="3"/>
    </row>
    <row r="11859">
      <c r="B11859" s="3"/>
    </row>
    <row r="11860">
      <c r="B11860" s="3"/>
    </row>
    <row r="11861">
      <c r="B11861" s="3"/>
    </row>
    <row r="11862">
      <c r="B11862" s="3"/>
    </row>
    <row r="11863">
      <c r="B11863" s="3"/>
    </row>
    <row r="11864">
      <c r="B11864" s="3"/>
    </row>
    <row r="11865">
      <c r="B11865" s="3"/>
    </row>
    <row r="11866">
      <c r="B11866" s="3"/>
    </row>
    <row r="11867">
      <c r="B11867" s="3"/>
    </row>
    <row r="11868">
      <c r="B11868" s="3"/>
    </row>
    <row r="11869">
      <c r="B11869" s="3"/>
    </row>
    <row r="11870">
      <c r="B11870" s="3"/>
    </row>
    <row r="11871">
      <c r="B11871" s="3"/>
    </row>
    <row r="11872">
      <c r="B11872" s="3"/>
    </row>
    <row r="11873">
      <c r="B11873" s="3"/>
    </row>
    <row r="11874">
      <c r="B11874" s="3"/>
    </row>
    <row r="11875">
      <c r="B11875" s="3"/>
    </row>
    <row r="11876">
      <c r="B11876" s="3"/>
    </row>
    <row r="11877">
      <c r="B11877" s="3"/>
    </row>
    <row r="11878">
      <c r="B11878" s="3"/>
    </row>
    <row r="11879">
      <c r="B11879" s="3"/>
    </row>
    <row r="11880">
      <c r="B11880" s="3"/>
    </row>
    <row r="11881">
      <c r="B11881" s="3"/>
    </row>
    <row r="11882">
      <c r="B11882" s="3"/>
    </row>
    <row r="11883">
      <c r="B11883" s="3"/>
    </row>
    <row r="11884">
      <c r="B11884" s="3"/>
    </row>
    <row r="11885">
      <c r="B11885" s="3"/>
    </row>
    <row r="11886">
      <c r="B11886" s="3"/>
    </row>
    <row r="11887">
      <c r="B11887" s="3"/>
    </row>
    <row r="11888">
      <c r="B11888" s="3"/>
    </row>
    <row r="11889">
      <c r="B11889" s="3"/>
    </row>
    <row r="11890">
      <c r="B11890" s="3"/>
    </row>
    <row r="11891">
      <c r="B11891" s="3"/>
    </row>
    <row r="11892">
      <c r="B11892" s="3"/>
    </row>
    <row r="11893">
      <c r="B11893" s="3"/>
    </row>
    <row r="11894">
      <c r="B11894" s="3"/>
    </row>
    <row r="11895">
      <c r="B11895" s="3"/>
    </row>
    <row r="11896">
      <c r="B11896" s="3"/>
    </row>
    <row r="11897">
      <c r="B11897" s="3"/>
    </row>
    <row r="11898">
      <c r="B11898" s="3"/>
    </row>
    <row r="11899">
      <c r="B11899" s="3"/>
    </row>
    <row r="11900">
      <c r="B11900" s="3"/>
    </row>
    <row r="11901">
      <c r="B11901" s="3"/>
    </row>
    <row r="11902">
      <c r="B11902" s="3"/>
    </row>
    <row r="11903">
      <c r="B11903" s="3"/>
    </row>
    <row r="11904">
      <c r="B11904" s="3"/>
    </row>
    <row r="11905">
      <c r="B11905" s="3"/>
    </row>
    <row r="11906">
      <c r="B11906" s="3"/>
    </row>
    <row r="11907">
      <c r="B11907" s="3"/>
    </row>
    <row r="11908">
      <c r="B11908" s="3"/>
    </row>
    <row r="11909">
      <c r="B11909" s="3"/>
    </row>
    <row r="11910">
      <c r="B11910" s="3"/>
    </row>
    <row r="11911">
      <c r="B11911" s="3"/>
    </row>
    <row r="11912">
      <c r="B11912" s="3"/>
    </row>
    <row r="11913">
      <c r="B11913" s="3"/>
    </row>
    <row r="11914">
      <c r="B11914" s="3"/>
    </row>
    <row r="11915">
      <c r="B11915" s="3"/>
    </row>
    <row r="11916">
      <c r="B11916" s="3"/>
    </row>
    <row r="11917">
      <c r="B11917" s="3"/>
    </row>
    <row r="11918">
      <c r="B11918" s="3"/>
    </row>
    <row r="11919">
      <c r="B11919" s="3"/>
    </row>
    <row r="11920">
      <c r="B11920" s="3"/>
    </row>
    <row r="11921">
      <c r="B11921" s="3"/>
    </row>
    <row r="11922">
      <c r="B11922" s="3"/>
    </row>
    <row r="11923">
      <c r="B11923" s="3"/>
    </row>
    <row r="11924">
      <c r="B11924" s="3"/>
    </row>
    <row r="11925">
      <c r="B11925" s="3"/>
    </row>
    <row r="11926">
      <c r="B11926" s="3"/>
    </row>
    <row r="11927">
      <c r="B11927" s="3"/>
    </row>
    <row r="11928">
      <c r="B11928" s="3"/>
    </row>
    <row r="11929">
      <c r="B11929" s="3"/>
    </row>
    <row r="11930">
      <c r="B11930" s="3"/>
    </row>
    <row r="11931">
      <c r="B11931" s="3"/>
    </row>
    <row r="11932">
      <c r="B11932" s="3"/>
    </row>
    <row r="11933">
      <c r="B11933" s="3"/>
    </row>
    <row r="11934">
      <c r="B11934" s="3"/>
    </row>
    <row r="11935">
      <c r="B11935" s="3"/>
    </row>
    <row r="11936">
      <c r="B11936" s="3"/>
    </row>
    <row r="11937">
      <c r="B11937" s="3"/>
    </row>
    <row r="11938">
      <c r="B11938" s="3"/>
    </row>
    <row r="11939">
      <c r="B11939" s="3"/>
    </row>
    <row r="11940">
      <c r="B11940" s="3"/>
    </row>
    <row r="11941">
      <c r="B11941" s="3"/>
    </row>
    <row r="11942">
      <c r="B11942" s="3"/>
    </row>
    <row r="11943">
      <c r="B11943" s="3"/>
    </row>
    <row r="11944">
      <c r="B11944" s="3"/>
    </row>
    <row r="11945">
      <c r="B11945" s="3"/>
    </row>
    <row r="11946">
      <c r="B11946" s="3"/>
    </row>
    <row r="11947">
      <c r="B11947" s="3"/>
    </row>
    <row r="11948">
      <c r="B11948" s="3"/>
    </row>
    <row r="11949">
      <c r="B11949" s="3"/>
    </row>
    <row r="11950">
      <c r="B11950" s="3"/>
    </row>
    <row r="11951">
      <c r="B11951" s="3"/>
    </row>
    <row r="11952">
      <c r="B11952" s="3"/>
    </row>
    <row r="11953">
      <c r="B11953" s="3"/>
    </row>
    <row r="11954">
      <c r="B11954" s="3"/>
    </row>
    <row r="11955">
      <c r="B11955" s="3"/>
    </row>
    <row r="11956">
      <c r="B11956" s="3"/>
    </row>
    <row r="11957">
      <c r="B11957" s="3"/>
    </row>
    <row r="11958">
      <c r="B11958" s="3"/>
    </row>
    <row r="11959">
      <c r="B11959" s="3"/>
    </row>
    <row r="11960">
      <c r="B11960" s="3"/>
    </row>
    <row r="11961">
      <c r="B11961" s="3"/>
    </row>
    <row r="11962">
      <c r="B11962" s="3"/>
    </row>
    <row r="11963">
      <c r="B11963" s="3"/>
    </row>
    <row r="11964">
      <c r="B11964" s="3"/>
    </row>
    <row r="11965">
      <c r="B11965" s="3"/>
    </row>
    <row r="11966">
      <c r="B11966" s="3"/>
    </row>
    <row r="11967">
      <c r="B11967" s="3"/>
    </row>
    <row r="11968">
      <c r="B11968" s="3"/>
    </row>
    <row r="11969">
      <c r="B11969" s="3"/>
    </row>
    <row r="11970">
      <c r="B11970" s="3"/>
    </row>
    <row r="11971">
      <c r="B11971" s="3"/>
    </row>
    <row r="11972">
      <c r="B11972" s="3"/>
    </row>
    <row r="11973">
      <c r="B11973" s="3"/>
    </row>
    <row r="11974">
      <c r="B11974" s="3"/>
    </row>
    <row r="11975">
      <c r="B11975" s="3"/>
    </row>
    <row r="11976">
      <c r="B11976" s="3"/>
    </row>
    <row r="11977">
      <c r="B11977" s="3"/>
    </row>
    <row r="11978">
      <c r="B11978" s="3"/>
    </row>
    <row r="11979">
      <c r="B11979" s="3"/>
    </row>
    <row r="11980">
      <c r="B11980" s="3"/>
    </row>
    <row r="11981">
      <c r="B11981" s="3"/>
    </row>
    <row r="11982">
      <c r="B11982" s="3"/>
    </row>
    <row r="11983">
      <c r="B11983" s="3"/>
    </row>
    <row r="11984">
      <c r="B11984" s="3"/>
    </row>
    <row r="11985">
      <c r="B11985" s="3"/>
    </row>
    <row r="11986">
      <c r="B11986" s="3"/>
    </row>
    <row r="11987">
      <c r="B11987" s="3"/>
    </row>
    <row r="11988">
      <c r="B11988" s="3"/>
    </row>
    <row r="11989">
      <c r="B11989" s="3"/>
    </row>
    <row r="11990">
      <c r="B11990" s="3"/>
    </row>
    <row r="11991">
      <c r="B11991" s="3"/>
    </row>
    <row r="11992">
      <c r="B11992" s="3"/>
    </row>
    <row r="11993">
      <c r="B11993" s="3"/>
    </row>
    <row r="11994">
      <c r="B11994" s="3"/>
    </row>
    <row r="11995">
      <c r="B11995" s="3"/>
    </row>
    <row r="11996">
      <c r="B11996" s="3"/>
    </row>
    <row r="11997">
      <c r="B11997" s="3"/>
    </row>
    <row r="11998">
      <c r="B11998" s="3"/>
    </row>
    <row r="11999">
      <c r="B11999" s="3"/>
    </row>
    <row r="12000">
      <c r="B12000" s="3"/>
    </row>
    <row r="12001">
      <c r="B12001" s="3"/>
    </row>
    <row r="12002">
      <c r="B12002" s="3"/>
    </row>
    <row r="12003">
      <c r="B12003" s="3"/>
    </row>
    <row r="12004">
      <c r="B12004" s="3"/>
    </row>
    <row r="12005">
      <c r="B12005" s="3"/>
    </row>
    <row r="12006">
      <c r="B12006" s="3"/>
    </row>
    <row r="12007">
      <c r="B12007" s="3"/>
    </row>
    <row r="12008">
      <c r="B12008" s="3"/>
    </row>
    <row r="12009">
      <c r="B12009" s="3"/>
    </row>
    <row r="12010">
      <c r="B12010" s="3"/>
    </row>
    <row r="12011">
      <c r="B12011" s="3"/>
    </row>
    <row r="12012">
      <c r="B12012" s="3"/>
    </row>
    <row r="12013">
      <c r="B12013" s="3"/>
    </row>
    <row r="12014">
      <c r="B12014" s="3"/>
    </row>
    <row r="12015">
      <c r="B12015" s="3"/>
    </row>
    <row r="12016">
      <c r="B12016" s="3"/>
    </row>
    <row r="12017">
      <c r="B12017" s="3"/>
    </row>
    <row r="12018">
      <c r="B12018" s="3"/>
    </row>
    <row r="12019">
      <c r="B12019" s="3"/>
    </row>
    <row r="12020">
      <c r="B12020" s="3"/>
    </row>
    <row r="12021">
      <c r="B12021" s="3"/>
    </row>
    <row r="12022">
      <c r="B12022" s="3"/>
    </row>
    <row r="12023">
      <c r="B12023" s="3"/>
    </row>
    <row r="12024">
      <c r="B12024" s="3"/>
    </row>
    <row r="12025">
      <c r="B12025" s="3"/>
    </row>
    <row r="12026">
      <c r="B12026" s="3"/>
    </row>
    <row r="12027">
      <c r="B12027" s="3"/>
    </row>
    <row r="12028">
      <c r="B12028" s="3"/>
    </row>
    <row r="12029">
      <c r="B12029" s="3"/>
    </row>
    <row r="12030">
      <c r="B12030" s="3"/>
    </row>
    <row r="12031">
      <c r="B12031" s="3"/>
    </row>
    <row r="12032">
      <c r="B12032" s="3"/>
    </row>
    <row r="12033">
      <c r="B12033" s="3"/>
    </row>
    <row r="12034">
      <c r="B12034" s="3"/>
    </row>
    <row r="12035">
      <c r="B12035" s="3"/>
    </row>
    <row r="12036">
      <c r="B12036" s="3"/>
    </row>
    <row r="12037">
      <c r="B12037" s="3"/>
    </row>
    <row r="12038">
      <c r="B12038" s="3"/>
    </row>
    <row r="12039">
      <c r="B12039" s="3"/>
    </row>
    <row r="12040">
      <c r="B12040" s="3"/>
    </row>
    <row r="12041">
      <c r="B12041" s="3"/>
    </row>
    <row r="12042">
      <c r="B12042" s="3"/>
    </row>
    <row r="12043">
      <c r="B12043" s="3"/>
    </row>
    <row r="12044">
      <c r="B12044" s="3"/>
    </row>
    <row r="12045">
      <c r="B12045" s="3"/>
    </row>
    <row r="12046">
      <c r="B12046" s="3"/>
    </row>
    <row r="12047">
      <c r="B12047" s="3"/>
    </row>
    <row r="12048">
      <c r="B12048" s="3"/>
    </row>
    <row r="12049">
      <c r="B12049" s="3"/>
    </row>
    <row r="12050">
      <c r="B12050" s="3"/>
    </row>
    <row r="12051">
      <c r="B12051" s="3"/>
    </row>
    <row r="12052">
      <c r="B12052" s="3"/>
    </row>
    <row r="12053">
      <c r="B12053" s="3"/>
    </row>
    <row r="12054">
      <c r="B12054" s="3"/>
    </row>
    <row r="12055">
      <c r="B12055" s="3"/>
    </row>
    <row r="12056">
      <c r="B12056" s="3"/>
    </row>
    <row r="12057">
      <c r="B12057" s="3"/>
    </row>
    <row r="12058">
      <c r="B12058" s="3"/>
    </row>
    <row r="12059">
      <c r="B12059" s="3"/>
    </row>
    <row r="12060">
      <c r="B12060" s="3"/>
    </row>
    <row r="12061">
      <c r="B12061" s="3"/>
    </row>
    <row r="12062">
      <c r="B12062" s="3"/>
    </row>
    <row r="12063">
      <c r="B12063" s="3"/>
    </row>
    <row r="12064">
      <c r="B12064" s="3"/>
    </row>
    <row r="12065">
      <c r="B12065" s="3"/>
    </row>
    <row r="12066">
      <c r="B12066" s="3"/>
    </row>
    <row r="12067">
      <c r="B12067" s="3"/>
    </row>
    <row r="12068">
      <c r="B12068" s="3"/>
    </row>
    <row r="12069">
      <c r="B12069" s="3"/>
    </row>
    <row r="12070">
      <c r="B12070" s="3"/>
    </row>
    <row r="12071">
      <c r="B12071" s="3"/>
    </row>
    <row r="12072">
      <c r="B12072" s="3"/>
    </row>
    <row r="12073">
      <c r="B12073" s="3"/>
    </row>
    <row r="12074">
      <c r="B12074" s="3"/>
    </row>
    <row r="12075">
      <c r="B12075" s="3"/>
    </row>
    <row r="12076">
      <c r="B12076" s="3"/>
    </row>
    <row r="12077">
      <c r="B12077" s="3"/>
    </row>
    <row r="12078">
      <c r="B12078" s="3"/>
    </row>
    <row r="12079">
      <c r="B12079" s="3"/>
    </row>
    <row r="12080">
      <c r="B12080" s="3"/>
    </row>
    <row r="12081">
      <c r="B12081" s="3"/>
    </row>
    <row r="12082">
      <c r="B12082" s="3"/>
    </row>
    <row r="12083">
      <c r="B12083" s="3"/>
    </row>
    <row r="12084">
      <c r="B12084" s="3"/>
    </row>
    <row r="12085">
      <c r="B12085" s="3"/>
    </row>
    <row r="12086">
      <c r="B12086" s="3"/>
    </row>
    <row r="12087">
      <c r="B12087" s="3"/>
    </row>
    <row r="12088">
      <c r="B12088" s="3"/>
    </row>
    <row r="12089">
      <c r="B12089" s="3"/>
    </row>
    <row r="12090">
      <c r="B12090" s="3"/>
    </row>
    <row r="12091">
      <c r="B12091" s="3"/>
    </row>
    <row r="12092">
      <c r="B12092" s="3"/>
    </row>
    <row r="12093">
      <c r="B12093" s="3"/>
    </row>
    <row r="12094">
      <c r="B12094" s="3"/>
    </row>
    <row r="12095">
      <c r="B12095" s="3"/>
    </row>
    <row r="12096">
      <c r="B12096" s="3"/>
    </row>
    <row r="12097">
      <c r="B12097" s="3"/>
    </row>
    <row r="12098">
      <c r="B12098" s="3"/>
    </row>
    <row r="12099">
      <c r="B12099" s="3"/>
    </row>
    <row r="12100">
      <c r="B12100" s="3"/>
    </row>
    <row r="12101">
      <c r="B12101" s="3"/>
    </row>
    <row r="12102">
      <c r="B12102" s="3"/>
    </row>
    <row r="12103">
      <c r="B12103" s="3"/>
    </row>
    <row r="12104">
      <c r="B12104" s="3"/>
    </row>
    <row r="12105">
      <c r="B12105" s="3"/>
    </row>
    <row r="12106">
      <c r="B12106" s="3"/>
    </row>
    <row r="12107">
      <c r="B12107" s="3"/>
    </row>
    <row r="12108">
      <c r="B12108" s="3"/>
    </row>
    <row r="12109">
      <c r="B12109" s="3"/>
    </row>
    <row r="12110">
      <c r="B12110" s="3"/>
    </row>
    <row r="12111">
      <c r="B12111" s="3"/>
    </row>
    <row r="12112">
      <c r="B12112" s="3"/>
    </row>
    <row r="12113">
      <c r="B12113" s="3"/>
    </row>
    <row r="12114">
      <c r="B12114" s="3"/>
    </row>
    <row r="12115">
      <c r="B12115" s="3"/>
    </row>
    <row r="12116">
      <c r="B12116" s="3"/>
    </row>
    <row r="12117">
      <c r="B12117" s="3"/>
    </row>
    <row r="12118">
      <c r="B12118" s="3"/>
    </row>
    <row r="12119">
      <c r="B12119" s="3"/>
    </row>
    <row r="12120">
      <c r="B12120" s="3"/>
    </row>
    <row r="12121">
      <c r="B12121" s="3"/>
    </row>
    <row r="12122">
      <c r="B12122" s="3"/>
    </row>
    <row r="12123">
      <c r="B12123" s="3"/>
    </row>
    <row r="12124">
      <c r="B12124" s="3"/>
    </row>
    <row r="12125">
      <c r="B12125" s="3"/>
    </row>
    <row r="12126">
      <c r="B12126" s="3"/>
    </row>
    <row r="12127">
      <c r="B12127" s="3"/>
    </row>
    <row r="12128">
      <c r="B12128" s="3"/>
    </row>
    <row r="12129">
      <c r="B12129" s="3"/>
    </row>
    <row r="12130">
      <c r="B12130" s="3"/>
    </row>
    <row r="12131">
      <c r="B12131" s="3"/>
    </row>
    <row r="12132">
      <c r="B12132" s="3"/>
    </row>
    <row r="12133">
      <c r="B12133" s="3"/>
    </row>
    <row r="12134">
      <c r="B12134" s="3"/>
    </row>
    <row r="12135">
      <c r="B12135" s="3"/>
    </row>
    <row r="12136">
      <c r="B12136" s="3"/>
    </row>
    <row r="12137">
      <c r="B12137" s="3"/>
    </row>
    <row r="12138">
      <c r="B12138" s="3"/>
    </row>
    <row r="12139">
      <c r="B12139" s="3"/>
    </row>
    <row r="12140">
      <c r="B12140" s="3"/>
    </row>
    <row r="12141">
      <c r="B12141" s="3"/>
    </row>
    <row r="12142">
      <c r="B12142" s="3"/>
    </row>
    <row r="12143">
      <c r="B12143" s="3"/>
    </row>
    <row r="12144">
      <c r="B12144" s="3"/>
    </row>
    <row r="12145">
      <c r="B12145" s="3"/>
    </row>
    <row r="12146">
      <c r="B12146" s="3"/>
    </row>
    <row r="12147">
      <c r="B12147" s="3"/>
    </row>
    <row r="12148">
      <c r="B12148" s="3"/>
    </row>
    <row r="12149">
      <c r="B12149" s="3"/>
    </row>
    <row r="12150">
      <c r="B12150" s="3"/>
    </row>
    <row r="12151">
      <c r="B12151" s="3"/>
    </row>
    <row r="12152">
      <c r="B12152" s="3"/>
    </row>
    <row r="12153">
      <c r="B12153" s="3"/>
    </row>
    <row r="12154">
      <c r="B12154" s="3"/>
    </row>
    <row r="12155">
      <c r="B12155" s="3"/>
    </row>
    <row r="12156">
      <c r="B12156" s="3"/>
    </row>
    <row r="12157">
      <c r="B12157" s="3"/>
    </row>
    <row r="12158">
      <c r="B12158" s="3"/>
    </row>
    <row r="12159">
      <c r="B12159" s="3"/>
    </row>
    <row r="12160">
      <c r="B12160" s="3"/>
    </row>
    <row r="12161">
      <c r="B12161" s="3"/>
    </row>
    <row r="12162">
      <c r="B12162" s="3"/>
    </row>
    <row r="12163">
      <c r="B12163" s="3"/>
    </row>
    <row r="12164">
      <c r="B12164" s="3"/>
    </row>
    <row r="12165">
      <c r="B12165" s="3"/>
    </row>
    <row r="12166">
      <c r="B12166" s="3"/>
    </row>
    <row r="12167">
      <c r="B12167" s="3"/>
    </row>
    <row r="12168">
      <c r="B12168" s="3"/>
    </row>
    <row r="12169">
      <c r="B12169" s="3"/>
    </row>
    <row r="12170">
      <c r="B12170" s="3"/>
    </row>
    <row r="12171">
      <c r="B12171" s="3"/>
    </row>
    <row r="12172">
      <c r="B12172" s="3"/>
    </row>
    <row r="12173">
      <c r="B12173" s="3"/>
    </row>
    <row r="12174">
      <c r="B12174" s="3"/>
    </row>
    <row r="12175">
      <c r="B12175" s="3"/>
    </row>
    <row r="12176">
      <c r="B12176" s="3"/>
    </row>
    <row r="12177">
      <c r="B12177" s="3"/>
    </row>
    <row r="12178">
      <c r="B12178" s="3"/>
    </row>
    <row r="12179">
      <c r="B12179" s="3"/>
    </row>
    <row r="12180">
      <c r="B12180" s="3"/>
    </row>
    <row r="12181">
      <c r="B12181" s="3"/>
    </row>
    <row r="12182">
      <c r="B12182" s="3"/>
    </row>
    <row r="12183">
      <c r="B12183" s="3"/>
    </row>
    <row r="12184">
      <c r="B12184" s="3"/>
    </row>
    <row r="12185">
      <c r="B12185" s="3"/>
    </row>
    <row r="12186">
      <c r="B12186" s="3"/>
    </row>
    <row r="12187">
      <c r="B12187" s="3"/>
    </row>
    <row r="12188">
      <c r="B12188" s="3"/>
    </row>
    <row r="12189">
      <c r="B12189" s="3"/>
    </row>
    <row r="12190">
      <c r="B12190" s="3"/>
    </row>
    <row r="12191">
      <c r="B12191" s="3"/>
    </row>
    <row r="12192">
      <c r="B12192" s="3"/>
    </row>
    <row r="12193">
      <c r="B12193" s="3"/>
    </row>
    <row r="12194">
      <c r="B12194" s="3"/>
    </row>
    <row r="12195">
      <c r="B12195" s="3"/>
    </row>
    <row r="12196">
      <c r="B12196" s="3"/>
    </row>
    <row r="12197">
      <c r="B12197" s="3"/>
    </row>
    <row r="12198">
      <c r="B12198" s="3"/>
    </row>
    <row r="12199">
      <c r="B12199" s="3"/>
    </row>
    <row r="12200">
      <c r="B12200" s="3"/>
    </row>
    <row r="12201">
      <c r="B12201" s="3"/>
    </row>
    <row r="12202">
      <c r="B12202" s="3"/>
    </row>
    <row r="12203">
      <c r="B12203" s="3"/>
    </row>
    <row r="12204">
      <c r="B12204" s="3"/>
    </row>
    <row r="12205">
      <c r="B12205" s="3"/>
    </row>
    <row r="12206">
      <c r="B12206" s="3"/>
    </row>
    <row r="12207">
      <c r="B12207" s="3"/>
    </row>
    <row r="12208">
      <c r="B12208" s="3"/>
    </row>
    <row r="12209">
      <c r="B12209" s="3"/>
    </row>
    <row r="12210">
      <c r="B12210" s="3"/>
    </row>
    <row r="12211">
      <c r="B12211" s="3"/>
    </row>
    <row r="12212">
      <c r="B12212" s="3"/>
    </row>
    <row r="12213">
      <c r="B12213" s="3"/>
    </row>
    <row r="12214">
      <c r="B12214" s="3"/>
    </row>
    <row r="12215">
      <c r="B12215" s="3"/>
    </row>
    <row r="12216">
      <c r="B12216" s="3"/>
    </row>
    <row r="12217">
      <c r="B12217" s="3"/>
    </row>
    <row r="12218">
      <c r="B12218" s="3"/>
    </row>
    <row r="12219">
      <c r="B12219" s="3"/>
    </row>
    <row r="12220">
      <c r="B12220" s="3"/>
    </row>
    <row r="12221">
      <c r="B12221" s="3"/>
    </row>
    <row r="12222">
      <c r="B12222" s="3"/>
    </row>
    <row r="12223">
      <c r="B12223" s="3"/>
    </row>
    <row r="12224">
      <c r="B12224" s="3"/>
    </row>
    <row r="12225">
      <c r="B12225" s="3"/>
    </row>
    <row r="12226">
      <c r="B12226" s="3"/>
    </row>
    <row r="12227">
      <c r="B12227" s="3"/>
    </row>
    <row r="12228">
      <c r="B12228" s="3"/>
    </row>
    <row r="12229">
      <c r="B12229" s="3"/>
    </row>
    <row r="12230">
      <c r="B12230" s="3"/>
    </row>
    <row r="12231">
      <c r="B12231" s="3"/>
    </row>
    <row r="12232">
      <c r="B12232" s="3"/>
    </row>
    <row r="12233">
      <c r="B12233" s="3"/>
    </row>
    <row r="12234">
      <c r="B12234" s="3"/>
    </row>
    <row r="12235">
      <c r="B12235" s="3"/>
    </row>
    <row r="12236">
      <c r="B12236" s="3"/>
    </row>
    <row r="12237">
      <c r="B12237" s="3"/>
    </row>
    <row r="12238">
      <c r="B12238" s="3"/>
    </row>
    <row r="12239">
      <c r="B12239" s="3"/>
    </row>
    <row r="12240">
      <c r="B12240" s="3"/>
    </row>
    <row r="12241">
      <c r="B12241" s="3"/>
    </row>
    <row r="12242">
      <c r="B12242" s="3"/>
    </row>
    <row r="12243">
      <c r="B12243" s="3"/>
    </row>
    <row r="12244">
      <c r="B12244" s="3"/>
    </row>
    <row r="12245">
      <c r="B12245" s="3"/>
    </row>
    <row r="12246">
      <c r="B12246" s="3"/>
    </row>
    <row r="12247">
      <c r="B12247" s="3"/>
    </row>
    <row r="12248">
      <c r="B12248" s="3"/>
    </row>
    <row r="12249">
      <c r="B12249" s="3"/>
    </row>
    <row r="12250">
      <c r="B12250" s="3"/>
    </row>
    <row r="12251">
      <c r="B12251" s="3"/>
    </row>
    <row r="12252">
      <c r="B12252" s="3"/>
    </row>
    <row r="12253">
      <c r="B12253" s="3"/>
    </row>
    <row r="12254">
      <c r="B12254" s="3"/>
    </row>
    <row r="12255">
      <c r="B12255" s="3"/>
    </row>
    <row r="12256">
      <c r="B12256" s="3"/>
    </row>
    <row r="12257">
      <c r="B12257" s="3"/>
    </row>
    <row r="12258">
      <c r="B12258" s="3"/>
    </row>
    <row r="12259">
      <c r="B12259" s="3"/>
    </row>
    <row r="12260">
      <c r="B12260" s="3"/>
    </row>
    <row r="12261">
      <c r="B12261" s="3"/>
    </row>
    <row r="12262">
      <c r="B12262" s="3"/>
    </row>
    <row r="12263">
      <c r="B12263" s="3"/>
    </row>
    <row r="12264">
      <c r="B12264" s="3"/>
    </row>
    <row r="12265">
      <c r="B12265" s="3"/>
    </row>
    <row r="12266">
      <c r="B12266" s="3"/>
    </row>
    <row r="12267">
      <c r="B12267" s="3"/>
    </row>
    <row r="12268">
      <c r="B12268" s="3"/>
    </row>
    <row r="12269">
      <c r="B12269" s="3"/>
    </row>
    <row r="12270">
      <c r="B12270" s="3"/>
    </row>
    <row r="12271">
      <c r="B12271" s="3"/>
    </row>
    <row r="12272">
      <c r="B12272" s="3"/>
    </row>
    <row r="12273">
      <c r="B12273" s="3"/>
    </row>
    <row r="12274">
      <c r="B12274" s="3"/>
    </row>
    <row r="12275">
      <c r="B12275" s="3"/>
    </row>
    <row r="12276">
      <c r="B12276" s="3"/>
    </row>
    <row r="12277">
      <c r="B12277" s="3"/>
    </row>
    <row r="12278">
      <c r="B12278" s="3"/>
    </row>
    <row r="12279">
      <c r="B12279" s="3"/>
    </row>
    <row r="12280">
      <c r="B12280" s="3"/>
    </row>
    <row r="12281">
      <c r="B12281" s="3"/>
    </row>
    <row r="12282">
      <c r="B12282" s="3"/>
    </row>
    <row r="12283">
      <c r="B12283" s="3"/>
    </row>
    <row r="12284">
      <c r="B12284" s="3"/>
    </row>
    <row r="12285">
      <c r="B12285" s="3"/>
    </row>
    <row r="12286">
      <c r="B12286" s="3"/>
    </row>
    <row r="12287">
      <c r="B12287" s="3"/>
    </row>
    <row r="12288">
      <c r="B12288" s="3"/>
    </row>
    <row r="12289">
      <c r="B12289" s="3"/>
    </row>
    <row r="12290">
      <c r="B12290" s="3"/>
    </row>
    <row r="12291">
      <c r="B12291" s="3"/>
    </row>
    <row r="12292">
      <c r="B12292" s="3"/>
    </row>
    <row r="12293">
      <c r="B12293" s="3"/>
    </row>
    <row r="12294">
      <c r="B12294" s="3"/>
    </row>
    <row r="12295">
      <c r="B12295" s="3"/>
    </row>
    <row r="12296">
      <c r="B12296" s="3"/>
    </row>
    <row r="12297">
      <c r="B12297" s="3"/>
    </row>
    <row r="12298">
      <c r="B12298" s="3"/>
    </row>
    <row r="12299">
      <c r="B12299" s="3"/>
    </row>
    <row r="12300">
      <c r="B12300" s="3"/>
    </row>
    <row r="12301">
      <c r="B12301" s="3"/>
    </row>
    <row r="12302">
      <c r="B12302" s="3"/>
    </row>
    <row r="12303">
      <c r="B12303" s="3"/>
    </row>
    <row r="12304">
      <c r="B12304" s="3"/>
    </row>
    <row r="12305">
      <c r="B12305" s="3"/>
    </row>
    <row r="12306">
      <c r="B12306" s="3"/>
    </row>
    <row r="12307">
      <c r="B12307" s="3"/>
    </row>
    <row r="12308">
      <c r="B12308" s="3"/>
    </row>
    <row r="12309">
      <c r="B12309" s="3"/>
    </row>
    <row r="12310">
      <c r="B12310" s="3"/>
    </row>
    <row r="12311">
      <c r="B12311" s="3"/>
    </row>
    <row r="12312">
      <c r="B12312" s="3"/>
    </row>
    <row r="12313">
      <c r="B12313" s="3"/>
    </row>
    <row r="12314">
      <c r="B12314" s="3"/>
    </row>
    <row r="12315">
      <c r="B12315" s="3"/>
    </row>
    <row r="12316">
      <c r="B12316" s="3"/>
    </row>
    <row r="12317">
      <c r="B12317" s="3"/>
    </row>
    <row r="12318">
      <c r="B12318" s="3"/>
    </row>
    <row r="12319">
      <c r="B12319" s="3"/>
    </row>
    <row r="12320">
      <c r="B12320" s="3"/>
    </row>
    <row r="12321">
      <c r="B12321" s="3"/>
    </row>
    <row r="12322">
      <c r="B12322" s="3"/>
    </row>
    <row r="12323">
      <c r="B12323" s="3"/>
    </row>
    <row r="12324">
      <c r="B12324" s="3"/>
    </row>
    <row r="12325">
      <c r="B12325" s="3"/>
    </row>
    <row r="12326">
      <c r="B12326" s="3"/>
    </row>
    <row r="12327">
      <c r="B12327" s="3"/>
    </row>
    <row r="12328">
      <c r="B12328" s="3"/>
    </row>
    <row r="12329">
      <c r="B12329" s="3"/>
    </row>
    <row r="12330">
      <c r="B12330" s="3"/>
    </row>
    <row r="12331">
      <c r="B12331" s="3"/>
    </row>
    <row r="12332">
      <c r="B12332" s="3"/>
    </row>
    <row r="12333">
      <c r="B12333" s="3"/>
    </row>
    <row r="12334">
      <c r="B12334" s="3"/>
    </row>
    <row r="12335">
      <c r="B12335" s="3"/>
    </row>
    <row r="12336">
      <c r="B12336" s="3"/>
    </row>
    <row r="12337">
      <c r="B12337" s="3"/>
    </row>
    <row r="12338">
      <c r="B12338" s="3"/>
    </row>
    <row r="12339">
      <c r="B12339" s="3"/>
    </row>
    <row r="12340">
      <c r="B12340" s="3"/>
    </row>
    <row r="12341">
      <c r="B12341" s="3"/>
    </row>
    <row r="12342">
      <c r="B12342" s="3"/>
    </row>
    <row r="12343">
      <c r="B12343" s="3"/>
    </row>
    <row r="12344">
      <c r="B12344" s="3"/>
    </row>
    <row r="12345">
      <c r="B12345" s="3"/>
    </row>
    <row r="12346">
      <c r="B12346" s="3"/>
    </row>
    <row r="12347">
      <c r="B12347" s="3"/>
    </row>
    <row r="12348">
      <c r="B12348" s="3"/>
    </row>
    <row r="12349">
      <c r="B12349" s="3"/>
    </row>
    <row r="12350">
      <c r="B12350" s="3"/>
    </row>
    <row r="12351">
      <c r="B12351" s="3"/>
    </row>
    <row r="12352">
      <c r="B12352" s="3"/>
    </row>
    <row r="12353">
      <c r="B12353" s="3"/>
    </row>
    <row r="12354">
      <c r="B12354" s="3"/>
    </row>
    <row r="12355">
      <c r="B12355" s="3"/>
    </row>
    <row r="12356">
      <c r="B12356" s="3"/>
    </row>
    <row r="12357">
      <c r="B12357" s="3"/>
    </row>
    <row r="12358">
      <c r="B12358" s="3"/>
    </row>
    <row r="12359">
      <c r="B12359" s="3"/>
    </row>
    <row r="12360">
      <c r="B12360" s="3"/>
    </row>
    <row r="12361">
      <c r="B12361" s="3"/>
    </row>
    <row r="12362">
      <c r="B12362" s="3"/>
    </row>
    <row r="12363">
      <c r="B12363" s="3"/>
    </row>
    <row r="12364">
      <c r="B12364" s="3"/>
    </row>
    <row r="12365">
      <c r="B12365" s="3"/>
    </row>
    <row r="12366">
      <c r="B12366" s="3"/>
    </row>
    <row r="12367">
      <c r="B12367" s="3"/>
    </row>
    <row r="12368">
      <c r="B12368" s="3"/>
    </row>
    <row r="12369">
      <c r="B12369" s="3"/>
    </row>
    <row r="12370">
      <c r="B12370" s="3"/>
    </row>
    <row r="12371">
      <c r="B12371" s="3"/>
    </row>
    <row r="12372">
      <c r="B12372" s="3"/>
    </row>
    <row r="12373">
      <c r="B12373" s="3"/>
    </row>
    <row r="12374">
      <c r="B12374" s="3"/>
    </row>
    <row r="12375">
      <c r="B12375" s="3"/>
    </row>
    <row r="12376">
      <c r="B12376" s="3"/>
    </row>
    <row r="12377">
      <c r="B12377" s="3"/>
    </row>
    <row r="12378">
      <c r="B12378" s="3"/>
    </row>
    <row r="12379">
      <c r="B12379" s="3"/>
    </row>
    <row r="12380">
      <c r="B12380" s="3"/>
    </row>
    <row r="12381">
      <c r="B12381" s="3"/>
    </row>
    <row r="12382">
      <c r="B12382" s="3"/>
    </row>
    <row r="12383">
      <c r="B12383" s="3"/>
    </row>
    <row r="12384">
      <c r="B12384" s="3"/>
    </row>
    <row r="12385">
      <c r="B12385" s="3"/>
    </row>
    <row r="12386">
      <c r="B12386" s="3"/>
    </row>
    <row r="12387">
      <c r="B12387" s="3"/>
    </row>
    <row r="12388">
      <c r="B12388" s="3"/>
    </row>
    <row r="12389">
      <c r="B12389" s="3"/>
    </row>
    <row r="12390">
      <c r="B12390" s="3"/>
    </row>
    <row r="12391">
      <c r="B12391" s="3"/>
    </row>
    <row r="12392">
      <c r="B12392" s="3"/>
    </row>
    <row r="12393">
      <c r="B12393" s="3"/>
    </row>
    <row r="12394">
      <c r="B12394" s="3"/>
    </row>
    <row r="12395">
      <c r="B12395" s="3"/>
    </row>
    <row r="12396">
      <c r="B12396" s="3"/>
    </row>
    <row r="12397">
      <c r="B12397" s="3"/>
    </row>
    <row r="12398">
      <c r="B12398" s="3"/>
    </row>
    <row r="12399">
      <c r="B12399" s="3"/>
    </row>
    <row r="12400">
      <c r="B12400" s="3"/>
    </row>
    <row r="12401">
      <c r="B12401" s="3"/>
    </row>
    <row r="12402">
      <c r="B12402" s="3"/>
    </row>
    <row r="12403">
      <c r="B12403" s="3"/>
    </row>
    <row r="12404">
      <c r="B12404" s="3"/>
    </row>
    <row r="12405">
      <c r="B12405" s="3"/>
    </row>
    <row r="12406">
      <c r="B12406" s="3"/>
    </row>
    <row r="12407">
      <c r="B12407" s="3"/>
    </row>
    <row r="12408">
      <c r="B12408" s="3"/>
    </row>
    <row r="12409">
      <c r="B12409" s="3"/>
    </row>
    <row r="12410">
      <c r="B12410" s="3"/>
    </row>
    <row r="12411">
      <c r="B12411" s="3"/>
    </row>
    <row r="12412">
      <c r="B12412" s="3"/>
    </row>
    <row r="12413">
      <c r="B12413" s="3"/>
    </row>
    <row r="12414">
      <c r="B12414" s="3"/>
    </row>
    <row r="12415">
      <c r="B12415" s="3"/>
    </row>
    <row r="12416">
      <c r="B12416" s="3"/>
    </row>
    <row r="12417">
      <c r="B12417" s="3"/>
    </row>
    <row r="12418">
      <c r="B12418" s="3"/>
    </row>
    <row r="12419">
      <c r="B12419" s="3"/>
    </row>
    <row r="12420">
      <c r="B12420" s="3"/>
    </row>
    <row r="12421">
      <c r="B12421" s="3"/>
    </row>
    <row r="12422">
      <c r="B12422" s="3"/>
    </row>
    <row r="12423">
      <c r="B12423" s="3"/>
    </row>
    <row r="12424">
      <c r="B12424" s="3"/>
    </row>
    <row r="12425">
      <c r="B12425" s="3"/>
    </row>
    <row r="12426">
      <c r="B12426" s="3"/>
    </row>
    <row r="12427">
      <c r="B12427" s="3"/>
    </row>
    <row r="12428">
      <c r="B12428" s="3"/>
    </row>
    <row r="12429">
      <c r="B12429" s="3"/>
    </row>
    <row r="12430">
      <c r="B12430" s="3"/>
    </row>
    <row r="12431">
      <c r="B12431" s="3"/>
    </row>
    <row r="12432">
      <c r="B12432" s="3"/>
    </row>
    <row r="12433">
      <c r="B12433" s="3"/>
    </row>
    <row r="12434">
      <c r="B12434" s="3"/>
    </row>
    <row r="12435">
      <c r="B12435" s="3"/>
    </row>
    <row r="12436">
      <c r="B12436" s="3"/>
    </row>
    <row r="12437">
      <c r="B12437" s="3"/>
    </row>
    <row r="12438">
      <c r="B12438" s="3"/>
    </row>
    <row r="12439">
      <c r="B12439" s="3"/>
    </row>
    <row r="12440">
      <c r="B12440" s="3"/>
    </row>
    <row r="12441">
      <c r="B12441" s="3"/>
    </row>
    <row r="12442">
      <c r="B12442" s="3"/>
    </row>
    <row r="12443">
      <c r="B12443" s="3"/>
    </row>
    <row r="12444">
      <c r="B12444" s="3"/>
    </row>
    <row r="12445">
      <c r="B12445" s="3"/>
    </row>
    <row r="12446">
      <c r="B12446" s="3"/>
    </row>
    <row r="12447">
      <c r="B12447" s="3"/>
    </row>
    <row r="12448">
      <c r="B12448" s="3"/>
    </row>
    <row r="12449">
      <c r="B12449" s="3"/>
    </row>
    <row r="12450">
      <c r="B12450" s="3"/>
    </row>
    <row r="12451">
      <c r="B12451" s="3"/>
    </row>
    <row r="12452">
      <c r="B12452" s="3"/>
    </row>
    <row r="12453">
      <c r="B12453" s="3"/>
    </row>
    <row r="12454">
      <c r="B12454" s="3"/>
    </row>
    <row r="12455">
      <c r="B12455" s="3"/>
    </row>
    <row r="12456">
      <c r="B12456" s="3"/>
    </row>
    <row r="12457">
      <c r="B12457" s="3"/>
    </row>
    <row r="12458">
      <c r="B12458" s="3"/>
    </row>
    <row r="12459">
      <c r="B12459" s="3"/>
    </row>
    <row r="12460">
      <c r="B12460" s="3"/>
    </row>
    <row r="12461">
      <c r="B12461" s="3"/>
    </row>
    <row r="12462">
      <c r="B12462" s="3"/>
    </row>
    <row r="12463">
      <c r="B12463" s="3"/>
    </row>
    <row r="12464">
      <c r="B12464" s="3"/>
    </row>
    <row r="12465">
      <c r="B12465" s="3"/>
    </row>
    <row r="12466">
      <c r="B12466" s="3"/>
    </row>
    <row r="12467">
      <c r="B12467" s="3"/>
    </row>
    <row r="12468">
      <c r="B12468" s="3"/>
    </row>
    <row r="12469">
      <c r="B12469" s="3"/>
    </row>
    <row r="12470">
      <c r="B12470" s="3"/>
    </row>
    <row r="12471">
      <c r="B12471" s="3"/>
    </row>
    <row r="12472">
      <c r="B12472" s="3"/>
    </row>
    <row r="12473">
      <c r="B12473" s="3"/>
    </row>
    <row r="12474">
      <c r="B12474" s="3"/>
    </row>
    <row r="12475">
      <c r="B12475" s="3"/>
    </row>
    <row r="12476">
      <c r="B12476" s="3"/>
    </row>
    <row r="12477">
      <c r="B12477" s="3"/>
    </row>
    <row r="12478">
      <c r="B12478" s="3"/>
    </row>
    <row r="12479">
      <c r="B12479" s="3"/>
    </row>
    <row r="12480">
      <c r="B12480" s="3"/>
    </row>
    <row r="12481">
      <c r="B12481" s="3"/>
    </row>
    <row r="12482">
      <c r="B12482" s="3"/>
    </row>
    <row r="12483">
      <c r="B12483" s="3"/>
    </row>
    <row r="12484">
      <c r="B12484" s="3"/>
    </row>
    <row r="12485">
      <c r="B12485" s="3"/>
    </row>
    <row r="12486">
      <c r="B12486" s="3"/>
    </row>
    <row r="12487">
      <c r="B12487" s="3"/>
    </row>
    <row r="12488">
      <c r="B12488" s="3"/>
    </row>
    <row r="12489">
      <c r="B12489" s="3"/>
    </row>
    <row r="12490">
      <c r="B12490" s="3"/>
    </row>
    <row r="12491">
      <c r="B12491" s="3"/>
    </row>
    <row r="12492">
      <c r="B12492" s="3"/>
    </row>
    <row r="12493">
      <c r="B12493" s="3"/>
    </row>
    <row r="12494">
      <c r="B12494" s="3"/>
    </row>
    <row r="12495">
      <c r="B12495" s="3"/>
    </row>
    <row r="12496">
      <c r="B12496" s="3"/>
    </row>
    <row r="12497">
      <c r="B12497" s="3"/>
    </row>
    <row r="12498">
      <c r="B12498" s="3"/>
    </row>
    <row r="12499">
      <c r="B12499" s="3"/>
    </row>
    <row r="12500">
      <c r="B12500" s="3"/>
    </row>
    <row r="12501">
      <c r="B12501" s="3"/>
    </row>
    <row r="12502">
      <c r="B12502" s="3"/>
    </row>
    <row r="12503">
      <c r="B12503" s="3"/>
    </row>
    <row r="12504">
      <c r="B12504" s="3"/>
    </row>
    <row r="12505">
      <c r="B12505" s="3"/>
    </row>
    <row r="12506">
      <c r="B12506" s="3"/>
    </row>
    <row r="12507">
      <c r="B12507" s="3"/>
    </row>
    <row r="12508">
      <c r="B12508" s="3"/>
    </row>
    <row r="12509">
      <c r="B12509" s="3"/>
    </row>
    <row r="12510">
      <c r="B12510" s="3"/>
    </row>
    <row r="12511">
      <c r="B12511" s="3"/>
    </row>
    <row r="12512">
      <c r="B12512" s="3"/>
    </row>
    <row r="12513">
      <c r="B12513" s="3"/>
    </row>
    <row r="12514">
      <c r="B12514" s="3"/>
    </row>
    <row r="12515">
      <c r="B12515" s="3"/>
    </row>
    <row r="12516">
      <c r="B12516" s="3"/>
    </row>
    <row r="12517">
      <c r="B12517" s="3"/>
    </row>
    <row r="12518">
      <c r="B12518" s="3"/>
    </row>
    <row r="12519">
      <c r="B12519" s="3"/>
    </row>
    <row r="12520">
      <c r="B12520" s="3"/>
    </row>
    <row r="12521">
      <c r="B12521" s="3"/>
    </row>
    <row r="12522">
      <c r="B12522" s="3"/>
    </row>
    <row r="12523">
      <c r="B12523" s="3"/>
    </row>
    <row r="12524">
      <c r="B12524" s="3"/>
    </row>
    <row r="12525">
      <c r="B12525" s="3"/>
    </row>
    <row r="12526">
      <c r="B12526" s="3"/>
    </row>
    <row r="12527">
      <c r="B12527" s="3"/>
    </row>
    <row r="12528">
      <c r="B12528" s="3"/>
    </row>
    <row r="12529">
      <c r="B12529" s="3"/>
    </row>
    <row r="12530">
      <c r="B12530" s="3"/>
    </row>
    <row r="12531">
      <c r="B12531" s="3"/>
    </row>
    <row r="12532">
      <c r="B12532" s="3"/>
    </row>
    <row r="12533">
      <c r="B12533" s="3"/>
    </row>
    <row r="12534">
      <c r="B12534" s="3"/>
    </row>
    <row r="12535">
      <c r="B12535" s="3"/>
    </row>
    <row r="12536">
      <c r="B12536" s="3"/>
    </row>
    <row r="12537">
      <c r="B12537" s="3"/>
    </row>
    <row r="12538">
      <c r="B12538" s="3"/>
    </row>
    <row r="12539">
      <c r="B12539" s="3"/>
    </row>
    <row r="12540">
      <c r="B12540" s="3"/>
    </row>
    <row r="12541">
      <c r="B12541" s="3"/>
    </row>
    <row r="12542">
      <c r="B12542" s="3"/>
    </row>
    <row r="12543">
      <c r="B12543" s="3"/>
    </row>
    <row r="12544">
      <c r="B12544" s="3"/>
    </row>
    <row r="12545">
      <c r="B12545" s="3"/>
    </row>
    <row r="12546">
      <c r="B12546" s="3"/>
    </row>
    <row r="12547">
      <c r="B12547" s="3"/>
    </row>
    <row r="12548">
      <c r="B12548" s="3"/>
    </row>
    <row r="12549">
      <c r="B12549" s="3"/>
    </row>
    <row r="12550">
      <c r="B12550" s="3"/>
    </row>
    <row r="12551">
      <c r="B12551" s="3"/>
    </row>
    <row r="12552">
      <c r="B12552" s="3"/>
    </row>
    <row r="12553">
      <c r="B12553" s="3"/>
    </row>
    <row r="12554">
      <c r="B12554" s="3"/>
    </row>
    <row r="12555">
      <c r="B12555" s="3"/>
    </row>
    <row r="12556">
      <c r="B12556" s="3"/>
    </row>
    <row r="12557">
      <c r="B12557" s="3"/>
    </row>
    <row r="12558">
      <c r="B12558" s="3"/>
    </row>
    <row r="12559">
      <c r="B12559" s="3"/>
    </row>
    <row r="12560">
      <c r="B12560" s="3"/>
    </row>
    <row r="12561">
      <c r="B12561" s="3"/>
    </row>
    <row r="12562">
      <c r="B12562" s="3"/>
    </row>
    <row r="12563">
      <c r="B12563" s="3"/>
    </row>
    <row r="12564">
      <c r="B12564" s="3"/>
    </row>
    <row r="12565">
      <c r="B12565" s="3"/>
    </row>
    <row r="12566">
      <c r="B12566" s="3"/>
    </row>
    <row r="12567">
      <c r="B12567" s="3"/>
    </row>
    <row r="12568">
      <c r="B12568" s="3"/>
    </row>
    <row r="12569">
      <c r="B12569" s="3"/>
    </row>
    <row r="12570">
      <c r="B12570" s="3"/>
    </row>
    <row r="12571">
      <c r="B12571" s="3"/>
    </row>
    <row r="12572">
      <c r="B12572" s="3"/>
    </row>
    <row r="12573">
      <c r="B12573" s="3"/>
    </row>
    <row r="12574">
      <c r="B12574" s="3"/>
    </row>
    <row r="12575">
      <c r="B12575" s="3"/>
    </row>
    <row r="12576">
      <c r="B12576" s="3"/>
    </row>
    <row r="12577">
      <c r="B12577" s="3"/>
    </row>
    <row r="12578">
      <c r="B12578" s="3"/>
    </row>
    <row r="12579">
      <c r="B12579" s="3"/>
    </row>
    <row r="12580">
      <c r="B12580" s="3"/>
    </row>
    <row r="12581">
      <c r="B12581" s="3"/>
    </row>
    <row r="12582">
      <c r="B12582" s="3"/>
    </row>
    <row r="12583">
      <c r="B12583" s="3"/>
    </row>
    <row r="12584">
      <c r="B12584" s="3"/>
    </row>
    <row r="12585">
      <c r="B12585" s="3"/>
    </row>
    <row r="12586">
      <c r="B12586" s="3"/>
    </row>
    <row r="12587">
      <c r="B12587" s="3"/>
    </row>
    <row r="12588">
      <c r="B12588" s="3"/>
    </row>
    <row r="12589">
      <c r="B12589" s="3"/>
    </row>
    <row r="12590">
      <c r="B12590" s="3"/>
    </row>
    <row r="12591">
      <c r="B12591" s="3"/>
    </row>
    <row r="12592">
      <c r="B12592" s="3"/>
    </row>
    <row r="12593">
      <c r="B12593" s="3"/>
    </row>
    <row r="12594">
      <c r="B12594" s="3"/>
    </row>
    <row r="12595">
      <c r="B12595" s="3"/>
    </row>
    <row r="12596">
      <c r="B12596" s="3"/>
    </row>
    <row r="12597">
      <c r="B12597" s="3"/>
    </row>
    <row r="12598">
      <c r="B12598" s="3"/>
    </row>
    <row r="12599">
      <c r="B12599" s="3"/>
    </row>
    <row r="12600">
      <c r="B12600" s="3"/>
    </row>
    <row r="12601">
      <c r="B12601" s="3"/>
    </row>
    <row r="12602">
      <c r="B12602" s="3"/>
    </row>
    <row r="12603">
      <c r="B12603" s="3"/>
    </row>
    <row r="12604">
      <c r="B12604" s="3"/>
    </row>
    <row r="12605">
      <c r="B12605" s="3"/>
    </row>
    <row r="12606">
      <c r="B12606" s="3"/>
    </row>
    <row r="12607">
      <c r="B12607" s="3"/>
    </row>
    <row r="12608">
      <c r="B12608" s="3"/>
    </row>
    <row r="12609">
      <c r="B12609" s="3"/>
    </row>
    <row r="12610">
      <c r="B12610" s="3"/>
    </row>
    <row r="12611">
      <c r="B12611" s="3"/>
    </row>
    <row r="12612">
      <c r="B12612" s="3"/>
    </row>
    <row r="12613">
      <c r="B12613" s="3"/>
    </row>
    <row r="12614">
      <c r="B12614" s="3"/>
    </row>
    <row r="12615">
      <c r="B12615" s="3"/>
    </row>
    <row r="12616">
      <c r="B12616" s="3"/>
    </row>
    <row r="12617">
      <c r="B12617" s="3"/>
    </row>
    <row r="12618">
      <c r="B12618" s="3"/>
    </row>
    <row r="12619">
      <c r="B12619" s="3"/>
    </row>
    <row r="12620">
      <c r="B12620" s="3"/>
    </row>
    <row r="12621">
      <c r="B12621" s="3"/>
    </row>
    <row r="12622">
      <c r="B12622" s="3"/>
    </row>
    <row r="12623">
      <c r="B12623" s="3"/>
    </row>
    <row r="12624">
      <c r="B12624" s="3"/>
    </row>
    <row r="12625">
      <c r="B12625" s="3"/>
    </row>
    <row r="12626">
      <c r="B12626" s="3"/>
    </row>
    <row r="12627">
      <c r="B12627" s="3"/>
    </row>
    <row r="12628">
      <c r="B12628" s="3"/>
    </row>
    <row r="12629">
      <c r="B12629" s="3"/>
    </row>
    <row r="12630">
      <c r="B12630" s="3"/>
    </row>
    <row r="12631">
      <c r="B12631" s="3"/>
    </row>
    <row r="12632">
      <c r="B12632" s="3"/>
    </row>
    <row r="12633">
      <c r="B12633" s="3"/>
    </row>
    <row r="12634">
      <c r="B12634" s="3"/>
    </row>
    <row r="12635">
      <c r="B12635" s="3"/>
    </row>
    <row r="12636">
      <c r="B12636" s="3"/>
    </row>
    <row r="12637">
      <c r="B12637" s="3"/>
    </row>
    <row r="12638">
      <c r="B12638" s="3"/>
    </row>
    <row r="12639">
      <c r="B12639" s="3"/>
    </row>
    <row r="12640">
      <c r="B12640" s="3"/>
    </row>
    <row r="12641">
      <c r="B12641" s="3"/>
    </row>
    <row r="12642">
      <c r="B12642" s="3"/>
    </row>
    <row r="12643">
      <c r="B12643" s="3"/>
    </row>
    <row r="12644">
      <c r="B12644" s="3"/>
    </row>
    <row r="12645">
      <c r="B12645" s="3"/>
    </row>
    <row r="12646">
      <c r="B12646" s="3"/>
    </row>
    <row r="12647">
      <c r="B12647" s="3"/>
    </row>
    <row r="12648">
      <c r="B12648" s="3"/>
    </row>
    <row r="12649">
      <c r="B12649" s="3"/>
    </row>
    <row r="12650">
      <c r="B12650" s="3"/>
    </row>
    <row r="12651">
      <c r="B12651" s="3"/>
    </row>
    <row r="12652">
      <c r="B12652" s="3"/>
    </row>
    <row r="12653">
      <c r="B12653" s="3"/>
    </row>
    <row r="12654">
      <c r="B12654" s="3"/>
    </row>
    <row r="12655">
      <c r="B12655" s="3"/>
    </row>
    <row r="12656">
      <c r="B12656" s="3"/>
    </row>
    <row r="12657">
      <c r="B12657" s="3"/>
    </row>
    <row r="12658">
      <c r="B12658" s="3"/>
    </row>
    <row r="12659">
      <c r="B12659" s="3"/>
    </row>
    <row r="12660">
      <c r="B12660" s="3"/>
    </row>
    <row r="12661">
      <c r="B12661" s="3"/>
    </row>
    <row r="12662">
      <c r="B12662" s="3"/>
    </row>
    <row r="12663">
      <c r="B12663" s="3"/>
    </row>
    <row r="12664">
      <c r="B12664" s="3"/>
    </row>
    <row r="12665">
      <c r="B12665" s="3"/>
    </row>
    <row r="12666">
      <c r="B12666" s="3"/>
    </row>
    <row r="12667">
      <c r="B12667" s="3"/>
    </row>
    <row r="12668">
      <c r="B12668" s="3"/>
    </row>
    <row r="12669">
      <c r="B12669" s="3"/>
    </row>
    <row r="12670">
      <c r="B12670" s="3"/>
    </row>
    <row r="12671">
      <c r="B12671" s="3"/>
    </row>
    <row r="12672">
      <c r="B12672" s="3"/>
    </row>
    <row r="12673">
      <c r="B12673" s="3"/>
    </row>
    <row r="12674">
      <c r="B12674" s="3"/>
    </row>
    <row r="12675">
      <c r="B12675" s="3"/>
    </row>
    <row r="12676">
      <c r="B12676" s="3"/>
    </row>
    <row r="12677">
      <c r="B12677" s="3"/>
    </row>
    <row r="12678">
      <c r="B12678" s="3"/>
    </row>
    <row r="12679">
      <c r="B12679" s="3"/>
    </row>
    <row r="12680">
      <c r="B12680" s="3"/>
    </row>
    <row r="12681">
      <c r="B12681" s="3"/>
    </row>
    <row r="12682">
      <c r="B12682" s="3"/>
    </row>
    <row r="12683">
      <c r="B12683" s="3"/>
    </row>
    <row r="12684">
      <c r="B12684" s="3"/>
    </row>
    <row r="12685">
      <c r="B12685" s="3"/>
    </row>
    <row r="12686">
      <c r="B12686" s="3"/>
    </row>
    <row r="12687">
      <c r="B12687" s="3"/>
    </row>
    <row r="12688">
      <c r="B12688" s="3"/>
    </row>
    <row r="12689">
      <c r="B12689" s="3"/>
    </row>
    <row r="12690">
      <c r="B12690" s="3"/>
    </row>
    <row r="12691">
      <c r="B12691" s="3"/>
    </row>
    <row r="12692">
      <c r="B12692" s="3"/>
    </row>
    <row r="12693">
      <c r="B12693" s="3"/>
    </row>
    <row r="12694">
      <c r="B12694" s="3"/>
    </row>
    <row r="12695">
      <c r="B12695" s="3"/>
    </row>
    <row r="12696">
      <c r="B12696" s="3"/>
    </row>
    <row r="12697">
      <c r="B12697" s="3"/>
    </row>
    <row r="12698">
      <c r="B12698" s="3"/>
    </row>
    <row r="12699">
      <c r="B12699" s="3"/>
    </row>
    <row r="12700">
      <c r="B12700" s="3"/>
    </row>
    <row r="12701">
      <c r="B12701" s="3"/>
    </row>
    <row r="12702">
      <c r="B12702" s="3"/>
    </row>
    <row r="12703">
      <c r="B12703" s="3"/>
    </row>
    <row r="12704">
      <c r="B12704" s="3"/>
    </row>
    <row r="12705">
      <c r="B12705" s="3"/>
    </row>
    <row r="12706">
      <c r="B12706" s="3"/>
    </row>
    <row r="12707">
      <c r="B12707" s="3"/>
    </row>
    <row r="12708">
      <c r="B12708" s="3"/>
    </row>
    <row r="12709">
      <c r="B12709" s="3"/>
    </row>
    <row r="12710">
      <c r="B12710" s="3"/>
    </row>
    <row r="12711">
      <c r="B12711" s="3"/>
    </row>
    <row r="12712">
      <c r="B12712" s="3"/>
    </row>
    <row r="12713">
      <c r="B12713" s="3"/>
    </row>
    <row r="12714">
      <c r="B12714" s="3"/>
    </row>
    <row r="12715">
      <c r="B12715" s="3"/>
    </row>
    <row r="12716">
      <c r="B12716" s="3"/>
    </row>
    <row r="12717">
      <c r="B12717" s="3"/>
    </row>
    <row r="12718">
      <c r="B12718" s="3"/>
    </row>
    <row r="12719">
      <c r="B12719" s="3"/>
    </row>
    <row r="12720">
      <c r="B12720" s="3"/>
    </row>
    <row r="12721">
      <c r="B12721" s="3"/>
    </row>
    <row r="12722">
      <c r="B12722" s="3"/>
    </row>
    <row r="12723">
      <c r="B12723" s="3"/>
    </row>
    <row r="12724">
      <c r="B12724" s="3"/>
    </row>
    <row r="12725">
      <c r="B12725" s="3"/>
    </row>
    <row r="12726">
      <c r="B12726" s="3"/>
    </row>
    <row r="12727">
      <c r="B12727" s="3"/>
    </row>
    <row r="12728">
      <c r="B12728" s="3"/>
    </row>
    <row r="12729">
      <c r="B12729" s="3"/>
    </row>
    <row r="12730">
      <c r="B12730" s="3"/>
    </row>
    <row r="12731">
      <c r="B12731" s="3"/>
    </row>
    <row r="12732">
      <c r="B12732" s="3"/>
    </row>
    <row r="12733">
      <c r="B12733" s="3"/>
    </row>
    <row r="12734">
      <c r="B12734" s="3"/>
    </row>
    <row r="12735">
      <c r="B12735" s="3"/>
    </row>
    <row r="12736">
      <c r="B12736" s="3"/>
    </row>
    <row r="12737">
      <c r="B12737" s="3"/>
    </row>
    <row r="12738">
      <c r="B12738" s="3"/>
    </row>
    <row r="12739">
      <c r="B12739" s="3"/>
    </row>
    <row r="12740">
      <c r="B12740" s="3"/>
    </row>
    <row r="12741">
      <c r="B12741" s="3"/>
    </row>
    <row r="12742">
      <c r="B12742" s="3"/>
    </row>
    <row r="12743">
      <c r="B12743" s="3"/>
    </row>
    <row r="12744">
      <c r="B12744" s="3"/>
    </row>
    <row r="12745">
      <c r="B12745" s="3"/>
    </row>
    <row r="12746">
      <c r="B12746" s="3"/>
    </row>
    <row r="12747">
      <c r="B12747" s="3"/>
    </row>
    <row r="12748">
      <c r="B12748" s="3"/>
    </row>
    <row r="12749">
      <c r="B12749" s="3"/>
    </row>
    <row r="12750">
      <c r="B12750" s="3"/>
    </row>
    <row r="12751">
      <c r="B12751" s="3"/>
    </row>
    <row r="12752">
      <c r="B12752" s="3"/>
    </row>
    <row r="12753">
      <c r="B12753" s="3"/>
    </row>
    <row r="12754">
      <c r="B12754" s="3"/>
    </row>
    <row r="12755">
      <c r="B12755" s="3"/>
    </row>
    <row r="12756">
      <c r="B12756" s="3"/>
    </row>
    <row r="12757">
      <c r="B12757" s="3"/>
    </row>
    <row r="12758">
      <c r="B12758" s="3"/>
    </row>
    <row r="12759">
      <c r="B12759" s="3"/>
    </row>
    <row r="12760">
      <c r="B12760" s="3"/>
    </row>
    <row r="12761">
      <c r="B12761" s="3"/>
    </row>
    <row r="12762">
      <c r="B12762" s="3"/>
    </row>
    <row r="12763">
      <c r="B12763" s="3"/>
    </row>
    <row r="12764">
      <c r="B12764" s="3"/>
    </row>
    <row r="12765">
      <c r="B12765" s="3"/>
    </row>
    <row r="12766">
      <c r="B12766" s="3"/>
    </row>
    <row r="12767">
      <c r="B12767" s="3"/>
    </row>
    <row r="12768">
      <c r="B12768" s="3"/>
    </row>
    <row r="12769">
      <c r="B12769" s="3"/>
    </row>
    <row r="12770">
      <c r="B12770" s="3"/>
    </row>
    <row r="12771">
      <c r="B12771" s="3"/>
    </row>
    <row r="12772">
      <c r="B12772" s="3"/>
    </row>
    <row r="12773">
      <c r="B12773" s="3"/>
    </row>
    <row r="12774">
      <c r="B12774" s="3"/>
    </row>
    <row r="12775">
      <c r="B12775" s="3"/>
    </row>
    <row r="12776">
      <c r="B12776" s="3"/>
    </row>
    <row r="12777">
      <c r="B12777" s="3"/>
    </row>
    <row r="12778">
      <c r="B12778" s="3"/>
    </row>
    <row r="12779">
      <c r="B12779" s="3"/>
    </row>
    <row r="12780">
      <c r="B12780" s="3"/>
    </row>
    <row r="12781">
      <c r="B12781" s="3"/>
    </row>
    <row r="12782">
      <c r="B12782" s="3"/>
    </row>
    <row r="12783">
      <c r="B12783" s="3"/>
    </row>
    <row r="12784">
      <c r="B12784" s="3"/>
    </row>
    <row r="12785">
      <c r="B12785" s="3"/>
    </row>
    <row r="12786">
      <c r="B12786" s="3"/>
    </row>
    <row r="12787">
      <c r="B12787" s="3"/>
    </row>
    <row r="12788">
      <c r="B12788" s="3"/>
    </row>
    <row r="12789">
      <c r="B12789" s="3"/>
    </row>
    <row r="12790">
      <c r="B12790" s="3"/>
    </row>
    <row r="12791">
      <c r="B12791" s="3"/>
    </row>
    <row r="12792">
      <c r="B12792" s="3"/>
    </row>
    <row r="12793">
      <c r="B12793" s="3"/>
    </row>
    <row r="12794">
      <c r="B12794" s="3"/>
    </row>
    <row r="12795">
      <c r="B12795" s="3"/>
    </row>
    <row r="12796">
      <c r="B12796" s="3"/>
    </row>
    <row r="12797">
      <c r="B12797" s="3"/>
    </row>
    <row r="12798">
      <c r="B12798" s="3"/>
    </row>
    <row r="12799">
      <c r="B12799" s="3"/>
    </row>
    <row r="12800">
      <c r="B12800" s="3"/>
    </row>
    <row r="12801">
      <c r="B12801" s="3"/>
    </row>
    <row r="12802">
      <c r="B12802" s="3"/>
    </row>
    <row r="12803">
      <c r="B12803" s="3"/>
    </row>
    <row r="12804">
      <c r="B12804" s="3"/>
    </row>
    <row r="12805">
      <c r="B12805" s="3"/>
    </row>
    <row r="12806">
      <c r="B12806" s="3"/>
    </row>
    <row r="12807">
      <c r="B12807" s="3"/>
    </row>
    <row r="12808">
      <c r="B12808" s="3"/>
    </row>
    <row r="12809">
      <c r="B12809" s="3"/>
    </row>
    <row r="12810">
      <c r="B12810" s="3"/>
    </row>
    <row r="12811">
      <c r="B12811" s="3"/>
    </row>
    <row r="12812">
      <c r="B12812" s="3"/>
    </row>
    <row r="12813">
      <c r="B12813" s="3"/>
    </row>
    <row r="12814">
      <c r="B12814" s="3"/>
    </row>
    <row r="12815">
      <c r="B12815" s="3"/>
    </row>
    <row r="12816">
      <c r="B12816" s="3"/>
    </row>
    <row r="12817">
      <c r="B12817" s="3"/>
    </row>
    <row r="12818">
      <c r="B12818" s="3"/>
    </row>
    <row r="12819">
      <c r="B12819" s="3"/>
    </row>
    <row r="12820">
      <c r="B12820" s="3"/>
    </row>
    <row r="12821">
      <c r="B12821" s="3"/>
    </row>
    <row r="12822">
      <c r="B12822" s="3"/>
    </row>
    <row r="12823">
      <c r="B12823" s="3"/>
    </row>
    <row r="12824">
      <c r="B12824" s="3"/>
    </row>
    <row r="12825">
      <c r="B12825" s="3"/>
    </row>
    <row r="12826">
      <c r="B12826" s="3"/>
    </row>
    <row r="12827">
      <c r="B12827" s="3"/>
    </row>
    <row r="12828">
      <c r="B12828" s="3"/>
    </row>
    <row r="12829">
      <c r="B12829" s="3"/>
    </row>
    <row r="12830">
      <c r="B12830" s="3"/>
    </row>
    <row r="12831">
      <c r="B12831" s="3"/>
    </row>
    <row r="12832">
      <c r="B12832" s="3"/>
    </row>
    <row r="12833">
      <c r="B12833" s="3"/>
    </row>
    <row r="12834">
      <c r="B12834" s="3"/>
    </row>
    <row r="12835">
      <c r="B12835" s="3"/>
    </row>
    <row r="12836">
      <c r="B12836" s="3"/>
    </row>
    <row r="12837">
      <c r="B12837" s="3"/>
    </row>
    <row r="12838">
      <c r="B12838" s="3"/>
    </row>
    <row r="12839">
      <c r="B12839" s="3"/>
    </row>
    <row r="12840">
      <c r="B12840" s="3"/>
    </row>
    <row r="12841">
      <c r="B12841" s="3"/>
    </row>
    <row r="12842">
      <c r="B12842" s="3"/>
    </row>
    <row r="12843">
      <c r="B12843" s="3"/>
    </row>
    <row r="12844">
      <c r="B12844" s="3"/>
    </row>
    <row r="12845">
      <c r="B12845" s="3"/>
    </row>
    <row r="12846">
      <c r="B12846" s="3"/>
    </row>
    <row r="12847">
      <c r="B12847" s="3"/>
    </row>
    <row r="12848">
      <c r="B12848" s="3"/>
    </row>
    <row r="12849">
      <c r="B12849" s="3"/>
    </row>
    <row r="12850">
      <c r="B12850" s="3"/>
    </row>
    <row r="12851">
      <c r="B12851" s="3"/>
    </row>
    <row r="12852">
      <c r="B12852" s="3"/>
    </row>
    <row r="12853">
      <c r="B12853" s="3"/>
    </row>
    <row r="12854">
      <c r="B12854" s="3"/>
    </row>
    <row r="12855">
      <c r="B12855" s="3"/>
    </row>
    <row r="12856">
      <c r="B12856" s="3"/>
    </row>
    <row r="12857">
      <c r="B12857" s="3"/>
    </row>
    <row r="12858">
      <c r="B12858" s="3"/>
    </row>
    <row r="12859">
      <c r="B12859" s="3"/>
    </row>
    <row r="12860">
      <c r="B12860" s="3"/>
    </row>
    <row r="12861">
      <c r="B12861" s="3"/>
    </row>
    <row r="12862">
      <c r="B12862" s="3"/>
    </row>
    <row r="12863">
      <c r="B12863" s="3"/>
    </row>
    <row r="12864">
      <c r="B12864" s="3"/>
    </row>
    <row r="12865">
      <c r="B12865" s="3"/>
    </row>
    <row r="12866">
      <c r="B12866" s="3"/>
    </row>
    <row r="12867">
      <c r="B12867" s="3"/>
    </row>
    <row r="12868">
      <c r="B12868" s="3"/>
    </row>
    <row r="12869">
      <c r="B12869" s="3"/>
    </row>
    <row r="12870">
      <c r="B12870" s="3"/>
    </row>
    <row r="12871">
      <c r="B12871" s="3"/>
    </row>
    <row r="12872">
      <c r="B12872" s="3"/>
    </row>
    <row r="12873">
      <c r="B12873" s="3"/>
    </row>
    <row r="12874">
      <c r="B12874" s="3"/>
    </row>
    <row r="12875">
      <c r="B12875" s="3"/>
    </row>
    <row r="12876">
      <c r="B12876" s="3"/>
    </row>
    <row r="12877">
      <c r="B12877" s="3"/>
    </row>
    <row r="12878">
      <c r="B12878" s="3"/>
    </row>
    <row r="12879">
      <c r="B12879" s="3"/>
    </row>
    <row r="12880">
      <c r="B12880" s="3"/>
    </row>
    <row r="12881">
      <c r="B12881" s="3"/>
    </row>
    <row r="12882">
      <c r="B12882" s="3"/>
    </row>
    <row r="12883">
      <c r="B12883" s="3"/>
    </row>
    <row r="12884">
      <c r="B12884" s="3"/>
    </row>
    <row r="12885">
      <c r="B12885" s="3"/>
    </row>
    <row r="12886">
      <c r="B12886" s="3"/>
    </row>
    <row r="12887">
      <c r="B12887" s="3"/>
    </row>
    <row r="12888">
      <c r="B12888" s="3"/>
    </row>
    <row r="12889">
      <c r="B12889" s="3"/>
    </row>
    <row r="12890">
      <c r="B12890" s="3"/>
    </row>
    <row r="12891">
      <c r="B12891" s="3"/>
    </row>
    <row r="12892">
      <c r="B12892" s="3"/>
    </row>
    <row r="12893">
      <c r="B12893" s="3"/>
    </row>
    <row r="12894">
      <c r="B12894" s="3"/>
    </row>
    <row r="12895">
      <c r="B12895" s="3"/>
    </row>
    <row r="12896">
      <c r="B12896" s="3"/>
    </row>
    <row r="12897">
      <c r="B12897" s="3"/>
    </row>
    <row r="12898">
      <c r="B12898" s="3"/>
    </row>
    <row r="12899">
      <c r="B12899" s="3"/>
    </row>
    <row r="12900">
      <c r="B12900" s="3"/>
    </row>
    <row r="12901">
      <c r="B12901" s="3"/>
    </row>
    <row r="12902">
      <c r="B12902" s="3"/>
    </row>
    <row r="12903">
      <c r="B12903" s="3"/>
    </row>
    <row r="12904">
      <c r="B12904" s="3"/>
    </row>
    <row r="12905">
      <c r="B12905" s="3"/>
    </row>
    <row r="12906">
      <c r="B12906" s="3"/>
    </row>
    <row r="12907">
      <c r="B12907" s="3"/>
    </row>
    <row r="12908">
      <c r="B12908" s="3"/>
    </row>
    <row r="12909">
      <c r="B12909" s="3"/>
    </row>
    <row r="12910">
      <c r="B12910" s="3"/>
    </row>
    <row r="12911">
      <c r="B12911" s="3"/>
    </row>
    <row r="12912">
      <c r="B12912" s="3"/>
    </row>
    <row r="12913">
      <c r="B12913" s="3"/>
    </row>
    <row r="12914">
      <c r="B12914" s="3"/>
    </row>
    <row r="12915">
      <c r="B12915" s="3"/>
    </row>
    <row r="12916">
      <c r="B12916" s="3"/>
    </row>
    <row r="12917">
      <c r="B12917" s="3"/>
    </row>
    <row r="12918">
      <c r="B12918" s="3"/>
    </row>
    <row r="12919">
      <c r="B12919" s="3"/>
    </row>
    <row r="12920">
      <c r="B12920" s="3"/>
    </row>
    <row r="12921">
      <c r="B12921" s="3"/>
    </row>
    <row r="12922">
      <c r="B12922" s="3"/>
    </row>
    <row r="12923">
      <c r="B12923" s="3"/>
    </row>
    <row r="12924">
      <c r="B12924" s="3"/>
    </row>
    <row r="12925">
      <c r="B12925" s="3"/>
    </row>
    <row r="12926">
      <c r="B12926" s="3"/>
    </row>
    <row r="12927">
      <c r="B12927" s="3"/>
    </row>
    <row r="12928">
      <c r="B12928" s="3"/>
    </row>
    <row r="12929">
      <c r="B12929" s="3"/>
    </row>
    <row r="12930">
      <c r="B12930" s="3"/>
    </row>
    <row r="12931">
      <c r="B12931" s="3"/>
    </row>
    <row r="12932">
      <c r="B12932" s="3"/>
    </row>
    <row r="12933">
      <c r="B12933" s="3"/>
    </row>
    <row r="12934">
      <c r="B12934" s="3"/>
    </row>
    <row r="12935">
      <c r="B12935" s="3"/>
    </row>
    <row r="12936">
      <c r="B12936" s="3"/>
    </row>
    <row r="12937">
      <c r="B12937" s="3"/>
    </row>
    <row r="12938">
      <c r="B12938" s="3"/>
    </row>
    <row r="12939">
      <c r="B12939" s="3"/>
    </row>
    <row r="12940">
      <c r="B12940" s="3"/>
    </row>
    <row r="12941">
      <c r="B12941" s="3"/>
    </row>
    <row r="12942">
      <c r="B12942" s="3"/>
    </row>
    <row r="12943">
      <c r="B12943" s="3"/>
    </row>
    <row r="12944">
      <c r="B12944" s="3"/>
    </row>
    <row r="12945">
      <c r="B12945" s="3"/>
    </row>
    <row r="12946">
      <c r="B12946" s="3"/>
    </row>
    <row r="12947">
      <c r="B12947" s="3"/>
    </row>
    <row r="12948">
      <c r="B12948" s="3"/>
    </row>
    <row r="12949">
      <c r="B12949" s="3"/>
    </row>
    <row r="12950">
      <c r="B12950" s="3"/>
    </row>
    <row r="12951">
      <c r="B12951" s="3"/>
    </row>
    <row r="12952">
      <c r="B12952" s="3"/>
    </row>
    <row r="12953">
      <c r="B12953" s="3"/>
    </row>
    <row r="12954">
      <c r="B12954" s="3"/>
    </row>
    <row r="12955">
      <c r="B12955" s="3"/>
    </row>
    <row r="12956">
      <c r="B12956" s="3"/>
    </row>
    <row r="12957">
      <c r="B12957" s="3"/>
    </row>
    <row r="12958">
      <c r="B12958" s="3"/>
    </row>
    <row r="12959">
      <c r="B12959" s="3"/>
    </row>
    <row r="12960">
      <c r="B12960" s="3"/>
    </row>
    <row r="12961">
      <c r="B12961" s="3"/>
    </row>
    <row r="12962">
      <c r="B12962" s="3"/>
    </row>
    <row r="12963">
      <c r="B12963" s="3"/>
    </row>
    <row r="12964">
      <c r="B12964" s="3"/>
    </row>
    <row r="12965">
      <c r="B12965" s="3"/>
    </row>
    <row r="12966">
      <c r="B12966" s="3"/>
    </row>
    <row r="12967">
      <c r="B12967" s="3"/>
    </row>
    <row r="12968">
      <c r="B12968" s="3"/>
    </row>
    <row r="12969">
      <c r="B12969" s="3"/>
    </row>
    <row r="12970">
      <c r="B12970" s="3"/>
    </row>
    <row r="12971">
      <c r="B12971" s="3"/>
    </row>
    <row r="12972">
      <c r="B12972" s="3"/>
    </row>
    <row r="12973">
      <c r="B12973" s="3"/>
    </row>
    <row r="12974">
      <c r="B12974" s="3"/>
    </row>
    <row r="12975">
      <c r="B12975" s="3"/>
    </row>
    <row r="12976">
      <c r="B12976" s="3"/>
    </row>
    <row r="12977">
      <c r="B12977" s="3"/>
    </row>
    <row r="12978">
      <c r="B12978" s="3"/>
    </row>
    <row r="12979">
      <c r="B12979" s="3"/>
    </row>
    <row r="12980">
      <c r="B12980" s="3"/>
    </row>
    <row r="12981">
      <c r="B12981" s="3"/>
    </row>
    <row r="12982">
      <c r="B12982" s="3"/>
    </row>
    <row r="12983">
      <c r="B12983" s="3"/>
    </row>
    <row r="12984">
      <c r="B12984" s="3"/>
    </row>
    <row r="12985">
      <c r="B12985" s="3"/>
    </row>
    <row r="12986">
      <c r="B12986" s="3"/>
    </row>
    <row r="12987">
      <c r="B12987" s="3"/>
    </row>
    <row r="12988">
      <c r="B12988" s="3"/>
    </row>
    <row r="12989">
      <c r="B12989" s="3"/>
    </row>
    <row r="12990">
      <c r="B12990" s="3"/>
    </row>
    <row r="12991">
      <c r="B12991" s="3"/>
    </row>
    <row r="12992">
      <c r="B12992" s="3"/>
    </row>
    <row r="12993">
      <c r="B12993" s="3"/>
    </row>
    <row r="12994">
      <c r="B12994" s="3"/>
    </row>
    <row r="12995">
      <c r="B12995" s="3"/>
    </row>
    <row r="12996">
      <c r="B12996" s="3"/>
    </row>
  </sheetData>
  <autoFilter ref="$A$1:$Z$1">
    <sortState ref="A1:Z1">
      <sortCondition ref="B1"/>
    </sortState>
  </autoFil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1.29"/>
    <col customWidth="1" min="4" max="4" width="9.29"/>
    <col customWidth="1" min="5" max="5" width="89.86"/>
    <col customWidth="1" min="6" max="6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45700.52028935185</v>
      </c>
      <c r="B2" s="11">
        <v>45701.0</v>
      </c>
      <c r="C2" s="6" t="s">
        <v>268</v>
      </c>
      <c r="E2" s="6" t="s">
        <v>269</v>
      </c>
      <c r="F2" s="7" t="str">
        <f>TEXT("6151437535102486286","0")</f>
        <v>6151437535102486286</v>
      </c>
    </row>
    <row r="3">
      <c r="A3" s="4">
        <v>45701.868125</v>
      </c>
      <c r="B3" s="11">
        <v>45706.0</v>
      </c>
      <c r="C3" s="6" t="s">
        <v>270</v>
      </c>
      <c r="E3" s="6" t="s">
        <v>271</v>
      </c>
      <c r="F3" s="7" t="str">
        <f>TEXT("6152602061018857875","0")</f>
        <v>6152602061018857875</v>
      </c>
    </row>
    <row r="4">
      <c r="A4" s="4">
        <v>45701.89048611111</v>
      </c>
      <c r="B4" s="11">
        <v>45703.0</v>
      </c>
      <c r="C4" s="6" t="s">
        <v>272</v>
      </c>
      <c r="E4" s="6" t="s">
        <v>273</v>
      </c>
      <c r="F4" s="7" t="str">
        <f>TEXT("6152621382124193567","0")</f>
        <v>6152621382124193567</v>
      </c>
    </row>
    <row r="5">
      <c r="A5" s="4">
        <v>45701.89074074074</v>
      </c>
      <c r="B5" s="11">
        <v>45703.0</v>
      </c>
      <c r="C5" s="6" t="s">
        <v>274</v>
      </c>
      <c r="E5" s="6" t="s">
        <v>275</v>
      </c>
      <c r="F5" s="7" t="str">
        <f>TEXT("6152621602127797721","0")</f>
        <v>6152621602127797721</v>
      </c>
    </row>
    <row r="6">
      <c r="A6" s="4">
        <v>45705.001655092594</v>
      </c>
      <c r="B6" s="11">
        <v>45706.0</v>
      </c>
      <c r="C6" s="6" t="s">
        <v>276</v>
      </c>
      <c r="E6" s="6" t="s">
        <v>277</v>
      </c>
      <c r="F6" s="7" t="str">
        <f>TEXT("6155309431312002630","0")</f>
        <v>6155309431312002630</v>
      </c>
    </row>
    <row r="7">
      <c r="A7" s="4">
        <v>45705.002604166664</v>
      </c>
      <c r="B7" s="11">
        <v>45706.0</v>
      </c>
      <c r="C7" s="6" t="s">
        <v>278</v>
      </c>
      <c r="E7" s="6" t="s">
        <v>279</v>
      </c>
      <c r="F7" s="7" t="str">
        <f>TEXT("6155310251316499822","0")</f>
        <v>6155310251316499822</v>
      </c>
    </row>
    <row r="8">
      <c r="A8" s="4">
        <v>45705.003530092596</v>
      </c>
      <c r="B8" s="11">
        <v>45706.0</v>
      </c>
      <c r="C8" s="6" t="s">
        <v>280</v>
      </c>
      <c r="E8" s="6" t="s">
        <v>281</v>
      </c>
      <c r="F8" s="7" t="str">
        <f>TEXT("6155311051315096107","0")</f>
        <v>6155311051315096107</v>
      </c>
    </row>
    <row r="9">
      <c r="A9" s="4">
        <v>45705.366435185184</v>
      </c>
      <c r="B9" s="11">
        <v>45706.0</v>
      </c>
      <c r="C9" s="6" t="s">
        <v>282</v>
      </c>
      <c r="E9" s="6" t="s">
        <v>269</v>
      </c>
      <c r="F9" s="7" t="str">
        <f>TEXT("6155624605524663345","0")</f>
        <v>6155624605524663345</v>
      </c>
    </row>
    <row r="10">
      <c r="A10" s="4">
        <v>45705.366875</v>
      </c>
      <c r="B10" s="11">
        <v>45706.0</v>
      </c>
      <c r="C10" s="6" t="s">
        <v>268</v>
      </c>
      <c r="E10" s="6" t="s">
        <v>283</v>
      </c>
      <c r="F10" s="7" t="str">
        <f>TEXT("6155624985521124004","0")</f>
        <v>6155624985521124004</v>
      </c>
    </row>
    <row r="11">
      <c r="A11" s="4">
        <v>45705.36724537037</v>
      </c>
      <c r="B11" s="11">
        <v>45706.0</v>
      </c>
      <c r="C11" s="6" t="s">
        <v>272</v>
      </c>
      <c r="E11" s="6" t="s">
        <v>269</v>
      </c>
      <c r="F11" s="7" t="str">
        <f>TEXT("6155625305522348219","0")</f>
        <v>6155625305522348219</v>
      </c>
    </row>
    <row r="12">
      <c r="A12" s="4">
        <v>45705.88553240741</v>
      </c>
      <c r="B12" s="11">
        <v>45709.0</v>
      </c>
      <c r="C12" s="6" t="s">
        <v>284</v>
      </c>
      <c r="E12" s="6" t="s">
        <v>285</v>
      </c>
      <c r="F12" s="7" t="str">
        <f>TEXT("6156073107698707320","0")</f>
        <v>6156073107698707320</v>
      </c>
    </row>
    <row r="13">
      <c r="A13" s="4">
        <v>45706.52810185185</v>
      </c>
      <c r="B13" s="11">
        <v>45709.0</v>
      </c>
      <c r="C13" s="6" t="s">
        <v>286</v>
      </c>
      <c r="E13" s="6" t="s">
        <v>287</v>
      </c>
      <c r="F13" s="7" t="str">
        <f>TEXT("6156628280214644939","0")</f>
        <v>6156628280214644939</v>
      </c>
    </row>
    <row r="14">
      <c r="A14" s="4">
        <v>45707.39612268518</v>
      </c>
      <c r="B14" s="11">
        <v>45709.0</v>
      </c>
      <c r="C14" s="6" t="s">
        <v>288</v>
      </c>
      <c r="E14" s="6" t="s">
        <v>289</v>
      </c>
      <c r="F14" s="7" t="str">
        <f>TEXT("6157378251311288537","0")</f>
        <v>6157378251311288537</v>
      </c>
    </row>
    <row r="15">
      <c r="A15" s="4">
        <v>45707.397048611114</v>
      </c>
      <c r="B15" s="11">
        <v>45709.0</v>
      </c>
      <c r="C15" s="6" t="s">
        <v>290</v>
      </c>
      <c r="E15" s="6" t="s">
        <v>291</v>
      </c>
      <c r="F15" s="7" t="str">
        <f>TEXT("6157379051316393162","0")</f>
        <v>6157379051316393162</v>
      </c>
    </row>
    <row r="16">
      <c r="A16" s="4">
        <v>45708.874502314815</v>
      </c>
      <c r="B16" s="11">
        <v>45713.0</v>
      </c>
      <c r="C16" s="6" t="s">
        <v>292</v>
      </c>
      <c r="E16" s="6" t="s">
        <v>293</v>
      </c>
      <c r="F16" s="7" t="str">
        <f>TEXT("6158655570292700577","0")</f>
        <v>6158655570292700577</v>
      </c>
    </row>
    <row r="17">
      <c r="A17" s="4">
        <v>45708.93363425926</v>
      </c>
      <c r="B17" s="11">
        <v>45713.0</v>
      </c>
      <c r="C17" s="6" t="s">
        <v>294</v>
      </c>
      <c r="E17" s="6" t="s">
        <v>295</v>
      </c>
      <c r="F17" s="7" t="str">
        <f>TEXT("6158706661257742109","0")</f>
        <v>6158706661257742109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29.14"/>
    <col customWidth="1" min="4" max="4" width="9.29"/>
    <col customWidth="1" min="5" max="5" width="96.71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45706.59832175926</v>
      </c>
      <c r="B2" s="5" t="s">
        <v>9</v>
      </c>
      <c r="C2" s="6" t="s">
        <v>10</v>
      </c>
      <c r="E2" s="6" t="s">
        <v>11</v>
      </c>
      <c r="F2" s="7" t="str">
        <f>TEXT("6156688957225783624","0")</f>
        <v>6156688957225783624</v>
      </c>
    </row>
    <row r="3">
      <c r="A3" s="4">
        <v>45708.46773148148</v>
      </c>
      <c r="B3" s="5" t="s">
        <v>12</v>
      </c>
      <c r="C3" s="6" t="s">
        <v>13</v>
      </c>
      <c r="E3" s="6" t="s">
        <v>14</v>
      </c>
      <c r="F3" s="7" t="str">
        <f>TEXT("6158304124368224885","0")</f>
        <v>6158304124368224885</v>
      </c>
    </row>
    <row r="4">
      <c r="A4" s="4">
        <v>45708.604849537034</v>
      </c>
      <c r="B4" s="5" t="s">
        <v>12</v>
      </c>
      <c r="C4" s="6" t="s">
        <v>10</v>
      </c>
      <c r="E4" s="6" t="s">
        <v>15</v>
      </c>
      <c r="F4" s="7" t="str">
        <f>TEXT("6158422593929189163","0")</f>
        <v>6158422593929189163</v>
      </c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</sheetData>
  <autoFilter ref="$A$1:$Z$35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36.0"/>
    <col customWidth="1" min="4" max="4" width="18.43"/>
    <col customWidth="1" min="5" max="5" width="87.0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45705.57640046296</v>
      </c>
      <c r="B2" s="5" t="s">
        <v>16</v>
      </c>
      <c r="C2" s="6" t="s">
        <v>17</v>
      </c>
      <c r="E2" s="6" t="s">
        <v>18</v>
      </c>
      <c r="F2" s="7" t="str">
        <f>TEXT("6155806018853774409","0")</f>
        <v>6155806018853774409</v>
      </c>
    </row>
    <row r="3">
      <c r="A3" s="4">
        <v>45706.48056712963</v>
      </c>
      <c r="B3" s="5" t="s">
        <v>9</v>
      </c>
      <c r="C3" s="6" t="s">
        <v>19</v>
      </c>
      <c r="E3" s="6" t="s">
        <v>20</v>
      </c>
      <c r="F3" s="7" t="str">
        <f>TEXT("6156587212901197820","0")</f>
        <v>6156587212901197820</v>
      </c>
    </row>
    <row r="4">
      <c r="A4" s="4">
        <v>45707.44872685185</v>
      </c>
      <c r="B4" s="5" t="s">
        <v>21</v>
      </c>
      <c r="C4" s="6" t="s">
        <v>22</v>
      </c>
      <c r="E4" s="6" t="s">
        <v>23</v>
      </c>
      <c r="F4" s="7" t="str">
        <f>TEXT("6157423702814646126","0")</f>
        <v>6157423702814646126</v>
      </c>
    </row>
    <row r="5">
      <c r="A5" s="4">
        <v>45707.47016203704</v>
      </c>
      <c r="B5" s="5" t="s">
        <v>21</v>
      </c>
      <c r="C5" s="6" t="s">
        <v>24</v>
      </c>
      <c r="D5" s="6" t="s">
        <v>25</v>
      </c>
      <c r="E5" s="6" t="s">
        <v>26</v>
      </c>
      <c r="F5" s="7" t="str">
        <f>TEXT("6157442220332923539","0")</f>
        <v>6157442220332923539</v>
      </c>
    </row>
    <row r="6">
      <c r="A6" s="4">
        <v>45708.45380787037</v>
      </c>
      <c r="B6" s="5" t="s">
        <v>12</v>
      </c>
      <c r="C6" s="6" t="s">
        <v>19</v>
      </c>
      <c r="E6" s="6" t="s">
        <v>27</v>
      </c>
      <c r="F6" s="7" t="str">
        <f>TEXT("6158292091516262483","0")</f>
        <v>6158292091516262483</v>
      </c>
    </row>
    <row r="7">
      <c r="A7" s="4">
        <v>45708.48333333333</v>
      </c>
      <c r="B7" s="5" t="s">
        <v>12</v>
      </c>
      <c r="C7" s="6" t="s">
        <v>28</v>
      </c>
      <c r="E7" s="6" t="s">
        <v>29</v>
      </c>
      <c r="F7" s="7" t="str">
        <f>TEXT("6158317608656377598","0")</f>
        <v>6158317608656377598</v>
      </c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</sheetData>
  <autoFilter ref="$A$1:$Z$537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40.43"/>
    <col customWidth="1" min="4" max="4" width="26.0"/>
    <col customWidth="1" min="5" max="5" width="94.29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45677.480219907404</v>
      </c>
      <c r="B2" s="5" t="s">
        <v>30</v>
      </c>
      <c r="C2" s="6" t="s">
        <v>31</v>
      </c>
      <c r="E2" s="6" t="s">
        <v>32</v>
      </c>
      <c r="F2" s="7" t="str">
        <f>TEXT("6131530910426226221","0")</f>
        <v>6131530910426226221</v>
      </c>
    </row>
    <row r="3">
      <c r="A3" s="4">
        <v>45677.50519675926</v>
      </c>
      <c r="B3" s="5" t="s">
        <v>30</v>
      </c>
      <c r="C3" s="6" t="s">
        <v>33</v>
      </c>
      <c r="E3" s="6" t="s">
        <v>34</v>
      </c>
      <c r="F3" s="7" t="str">
        <f>TEXT("6131552498959361420","0")</f>
        <v>6131552498959361420</v>
      </c>
    </row>
    <row r="4">
      <c r="A4" s="4">
        <v>45677.63912037037</v>
      </c>
      <c r="B4" s="5" t="s">
        <v>30</v>
      </c>
      <c r="C4" s="6" t="s">
        <v>35</v>
      </c>
      <c r="E4" s="6" t="s">
        <v>36</v>
      </c>
      <c r="F4" s="7" t="str">
        <f>TEXT("6131668204266271171","0")</f>
        <v>6131668204266271171</v>
      </c>
    </row>
    <row r="5">
      <c r="A5" s="4">
        <v>45677.6406712963</v>
      </c>
      <c r="B5" s="5" t="s">
        <v>30</v>
      </c>
      <c r="C5" s="6" t="s">
        <v>37</v>
      </c>
      <c r="E5" s="6" t="s">
        <v>38</v>
      </c>
      <c r="F5" s="7" t="str">
        <f>TEXT("6131669541411393738","0")</f>
        <v>6131669541411393738</v>
      </c>
    </row>
    <row r="6">
      <c r="A6" s="4">
        <v>45678.50202546296</v>
      </c>
      <c r="B6" s="5" t="s">
        <v>39</v>
      </c>
      <c r="C6" s="6" t="s">
        <v>40</v>
      </c>
      <c r="E6" s="6" t="s">
        <v>41</v>
      </c>
      <c r="F6" s="7" t="str">
        <f>TEXT("6132413750309263376","0")</f>
        <v>6132413750309263376</v>
      </c>
    </row>
    <row r="7">
      <c r="A7" s="4">
        <v>45678.673368055555</v>
      </c>
      <c r="B7" s="5" t="s">
        <v>42</v>
      </c>
      <c r="C7" s="6" t="s">
        <v>43</v>
      </c>
      <c r="E7" s="6" t="s">
        <v>44</v>
      </c>
      <c r="F7" s="7" t="str">
        <f>TEXT("6132561793215163172","0")</f>
        <v>6132561793215163172</v>
      </c>
    </row>
    <row r="8">
      <c r="A8" s="4">
        <v>45678.67665509259</v>
      </c>
      <c r="B8" s="5" t="s">
        <v>45</v>
      </c>
      <c r="C8" s="6" t="s">
        <v>43</v>
      </c>
      <c r="E8" s="6" t="s">
        <v>46</v>
      </c>
      <c r="F8" s="7" t="str">
        <f>TEXT("6132564633219653849","0")</f>
        <v>6132564633219653849</v>
      </c>
    </row>
    <row r="9">
      <c r="A9" s="4">
        <v>45679.604849537034</v>
      </c>
      <c r="B9" s="5" t="s">
        <v>39</v>
      </c>
      <c r="C9" s="6" t="s">
        <v>47</v>
      </c>
      <c r="E9" s="6" t="s">
        <v>48</v>
      </c>
      <c r="F9" s="7" t="str">
        <f>TEXT("6133366591256637451","0")</f>
        <v>6133366591256637451</v>
      </c>
    </row>
    <row r="10">
      <c r="A10" s="4">
        <v>45680.60309027778</v>
      </c>
      <c r="B10" s="5" t="s">
        <v>49</v>
      </c>
      <c r="C10" s="6" t="s">
        <v>37</v>
      </c>
      <c r="E10" s="6" t="s">
        <v>50</v>
      </c>
      <c r="F10" s="7" t="str">
        <f>TEXT("6134229070511619260","0")</f>
        <v>6134229070511619260</v>
      </c>
    </row>
    <row r="11">
      <c r="A11" s="4">
        <v>45680.60880787037</v>
      </c>
      <c r="B11" s="5" t="s">
        <v>49</v>
      </c>
      <c r="C11" s="6" t="s">
        <v>35</v>
      </c>
      <c r="E11" s="6" t="s">
        <v>51</v>
      </c>
      <c r="F11" s="7" t="str">
        <f>TEXT("6134234019322039956","0")</f>
        <v>6134234019322039956</v>
      </c>
    </row>
    <row r="12">
      <c r="A12" s="4">
        <v>45681.49805555555</v>
      </c>
      <c r="B12" s="5" t="s">
        <v>52</v>
      </c>
      <c r="C12" s="6" t="s">
        <v>53</v>
      </c>
      <c r="E12" s="6" t="s">
        <v>54</v>
      </c>
      <c r="F12" s="7" t="str">
        <f>TEXT("6135002327328367537","0")</f>
        <v>6135002327328367537</v>
      </c>
    </row>
    <row r="13">
      <c r="A13" s="4">
        <v>45681.50983796296</v>
      </c>
      <c r="B13" s="5" t="s">
        <v>52</v>
      </c>
      <c r="C13" s="6" t="s">
        <v>40</v>
      </c>
      <c r="E13" s="6" t="s">
        <v>55</v>
      </c>
      <c r="F13" s="7" t="str">
        <f>TEXT("6135012506863307686","0")</f>
        <v>6135012506863307686</v>
      </c>
    </row>
    <row r="14">
      <c r="A14" s="4">
        <v>45681.51949074074</v>
      </c>
      <c r="B14" s="5" t="s">
        <v>52</v>
      </c>
      <c r="C14" s="6" t="s">
        <v>33</v>
      </c>
      <c r="E14" s="6" t="s">
        <v>56</v>
      </c>
      <c r="F14" s="7" t="str">
        <f>TEXT("6135020849403655950","0")</f>
        <v>6135020849403655950</v>
      </c>
    </row>
    <row r="15">
      <c r="A15" s="4">
        <v>45689.59339120371</v>
      </c>
      <c r="B15" s="5" t="s">
        <v>57</v>
      </c>
      <c r="C15" s="6" t="s">
        <v>40</v>
      </c>
      <c r="E15" s="6" t="s">
        <v>58</v>
      </c>
      <c r="F15" s="7" t="str">
        <f>TEXT("6141996698611343130","0")</f>
        <v>6141996698611343130</v>
      </c>
    </row>
    <row r="16">
      <c r="A16" s="4">
        <v>45691.586481481485</v>
      </c>
      <c r="B16" s="5" t="s">
        <v>59</v>
      </c>
      <c r="C16" s="6" t="s">
        <v>35</v>
      </c>
      <c r="E16" s="6" t="s">
        <v>60</v>
      </c>
      <c r="F16" s="7" t="str">
        <f>TEXT("6143718722379486773","0")</f>
        <v>6143718722379486773</v>
      </c>
    </row>
    <row r="17">
      <c r="A17" s="4">
        <v>45691.629479166666</v>
      </c>
      <c r="B17" s="5" t="s">
        <v>59</v>
      </c>
      <c r="C17" s="6" t="s">
        <v>37</v>
      </c>
      <c r="E17" s="6" t="s">
        <v>61</v>
      </c>
      <c r="F17" s="7" t="str">
        <f>TEXT("6143755875783383521","0")</f>
        <v>6143755875783383521</v>
      </c>
    </row>
    <row r="18">
      <c r="A18" s="4">
        <v>45691.653344907405</v>
      </c>
      <c r="B18" s="5" t="s">
        <v>59</v>
      </c>
      <c r="C18" s="6" t="s">
        <v>47</v>
      </c>
      <c r="E18" s="6" t="s">
        <v>62</v>
      </c>
      <c r="F18" s="7" t="str">
        <f>TEXT("6143776496224167494","0")</f>
        <v>6143776496224167494</v>
      </c>
    </row>
    <row r="19">
      <c r="A19" s="4">
        <v>45691.674155092594</v>
      </c>
      <c r="B19" s="5" t="s">
        <v>59</v>
      </c>
      <c r="C19" s="6" t="s">
        <v>43</v>
      </c>
      <c r="E19" s="6" t="s">
        <v>63</v>
      </c>
      <c r="F19" s="7" t="str">
        <f>TEXT("6143794470017301007","0")</f>
        <v>6143794470017301007</v>
      </c>
    </row>
    <row r="20">
      <c r="A20" s="4">
        <v>45692.52976851852</v>
      </c>
      <c r="B20" s="5" t="s">
        <v>64</v>
      </c>
      <c r="C20" s="6" t="s">
        <v>31</v>
      </c>
      <c r="E20" s="6" t="s">
        <v>65</v>
      </c>
      <c r="F20" s="7" t="str">
        <f>TEXT("6144533720818920125","0")</f>
        <v>6144533720818920125</v>
      </c>
    </row>
    <row r="21">
      <c r="A21" s="4">
        <v>45693.52415509259</v>
      </c>
      <c r="B21" s="5" t="s">
        <v>66</v>
      </c>
      <c r="C21" s="6" t="s">
        <v>33</v>
      </c>
      <c r="E21" s="6" t="s">
        <v>67</v>
      </c>
      <c r="F21" s="7" t="str">
        <f>TEXT("6145392878948270658","0")</f>
        <v>6145392878948270658</v>
      </c>
    </row>
    <row r="22">
      <c r="A22" s="4">
        <v>45694.552708333336</v>
      </c>
      <c r="B22" s="5" t="s">
        <v>68</v>
      </c>
      <c r="C22" s="6" t="s">
        <v>47</v>
      </c>
      <c r="E22" s="6" t="s">
        <v>69</v>
      </c>
      <c r="F22" s="7" t="str">
        <f>TEXT("6146281545424975769","0")</f>
        <v>6146281545424975769</v>
      </c>
    </row>
    <row r="23">
      <c r="A23" s="4">
        <v>45694.56731481481</v>
      </c>
      <c r="B23" s="5" t="s">
        <v>68</v>
      </c>
      <c r="C23" s="6" t="s">
        <v>35</v>
      </c>
      <c r="E23" s="6" t="s">
        <v>70</v>
      </c>
      <c r="F23" s="7" t="str">
        <f>TEXT("6146294166992774317","0")</f>
        <v>6146294166992774317</v>
      </c>
    </row>
    <row r="24">
      <c r="A24" s="4">
        <v>45694.628541666665</v>
      </c>
      <c r="B24" s="5" t="s">
        <v>68</v>
      </c>
      <c r="C24" s="6" t="s">
        <v>53</v>
      </c>
      <c r="E24" s="6" t="s">
        <v>71</v>
      </c>
      <c r="F24" s="7" t="str">
        <f>TEXT("6146347064934661699","0")</f>
        <v>6146347064934661699</v>
      </c>
    </row>
    <row r="25">
      <c r="A25" s="4">
        <v>45695.622824074075</v>
      </c>
      <c r="B25" s="5" t="s">
        <v>72</v>
      </c>
      <c r="C25" s="6" t="s">
        <v>37</v>
      </c>
      <c r="E25" s="6" t="s">
        <v>73</v>
      </c>
      <c r="F25" s="7" t="str">
        <f>TEXT("6147206126815747547","0")</f>
        <v>6147206126815747547</v>
      </c>
    </row>
    <row r="26">
      <c r="A26" s="4">
        <v>45695.65068287037</v>
      </c>
      <c r="B26" s="5" t="s">
        <v>72</v>
      </c>
      <c r="C26" s="6" t="s">
        <v>43</v>
      </c>
      <c r="E26" s="6" t="s">
        <v>74</v>
      </c>
      <c r="F26" s="7" t="str">
        <f>TEXT("6147230190501779752","0")</f>
        <v>6147230190501779752</v>
      </c>
    </row>
    <row r="27">
      <c r="A27" s="4">
        <v>45698.48386574074</v>
      </c>
      <c r="B27" s="5" t="s">
        <v>75</v>
      </c>
      <c r="C27" s="6" t="s">
        <v>35</v>
      </c>
      <c r="E27" s="6" t="s">
        <v>76</v>
      </c>
      <c r="F27" s="7" t="str">
        <f>TEXT("6149678061375188519","0")</f>
        <v>6149678061375188519</v>
      </c>
    </row>
    <row r="28">
      <c r="A28" s="4">
        <v>45698.60599537037</v>
      </c>
      <c r="B28" s="5" t="s">
        <v>75</v>
      </c>
      <c r="C28" s="6" t="s">
        <v>47</v>
      </c>
      <c r="E28" s="6" t="s">
        <v>77</v>
      </c>
      <c r="F28" s="7" t="str">
        <f>TEXT("6149783588683719793","0")</f>
        <v>6149783588683719793</v>
      </c>
    </row>
    <row r="29">
      <c r="A29" s="4">
        <v>45698.61984953703</v>
      </c>
      <c r="B29" s="5" t="s">
        <v>75</v>
      </c>
      <c r="C29" s="6" t="s">
        <v>37</v>
      </c>
      <c r="E29" s="6" t="s">
        <v>78</v>
      </c>
      <c r="F29" s="7" t="str">
        <f>TEXT("6149795553401204994","0")</f>
        <v>6149795553401204994</v>
      </c>
    </row>
    <row r="30">
      <c r="A30" s="4">
        <v>45698.63584490741</v>
      </c>
      <c r="B30" s="5" t="s">
        <v>75</v>
      </c>
      <c r="C30" s="6" t="s">
        <v>33</v>
      </c>
      <c r="E30" s="6" t="s">
        <v>79</v>
      </c>
      <c r="F30" s="7" t="str">
        <f>TEXT("6149809374737151860","0")</f>
        <v>6149809374737151860</v>
      </c>
    </row>
    <row r="31">
      <c r="A31" s="4">
        <v>45698.69733796296</v>
      </c>
      <c r="B31" s="5" t="s">
        <v>75</v>
      </c>
      <c r="C31" s="6" t="s">
        <v>33</v>
      </c>
      <c r="E31" s="6" t="s">
        <v>80</v>
      </c>
      <c r="F31" s="7" t="str">
        <f>TEXT("6149862504737588061","0")</f>
        <v>6149862504737588061</v>
      </c>
    </row>
    <row r="32">
      <c r="A32" s="4">
        <v>45699.57129629629</v>
      </c>
      <c r="B32" s="5" t="s">
        <v>81</v>
      </c>
      <c r="C32" s="6" t="s">
        <v>31</v>
      </c>
      <c r="E32" s="6" t="s">
        <v>62</v>
      </c>
      <c r="F32" s="7" t="str">
        <f>TEXT("6150617604723353511","0")</f>
        <v>6150617604723353511</v>
      </c>
    </row>
    <row r="33">
      <c r="A33" s="4">
        <v>45699.70431712963</v>
      </c>
      <c r="B33" s="5" t="s">
        <v>81</v>
      </c>
      <c r="C33" s="6" t="s">
        <v>43</v>
      </c>
      <c r="E33" s="6" t="s">
        <v>82</v>
      </c>
      <c r="F33" s="7" t="str">
        <f>TEXT("6150732538222342091","0")</f>
        <v>6150732538222342091</v>
      </c>
    </row>
    <row r="34">
      <c r="A34" s="4">
        <v>45700.49542824074</v>
      </c>
      <c r="B34" s="5" t="s">
        <v>83</v>
      </c>
      <c r="C34" s="6" t="s">
        <v>40</v>
      </c>
      <c r="E34" s="6" t="s">
        <v>84</v>
      </c>
      <c r="F34" s="7" t="str">
        <f>TEXT("6151416059917771346","0")</f>
        <v>6151416059917771346</v>
      </c>
    </row>
    <row r="35">
      <c r="A35" s="4">
        <v>45700.55262731481</v>
      </c>
      <c r="B35" s="5" t="s">
        <v>83</v>
      </c>
      <c r="C35" s="6" t="s">
        <v>33</v>
      </c>
      <c r="E35" s="6" t="s">
        <v>85</v>
      </c>
      <c r="F35" s="7" t="str">
        <f>TEXT("6151465473525171673","0")</f>
        <v>6151465473525171673</v>
      </c>
    </row>
    <row r="36">
      <c r="A36" s="4">
        <v>45700.57233796296</v>
      </c>
      <c r="B36" s="5" t="s">
        <v>83</v>
      </c>
      <c r="C36" s="6" t="s">
        <v>33</v>
      </c>
      <c r="E36" s="6" t="s">
        <v>86</v>
      </c>
      <c r="F36" s="7" t="str">
        <f>TEXT("6151482503523320171","0")</f>
        <v>6151482503523320171</v>
      </c>
    </row>
    <row r="37">
      <c r="A37" s="4">
        <v>45701.53135416667</v>
      </c>
      <c r="B37" s="5" t="s">
        <v>6</v>
      </c>
      <c r="C37" s="6" t="s">
        <v>53</v>
      </c>
      <c r="E37" s="6" t="s">
        <v>87</v>
      </c>
      <c r="F37" s="7" t="str">
        <f>TEXT("6152311098611367816","0")</f>
        <v>6152311098611367816</v>
      </c>
    </row>
    <row r="38">
      <c r="A38" s="4">
        <v>45701.560844907406</v>
      </c>
      <c r="B38" s="5" t="s">
        <v>6</v>
      </c>
      <c r="C38" s="6" t="s">
        <v>37</v>
      </c>
      <c r="E38" s="6" t="s">
        <v>88</v>
      </c>
      <c r="F38" s="7" t="str">
        <f>TEXT("6152336573156941804","0")</f>
        <v>6152336573156941804</v>
      </c>
    </row>
    <row r="39">
      <c r="A39" s="4">
        <v>45701.571805555555</v>
      </c>
      <c r="B39" s="5" t="s">
        <v>6</v>
      </c>
      <c r="C39" s="6" t="s">
        <v>35</v>
      </c>
      <c r="E39" s="6" t="s">
        <v>89</v>
      </c>
      <c r="F39" s="7" t="str">
        <f>TEXT("6152346049575443607","0")</f>
        <v>6152346049575443607</v>
      </c>
    </row>
    <row r="40">
      <c r="A40" s="4">
        <v>45702.632152777776</v>
      </c>
      <c r="B40" s="5" t="s">
        <v>90</v>
      </c>
      <c r="C40" s="6" t="s">
        <v>35</v>
      </c>
      <c r="E40" s="6" t="s">
        <v>91</v>
      </c>
      <c r="F40" s="7" t="str">
        <f>TEXT("6153262185522200668","0")</f>
        <v>6153262185522200668</v>
      </c>
    </row>
    <row r="41">
      <c r="A41" s="4">
        <v>45702.63930555555</v>
      </c>
      <c r="B41" s="5" t="s">
        <v>90</v>
      </c>
      <c r="C41" s="6" t="s">
        <v>43</v>
      </c>
      <c r="E41" s="6" t="s">
        <v>92</v>
      </c>
      <c r="F41" s="7" t="str">
        <f>TEXT("6153268363517284996","0")</f>
        <v>6153268363517284996</v>
      </c>
    </row>
    <row r="42">
      <c r="A42" s="4">
        <v>45702.650717592594</v>
      </c>
      <c r="B42" s="5" t="s">
        <v>90</v>
      </c>
      <c r="C42" s="6" t="s">
        <v>35</v>
      </c>
      <c r="E42" s="6" t="s">
        <v>93</v>
      </c>
      <c r="F42" s="7" t="str">
        <f>TEXT("6153278225525372105","0")</f>
        <v>6153278225525372105</v>
      </c>
    </row>
    <row r="43">
      <c r="A43" s="4">
        <v>45702.65440972222</v>
      </c>
      <c r="B43" s="5" t="s">
        <v>90</v>
      </c>
      <c r="C43" s="6" t="s">
        <v>47</v>
      </c>
      <c r="E43" s="6" t="s">
        <v>94</v>
      </c>
      <c r="F43" s="7" t="str">
        <f>TEXT("6153281414426764545","0")</f>
        <v>6153281414426764545</v>
      </c>
    </row>
    <row r="44">
      <c r="A44" s="4">
        <v>45705.475127314814</v>
      </c>
      <c r="B44" s="5" t="s">
        <v>16</v>
      </c>
      <c r="C44" s="6" t="s">
        <v>33</v>
      </c>
      <c r="E44" s="6" t="s">
        <v>95</v>
      </c>
      <c r="F44" s="7" t="str">
        <f>TEXT("6155718510899743444","0")</f>
        <v>6155718510899743444</v>
      </c>
    </row>
    <row r="45">
      <c r="A45" s="4">
        <v>45705.549629629626</v>
      </c>
      <c r="B45" s="5" t="s">
        <v>16</v>
      </c>
      <c r="C45" s="6" t="s">
        <v>35</v>
      </c>
      <c r="E45" s="6" t="s">
        <v>96</v>
      </c>
      <c r="F45" s="7" t="str">
        <f>TEXT("6155782887547091879","0")</f>
        <v>6155782887547091879</v>
      </c>
    </row>
    <row r="46">
      <c r="A46" s="4">
        <v>45705.5862037037</v>
      </c>
      <c r="B46" s="5" t="s">
        <v>16</v>
      </c>
      <c r="C46" s="6" t="s">
        <v>37</v>
      </c>
      <c r="E46" s="6" t="s">
        <v>97</v>
      </c>
      <c r="F46" s="7" t="str">
        <f>TEXT("6155814480318241475","0")</f>
        <v>6155814480318241475</v>
      </c>
    </row>
    <row r="47">
      <c r="A47" s="4">
        <v>45706.53028935185</v>
      </c>
      <c r="B47" s="5" t="s">
        <v>9</v>
      </c>
      <c r="C47" s="6" t="s">
        <v>47</v>
      </c>
      <c r="E47" s="6" t="s">
        <v>98</v>
      </c>
      <c r="F47" s="7" t="str">
        <f>TEXT("6156630177476920453","0")</f>
        <v>6156630177476920453</v>
      </c>
    </row>
    <row r="48">
      <c r="A48" s="4">
        <v>45706.63280092592</v>
      </c>
      <c r="B48" s="5" t="s">
        <v>9</v>
      </c>
      <c r="C48" s="6" t="s">
        <v>43</v>
      </c>
      <c r="E48" s="6" t="s">
        <v>99</v>
      </c>
      <c r="F48" s="7" t="str">
        <f>TEXT("6156718745717960726","0")</f>
        <v>6156718745717960726</v>
      </c>
    </row>
    <row r="49">
      <c r="A49" s="4">
        <v>45707.46952546296</v>
      </c>
      <c r="B49" s="5" t="s">
        <v>21</v>
      </c>
      <c r="C49" s="6" t="s">
        <v>40</v>
      </c>
      <c r="E49" s="6" t="s">
        <v>100</v>
      </c>
      <c r="F49" s="7" t="str">
        <f>TEXT("6157441671202794936","0")</f>
        <v>6157441671202794936</v>
      </c>
    </row>
    <row r="50">
      <c r="A50" s="4">
        <v>45708.658472222225</v>
      </c>
      <c r="B50" s="5" t="s">
        <v>12</v>
      </c>
      <c r="C50" s="6" t="s">
        <v>53</v>
      </c>
      <c r="E50" s="6" t="s">
        <v>101</v>
      </c>
      <c r="F50" s="7" t="str">
        <f>TEXT("6158468923426503927","0")</f>
        <v>6158468923426503927</v>
      </c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</sheetData>
  <autoFilter ref="$A$1:$Z$539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28.29"/>
    <col customWidth="1" min="4" max="4" width="10.43"/>
    <col customWidth="1" min="5" max="5" width="79.0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45707.807592592595</v>
      </c>
      <c r="B2" s="5" t="s">
        <v>102</v>
      </c>
      <c r="C2" s="6" t="s">
        <v>103</v>
      </c>
      <c r="E2" s="6" t="s">
        <v>104</v>
      </c>
      <c r="F2" s="7" t="str">
        <f>TEXT("6157733767912984729","0")</f>
        <v>6157733767912984729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</sheetData>
  <autoFilter ref="$A$1:$Z$83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40.57"/>
    <col customWidth="1" min="4" max="4" width="16.71"/>
    <col customWidth="1" min="5" max="5" width="85.57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0.14"/>
    <col customWidth="1" min="3" max="3" width="32.43"/>
    <col customWidth="1" min="4" max="4" width="12.14"/>
    <col customWidth="1" min="5" max="5" width="73.29"/>
    <col customWidth="1" min="6" max="6" width="20.86"/>
  </cols>
  <sheetData>
    <row r="1">
      <c r="A1" s="8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45706.60643518518</v>
      </c>
      <c r="B2" s="5" t="s">
        <v>9</v>
      </c>
      <c r="C2" s="6" t="s">
        <v>105</v>
      </c>
      <c r="E2" s="6" t="s">
        <v>106</v>
      </c>
      <c r="F2" s="7" t="str">
        <f>TEXT("6156695966525082995","0")</f>
        <v>6156695966525082995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</sheetData>
  <autoFilter ref="$A$1:$Z$956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0.14"/>
    <col customWidth="1" min="3" max="3" width="40.29"/>
    <col customWidth="1" min="4" max="4" width="12.14"/>
    <col customWidth="1" min="5" max="5" width="87.14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45705.90385416667</v>
      </c>
      <c r="B2" s="5" t="s">
        <v>16</v>
      </c>
      <c r="C2" s="6" t="s">
        <v>107</v>
      </c>
      <c r="E2" s="6" t="s">
        <v>108</v>
      </c>
      <c r="F2" s="7" t="str">
        <f>TEXT("6156088933308023164","0")</f>
        <v>6156088933308023164</v>
      </c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</sheetData>
  <autoFilter ref="$A$1:$Z$938"/>
  <drawing r:id="rId1"/>
</worksheet>
</file>