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d\Documents\bootcamp\Projects\Covid\"/>
    </mc:Choice>
  </mc:AlternateContent>
  <xr:revisionPtr revIDLastSave="0" documentId="13_ncr:1_{762A6FD8-C3D0-4402-8229-FB0B1C36E22B}" xr6:coauthVersionLast="45" xr6:coauthVersionMax="45" xr10:uidLastSave="{00000000-0000-0000-0000-000000000000}"/>
  <bookViews>
    <workbookView xWindow="0" yWindow="0" windowWidth="28800" windowHeight="23400" xr2:uid="{4F0B669B-34EC-497F-B430-CBD83A0D9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  <c r="E11" i="1" l="1"/>
  <c r="E10" i="1"/>
  <c r="E9" i="1"/>
  <c r="E8" i="1"/>
  <c r="E7" i="1"/>
  <c r="E6" i="1"/>
  <c r="E5" i="1"/>
  <c r="E3" i="1"/>
  <c r="E12" i="1"/>
  <c r="E13" i="1"/>
  <c r="F12" i="1"/>
  <c r="U3" i="1"/>
  <c r="U4" i="1"/>
  <c r="U5" i="1"/>
  <c r="U6" i="1"/>
  <c r="U7" i="1"/>
  <c r="U8" i="1"/>
  <c r="U9" i="1"/>
  <c r="U10" i="1"/>
  <c r="U11" i="1"/>
  <c r="U12" i="1"/>
  <c r="U2" i="1"/>
  <c r="H17" i="1"/>
  <c r="B21" i="1"/>
  <c r="L9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K10" i="1"/>
  <c r="L10" i="1" s="1"/>
  <c r="K11" i="1"/>
  <c r="L11" i="1" s="1"/>
  <c r="K2" i="1"/>
  <c r="L2" i="1" s="1"/>
  <c r="I3" i="1"/>
  <c r="I4" i="1"/>
  <c r="I5" i="1"/>
  <c r="I6" i="1"/>
  <c r="I7" i="1"/>
  <c r="I8" i="1"/>
  <c r="I9" i="1"/>
  <c r="I10" i="1"/>
  <c r="I11" i="1"/>
  <c r="I2" i="1"/>
  <c r="F2" i="1"/>
  <c r="G2" i="1" s="1"/>
  <c r="E15" i="1"/>
  <c r="B20" i="1" s="1"/>
  <c r="N2" i="1" l="1"/>
  <c r="E18" i="1"/>
  <c r="B23" i="1" s="1"/>
  <c r="E17" i="1"/>
  <c r="C12" i="1" s="1"/>
  <c r="C2" i="1" l="1"/>
  <c r="C5" i="1"/>
  <c r="C3" i="1"/>
  <c r="D3" i="1" s="1"/>
  <c r="C4" i="1"/>
  <c r="C6" i="1"/>
  <c r="C10" i="1"/>
  <c r="C7" i="1"/>
  <c r="C11" i="1"/>
  <c r="C8" i="1"/>
  <c r="C9" i="1"/>
  <c r="F17" i="1"/>
  <c r="G3" i="1"/>
  <c r="G4" i="1" s="1"/>
  <c r="G5" i="1" s="1"/>
  <c r="G6" i="1" s="1"/>
  <c r="G7" i="1" s="1"/>
  <c r="G8" i="1" s="1"/>
  <c r="G9" i="1" s="1"/>
  <c r="G10" i="1" s="1"/>
  <c r="G11" i="1" s="1"/>
  <c r="B24" i="1"/>
  <c r="H11" i="1" l="1"/>
  <c r="G12" i="1"/>
  <c r="D4" i="1"/>
  <c r="D5" i="1" s="1"/>
  <c r="D6" i="1" s="1"/>
  <c r="D7" i="1" s="1"/>
  <c r="D8" i="1" s="1"/>
  <c r="D9" i="1" s="1"/>
  <c r="D10" i="1" s="1"/>
  <c r="D11" i="1" s="1"/>
  <c r="D12" i="1" s="1"/>
  <c r="O11" i="1"/>
  <c r="O7" i="1"/>
  <c r="O8" i="1"/>
  <c r="O4" i="1"/>
  <c r="O9" i="1"/>
  <c r="O5" i="1"/>
  <c r="O10" i="1"/>
  <c r="O6" i="1"/>
  <c r="O3" i="1"/>
  <c r="P3" i="1" s="1"/>
  <c r="N3" i="1"/>
  <c r="P4" i="1" l="1"/>
  <c r="N4" i="1"/>
  <c r="P5" i="1" l="1"/>
  <c r="N5" i="1"/>
  <c r="N6" i="1" l="1"/>
  <c r="P6" i="1"/>
  <c r="N7" i="1" l="1"/>
  <c r="P7" i="1"/>
  <c r="N8" i="1" l="1"/>
  <c r="P8" i="1"/>
  <c r="N9" i="1" l="1"/>
  <c r="P9" i="1"/>
  <c r="N10" i="1" l="1"/>
  <c r="P10" i="1"/>
  <c r="N11" i="1" l="1"/>
  <c r="P11" i="1"/>
</calcChain>
</file>

<file path=xl/sharedStrings.xml><?xml version="1.0" encoding="utf-8"?>
<sst xmlns="http://schemas.openxmlformats.org/spreadsheetml/2006/main" count="22" uniqueCount="22">
  <si>
    <t>color 0</t>
  </si>
  <si>
    <t>color 1</t>
  </si>
  <si>
    <t>color 2</t>
  </si>
  <si>
    <t>color 3</t>
  </si>
  <si>
    <t>color 4</t>
  </si>
  <si>
    <t>color 5</t>
  </si>
  <si>
    <t>color 6</t>
  </si>
  <si>
    <t>color 7</t>
  </si>
  <si>
    <t>color 8</t>
  </si>
  <si>
    <t>color 9</t>
  </si>
  <si>
    <t>color 10</t>
  </si>
  <si>
    <t>max</t>
  </si>
  <si>
    <t>min</t>
  </si>
  <si>
    <t>interval</t>
  </si>
  <si>
    <t>gap</t>
  </si>
  <si>
    <t>ln.9*max</t>
  </si>
  <si>
    <t>ln1.1*min</t>
  </si>
  <si>
    <t>c</t>
  </si>
  <si>
    <t>c=a*i</t>
  </si>
  <si>
    <t>.2ix</t>
  </si>
  <si>
    <t xml:space="preserve"> </t>
  </si>
  <si>
    <t>options.fillColor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</si>
</sst>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D2BE-A832-4B27-B77A-E598836B1C1C}">
  <dimension ref="A1:W24"/>
  <sheetViews>
    <sheetView tabSelected="1" workbookViewId="0">
      <selection activeCell="O18" sqref="O18"/>
    </sheetView>
  </sheetViews>
  <sheetFormatPr defaultRowHeight="15" x14ac:dyDescent="0.25"/>
  <cols>
    <col min="2" max="2" width="11.5703125" bestFit="1" customWidth="1"/>
    <col min="3" max="4" width="11.5703125" customWidth="1"/>
    <col min="5" max="5" width="11.5703125" bestFit="1" customWidth="1"/>
    <col min="6" max="6" width="11.7109375" bestFit="1" customWidth="1"/>
    <col min="7" max="7" width="14.140625" bestFit="1" customWidth="1"/>
    <col min="8" max="8" width="11.7109375" bestFit="1" customWidth="1"/>
    <col min="9" max="9" width="9.28515625" bestFit="1" customWidth="1"/>
    <col min="11" max="12" width="9.28515625" bestFit="1" customWidth="1"/>
    <col min="14" max="14" width="11.7109375" bestFit="1" customWidth="1"/>
  </cols>
  <sheetData>
    <row r="1" spans="1:23" x14ac:dyDescent="0.25">
      <c r="C1" t="s">
        <v>19</v>
      </c>
    </row>
    <row r="2" spans="1:23" x14ac:dyDescent="0.25">
      <c r="A2" t="s">
        <v>0</v>
      </c>
      <c r="B2" s="1">
        <v>0</v>
      </c>
      <c r="C2" s="1">
        <f>10/55*$E$17*B2</f>
        <v>0</v>
      </c>
      <c r="D2" s="1"/>
      <c r="E2" s="1">
        <v>746191</v>
      </c>
      <c r="F2" s="1">
        <f>E2*0.9</f>
        <v>671571.9</v>
      </c>
      <c r="G2" s="1">
        <f>F2</f>
        <v>671571.9</v>
      </c>
      <c r="H2" s="1"/>
      <c r="I2" s="1">
        <f t="shared" ref="I2:I11" si="0">EXP((B2-1)/3)</f>
        <v>0.71653131057378927</v>
      </c>
      <c r="J2" s="1"/>
      <c r="K2" s="1">
        <f>B2^2</f>
        <v>0</v>
      </c>
      <c r="L2" s="1">
        <f>K2/3</f>
        <v>0</v>
      </c>
      <c r="M2" s="1"/>
      <c r="N2" s="1">
        <f>F2</f>
        <v>671571.9</v>
      </c>
      <c r="O2" s="1"/>
      <c r="T2">
        <v>0</v>
      </c>
      <c r="U2">
        <f>10/55*T2</f>
        <v>0</v>
      </c>
      <c r="W2">
        <f>EXP((T2-1)/2)</f>
        <v>0.60653065971263342</v>
      </c>
    </row>
    <row r="3" spans="1:23" x14ac:dyDescent="0.25">
      <c r="A3" t="s">
        <v>1</v>
      </c>
      <c r="B3" s="1">
        <v>1</v>
      </c>
      <c r="C3" s="1">
        <f t="shared" ref="C3:C12" si="1">10/55*$E$17*B3</f>
        <v>12177.038181818181</v>
      </c>
      <c r="D3" s="1">
        <f>D2+C3</f>
        <v>12177.038181818181</v>
      </c>
      <c r="E3" s="1" t="e">
        <f t="shared" ref="E3:E10" si="2">E4-C3</f>
        <v>#VALUE!</v>
      </c>
      <c r="F3" s="1"/>
      <c r="G3" s="1">
        <f>G2-$E$17</f>
        <v>604598.19000000006</v>
      </c>
      <c r="H3" s="1"/>
      <c r="I3" s="1">
        <f t="shared" si="0"/>
        <v>1</v>
      </c>
      <c r="J3" s="1"/>
      <c r="K3" s="1">
        <f t="shared" ref="K3:K11" si="3">B3^2</f>
        <v>1</v>
      </c>
      <c r="L3" s="1">
        <f t="shared" ref="L3:L11" si="4">K3/3</f>
        <v>0.33333333333333331</v>
      </c>
      <c r="M3" s="1"/>
      <c r="N3" s="1">
        <f>N2-$B$24*$E$17/B3</f>
        <v>558108.78416394279</v>
      </c>
      <c r="O3" s="1">
        <f>$B$24*$E$17/B3</f>
        <v>113463.11583605729</v>
      </c>
      <c r="P3" s="2">
        <f>N2-O3</f>
        <v>558108.78416394279</v>
      </c>
      <c r="T3">
        <v>1</v>
      </c>
      <c r="U3">
        <f t="shared" ref="U3:U12" si="5">10/55*T3</f>
        <v>0.18181818181818182</v>
      </c>
      <c r="W3">
        <f t="shared" ref="W3:W12" si="6">EXP((T3-1)/2)</f>
        <v>1</v>
      </c>
    </row>
    <row r="4" spans="1:23" x14ac:dyDescent="0.25">
      <c r="A4" t="s">
        <v>2</v>
      </c>
      <c r="B4" s="1">
        <v>2</v>
      </c>
      <c r="C4" s="1">
        <f t="shared" si="1"/>
        <v>24354.076363636363</v>
      </c>
      <c r="D4" s="1">
        <f t="shared" ref="D4:D12" si="7">D3+C4</f>
        <v>36531.114545454548</v>
      </c>
      <c r="E4" s="1" t="s">
        <v>20</v>
      </c>
      <c r="F4" s="1"/>
      <c r="G4" s="1">
        <f t="shared" ref="G4:G12" si="8">G3-$E$17</f>
        <v>537624.4800000001</v>
      </c>
      <c r="H4" s="1"/>
      <c r="I4" s="1">
        <f t="shared" si="0"/>
        <v>1.3956124250860895</v>
      </c>
      <c r="J4" s="1"/>
      <c r="K4" s="1">
        <f t="shared" si="3"/>
        <v>4</v>
      </c>
      <c r="L4" s="1">
        <f t="shared" si="4"/>
        <v>1.3333333333333333</v>
      </c>
      <c r="M4" s="1"/>
      <c r="N4" s="1">
        <f t="shared" ref="N4:N11" si="9">N3-$B$24*$E$17/B4</f>
        <v>501377.22624591412</v>
      </c>
      <c r="O4" s="1">
        <f t="shared" ref="O4:O11" si="10">$B$24*$E$17/B4</f>
        <v>56731.557918028644</v>
      </c>
      <c r="P4" s="2">
        <f t="shared" ref="P4:P11" si="11">N3-O4</f>
        <v>501377.22624591412</v>
      </c>
      <c r="T4">
        <v>2</v>
      </c>
      <c r="U4">
        <f t="shared" si="5"/>
        <v>0.36363636363636365</v>
      </c>
      <c r="W4">
        <f t="shared" si="6"/>
        <v>1.6487212707001282</v>
      </c>
    </row>
    <row r="5" spans="1:23" x14ac:dyDescent="0.25">
      <c r="A5" t="s">
        <v>3</v>
      </c>
      <c r="B5" s="1">
        <v>3</v>
      </c>
      <c r="C5" s="1">
        <f t="shared" si="1"/>
        <v>36531.114545454548</v>
      </c>
      <c r="D5" s="1">
        <f t="shared" si="7"/>
        <v>73062.229090909095</v>
      </c>
      <c r="E5" s="1">
        <f t="shared" si="2"/>
        <v>38365.914545454594</v>
      </c>
      <c r="F5" s="1"/>
      <c r="G5" s="1">
        <f t="shared" si="8"/>
        <v>470650.77000000014</v>
      </c>
      <c r="H5" s="1"/>
      <c r="I5" s="1">
        <f t="shared" si="0"/>
        <v>1.9477340410546757</v>
      </c>
      <c r="J5" s="1"/>
      <c r="K5" s="1">
        <f t="shared" si="3"/>
        <v>9</v>
      </c>
      <c r="L5" s="1">
        <f t="shared" si="4"/>
        <v>3</v>
      </c>
      <c r="M5" s="1"/>
      <c r="N5" s="1">
        <f t="shared" si="9"/>
        <v>463556.18763389502</v>
      </c>
      <c r="O5" s="1">
        <f t="shared" si="10"/>
        <v>37821.038612019096</v>
      </c>
      <c r="P5" s="2">
        <f t="shared" si="11"/>
        <v>463556.18763389502</v>
      </c>
      <c r="T5">
        <v>3</v>
      </c>
      <c r="U5">
        <f t="shared" si="5"/>
        <v>0.54545454545454541</v>
      </c>
      <c r="W5">
        <f t="shared" si="6"/>
        <v>2.7182818284590451</v>
      </c>
    </row>
    <row r="6" spans="1:23" x14ac:dyDescent="0.25">
      <c r="A6" t="s">
        <v>4</v>
      </c>
      <c r="B6" s="1">
        <v>4</v>
      </c>
      <c r="C6" s="1">
        <f t="shared" si="1"/>
        <v>48708.152727272725</v>
      </c>
      <c r="D6" s="1">
        <f t="shared" si="7"/>
        <v>121770.38181818182</v>
      </c>
      <c r="E6" s="1">
        <f t="shared" si="2"/>
        <v>74897.029090909142</v>
      </c>
      <c r="F6" s="1"/>
      <c r="G6" s="1">
        <f t="shared" si="8"/>
        <v>403677.06000000017</v>
      </c>
      <c r="H6" s="1"/>
      <c r="I6" s="1">
        <f t="shared" si="0"/>
        <v>2.7182818284590451</v>
      </c>
      <c r="J6" s="1"/>
      <c r="K6" s="1">
        <f t="shared" si="3"/>
        <v>16</v>
      </c>
      <c r="L6" s="1">
        <f t="shared" si="4"/>
        <v>5.333333333333333</v>
      </c>
      <c r="M6" s="1"/>
      <c r="N6" s="1">
        <f t="shared" si="9"/>
        <v>435190.40867488069</v>
      </c>
      <c r="O6" s="1">
        <f t="shared" si="10"/>
        <v>28365.778959014322</v>
      </c>
      <c r="P6" s="2">
        <f t="shared" si="11"/>
        <v>435190.40867488069</v>
      </c>
      <c r="T6">
        <v>4</v>
      </c>
      <c r="U6">
        <f t="shared" si="5"/>
        <v>0.72727272727272729</v>
      </c>
      <c r="W6">
        <f t="shared" si="6"/>
        <v>4.4816890703380645</v>
      </c>
    </row>
    <row r="7" spans="1:23" x14ac:dyDescent="0.25">
      <c r="A7" t="s">
        <v>5</v>
      </c>
      <c r="B7" s="1">
        <v>5</v>
      </c>
      <c r="C7" s="1">
        <f t="shared" si="1"/>
        <v>60885.190909090903</v>
      </c>
      <c r="D7" s="1">
        <f t="shared" si="7"/>
        <v>182655.57272727272</v>
      </c>
      <c r="E7" s="1">
        <f t="shared" si="2"/>
        <v>123605.18181818187</v>
      </c>
      <c r="F7" s="1"/>
      <c r="G7" s="1">
        <f t="shared" si="8"/>
        <v>336703.35000000021</v>
      </c>
      <c r="H7" s="1"/>
      <c r="I7" s="1">
        <f t="shared" si="0"/>
        <v>3.7936678946831774</v>
      </c>
      <c r="J7" s="1"/>
      <c r="K7" s="1">
        <f t="shared" si="3"/>
        <v>25</v>
      </c>
      <c r="L7" s="1">
        <f t="shared" si="4"/>
        <v>8.3333333333333339</v>
      </c>
      <c r="M7" s="1"/>
      <c r="N7" s="1">
        <f t="shared" si="9"/>
        <v>412497.78550766921</v>
      </c>
      <c r="O7" s="1">
        <f t="shared" si="10"/>
        <v>22692.623167211459</v>
      </c>
      <c r="P7" s="2">
        <f t="shared" si="11"/>
        <v>412497.78550766921</v>
      </c>
      <c r="T7">
        <v>5</v>
      </c>
      <c r="U7">
        <f t="shared" si="5"/>
        <v>0.90909090909090917</v>
      </c>
      <c r="W7">
        <f t="shared" si="6"/>
        <v>7.3890560989306504</v>
      </c>
    </row>
    <row r="8" spans="1:23" x14ac:dyDescent="0.25">
      <c r="A8" t="s">
        <v>6</v>
      </c>
      <c r="B8" s="1">
        <v>6</v>
      </c>
      <c r="C8" s="1">
        <f t="shared" si="1"/>
        <v>73062.229090909095</v>
      </c>
      <c r="D8" s="1">
        <f t="shared" si="7"/>
        <v>255717.80181818182</v>
      </c>
      <c r="E8" s="1">
        <f t="shared" si="2"/>
        <v>184490.37272727277</v>
      </c>
      <c r="F8" s="1"/>
      <c r="G8" s="1">
        <f t="shared" si="8"/>
        <v>269729.64000000025</v>
      </c>
      <c r="H8" s="1"/>
      <c r="I8" s="1">
        <f t="shared" si="0"/>
        <v>5.2944900504700296</v>
      </c>
      <c r="J8" s="1"/>
      <c r="K8" s="1">
        <f t="shared" si="3"/>
        <v>36</v>
      </c>
      <c r="L8" s="1">
        <f t="shared" si="4"/>
        <v>12</v>
      </c>
      <c r="M8" s="1"/>
      <c r="N8" s="1">
        <f t="shared" si="9"/>
        <v>393587.26620165969</v>
      </c>
      <c r="O8" s="1">
        <f t="shared" si="10"/>
        <v>18910.519306009548</v>
      </c>
      <c r="P8" s="2">
        <f t="shared" si="11"/>
        <v>393587.26620165969</v>
      </c>
      <c r="T8">
        <v>6</v>
      </c>
      <c r="U8">
        <f t="shared" si="5"/>
        <v>1.0909090909090908</v>
      </c>
      <c r="W8">
        <f t="shared" si="6"/>
        <v>12.182493960703473</v>
      </c>
    </row>
    <row r="9" spans="1:23" x14ac:dyDescent="0.25">
      <c r="A9" t="s">
        <v>7</v>
      </c>
      <c r="B9" s="1">
        <v>7</v>
      </c>
      <c r="C9" s="1">
        <f t="shared" si="1"/>
        <v>85239.267272727273</v>
      </c>
      <c r="D9" s="1">
        <f t="shared" si="7"/>
        <v>340957.06909090909</v>
      </c>
      <c r="E9" s="1">
        <f t="shared" si="2"/>
        <v>257552.60181818187</v>
      </c>
      <c r="F9" s="1"/>
      <c r="G9" s="1">
        <f t="shared" si="8"/>
        <v>202755.93000000025</v>
      </c>
      <c r="H9" s="1"/>
      <c r="I9" s="1">
        <f t="shared" si="0"/>
        <v>7.3890560989306504</v>
      </c>
      <c r="J9" s="1"/>
      <c r="K9" s="1">
        <f t="shared" si="3"/>
        <v>49</v>
      </c>
      <c r="L9" s="1">
        <f t="shared" si="4"/>
        <v>16.333333333333332</v>
      </c>
      <c r="M9" s="1"/>
      <c r="N9" s="1">
        <f t="shared" si="9"/>
        <v>377378.2496536515</v>
      </c>
      <c r="O9" s="1">
        <f t="shared" si="10"/>
        <v>16209.016548008183</v>
      </c>
      <c r="P9" s="2">
        <f t="shared" si="11"/>
        <v>377378.2496536515</v>
      </c>
      <c r="T9">
        <v>7</v>
      </c>
      <c r="U9">
        <f t="shared" si="5"/>
        <v>1.2727272727272727</v>
      </c>
      <c r="W9">
        <f t="shared" si="6"/>
        <v>20.085536923187668</v>
      </c>
    </row>
    <row r="10" spans="1:23" x14ac:dyDescent="0.25">
      <c r="A10" t="s">
        <v>8</v>
      </c>
      <c r="B10" s="1">
        <v>8</v>
      </c>
      <c r="C10" s="1">
        <f t="shared" si="1"/>
        <v>97416.305454545451</v>
      </c>
      <c r="D10" s="1">
        <f t="shared" si="7"/>
        <v>438373.37454545451</v>
      </c>
      <c r="E10" s="1">
        <f t="shared" si="2"/>
        <v>342791.86909090914</v>
      </c>
      <c r="F10" s="5"/>
      <c r="G10" s="5">
        <f t="shared" si="8"/>
        <v>135782.22000000026</v>
      </c>
      <c r="H10" s="5"/>
      <c r="I10" s="5">
        <f t="shared" si="0"/>
        <v>10.312258501325767</v>
      </c>
      <c r="J10" s="5"/>
      <c r="K10" s="5">
        <f t="shared" si="3"/>
        <v>64</v>
      </c>
      <c r="L10" s="5">
        <f t="shared" si="4"/>
        <v>21.333333333333332</v>
      </c>
      <c r="M10" s="5"/>
      <c r="N10" s="5">
        <f t="shared" si="9"/>
        <v>363195.36017414433</v>
      </c>
      <c r="O10" s="1">
        <f t="shared" si="10"/>
        <v>14182.889479507161</v>
      </c>
      <c r="P10" s="2">
        <f t="shared" si="11"/>
        <v>363195.36017414433</v>
      </c>
      <c r="T10">
        <v>8</v>
      </c>
      <c r="U10">
        <f t="shared" si="5"/>
        <v>1.4545454545454546</v>
      </c>
      <c r="W10">
        <f t="shared" si="6"/>
        <v>33.115451958692312</v>
      </c>
    </row>
    <row r="11" spans="1:23" x14ac:dyDescent="0.25">
      <c r="A11" t="s">
        <v>9</v>
      </c>
      <c r="B11" s="1">
        <v>9</v>
      </c>
      <c r="C11" s="1">
        <f t="shared" si="1"/>
        <v>109593.34363636363</v>
      </c>
      <c r="D11" s="1">
        <f t="shared" si="7"/>
        <v>547966.71818181814</v>
      </c>
      <c r="E11" s="1">
        <f>E12-C11</f>
        <v>440208.17454545456</v>
      </c>
      <c r="F11" s="1"/>
      <c r="G11" s="1">
        <f t="shared" si="8"/>
        <v>68808.510000000271</v>
      </c>
      <c r="H11" s="1">
        <f>G2-G11</f>
        <v>602763.38999999978</v>
      </c>
      <c r="I11" s="1">
        <f t="shared" si="0"/>
        <v>14.391916095149892</v>
      </c>
      <c r="J11" s="1"/>
      <c r="K11" s="1">
        <f t="shared" si="3"/>
        <v>81</v>
      </c>
      <c r="L11" s="1">
        <f t="shared" si="4"/>
        <v>27</v>
      </c>
      <c r="M11" s="1"/>
      <c r="N11" s="1">
        <f t="shared" si="9"/>
        <v>350588.3473034713</v>
      </c>
      <c r="O11" s="1">
        <f t="shared" si="10"/>
        <v>12607.012870673032</v>
      </c>
      <c r="P11" s="2">
        <f t="shared" si="11"/>
        <v>350588.3473034713</v>
      </c>
      <c r="T11">
        <v>9</v>
      </c>
      <c r="U11">
        <f t="shared" si="5"/>
        <v>1.6363636363636365</v>
      </c>
      <c r="W11">
        <f t="shared" si="6"/>
        <v>54.598150033144236</v>
      </c>
    </row>
    <row r="12" spans="1:23" x14ac:dyDescent="0.25">
      <c r="A12" t="s">
        <v>10</v>
      </c>
      <c r="B12" s="1">
        <v>10</v>
      </c>
      <c r="C12" s="1">
        <f t="shared" si="1"/>
        <v>121770.38181818181</v>
      </c>
      <c r="D12" s="1">
        <f t="shared" si="7"/>
        <v>669737.1</v>
      </c>
      <c r="E12" s="1">
        <f>E13-C12</f>
        <v>549801.51818181819</v>
      </c>
      <c r="F12" s="1">
        <f>E16*1.1</f>
        <v>1834.8000000000002</v>
      </c>
      <c r="G12" s="1">
        <f t="shared" si="8"/>
        <v>1834.8000000002794</v>
      </c>
      <c r="H12" s="1"/>
      <c r="I12" s="1"/>
      <c r="J12" s="1"/>
      <c r="K12" s="1"/>
      <c r="L12" s="1"/>
      <c r="M12" s="1"/>
      <c r="N12" s="1"/>
      <c r="O12" s="1"/>
      <c r="T12">
        <v>10</v>
      </c>
      <c r="U12">
        <f t="shared" si="5"/>
        <v>1.8181818181818183</v>
      </c>
      <c r="W12">
        <f t="shared" si="6"/>
        <v>90.017131300521811</v>
      </c>
    </row>
    <row r="13" spans="1:23" x14ac:dyDescent="0.25">
      <c r="B13" s="1"/>
      <c r="C13" s="1"/>
      <c r="D13" s="1"/>
      <c r="E13" s="1">
        <f>F2</f>
        <v>671571.9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3" x14ac:dyDescent="0.25">
      <c r="A15" t="s">
        <v>11</v>
      </c>
      <c r="B15" s="1"/>
      <c r="C15" s="1"/>
      <c r="D15" s="1"/>
      <c r="E15" s="1">
        <f>E2</f>
        <v>746191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t="s">
        <v>12</v>
      </c>
      <c r="B16" s="1"/>
      <c r="C16" s="1"/>
      <c r="D16" s="1"/>
      <c r="E16" s="1">
        <v>1668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t="s">
        <v>13</v>
      </c>
      <c r="B17" s="1"/>
      <c r="C17" s="1"/>
      <c r="D17" s="1"/>
      <c r="E17" s="1">
        <f>(E15*0.9-E16*1.1)/10</f>
        <v>66973.709999999992</v>
      </c>
      <c r="F17" s="1">
        <f>E17*9</f>
        <v>602763.3899999999</v>
      </c>
      <c r="G17" s="1"/>
      <c r="H17" s="4">
        <f>9/45</f>
        <v>0.2</v>
      </c>
      <c r="I17" s="1"/>
      <c r="J17" s="1"/>
      <c r="K17" s="1"/>
      <c r="L17" s="1"/>
      <c r="M17" s="1"/>
      <c r="N17" s="1"/>
      <c r="O17" s="1"/>
    </row>
    <row r="18" spans="1:15" x14ac:dyDescent="0.25">
      <c r="A18" t="s">
        <v>14</v>
      </c>
      <c r="B18" s="1"/>
      <c r="C18" s="1"/>
      <c r="D18" s="1"/>
      <c r="E18" s="1">
        <f>E15*0.9-E16*1.1</f>
        <v>669737.1</v>
      </c>
      <c r="F18" s="1"/>
      <c r="G18" s="1"/>
      <c r="H18" s="1"/>
      <c r="I18" s="1"/>
      <c r="J18" s="1"/>
      <c r="K18" s="1"/>
      <c r="L18" s="1"/>
      <c r="M18" s="1"/>
      <c r="N18" s="1"/>
      <c r="O18" s="1" t="s">
        <v>21</v>
      </c>
    </row>
    <row r="19" spans="1:1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t="s">
        <v>15</v>
      </c>
      <c r="B20">
        <f>LN(E15*0.9)</f>
        <v>13.41737636292901</v>
      </c>
    </row>
    <row r="21" spans="1:15" x14ac:dyDescent="0.25">
      <c r="A21" t="s">
        <v>16</v>
      </c>
      <c r="B21">
        <f>LN(E16*1.1)</f>
        <v>7.5146907627230171</v>
      </c>
    </row>
    <row r="23" spans="1:15" x14ac:dyDescent="0.25">
      <c r="A23" t="s">
        <v>17</v>
      </c>
      <c r="B23" s="3">
        <f>E18/(B20-B21)</f>
        <v>113463.11583605729</v>
      </c>
      <c r="C23" s="3"/>
      <c r="D23" s="3"/>
    </row>
    <row r="24" spans="1:15" x14ac:dyDescent="0.25">
      <c r="A24" t="s">
        <v>18</v>
      </c>
      <c r="B24">
        <f>B23/E17</f>
        <v>1.6941441027540105</v>
      </c>
      <c r="D24">
        <v>671571.9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Addie</dc:creator>
  <cp:lastModifiedBy>Andrew Addie</cp:lastModifiedBy>
  <dcterms:created xsi:type="dcterms:W3CDTF">2020-09-14T11:42:18Z</dcterms:created>
  <dcterms:modified xsi:type="dcterms:W3CDTF">2020-09-15T01:25:29Z</dcterms:modified>
</cp:coreProperties>
</file>