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2e791d1b1fba0e6/Desktop/School/Intro To Tech/In Procress/"/>
    </mc:Choice>
  </mc:AlternateContent>
  <xr:revisionPtr revIDLastSave="181" documentId="13_ncr:1_{6020EC7D-0911-475A-B3C9-5159FA053C8F}" xr6:coauthVersionLast="47" xr6:coauthVersionMax="47" xr10:uidLastSave="{01C2706D-2A1B-459B-9C2E-F6E237151F69}"/>
  <bookViews>
    <workbookView xWindow="-120" yWindow="-120" windowWidth="29040" windowHeight="15720" xr2:uid="{C5663B22-8423-491C-AB7E-EFB68AB0928B}"/>
  </bookViews>
  <sheets>
    <sheet name="Salary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14" i="1" s="1"/>
  <c r="D14" i="1"/>
  <c r="E14" i="1"/>
  <c r="F14" i="1"/>
  <c r="G14" i="1"/>
  <c r="D15" i="1"/>
  <c r="E15" i="1"/>
  <c r="F15" i="1"/>
  <c r="G15" i="1"/>
  <c r="H15" i="1"/>
  <c r="I15" i="1"/>
  <c r="D16" i="1"/>
  <c r="E16" i="1"/>
  <c r="F16" i="1"/>
  <c r="G16" i="1"/>
  <c r="C16" i="1"/>
  <c r="C15" i="1"/>
  <c r="C14" i="1"/>
  <c r="F13" i="1"/>
  <c r="G13" i="1"/>
  <c r="H13" i="1"/>
  <c r="I13" i="1" s="1"/>
  <c r="D13" i="1"/>
  <c r="F5" i="1"/>
  <c r="G5" i="1"/>
  <c r="H5" i="1"/>
  <c r="I5" i="1" s="1"/>
  <c r="F6" i="1"/>
  <c r="H6" i="1" s="1"/>
  <c r="J6" i="1" s="1"/>
  <c r="G6" i="1"/>
  <c r="F7" i="1"/>
  <c r="G7" i="1" s="1"/>
  <c r="F8" i="1"/>
  <c r="G8" i="1" s="1"/>
  <c r="F9" i="1"/>
  <c r="G9" i="1"/>
  <c r="H9" i="1"/>
  <c r="F10" i="1"/>
  <c r="G10" i="1" s="1"/>
  <c r="F11" i="1"/>
  <c r="H11" i="1" s="1"/>
  <c r="F12" i="1"/>
  <c r="G12" i="1" s="1"/>
  <c r="I4" i="1"/>
  <c r="F4" i="1"/>
  <c r="I14" i="1" l="1"/>
  <c r="J4" i="1"/>
  <c r="H16" i="1"/>
  <c r="I9" i="1"/>
  <c r="J5" i="1"/>
  <c r="J8" i="1"/>
  <c r="I8" i="1"/>
  <c r="I6" i="1"/>
  <c r="H7" i="1"/>
  <c r="I7" i="1" s="1"/>
  <c r="H8" i="1"/>
  <c r="H10" i="1"/>
  <c r="I10" i="1" s="1"/>
  <c r="J9" i="1"/>
  <c r="G11" i="1"/>
  <c r="I11" i="1" s="1"/>
  <c r="H12" i="1"/>
  <c r="I12" i="1" s="1"/>
  <c r="G4" i="1"/>
  <c r="J16" i="1" l="1"/>
  <c r="J13" i="1"/>
  <c r="J14" i="1" s="1"/>
  <c r="J15" i="1"/>
  <c r="J12" i="1"/>
  <c r="J7" i="1"/>
  <c r="J11" i="1"/>
  <c r="J10" i="1"/>
</calcChain>
</file>

<file path=xl/sharedStrings.xml><?xml version="1.0" encoding="utf-8"?>
<sst xmlns="http://schemas.openxmlformats.org/spreadsheetml/2006/main" count="35" uniqueCount="35">
  <si>
    <t>Klapore Engineering</t>
  </si>
  <si>
    <t>Salary Report</t>
  </si>
  <si>
    <t>Employee</t>
  </si>
  <si>
    <t>Email Address</t>
  </si>
  <si>
    <t>Dependents</t>
  </si>
  <si>
    <t>Hours
Worked</t>
  </si>
  <si>
    <t>Hourly
Pay Rate</t>
  </si>
  <si>
    <t>Gross Pay</t>
  </si>
  <si>
    <t>Federal Tax</t>
  </si>
  <si>
    <t>State Tax</t>
  </si>
  <si>
    <t>Tax %</t>
  </si>
  <si>
    <t>Net Pay</t>
  </si>
  <si>
    <t>Hire Date</t>
  </si>
  <si>
    <t>Altore, Bernie</t>
  </si>
  <si>
    <t>Fox, Linda</t>
  </si>
  <si>
    <t>Handfield, Jermaine</t>
  </si>
  <si>
    <t>Jamme, Ben</t>
  </si>
  <si>
    <t>Nacht, Savannah</t>
  </si>
  <si>
    <t>Pittfield, Joel</t>
  </si>
  <si>
    <t>Spalding, Jill</t>
  </si>
  <si>
    <t>Tillman, Steve</t>
  </si>
  <si>
    <t>Wilson, Olga</t>
  </si>
  <si>
    <t>baltore@example.com</t>
  </si>
  <si>
    <t>bjamme@example.com</t>
  </si>
  <si>
    <t>lfox@example.com</t>
  </si>
  <si>
    <t>jhandfield@example.com</t>
  </si>
  <si>
    <t>snacht@example.com</t>
  </si>
  <si>
    <t>jpittfield@example.com</t>
  </si>
  <si>
    <t>jspalding@example.com</t>
  </si>
  <si>
    <t>stillman@example.com</t>
  </si>
  <si>
    <t>owilson@example.com</t>
  </si>
  <si>
    <t>Totals</t>
  </si>
  <si>
    <t>Highest</t>
  </si>
  <si>
    <t>Lowest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</si>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</sst>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7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8"/>
      <color theme="3"/>
      <name val="Gill Sans MT"/>
      <family val="2"/>
      <scheme val="major"/>
    </font>
    <font>
      <b/>
      <sz val="11"/>
      <color theme="3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6"/>
      <color theme="3"/>
      <name val="Gill Sans M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5" fillId="0" borderId="0" xfId="6"/>
    <xf numFmtId="0" fontId="0" fillId="0" borderId="0" xfId="0" applyAlignment="1">
      <alignment horizontal="center"/>
    </xf>
    <xf numFmtId="0" fontId="3" fillId="0" borderId="1" xfId="5" applyAlignment="1">
      <alignment horizontal="center"/>
    </xf>
    <xf numFmtId="0" fontId="3" fillId="0" borderId="1" xfId="5" applyAlignment="1">
      <alignment horizontal="center" wrapText="1"/>
    </xf>
    <xf numFmtId="164" fontId="0" fillId="0" borderId="0" xfId="0" applyNumberFormat="1"/>
    <xf numFmtId="44" fontId="0" fillId="0" borderId="0" xfId="2" applyFont="1"/>
    <xf numFmtId="43" fontId="0" fillId="0" borderId="0" xfId="1" applyFont="1"/>
    <xf numFmtId="7" fontId="0" fillId="0" borderId="0" xfId="0" applyNumberFormat="1"/>
    <xf numFmtId="10" fontId="0" fillId="0" borderId="0" xfId="3" applyNumberFormat="1" applyFont="1"/>
    <xf numFmtId="0" fontId="2" fillId="2" borderId="2" xfId="4" applyFill="1" applyBorder="1" applyAlignment="1">
      <alignment horizontal="center"/>
    </xf>
    <xf numFmtId="0" fontId="2" fillId="2" borderId="3" xfId="4" applyFill="1" applyBorder="1" applyAlignment="1">
      <alignment horizontal="center"/>
    </xf>
    <xf numFmtId="0" fontId="2" fillId="2" borderId="4" xfId="4" applyFill="1" applyBorder="1" applyAlignment="1">
      <alignment horizontal="center"/>
    </xf>
    <xf numFmtId="0" fontId="6" fillId="2" borderId="5" xfId="4" applyFont="1" applyFill="1" applyBorder="1" applyAlignment="1">
      <alignment horizontal="center"/>
    </xf>
    <xf numFmtId="0" fontId="6" fillId="2" borderId="6" xfId="4" applyFont="1" applyFill="1" applyBorder="1" applyAlignment="1">
      <alignment horizontal="center"/>
    </xf>
    <xf numFmtId="0" fontId="6" fillId="2" borderId="7" xfId="4" applyFont="1" applyFill="1" applyBorder="1" applyAlignment="1">
      <alignment horizontal="center"/>
    </xf>
  </cellXfs>
  <cellStyles count="7">
    <cellStyle name="Comma" xfId="1" builtinId="3"/>
    <cellStyle name="Currency" xfId="2" builtinId="4"/>
    <cellStyle name="Heading 3" xfId="5" builtinId="18"/>
    <cellStyle name="Hyperlink" xfId="6" builtinId="8"/>
    <cellStyle name="Normal" xfId="0" builtinId="0"/>
    <cellStyle name="Percent" xfId="3" builtinId="5"/>
    <cellStyle name="Title" xfId="4" builtinId="15"/>
  </cellStyles>
  <dxfs count="1">
    <dxf>
      <font>
        <color theme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illman@example.com" TargetMode="External"/><Relationship Id="rId3" Type="http://schemas.openxmlformats.org/officeDocument/2006/relationships/hyperlink" Target="mailto:jhandfield@example.com" TargetMode="External"/><Relationship Id="rId7" Type="http://schemas.openxmlformats.org/officeDocument/2006/relationships/hyperlink" Target="mailto:jspalding@example.com" TargetMode="External"/><Relationship Id="rId2" Type="http://schemas.openxmlformats.org/officeDocument/2006/relationships/hyperlink" Target="mailto:lfox@example.com" TargetMode="External"/><Relationship Id="rId1" Type="http://schemas.openxmlformats.org/officeDocument/2006/relationships/hyperlink" Target="mailto:baltore@example.com" TargetMode="External"/><Relationship Id="rId6" Type="http://schemas.openxmlformats.org/officeDocument/2006/relationships/hyperlink" Target="mailto:jpittfield@example.com" TargetMode="External"/><Relationship Id="rId5" Type="http://schemas.openxmlformats.org/officeDocument/2006/relationships/hyperlink" Target="mailto:snacht@example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bjamme@example.com" TargetMode="External"/><Relationship Id="rId9" Type="http://schemas.openxmlformats.org/officeDocument/2006/relationships/hyperlink" Target="mailto:owilson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6827-501B-492F-8290-6F8478D7474D}">
  <sheetPr>
    <tabColor theme="4"/>
  </sheetPr>
  <dimension ref="A1:K16"/>
  <sheetViews>
    <sheetView tabSelected="1" zoomScaleNormal="100" workbookViewId="0">
      <selection activeCell="J4" sqref="J4"/>
    </sheetView>
  </sheetViews>
  <sheetFormatPr defaultRowHeight="17.25" x14ac:dyDescent="0.35"/>
  <cols>
    <col min="1" max="1" width="15.625" bestFit="1" customWidth="1"/>
    <col min="2" max="2" width="20.125" bestFit="1" customWidth="1"/>
    <col min="3" max="3" width="11.875" bestFit="1" customWidth="1"/>
    <col min="4" max="5" width="11.125" customWidth="1"/>
    <col min="6" max="6" width="11.75" customWidth="1"/>
    <col min="7" max="7" width="9.875" bestFit="1" customWidth="1"/>
    <col min="8" max="8" width="11" customWidth="1"/>
    <col min="9" max="9" width="11.125" customWidth="1"/>
    <col min="10" max="10" width="9.25" bestFit="1" customWidth="1"/>
    <col min="11" max="11" width="11.75" customWidth="1"/>
  </cols>
  <sheetData>
    <row r="1" spans="1:11" ht="27.75" x14ac:dyDescent="0.55000000000000004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3"/>
    </row>
    <row r="2" spans="1:11" ht="24.75" x14ac:dyDescent="0.5">
      <c r="A2" s="14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39" customHeight="1" thickBot="1" x14ac:dyDescent="0.4">
      <c r="A3" s="4" t="s">
        <v>2</v>
      </c>
      <c r="B3" s="4" t="s">
        <v>3</v>
      </c>
      <c r="C3" s="4" t="s">
        <v>4</v>
      </c>
      <c r="D3" s="5" t="s">
        <v>5</v>
      </c>
      <c r="E3" s="5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</row>
    <row r="4" spans="1:11" x14ac:dyDescent="0.35">
      <c r="A4" t="s">
        <v>13</v>
      </c>
      <c r="B4" s="2" t="s">
        <v>22</v>
      </c>
      <c r="C4" s="3">
        <v>3</v>
      </c>
      <c r="D4" s="8">
        <v>74.5</v>
      </c>
      <c r="E4" s="7">
        <v>35.25</v>
      </c>
      <c r="F4" s="7">
        <f>D4*E4</f>
        <v>2626.125</v>
      </c>
      <c r="G4" s="7">
        <f>0.26*(F4-C4*22.16)</f>
        <v>665.5077</v>
      </c>
      <c r="H4" s="7">
        <f>0.055*F4</f>
        <v>144.43687500000001</v>
      </c>
      <c r="I4" s="10">
        <f>(G4+H4)/F4</f>
        <v>0.30841813508496357</v>
      </c>
      <c r="J4" s="7">
        <f>F4-(G4+H4)</f>
        <v>1816.180425</v>
      </c>
      <c r="K4" s="6">
        <v>40426</v>
      </c>
    </row>
    <row r="5" spans="1:11" x14ac:dyDescent="0.35">
      <c r="A5" t="s">
        <v>14</v>
      </c>
      <c r="B5" s="2" t="s">
        <v>24</v>
      </c>
      <c r="C5" s="3">
        <v>1</v>
      </c>
      <c r="D5" s="8">
        <v>80</v>
      </c>
      <c r="E5" s="8">
        <v>33.1</v>
      </c>
      <c r="F5" s="8">
        <f t="shared" ref="F5:F12" si="0">D5*E5</f>
        <v>2648</v>
      </c>
      <c r="G5" s="8">
        <f t="shared" ref="G5:G12" si="1">0.26*(F5-C5*22.16)</f>
        <v>682.71840000000009</v>
      </c>
      <c r="H5" s="8">
        <f t="shared" ref="H5:H12" si="2">0.55*F5</f>
        <v>1456.4</v>
      </c>
      <c r="I5" s="10">
        <f t="shared" ref="I5:I13" si="3">(G5+H5)/F5</f>
        <v>0.80782416918429012</v>
      </c>
      <c r="J5" s="8">
        <f t="shared" ref="J5:J12" si="4">F5-(G5+H5)</f>
        <v>508.88159999999971</v>
      </c>
      <c r="K5" s="6">
        <v>41199</v>
      </c>
    </row>
    <row r="6" spans="1:11" x14ac:dyDescent="0.35">
      <c r="A6" t="s">
        <v>15</v>
      </c>
      <c r="B6" s="2" t="s">
        <v>25</v>
      </c>
      <c r="C6" s="3">
        <v>0</v>
      </c>
      <c r="D6" s="8">
        <v>71.75</v>
      </c>
      <c r="E6" s="8">
        <v>28.65</v>
      </c>
      <c r="F6" s="8">
        <f t="shared" si="0"/>
        <v>2055.6374999999998</v>
      </c>
      <c r="G6" s="8">
        <f t="shared" si="1"/>
        <v>534.46574999999996</v>
      </c>
      <c r="H6" s="8">
        <f t="shared" si="2"/>
        <v>1130.600625</v>
      </c>
      <c r="I6" s="10">
        <f t="shared" si="3"/>
        <v>0.81</v>
      </c>
      <c r="J6" s="8">
        <f t="shared" si="4"/>
        <v>390.57112499999994</v>
      </c>
      <c r="K6" s="6">
        <v>41307</v>
      </c>
    </row>
    <row r="7" spans="1:11" x14ac:dyDescent="0.35">
      <c r="A7" t="s">
        <v>16</v>
      </c>
      <c r="B7" s="2" t="s">
        <v>23</v>
      </c>
      <c r="C7" s="3">
        <v>2</v>
      </c>
      <c r="D7" s="8">
        <v>60</v>
      </c>
      <c r="E7" s="8">
        <v>18</v>
      </c>
      <c r="F7" s="8">
        <f t="shared" si="0"/>
        <v>1080</v>
      </c>
      <c r="G7" s="8">
        <f t="shared" si="1"/>
        <v>269.27680000000004</v>
      </c>
      <c r="H7" s="8">
        <f t="shared" si="2"/>
        <v>594</v>
      </c>
      <c r="I7" s="10">
        <f t="shared" si="3"/>
        <v>0.79933037037037047</v>
      </c>
      <c r="J7" s="8">
        <f t="shared" si="4"/>
        <v>216.72319999999991</v>
      </c>
      <c r="K7" s="6">
        <v>42384</v>
      </c>
    </row>
    <row r="8" spans="1:11" x14ac:dyDescent="0.35">
      <c r="A8" t="s">
        <v>17</v>
      </c>
      <c r="B8" s="2" t="s">
        <v>26</v>
      </c>
      <c r="C8" s="3">
        <v>1</v>
      </c>
      <c r="D8" s="8">
        <v>42.25</v>
      </c>
      <c r="E8" s="8">
        <v>25.9</v>
      </c>
      <c r="F8" s="8">
        <f t="shared" si="0"/>
        <v>1094.2749999999999</v>
      </c>
      <c r="G8" s="8">
        <f t="shared" si="1"/>
        <v>278.74989999999997</v>
      </c>
      <c r="H8" s="8">
        <f t="shared" si="2"/>
        <v>601.85124999999994</v>
      </c>
      <c r="I8" s="10">
        <f t="shared" si="3"/>
        <v>0.80473477873477883</v>
      </c>
      <c r="J8" s="8">
        <f t="shared" si="4"/>
        <v>213.6738499999999</v>
      </c>
      <c r="K8" s="6">
        <v>41047</v>
      </c>
    </row>
    <row r="9" spans="1:11" x14ac:dyDescent="0.35">
      <c r="A9" t="s">
        <v>18</v>
      </c>
      <c r="B9" s="2" t="s">
        <v>27</v>
      </c>
      <c r="C9" s="3">
        <v>0</v>
      </c>
      <c r="D9" s="8">
        <v>75.75</v>
      </c>
      <c r="E9" s="8">
        <v>21.95</v>
      </c>
      <c r="F9" s="8">
        <f t="shared" si="0"/>
        <v>1662.7124999999999</v>
      </c>
      <c r="G9" s="8">
        <f t="shared" si="1"/>
        <v>432.30525</v>
      </c>
      <c r="H9" s="8">
        <f t="shared" si="2"/>
        <v>914.49187500000005</v>
      </c>
      <c r="I9" s="10">
        <f t="shared" si="3"/>
        <v>0.81</v>
      </c>
      <c r="J9" s="8">
        <f t="shared" si="4"/>
        <v>315.91537499999981</v>
      </c>
      <c r="K9" s="6">
        <v>41418</v>
      </c>
    </row>
    <row r="10" spans="1:11" x14ac:dyDescent="0.35">
      <c r="A10" t="s">
        <v>19</v>
      </c>
      <c r="B10" s="2" t="s">
        <v>28</v>
      </c>
      <c r="C10" s="3">
        <v>3</v>
      </c>
      <c r="D10" s="8">
        <v>80</v>
      </c>
      <c r="E10" s="8">
        <v>32.5</v>
      </c>
      <c r="F10" s="8">
        <f t="shared" si="0"/>
        <v>2600</v>
      </c>
      <c r="G10" s="8">
        <f t="shared" si="1"/>
        <v>658.71519999999998</v>
      </c>
      <c r="H10" s="8">
        <f t="shared" si="2"/>
        <v>1430.0000000000002</v>
      </c>
      <c r="I10" s="10">
        <f t="shared" si="3"/>
        <v>0.80335200000000007</v>
      </c>
      <c r="J10" s="8">
        <f t="shared" si="4"/>
        <v>511.2847999999999</v>
      </c>
      <c r="K10" s="6">
        <v>40858</v>
      </c>
    </row>
    <row r="11" spans="1:11" x14ac:dyDescent="0.35">
      <c r="A11" t="s">
        <v>20</v>
      </c>
      <c r="B11" s="2" t="s">
        <v>29</v>
      </c>
      <c r="C11" s="3">
        <v>2</v>
      </c>
      <c r="D11" s="8">
        <v>64.5</v>
      </c>
      <c r="E11" s="8">
        <v>41.02</v>
      </c>
      <c r="F11" s="8">
        <f t="shared" si="0"/>
        <v>2645.7900000000004</v>
      </c>
      <c r="G11" s="8">
        <f t="shared" si="1"/>
        <v>676.38220000000013</v>
      </c>
      <c r="H11" s="8">
        <f t="shared" si="2"/>
        <v>1455.1845000000003</v>
      </c>
      <c r="I11" s="10">
        <f t="shared" si="3"/>
        <v>0.80564470347230888</v>
      </c>
      <c r="J11" s="8">
        <f t="shared" si="4"/>
        <v>514.22330000000011</v>
      </c>
      <c r="K11" s="6">
        <v>38836</v>
      </c>
    </row>
    <row r="12" spans="1:11" x14ac:dyDescent="0.35">
      <c r="A12" t="s">
        <v>21</v>
      </c>
      <c r="B12" s="2" t="s">
        <v>30</v>
      </c>
      <c r="C12" s="3">
        <v>1</v>
      </c>
      <c r="D12" s="8">
        <v>68</v>
      </c>
      <c r="E12" s="8">
        <v>29.43</v>
      </c>
      <c r="F12" s="8">
        <f t="shared" si="0"/>
        <v>2001.24</v>
      </c>
      <c r="G12" s="8">
        <f t="shared" si="1"/>
        <v>514.56079999999997</v>
      </c>
      <c r="H12" s="8">
        <f t="shared" si="2"/>
        <v>1100.682</v>
      </c>
      <c r="I12" s="10">
        <f t="shared" si="3"/>
        <v>0.80712098498930662</v>
      </c>
      <c r="J12" s="8">
        <f t="shared" si="4"/>
        <v>385.99720000000002</v>
      </c>
      <c r="K12" s="6">
        <v>43000</v>
      </c>
    </row>
    <row r="13" spans="1:11" x14ac:dyDescent="0.35">
      <c r="A13" t="s">
        <v>31</v>
      </c>
      <c r="C13" s="3"/>
      <c r="D13" s="8">
        <f>SUM(D4:D12)</f>
        <v>616.75</v>
      </c>
      <c r="F13" s="7">
        <f t="shared" ref="F13:H13" si="5">SUM(F4:F12)</f>
        <v>18413.780000000002</v>
      </c>
      <c r="G13" s="7">
        <f t="shared" si="5"/>
        <v>4712.6820000000007</v>
      </c>
      <c r="H13" s="7">
        <f t="shared" si="5"/>
        <v>8827.6471249999995</v>
      </c>
      <c r="I13" s="10">
        <f t="shared" si="3"/>
        <v>0.73533674916285507</v>
      </c>
      <c r="J13">
        <f>SUM(J4:J12)</f>
        <v>4873.4508749999986</v>
      </c>
    </row>
    <row r="14" spans="1:11" ht="24" customHeight="1" x14ac:dyDescent="0.35">
      <c r="A14" s="1" t="s">
        <v>32</v>
      </c>
      <c r="C14" s="3">
        <f>MAX(C4:C13)</f>
        <v>3</v>
      </c>
      <c r="D14" s="8">
        <f t="shared" ref="D14:J14" si="6">MAX(D4:D13)</f>
        <v>616.75</v>
      </c>
      <c r="E14" s="9">
        <f t="shared" si="6"/>
        <v>41.02</v>
      </c>
      <c r="F14" s="9">
        <f t="shared" si="6"/>
        <v>18413.780000000002</v>
      </c>
      <c r="G14" s="9">
        <f t="shared" si="6"/>
        <v>4712.6820000000007</v>
      </c>
      <c r="H14" s="9">
        <f t="shared" si="6"/>
        <v>8827.6471249999995</v>
      </c>
      <c r="I14" s="10">
        <f t="shared" si="6"/>
        <v>0.81</v>
      </c>
      <c r="J14" s="9">
        <f t="shared" si="6"/>
        <v>4873.4508749999986</v>
      </c>
    </row>
    <row r="15" spans="1:11" x14ac:dyDescent="0.35">
      <c r="A15" s="1" t="s">
        <v>33</v>
      </c>
      <c r="C15" s="3">
        <f>MIN(C4:C12)</f>
        <v>0</v>
      </c>
      <c r="D15" s="8">
        <f t="shared" ref="D15:J15" si="7">MIN(D4:D12)</f>
        <v>42.25</v>
      </c>
      <c r="E15" s="9">
        <f t="shared" si="7"/>
        <v>18</v>
      </c>
      <c r="F15" s="9">
        <f t="shared" si="7"/>
        <v>1080</v>
      </c>
      <c r="G15" s="9">
        <f t="shared" si="7"/>
        <v>269.27680000000004</v>
      </c>
      <c r="H15" s="9">
        <f t="shared" si="7"/>
        <v>144.43687500000001</v>
      </c>
      <c r="I15" s="10">
        <f t="shared" si="7"/>
        <v>0.30841813508496357</v>
      </c>
      <c r="J15" s="9">
        <f t="shared" si="7"/>
        <v>213.6738499999999</v>
      </c>
    </row>
    <row r="16" spans="1:11" x14ac:dyDescent="0.35">
      <c r="A16" s="1" t="s">
        <v>34</v>
      </c>
      <c r="C16" s="3">
        <f>AVERAGE(C4:C12)</f>
        <v>1.4444444444444444</v>
      </c>
      <c r="D16" s="8">
        <f t="shared" ref="D16:J16" si="8">AVERAGE(D4:D12)</f>
        <v>68.527777777777771</v>
      </c>
      <c r="E16" s="9">
        <f t="shared" si="8"/>
        <v>29.533333333333335</v>
      </c>
      <c r="F16" s="9">
        <f t="shared" si="8"/>
        <v>2045.9755555555557</v>
      </c>
      <c r="G16" s="9">
        <f t="shared" si="8"/>
        <v>523.63133333333337</v>
      </c>
      <c r="H16" s="9">
        <f t="shared" si="8"/>
        <v>980.84968055555555</v>
      </c>
      <c r="J16" s="9">
        <f t="shared" si="8"/>
        <v>541.49454166666646</v>
      </c>
    </row>
  </sheetData>
  <mergeCells count="2">
    <mergeCell ref="A1:K1"/>
    <mergeCell ref="A2:K2"/>
  </mergeCells>
  <conditionalFormatting sqref="D4:D12">
    <cfRule type="cellIs" dxfId="0" priority="1" operator="greaterThan">
      <formula>70</formula>
    </cfRule>
  </conditionalFormatting>
  <hyperlinks>
    <hyperlink ref="B4" r:id="rId1" xr:uid="{5580EAD4-8E00-4CAC-BB3F-7F85BF3A104E}"/>
    <hyperlink ref="B5" r:id="rId2" xr:uid="{EE29FC76-B9AD-432C-8F54-E2B23E244D5B}"/>
    <hyperlink ref="B6" r:id="rId3" xr:uid="{515F8526-B33D-4708-B07E-BC17A708D60F}"/>
    <hyperlink ref="B7" r:id="rId4" xr:uid="{3035BF61-B7E1-4634-B3B2-E763A02B90B3}"/>
    <hyperlink ref="B8" r:id="rId5" xr:uid="{A2159F36-C8DF-41FE-BBD0-93DCBF80B33D}"/>
    <hyperlink ref="B9" r:id="rId6" xr:uid="{E47A9E41-B964-4742-8654-15564B997008}"/>
    <hyperlink ref="B10" r:id="rId7" xr:uid="{2F6C2847-9759-4C05-8E67-1E6039F2BBE5}"/>
    <hyperlink ref="B11" r:id="rId8" xr:uid="{5B362E38-06BC-4F55-B398-F563743D5309}"/>
    <hyperlink ref="B12" r:id="rId9" xr:uid="{951951C2-25EF-4768-9E82-369C25D0F529}"/>
  </hyperlinks>
  <pageMargins left="0.25" right="0.25" top="0.75" bottom="0.75" header="0.3" footer="0.3"/>
  <pageSetup orientation="landscape" horizontalDpi="4294967293" verticalDpi="0" r:id="rId10"/>
  <headerFooter>
    <oddHeader>&amp;CMadelyn Samuels
Chief Financial Officer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{4d2434b7-5807-4e2c-8a4a-24801280e9f9}</UserID>
  <AssignmentID>{4d2434b7-5807-4e2c-8a4a-24801280e9f9}</AssignmentID>
</GradingEngineProps>
</file>

<file path=customXml/itemProps1.xml><?xml version="1.0" encoding="utf-8"?>
<ds:datastoreItem xmlns:ds="http://schemas.openxmlformats.org/officeDocument/2006/customXml" ds:itemID="{95B36554-B6FF-4C88-97B1-91A20BF1F592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Zachary Ryan</cp:lastModifiedBy>
  <cp:lastPrinted>2024-03-29T21:28:15Z</cp:lastPrinted>
  <dcterms:created xsi:type="dcterms:W3CDTF">2019-10-29T16:04:29Z</dcterms:created>
  <dcterms:modified xsi:type="dcterms:W3CDTF">2024-03-29T21:36:42Z</dcterms:modified>
</cp:coreProperties>
</file>