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llinois Research\RW for PP Cooling\Analysis\Downstream\"/>
    </mc:Choice>
  </mc:AlternateContent>
  <bookViews>
    <workbookView xWindow="0" yWindow="0" windowWidth="28800" windowHeight="12435" activeTab="2"/>
  </bookViews>
  <sheets>
    <sheet name="Orgin" sheetId="1" r:id="rId1"/>
    <sheet name="Destination" sheetId="2" r:id="rId2"/>
    <sheet name="Totals" sheetId="3" r:id="rId3"/>
  </sheets>
  <definedNames>
    <definedName name="_xlnm._FilterDatabase" localSheetId="1" hidden="1">Destination!$B$1:$B$232</definedName>
  </definedNames>
  <calcPr calcId="152511"/>
</workbook>
</file>

<file path=xl/calcChain.xml><?xml version="1.0" encoding="utf-8"?>
<calcChain xmlns="http://schemas.openxmlformats.org/spreadsheetml/2006/main">
  <c r="E163" i="1" l="1"/>
  <c r="D163" i="1"/>
  <c r="P6" i="1"/>
  <c r="P7" i="1"/>
  <c r="P8" i="1"/>
  <c r="P9" i="1"/>
  <c r="P10" i="1"/>
  <c r="P11" i="1"/>
  <c r="P5" i="1"/>
  <c r="O6" i="1"/>
  <c r="O7" i="1"/>
  <c r="O8" i="1"/>
  <c r="O9" i="1"/>
  <c r="O10" i="1"/>
  <c r="O11" i="1"/>
  <c r="O5" i="1"/>
  <c r="I47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J47" i="1"/>
  <c r="J5" i="1"/>
  <c r="I5" i="1"/>
  <c r="I47" i="2"/>
  <c r="J47" i="2"/>
  <c r="E232" i="2"/>
  <c r="D232" i="2"/>
  <c r="P6" i="2"/>
  <c r="P7" i="2"/>
  <c r="P8" i="2"/>
  <c r="P9" i="2"/>
  <c r="P10" i="2"/>
  <c r="P11" i="2"/>
  <c r="P5" i="2"/>
  <c r="O6" i="2"/>
  <c r="O7" i="2"/>
  <c r="O8" i="2"/>
  <c r="O9" i="2"/>
  <c r="O10" i="2"/>
  <c r="O11" i="2"/>
  <c r="O5" i="2"/>
  <c r="O13" i="2" s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5" i="2"/>
  <c r="J49" i="2" s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5" i="2"/>
  <c r="I49" i="2" s="1"/>
  <c r="C43" i="3" l="1"/>
  <c r="C39" i="3"/>
  <c r="C35" i="3"/>
  <c r="C31" i="3"/>
  <c r="C27" i="3"/>
  <c r="C23" i="3"/>
  <c r="C19" i="3"/>
  <c r="C15" i="3"/>
  <c r="C11" i="3"/>
  <c r="C7" i="3"/>
  <c r="I3" i="3"/>
  <c r="J9" i="3"/>
  <c r="D42" i="3"/>
  <c r="D38" i="3"/>
  <c r="D34" i="3"/>
  <c r="D30" i="3"/>
  <c r="D26" i="3"/>
  <c r="D22" i="3"/>
  <c r="D18" i="3"/>
  <c r="D14" i="3"/>
  <c r="D10" i="3"/>
  <c r="D6" i="3"/>
  <c r="I9" i="3"/>
  <c r="J8" i="3"/>
  <c r="C3" i="3"/>
  <c r="C42" i="3"/>
  <c r="C38" i="3"/>
  <c r="C34" i="3"/>
  <c r="C30" i="3"/>
  <c r="C26" i="3"/>
  <c r="C22" i="3"/>
  <c r="C18" i="3"/>
  <c r="C14" i="3"/>
  <c r="C10" i="3"/>
  <c r="C6" i="3"/>
  <c r="I8" i="3"/>
  <c r="J7" i="3"/>
  <c r="D3" i="3"/>
  <c r="D41" i="3"/>
  <c r="L49" i="3" s="1"/>
  <c r="D37" i="3"/>
  <c r="D33" i="3"/>
  <c r="D29" i="3"/>
  <c r="D25" i="3"/>
  <c r="D21" i="3"/>
  <c r="D17" i="3"/>
  <c r="D13" i="3"/>
  <c r="D9" i="3"/>
  <c r="L42" i="3" s="1"/>
  <c r="D5" i="3"/>
  <c r="I7" i="3"/>
  <c r="J6" i="3"/>
  <c r="D45" i="3"/>
  <c r="C41" i="3"/>
  <c r="C37" i="3"/>
  <c r="C33" i="3"/>
  <c r="C29" i="3"/>
  <c r="C25" i="3"/>
  <c r="C21" i="3"/>
  <c r="C17" i="3"/>
  <c r="C13" i="3"/>
  <c r="C9" i="3"/>
  <c r="C5" i="3"/>
  <c r="I6" i="3"/>
  <c r="J5" i="3"/>
  <c r="J11" i="3" s="1"/>
  <c r="P13" i="2"/>
  <c r="D44" i="3"/>
  <c r="D40" i="3"/>
  <c r="D36" i="3"/>
  <c r="D32" i="3"/>
  <c r="D28" i="3"/>
  <c r="D24" i="3"/>
  <c r="D20" i="3"/>
  <c r="D16" i="3"/>
  <c r="D12" i="3"/>
  <c r="D8" i="3"/>
  <c r="D4" i="3"/>
  <c r="I5" i="3"/>
  <c r="J4" i="3"/>
  <c r="C44" i="3"/>
  <c r="C40" i="3"/>
  <c r="C36" i="3"/>
  <c r="C32" i="3"/>
  <c r="C28" i="3"/>
  <c r="C24" i="3"/>
  <c r="C20" i="3"/>
  <c r="C16" i="3"/>
  <c r="C12" i="3"/>
  <c r="C8" i="3"/>
  <c r="C4" i="3"/>
  <c r="I4" i="3"/>
  <c r="D43" i="3"/>
  <c r="L51" i="3" s="1"/>
  <c r="D39" i="3"/>
  <c r="D35" i="3"/>
  <c r="D31" i="3"/>
  <c r="D27" i="3"/>
  <c r="D23" i="3"/>
  <c r="D19" i="3"/>
  <c r="D15" i="3"/>
  <c r="D11" i="3"/>
  <c r="L16" i="3" s="1"/>
  <c r="D7" i="3"/>
  <c r="L23" i="3" s="1"/>
  <c r="C45" i="3"/>
  <c r="J3" i="3"/>
  <c r="D47" i="3"/>
  <c r="P13" i="1"/>
  <c r="O13" i="1"/>
  <c r="I49" i="1"/>
  <c r="J49" i="1"/>
  <c r="L6" i="3" l="1"/>
  <c r="L3" i="3"/>
  <c r="L34" i="3"/>
  <c r="L19" i="3"/>
  <c r="I11" i="3"/>
  <c r="K6" i="3" s="1"/>
  <c r="L53" i="3"/>
  <c r="L27" i="3"/>
  <c r="C47" i="3"/>
  <c r="L4" i="3"/>
  <c r="L9" i="3"/>
  <c r="L7" i="3"/>
  <c r="L5" i="3"/>
  <c r="L8" i="3"/>
  <c r="K9" i="3" l="1"/>
  <c r="K3" i="3"/>
  <c r="K5" i="3"/>
  <c r="K8" i="3"/>
  <c r="K7" i="3"/>
  <c r="K4" i="3"/>
</calcChain>
</file>

<file path=xl/sharedStrings.xml><?xml version="1.0" encoding="utf-8"?>
<sst xmlns="http://schemas.openxmlformats.org/spreadsheetml/2006/main" count="1609" uniqueCount="73">
  <si>
    <t>DMS ORIG</t>
  </si>
  <si>
    <t>SCTG2</t>
  </si>
  <si>
    <t>DMS_MODE</t>
  </si>
  <si>
    <t>Total KTons in 2007</t>
  </si>
  <si>
    <t>Total M$ in 2007</t>
  </si>
  <si>
    <t>Illinois</t>
  </si>
  <si>
    <t>Live animals/fish</t>
  </si>
  <si>
    <t>Truck</t>
  </si>
  <si>
    <t>Rail</t>
  </si>
  <si>
    <t>Air (include truck-air)</t>
  </si>
  <si>
    <t>Cereal grains</t>
  </si>
  <si>
    <t>Water</t>
  </si>
  <si>
    <t>Multiple modes &amp; mail</t>
  </si>
  <si>
    <t>Other and unknown</t>
  </si>
  <si>
    <t>Other ag prods.</t>
  </si>
  <si>
    <t>Animal feed</t>
  </si>
  <si>
    <t>Meat/seafood</t>
  </si>
  <si>
    <t>Milled grain prods.</t>
  </si>
  <si>
    <t>Other foodstuffs</t>
  </si>
  <si>
    <t>Alcoholic beverages</t>
  </si>
  <si>
    <t>Tobacco prods.</t>
  </si>
  <si>
    <t>Building stone</t>
  </si>
  <si>
    <t>Natural sands</t>
  </si>
  <si>
    <t>Gravel</t>
  </si>
  <si>
    <t>Nonmetallic minerals</t>
  </si>
  <si>
    <t>Metallic ores</t>
  </si>
  <si>
    <t>Coal</t>
  </si>
  <si>
    <t>Crude petroleum</t>
  </si>
  <si>
    <t>Pipeline</t>
  </si>
  <si>
    <t>Gasoline</t>
  </si>
  <si>
    <t>Fuel oils</t>
  </si>
  <si>
    <t>Coal-n.e.c.</t>
  </si>
  <si>
    <t>Basic chemicals</t>
  </si>
  <si>
    <t>Pharmaceuticals</t>
  </si>
  <si>
    <t>Fertilizers</t>
  </si>
  <si>
    <t>Chemical prods.</t>
  </si>
  <si>
    <t>Plastics/rubber</t>
  </si>
  <si>
    <t>Logs</t>
  </si>
  <si>
    <t>Wood prods.</t>
  </si>
  <si>
    <t>Newsprint/paper</t>
  </si>
  <si>
    <t>Paper articles</t>
  </si>
  <si>
    <t>Printed prods.</t>
  </si>
  <si>
    <t>Textiles/leather</t>
  </si>
  <si>
    <t>Nonmetal min. prods.</t>
  </si>
  <si>
    <t>Base metals</t>
  </si>
  <si>
    <t>Articles-base metal</t>
  </si>
  <si>
    <t>Machinery</t>
  </si>
  <si>
    <t>Electronics</t>
  </si>
  <si>
    <t>Motorized vehicles</t>
  </si>
  <si>
    <t>Transport equip.</t>
  </si>
  <si>
    <t>Precision instruments</t>
  </si>
  <si>
    <t>Furniture</t>
  </si>
  <si>
    <t>Misc. mfg. prods.</t>
  </si>
  <si>
    <t>Waste/scrap</t>
  </si>
  <si>
    <t>Mixed freight</t>
  </si>
  <si>
    <t>Unknown</t>
  </si>
  <si>
    <t>DMS DEST</t>
  </si>
  <si>
    <t>SUMMARY</t>
  </si>
  <si>
    <t>SUM</t>
  </si>
  <si>
    <t>% Tonnage</t>
  </si>
  <si>
    <t>% $</t>
  </si>
  <si>
    <t>FROM LOCK DATA</t>
  </si>
  <si>
    <t>Coal, Lignite, and Coal Coke</t>
  </si>
  <si>
    <t>Chemicals and Related Products</t>
  </si>
  <si>
    <t>Food and Farm Products</t>
  </si>
  <si>
    <t>Waste Material</t>
  </si>
  <si>
    <t>Crude Materials, Inedible, Except Fuels</t>
  </si>
  <si>
    <t>Matching SCTG2</t>
  </si>
  <si>
    <t>Primary Manufactured Goods</t>
  </si>
  <si>
    <t>Unknown or Not Elsewhere Classified</t>
  </si>
  <si>
    <t>Manufactured Equipment &amp; Machinery</t>
  </si>
  <si>
    <t>Unit Value $/Ton</t>
  </si>
  <si>
    <t>Petroleum and Petroleum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</si>
</sst>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NumberFormat="1"/>
    <xf numFmtId="164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selection activeCell="L17" sqref="L17"/>
    </sheetView>
  </sheetViews>
  <sheetFormatPr defaultRowHeight="15" x14ac:dyDescent="0.25"/>
  <cols>
    <col min="2" max="2" width="20.5703125" bestFit="1" customWidth="1"/>
    <col min="3" max="3" width="21.5703125" bestFit="1" customWidth="1"/>
    <col min="4" max="4" width="18" bestFit="1" customWidth="1"/>
    <col min="5" max="5" width="15.28515625" bestFit="1" customWidth="1"/>
    <col min="8" max="8" width="20.5703125" bestFit="1" customWidth="1"/>
    <col min="9" max="9" width="18" bestFit="1" customWidth="1"/>
    <col min="10" max="10" width="15.42578125" bestFit="1" customWidth="1"/>
    <col min="14" max="14" width="21.5703125" bestFit="1" customWidth="1"/>
    <col min="15" max="15" width="18" bestFit="1" customWidth="1"/>
    <col min="16" max="16" width="15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57</v>
      </c>
    </row>
    <row r="2" spans="1:16" x14ac:dyDescent="0.25">
      <c r="A2" t="s">
        <v>5</v>
      </c>
      <c r="B2" t="s">
        <v>6</v>
      </c>
      <c r="C2" t="s">
        <v>9</v>
      </c>
      <c r="D2">
        <v>0.54400000000000004</v>
      </c>
      <c r="E2">
        <v>24.914200000000001</v>
      </c>
      <c r="H2" s="1"/>
    </row>
    <row r="3" spans="1:16" x14ac:dyDescent="0.25">
      <c r="A3" t="s">
        <v>5</v>
      </c>
      <c r="B3" t="s">
        <v>10</v>
      </c>
      <c r="C3" t="s">
        <v>9</v>
      </c>
      <c r="D3">
        <v>0.1018</v>
      </c>
      <c r="E3">
        <v>0.91259999999999997</v>
      </c>
      <c r="H3" s="1"/>
    </row>
    <row r="4" spans="1:16" x14ac:dyDescent="0.25">
      <c r="A4" t="s">
        <v>5</v>
      </c>
      <c r="B4" t="s">
        <v>14</v>
      </c>
      <c r="C4" t="s">
        <v>9</v>
      </c>
      <c r="D4">
        <v>1.6084000000000001</v>
      </c>
      <c r="E4">
        <v>22.630500000000001</v>
      </c>
      <c r="H4" s="1" t="s">
        <v>1</v>
      </c>
      <c r="I4" s="1" t="s">
        <v>3</v>
      </c>
      <c r="J4" s="1" t="s">
        <v>4</v>
      </c>
      <c r="N4" s="1" t="s">
        <v>2</v>
      </c>
      <c r="O4" s="1" t="s">
        <v>3</v>
      </c>
      <c r="P4" s="1" t="s">
        <v>4</v>
      </c>
    </row>
    <row r="5" spans="1:16" x14ac:dyDescent="0.25">
      <c r="A5" t="s">
        <v>5</v>
      </c>
      <c r="B5" t="s">
        <v>15</v>
      </c>
      <c r="C5" t="s">
        <v>9</v>
      </c>
      <c r="D5">
        <v>1.0482</v>
      </c>
      <c r="E5">
        <v>21.728100000000001</v>
      </c>
      <c r="H5" t="s">
        <v>19</v>
      </c>
      <c r="I5">
        <f>SUMIF(B$2:B$231,"="&amp;H5,D$2:D$231)</f>
        <v>6971.6403000000191</v>
      </c>
      <c r="J5">
        <f>SUMIF(B$2:B$231,"="&amp;H5,E$2:E$231)</f>
        <v>9102.0448000000106</v>
      </c>
      <c r="N5" t="s">
        <v>7</v>
      </c>
      <c r="O5">
        <f>SUMIF(C$2:C$231,"="&amp;N5,D$2:D$231)</f>
        <v>626583.64500000002</v>
      </c>
      <c r="P5">
        <f>SUMIF(C$2:C$231,"="&amp;N5,E$2:E$231)</f>
        <v>602651.59550000029</v>
      </c>
    </row>
    <row r="6" spans="1:16" x14ac:dyDescent="0.25">
      <c r="A6" t="s">
        <v>5</v>
      </c>
      <c r="B6" t="s">
        <v>16</v>
      </c>
      <c r="C6" t="s">
        <v>9</v>
      </c>
      <c r="D6">
        <v>3.6789999999999998</v>
      </c>
      <c r="E6">
        <v>36.247399999999999</v>
      </c>
      <c r="H6" t="s">
        <v>15</v>
      </c>
      <c r="I6">
        <f t="shared" ref="I6:I46" si="0">SUMIF(B$2:B$231,"="&amp;H6,D$2:D$231)</f>
        <v>17096.17600000001</v>
      </c>
      <c r="J6">
        <f t="shared" ref="J6:J47" si="1">SUMIF(B$2:B$231,"="&amp;H6,E$2:E$231)</f>
        <v>5066.5229000000008</v>
      </c>
      <c r="N6" t="s">
        <v>8</v>
      </c>
      <c r="O6">
        <f t="shared" ref="O6:O11" si="2">SUMIF(C$2:C$231,"="&amp;N6,D$2:D$231)</f>
        <v>77181.489300000016</v>
      </c>
      <c r="P6">
        <f t="shared" ref="P6:P11" si="3">SUMIF(C$2:C$231,"="&amp;N6,E$2:E$231)</f>
        <v>24950.667200000004</v>
      </c>
    </row>
    <row r="7" spans="1:16" x14ac:dyDescent="0.25">
      <c r="A7" t="s">
        <v>5</v>
      </c>
      <c r="B7" t="s">
        <v>17</v>
      </c>
      <c r="C7" t="s">
        <v>9</v>
      </c>
      <c r="D7">
        <v>0.59689999999999999</v>
      </c>
      <c r="E7">
        <v>1.3997999999999999</v>
      </c>
      <c r="H7" t="s">
        <v>45</v>
      </c>
      <c r="I7">
        <f t="shared" si="0"/>
        <v>10583.8451</v>
      </c>
      <c r="J7">
        <f t="shared" si="1"/>
        <v>30887.827300000001</v>
      </c>
      <c r="N7" t="s">
        <v>9</v>
      </c>
      <c r="O7">
        <f t="shared" si="2"/>
        <v>235.89230000000032</v>
      </c>
      <c r="P7">
        <f t="shared" si="3"/>
        <v>16103.658500000007</v>
      </c>
    </row>
    <row r="8" spans="1:16" x14ac:dyDescent="0.25">
      <c r="A8" t="s">
        <v>5</v>
      </c>
      <c r="B8" t="s">
        <v>18</v>
      </c>
      <c r="C8" t="s">
        <v>9</v>
      </c>
      <c r="D8">
        <v>3.7311000000000001</v>
      </c>
      <c r="E8">
        <v>36.0073000000001</v>
      </c>
      <c r="H8" t="s">
        <v>44</v>
      </c>
      <c r="I8">
        <f t="shared" si="0"/>
        <v>26830.619299999998</v>
      </c>
      <c r="J8">
        <f t="shared" si="1"/>
        <v>36357.525900000001</v>
      </c>
      <c r="N8" t="s">
        <v>12</v>
      </c>
      <c r="O8">
        <f t="shared" si="2"/>
        <v>54574.282799999986</v>
      </c>
      <c r="P8">
        <f t="shared" si="3"/>
        <v>121697.73609999999</v>
      </c>
    </row>
    <row r="9" spans="1:16" x14ac:dyDescent="0.25">
      <c r="A9" t="s">
        <v>5</v>
      </c>
      <c r="B9" t="s">
        <v>19</v>
      </c>
      <c r="C9" t="s">
        <v>9</v>
      </c>
      <c r="D9">
        <v>0.36599999999999999</v>
      </c>
      <c r="E9">
        <v>2.9781</v>
      </c>
      <c r="H9" t="s">
        <v>32</v>
      </c>
      <c r="I9">
        <f t="shared" si="0"/>
        <v>11633.995699999999</v>
      </c>
      <c r="J9">
        <f t="shared" si="1"/>
        <v>16615.383300000001</v>
      </c>
      <c r="N9" t="s">
        <v>13</v>
      </c>
      <c r="O9">
        <f t="shared" si="2"/>
        <v>9463.7859000000008</v>
      </c>
      <c r="P9">
        <f t="shared" si="3"/>
        <v>14426.5761</v>
      </c>
    </row>
    <row r="10" spans="1:16" x14ac:dyDescent="0.25">
      <c r="A10" t="s">
        <v>5</v>
      </c>
      <c r="B10" t="s">
        <v>20</v>
      </c>
      <c r="C10" t="s">
        <v>9</v>
      </c>
      <c r="D10">
        <v>0.17219999999999999</v>
      </c>
      <c r="E10">
        <v>44.770299999999999</v>
      </c>
      <c r="H10" t="s">
        <v>21</v>
      </c>
      <c r="I10">
        <f t="shared" si="0"/>
        <v>5970.7953000000098</v>
      </c>
      <c r="J10">
        <f t="shared" si="1"/>
        <v>649.08149999999898</v>
      </c>
      <c r="N10" t="s">
        <v>11</v>
      </c>
      <c r="O10">
        <f t="shared" si="2"/>
        <v>67154.058799999999</v>
      </c>
      <c r="P10">
        <f t="shared" si="3"/>
        <v>8580.5923999999995</v>
      </c>
    </row>
    <row r="11" spans="1:16" x14ac:dyDescent="0.25">
      <c r="A11" t="s">
        <v>5</v>
      </c>
      <c r="B11" t="s">
        <v>24</v>
      </c>
      <c r="C11" t="s">
        <v>9</v>
      </c>
      <c r="D11">
        <v>0.97899999999999998</v>
      </c>
      <c r="E11">
        <v>2.1985000000000001</v>
      </c>
      <c r="H11" t="s">
        <v>10</v>
      </c>
      <c r="I11">
        <f t="shared" si="0"/>
        <v>171910.86550000001</v>
      </c>
      <c r="J11">
        <f t="shared" si="1"/>
        <v>23861.593700000001</v>
      </c>
      <c r="N11" t="s">
        <v>28</v>
      </c>
      <c r="O11">
        <f t="shared" si="2"/>
        <v>83271.032500000001</v>
      </c>
      <c r="P11">
        <f t="shared" si="3"/>
        <v>45019.018499999998</v>
      </c>
    </row>
    <row r="12" spans="1:16" x14ac:dyDescent="0.25">
      <c r="A12" t="s">
        <v>5</v>
      </c>
      <c r="B12" t="s">
        <v>25</v>
      </c>
      <c r="C12" t="s">
        <v>9</v>
      </c>
      <c r="D12">
        <v>0.1065</v>
      </c>
      <c r="E12">
        <v>0.26960000000000001</v>
      </c>
      <c r="H12" t="s">
        <v>35</v>
      </c>
      <c r="I12">
        <f t="shared" si="0"/>
        <v>9540.2688999999882</v>
      </c>
      <c r="J12">
        <f t="shared" si="1"/>
        <v>27289.802699999997</v>
      </c>
    </row>
    <row r="13" spans="1:16" x14ac:dyDescent="0.25">
      <c r="A13" t="s">
        <v>5</v>
      </c>
      <c r="B13" t="s">
        <v>31</v>
      </c>
      <c r="C13" t="s">
        <v>9</v>
      </c>
      <c r="D13">
        <v>0.99489999999999901</v>
      </c>
      <c r="E13">
        <v>1.3360000000000001</v>
      </c>
      <c r="H13" t="s">
        <v>26</v>
      </c>
      <c r="I13">
        <f t="shared" si="0"/>
        <v>41578.343200000003</v>
      </c>
      <c r="J13">
        <f t="shared" si="1"/>
        <v>1350.4768999999999</v>
      </c>
      <c r="N13" s="1" t="s">
        <v>58</v>
      </c>
      <c r="O13" s="1">
        <f>SUM(O5:O11)</f>
        <v>918464.1865999999</v>
      </c>
      <c r="P13" s="1">
        <f>SUM(P5:P11)</f>
        <v>833429.84430000023</v>
      </c>
    </row>
    <row r="14" spans="1:16" x14ac:dyDescent="0.25">
      <c r="A14" t="s">
        <v>5</v>
      </c>
      <c r="B14" t="s">
        <v>32</v>
      </c>
      <c r="C14" t="s">
        <v>9</v>
      </c>
      <c r="D14">
        <v>4.8137999999999996</v>
      </c>
      <c r="E14">
        <v>601.07209999999895</v>
      </c>
      <c r="H14" t="s">
        <v>31</v>
      </c>
      <c r="I14">
        <f t="shared" si="0"/>
        <v>34631.965899999996</v>
      </c>
      <c r="J14">
        <f t="shared" si="1"/>
        <v>11672.863400000011</v>
      </c>
    </row>
    <row r="15" spans="1:16" x14ac:dyDescent="0.25">
      <c r="A15" t="s">
        <v>5</v>
      </c>
      <c r="B15" t="s">
        <v>33</v>
      </c>
      <c r="C15" t="s">
        <v>9</v>
      </c>
      <c r="D15">
        <v>4.9283999999999901</v>
      </c>
      <c r="E15">
        <v>1268.4019000000001</v>
      </c>
      <c r="H15" t="s">
        <v>27</v>
      </c>
      <c r="I15">
        <f t="shared" si="0"/>
        <v>32755.066800000001</v>
      </c>
      <c r="J15">
        <f t="shared" si="1"/>
        <v>12974.792100000001</v>
      </c>
    </row>
    <row r="16" spans="1:16" x14ac:dyDescent="0.25">
      <c r="A16" t="s">
        <v>5</v>
      </c>
      <c r="B16" t="s">
        <v>34</v>
      </c>
      <c r="C16" t="s">
        <v>9</v>
      </c>
      <c r="D16">
        <v>1E-3</v>
      </c>
      <c r="E16">
        <v>2.2000000000000001E-3</v>
      </c>
      <c r="H16" t="s">
        <v>47</v>
      </c>
      <c r="I16">
        <f t="shared" si="0"/>
        <v>3751.6560000000095</v>
      </c>
      <c r="J16">
        <f t="shared" si="1"/>
        <v>79196.680399999997</v>
      </c>
    </row>
    <row r="17" spans="1:10" x14ac:dyDescent="0.25">
      <c r="A17" t="s">
        <v>5</v>
      </c>
      <c r="B17" t="s">
        <v>35</v>
      </c>
      <c r="C17" t="s">
        <v>9</v>
      </c>
      <c r="D17">
        <v>13.517300000000001</v>
      </c>
      <c r="E17">
        <v>465.69909999999902</v>
      </c>
      <c r="H17" t="s">
        <v>34</v>
      </c>
      <c r="I17">
        <f t="shared" si="0"/>
        <v>22444.311600000001</v>
      </c>
      <c r="J17">
        <f t="shared" si="1"/>
        <v>8119.5294000000094</v>
      </c>
    </row>
    <row r="18" spans="1:10" x14ac:dyDescent="0.25">
      <c r="A18" t="s">
        <v>5</v>
      </c>
      <c r="B18" t="s">
        <v>36</v>
      </c>
      <c r="C18" t="s">
        <v>9</v>
      </c>
      <c r="D18">
        <v>13.4648</v>
      </c>
      <c r="E18">
        <v>276.29049999999899</v>
      </c>
      <c r="H18" t="s">
        <v>30</v>
      </c>
      <c r="I18">
        <f t="shared" si="0"/>
        <v>23573.602800000022</v>
      </c>
      <c r="J18">
        <f t="shared" si="1"/>
        <v>15226.95430000001</v>
      </c>
    </row>
    <row r="19" spans="1:10" x14ac:dyDescent="0.25">
      <c r="A19" t="s">
        <v>5</v>
      </c>
      <c r="B19" t="s">
        <v>38</v>
      </c>
      <c r="C19" t="s">
        <v>9</v>
      </c>
      <c r="D19">
        <v>0.50870000000000004</v>
      </c>
      <c r="E19">
        <v>2.7172999999999998</v>
      </c>
      <c r="H19" t="s">
        <v>51</v>
      </c>
      <c r="I19">
        <f t="shared" si="0"/>
        <v>1468.0424</v>
      </c>
      <c r="J19">
        <f t="shared" si="1"/>
        <v>7685.7488000000094</v>
      </c>
    </row>
    <row r="20" spans="1:10" x14ac:dyDescent="0.25">
      <c r="A20" t="s">
        <v>5</v>
      </c>
      <c r="B20" t="s">
        <v>39</v>
      </c>
      <c r="C20" t="s">
        <v>9</v>
      </c>
      <c r="D20">
        <v>2.1899999999999999E-2</v>
      </c>
      <c r="E20">
        <v>4.4400000000000002E-2</v>
      </c>
      <c r="H20" t="s">
        <v>29</v>
      </c>
      <c r="I20">
        <f t="shared" si="0"/>
        <v>46582.439799999993</v>
      </c>
      <c r="J20">
        <f t="shared" si="1"/>
        <v>32526.362799999999</v>
      </c>
    </row>
    <row r="21" spans="1:10" x14ac:dyDescent="0.25">
      <c r="A21" t="s">
        <v>5</v>
      </c>
      <c r="B21" t="s">
        <v>40</v>
      </c>
      <c r="C21" t="s">
        <v>9</v>
      </c>
      <c r="D21">
        <v>2.6315</v>
      </c>
      <c r="E21">
        <v>12.303000000000001</v>
      </c>
      <c r="H21" t="s">
        <v>23</v>
      </c>
      <c r="I21">
        <f t="shared" si="0"/>
        <v>90418.319199999998</v>
      </c>
      <c r="J21">
        <f t="shared" si="1"/>
        <v>804.04159999999911</v>
      </c>
    </row>
    <row r="22" spans="1:10" x14ac:dyDescent="0.25">
      <c r="A22" t="s">
        <v>5</v>
      </c>
      <c r="B22" t="s">
        <v>41</v>
      </c>
      <c r="C22" t="s">
        <v>9</v>
      </c>
      <c r="D22">
        <v>9.0336999999999907</v>
      </c>
      <c r="E22">
        <v>124.8335</v>
      </c>
      <c r="H22" t="s">
        <v>6</v>
      </c>
      <c r="I22">
        <f t="shared" si="0"/>
        <v>2441.7733000000003</v>
      </c>
      <c r="J22">
        <f t="shared" si="1"/>
        <v>2399.5956000000001</v>
      </c>
    </row>
    <row r="23" spans="1:10" x14ac:dyDescent="0.25">
      <c r="A23" t="s">
        <v>5</v>
      </c>
      <c r="B23" t="s">
        <v>42</v>
      </c>
      <c r="C23" t="s">
        <v>9</v>
      </c>
      <c r="D23">
        <v>3.8536000000000099</v>
      </c>
      <c r="E23">
        <v>87.884600000000106</v>
      </c>
      <c r="H23" t="s">
        <v>37</v>
      </c>
      <c r="I23">
        <f t="shared" si="0"/>
        <v>1878.2337</v>
      </c>
      <c r="J23">
        <f t="shared" si="1"/>
        <v>199.5934</v>
      </c>
    </row>
    <row r="24" spans="1:10" x14ac:dyDescent="0.25">
      <c r="A24" t="s">
        <v>5</v>
      </c>
      <c r="B24" t="s">
        <v>43</v>
      </c>
      <c r="C24" t="s">
        <v>9</v>
      </c>
      <c r="D24">
        <v>4.3860999999999999</v>
      </c>
      <c r="E24">
        <v>191.50970000000001</v>
      </c>
      <c r="H24" t="s">
        <v>46</v>
      </c>
      <c r="I24">
        <f t="shared" si="0"/>
        <v>8135.3634000000302</v>
      </c>
      <c r="J24">
        <f t="shared" si="1"/>
        <v>91944.33810000011</v>
      </c>
    </row>
    <row r="25" spans="1:10" x14ac:dyDescent="0.25">
      <c r="A25" t="s">
        <v>5</v>
      </c>
      <c r="B25" t="s">
        <v>44</v>
      </c>
      <c r="C25" t="s">
        <v>9</v>
      </c>
      <c r="D25">
        <v>12.9864</v>
      </c>
      <c r="E25">
        <v>120.5808</v>
      </c>
      <c r="H25" t="s">
        <v>16</v>
      </c>
      <c r="I25">
        <f t="shared" si="0"/>
        <v>6207.2281000000003</v>
      </c>
      <c r="J25">
        <f t="shared" si="1"/>
        <v>19388.587300000003</v>
      </c>
    </row>
    <row r="26" spans="1:10" x14ac:dyDescent="0.25">
      <c r="A26" t="s">
        <v>5</v>
      </c>
      <c r="B26" t="s">
        <v>45</v>
      </c>
      <c r="C26" t="s">
        <v>9</v>
      </c>
      <c r="D26">
        <v>14.133800000000001</v>
      </c>
      <c r="E26">
        <v>332.60809999999901</v>
      </c>
      <c r="H26" t="s">
        <v>25</v>
      </c>
      <c r="I26">
        <f t="shared" si="0"/>
        <v>1363.0180999999998</v>
      </c>
      <c r="J26">
        <f t="shared" si="1"/>
        <v>284.03550000000001</v>
      </c>
    </row>
    <row r="27" spans="1:10" x14ac:dyDescent="0.25">
      <c r="A27" t="s">
        <v>5</v>
      </c>
      <c r="B27" t="s">
        <v>46</v>
      </c>
      <c r="C27" t="s">
        <v>9</v>
      </c>
      <c r="D27">
        <v>42.244200000000198</v>
      </c>
      <c r="E27">
        <v>3283.95660000001</v>
      </c>
      <c r="H27" t="s">
        <v>17</v>
      </c>
      <c r="I27">
        <f t="shared" si="0"/>
        <v>10253.340000000011</v>
      </c>
      <c r="J27">
        <f t="shared" si="1"/>
        <v>11118.760600000009</v>
      </c>
    </row>
    <row r="28" spans="1:10" x14ac:dyDescent="0.25">
      <c r="A28" t="s">
        <v>5</v>
      </c>
      <c r="B28" t="s">
        <v>47</v>
      </c>
      <c r="C28" t="s">
        <v>9</v>
      </c>
      <c r="D28">
        <v>35.232000000000198</v>
      </c>
      <c r="E28">
        <v>4809.3011999999999</v>
      </c>
      <c r="H28" t="s">
        <v>52</v>
      </c>
      <c r="I28">
        <f t="shared" si="0"/>
        <v>6275.8160000000089</v>
      </c>
      <c r="J28">
        <f t="shared" si="1"/>
        <v>31934.900200000007</v>
      </c>
    </row>
    <row r="29" spans="1:10" x14ac:dyDescent="0.25">
      <c r="A29" t="s">
        <v>5</v>
      </c>
      <c r="B29" t="s">
        <v>48</v>
      </c>
      <c r="C29" t="s">
        <v>9</v>
      </c>
      <c r="D29">
        <v>29.592099999999999</v>
      </c>
      <c r="E29">
        <v>889.05930000000001</v>
      </c>
      <c r="H29" t="s">
        <v>54</v>
      </c>
      <c r="I29">
        <f t="shared" si="0"/>
        <v>19005.588599999995</v>
      </c>
      <c r="J29">
        <f t="shared" si="1"/>
        <v>67479.385899999994</v>
      </c>
    </row>
    <row r="30" spans="1:10" x14ac:dyDescent="0.25">
      <c r="A30" t="s">
        <v>5</v>
      </c>
      <c r="B30" t="s">
        <v>49</v>
      </c>
      <c r="C30" t="s">
        <v>9</v>
      </c>
      <c r="D30">
        <v>1.9879</v>
      </c>
      <c r="E30">
        <v>756.87570000000005</v>
      </c>
      <c r="H30" t="s">
        <v>48</v>
      </c>
      <c r="I30">
        <f t="shared" si="0"/>
        <v>7070.4113000000098</v>
      </c>
      <c r="J30">
        <f t="shared" si="1"/>
        <v>50883.673899999994</v>
      </c>
    </row>
    <row r="31" spans="1:10" x14ac:dyDescent="0.25">
      <c r="A31" t="s">
        <v>5</v>
      </c>
      <c r="B31" t="s">
        <v>50</v>
      </c>
      <c r="C31" t="s">
        <v>9</v>
      </c>
      <c r="D31">
        <v>20.834599999999899</v>
      </c>
      <c r="E31">
        <v>2236.3737999999998</v>
      </c>
      <c r="H31" t="s">
        <v>22</v>
      </c>
      <c r="I31">
        <f t="shared" si="0"/>
        <v>34059.451800000003</v>
      </c>
      <c r="J31">
        <f t="shared" si="1"/>
        <v>574.77329999999995</v>
      </c>
    </row>
    <row r="32" spans="1:10" x14ac:dyDescent="0.25">
      <c r="A32" t="s">
        <v>5</v>
      </c>
      <c r="B32" t="s">
        <v>51</v>
      </c>
      <c r="C32" t="s">
        <v>9</v>
      </c>
      <c r="D32">
        <v>1.7447999999999999</v>
      </c>
      <c r="E32">
        <v>42.796700000000101</v>
      </c>
      <c r="H32" t="s">
        <v>39</v>
      </c>
      <c r="I32">
        <f t="shared" si="0"/>
        <v>7056.7025999999996</v>
      </c>
      <c r="J32">
        <f t="shared" si="1"/>
        <v>7204.8675000000003</v>
      </c>
    </row>
    <row r="33" spans="1:10" x14ac:dyDescent="0.25">
      <c r="A33" t="s">
        <v>5</v>
      </c>
      <c r="B33" t="s">
        <v>52</v>
      </c>
      <c r="C33" t="s">
        <v>9</v>
      </c>
      <c r="D33">
        <v>5.1518000000000104</v>
      </c>
      <c r="E33">
        <v>355.79649999999901</v>
      </c>
      <c r="H33" t="s">
        <v>43</v>
      </c>
      <c r="I33">
        <f t="shared" si="0"/>
        <v>59378.016399999899</v>
      </c>
      <c r="J33">
        <f t="shared" si="1"/>
        <v>7880.7908000000107</v>
      </c>
    </row>
    <row r="34" spans="1:10" x14ac:dyDescent="0.25">
      <c r="A34" t="s">
        <v>5</v>
      </c>
      <c r="B34" t="s">
        <v>54</v>
      </c>
      <c r="C34" t="s">
        <v>9</v>
      </c>
      <c r="D34">
        <v>0.89589999999999903</v>
      </c>
      <c r="E34">
        <v>50.159100000000002</v>
      </c>
      <c r="H34" t="s">
        <v>24</v>
      </c>
      <c r="I34">
        <f t="shared" si="0"/>
        <v>32597.066800000001</v>
      </c>
      <c r="J34">
        <f t="shared" si="1"/>
        <v>860.8827</v>
      </c>
    </row>
    <row r="35" spans="1:10" x14ac:dyDescent="0.25">
      <c r="A35" t="s">
        <v>5</v>
      </c>
      <c r="B35" t="s">
        <v>10</v>
      </c>
      <c r="C35" t="s">
        <v>12</v>
      </c>
      <c r="D35">
        <v>4014.5376999999999</v>
      </c>
      <c r="E35">
        <v>1482.7744</v>
      </c>
      <c r="H35" t="s">
        <v>14</v>
      </c>
      <c r="I35">
        <f t="shared" si="0"/>
        <v>28006.404600000002</v>
      </c>
      <c r="J35">
        <f t="shared" si="1"/>
        <v>13671.1351</v>
      </c>
    </row>
    <row r="36" spans="1:10" x14ac:dyDescent="0.25">
      <c r="A36" t="s">
        <v>5</v>
      </c>
      <c r="B36" t="s">
        <v>14</v>
      </c>
      <c r="C36" t="s">
        <v>12</v>
      </c>
      <c r="D36">
        <v>2691.0902999999998</v>
      </c>
      <c r="E36">
        <v>1592.4631999999999</v>
      </c>
      <c r="H36" t="s">
        <v>18</v>
      </c>
      <c r="I36">
        <f t="shared" si="0"/>
        <v>29568.417000000001</v>
      </c>
      <c r="J36">
        <f t="shared" si="1"/>
        <v>30048.236399999998</v>
      </c>
    </row>
    <row r="37" spans="1:10" x14ac:dyDescent="0.25">
      <c r="A37" t="s">
        <v>5</v>
      </c>
      <c r="B37" t="s">
        <v>15</v>
      </c>
      <c r="C37" t="s">
        <v>12</v>
      </c>
      <c r="D37">
        <v>4428.0924999999997</v>
      </c>
      <c r="E37">
        <v>825.63099999999997</v>
      </c>
      <c r="H37" t="s">
        <v>33</v>
      </c>
      <c r="I37">
        <f t="shared" si="0"/>
        <v>470.16869999999903</v>
      </c>
      <c r="J37">
        <f t="shared" si="1"/>
        <v>62886.8226</v>
      </c>
    </row>
    <row r="38" spans="1:10" x14ac:dyDescent="0.25">
      <c r="A38" t="s">
        <v>5</v>
      </c>
      <c r="B38" t="s">
        <v>16</v>
      </c>
      <c r="C38" t="s">
        <v>12</v>
      </c>
      <c r="D38">
        <v>94.385499999999993</v>
      </c>
      <c r="E38">
        <v>276.58690000000001</v>
      </c>
      <c r="H38" t="s">
        <v>36</v>
      </c>
      <c r="I38">
        <f t="shared" si="0"/>
        <v>10574.507100000021</v>
      </c>
      <c r="J38">
        <f t="shared" si="1"/>
        <v>30991.860999999997</v>
      </c>
    </row>
    <row r="39" spans="1:10" x14ac:dyDescent="0.25">
      <c r="A39" t="s">
        <v>5</v>
      </c>
      <c r="B39" t="s">
        <v>17</v>
      </c>
      <c r="C39" t="s">
        <v>12</v>
      </c>
      <c r="D39">
        <v>471.55189999999999</v>
      </c>
      <c r="E39">
        <v>397.64769999999999</v>
      </c>
      <c r="H39" t="s">
        <v>50</v>
      </c>
      <c r="I39">
        <f t="shared" si="0"/>
        <v>473.36559999999889</v>
      </c>
      <c r="J39">
        <f t="shared" si="1"/>
        <v>20188.433199999999</v>
      </c>
    </row>
    <row r="40" spans="1:10" x14ac:dyDescent="0.25">
      <c r="A40" t="s">
        <v>5</v>
      </c>
      <c r="B40" t="s">
        <v>18</v>
      </c>
      <c r="C40" t="s">
        <v>12</v>
      </c>
      <c r="D40">
        <v>1704.5114000000001</v>
      </c>
      <c r="E40">
        <v>1304.5693000000001</v>
      </c>
      <c r="H40" t="s">
        <v>41</v>
      </c>
      <c r="I40">
        <f t="shared" si="0"/>
        <v>4628.8621000000103</v>
      </c>
      <c r="J40">
        <f t="shared" si="1"/>
        <v>13632.719099999991</v>
      </c>
    </row>
    <row r="41" spans="1:10" x14ac:dyDescent="0.25">
      <c r="A41" t="s">
        <v>5</v>
      </c>
      <c r="B41" t="s">
        <v>19</v>
      </c>
      <c r="C41" t="s">
        <v>12</v>
      </c>
      <c r="D41">
        <v>44.377899999999997</v>
      </c>
      <c r="E41">
        <v>52.290199999999999</v>
      </c>
      <c r="H41" t="s">
        <v>42</v>
      </c>
      <c r="I41">
        <f t="shared" si="0"/>
        <v>1060.110299999998</v>
      </c>
      <c r="J41">
        <f t="shared" si="1"/>
        <v>11050.457100000021</v>
      </c>
    </row>
    <row r="42" spans="1:10" x14ac:dyDescent="0.25">
      <c r="A42" t="s">
        <v>5</v>
      </c>
      <c r="B42" t="s">
        <v>20</v>
      </c>
      <c r="C42" t="s">
        <v>12</v>
      </c>
      <c r="D42">
        <v>3.0905999999999998</v>
      </c>
      <c r="E42">
        <v>81.117599999999996</v>
      </c>
      <c r="H42" t="s">
        <v>20</v>
      </c>
      <c r="I42">
        <f t="shared" si="0"/>
        <v>93.958900000000099</v>
      </c>
      <c r="J42">
        <f t="shared" si="1"/>
        <v>2971.8057000000099</v>
      </c>
    </row>
    <row r="43" spans="1:10" x14ac:dyDescent="0.25">
      <c r="A43" t="s">
        <v>5</v>
      </c>
      <c r="B43" t="s">
        <v>21</v>
      </c>
      <c r="C43" t="s">
        <v>12</v>
      </c>
      <c r="D43">
        <v>3.423</v>
      </c>
      <c r="E43">
        <v>5.0143000000000004</v>
      </c>
      <c r="H43" t="s">
        <v>49</v>
      </c>
      <c r="I43">
        <f t="shared" si="0"/>
        <v>1457.6573000000001</v>
      </c>
      <c r="J43">
        <f t="shared" si="1"/>
        <v>6810.3411000000106</v>
      </c>
    </row>
    <row r="44" spans="1:10" x14ac:dyDescent="0.25">
      <c r="A44" t="s">
        <v>5</v>
      </c>
      <c r="B44" t="s">
        <v>22</v>
      </c>
      <c r="C44" t="s">
        <v>12</v>
      </c>
      <c r="D44">
        <v>625.29150000000004</v>
      </c>
      <c r="E44">
        <v>17.8355</v>
      </c>
      <c r="H44" t="s">
        <v>55</v>
      </c>
      <c r="I44">
        <f t="shared" si="0"/>
        <v>9146.441499999999</v>
      </c>
      <c r="J44">
        <f t="shared" si="1"/>
        <v>10778.7189</v>
      </c>
    </row>
    <row r="45" spans="1:10" x14ac:dyDescent="0.25">
      <c r="A45" t="s">
        <v>5</v>
      </c>
      <c r="B45" t="s">
        <v>23</v>
      </c>
      <c r="C45" t="s">
        <v>12</v>
      </c>
      <c r="D45">
        <v>11412.4946</v>
      </c>
      <c r="E45">
        <v>73.139200000000002</v>
      </c>
      <c r="H45" t="s">
        <v>53</v>
      </c>
      <c r="I45">
        <f t="shared" si="0"/>
        <v>65182.306399999907</v>
      </c>
      <c r="J45">
        <f t="shared" si="1"/>
        <v>7185.7386000000097</v>
      </c>
    </row>
    <row r="46" spans="1:10" x14ac:dyDescent="0.25">
      <c r="A46" t="s">
        <v>5</v>
      </c>
      <c r="B46" t="s">
        <v>24</v>
      </c>
      <c r="C46" t="s">
        <v>12</v>
      </c>
      <c r="D46">
        <v>315.12869999999998</v>
      </c>
      <c r="E46">
        <v>160.74870000000001</v>
      </c>
      <c r="H46" t="s">
        <v>38</v>
      </c>
      <c r="I46">
        <f t="shared" si="0"/>
        <v>9785.0846000000092</v>
      </c>
      <c r="J46">
        <f t="shared" si="1"/>
        <v>4852.0974000000106</v>
      </c>
    </row>
    <row r="47" spans="1:10" x14ac:dyDescent="0.25">
      <c r="A47" t="s">
        <v>5</v>
      </c>
      <c r="B47" t="s">
        <v>25</v>
      </c>
      <c r="C47" t="s">
        <v>12</v>
      </c>
      <c r="D47">
        <v>134.9932</v>
      </c>
      <c r="E47">
        <v>65.409000000000006</v>
      </c>
      <c r="H47" t="s">
        <v>40</v>
      </c>
      <c r="I47">
        <f>SUMIF(B$2:B$231,"="&amp;H47,D$2:D$231)</f>
        <v>4552.9386000000095</v>
      </c>
      <c r="J47">
        <f t="shared" si="1"/>
        <v>6820.0615000000198</v>
      </c>
    </row>
    <row r="48" spans="1:10" x14ac:dyDescent="0.25">
      <c r="A48" t="s">
        <v>5</v>
      </c>
      <c r="B48" t="s">
        <v>26</v>
      </c>
      <c r="C48" t="s">
        <v>12</v>
      </c>
      <c r="D48">
        <v>17174.758999999998</v>
      </c>
      <c r="E48">
        <v>690.83429999999998</v>
      </c>
    </row>
    <row r="49" spans="1:10" x14ac:dyDescent="0.25">
      <c r="A49" t="s">
        <v>5</v>
      </c>
      <c r="B49" t="s">
        <v>30</v>
      </c>
      <c r="C49" t="s">
        <v>12</v>
      </c>
      <c r="D49">
        <v>0.58460000000000001</v>
      </c>
      <c r="E49">
        <v>0.10920000000000001</v>
      </c>
      <c r="H49" s="1" t="s">
        <v>58</v>
      </c>
      <c r="I49" s="1">
        <f>SUM(I5:I47)</f>
        <v>918464.1865999999</v>
      </c>
      <c r="J49" s="1">
        <f>SUM(J5:J47)</f>
        <v>833429.84430000011</v>
      </c>
    </row>
    <row r="50" spans="1:10" x14ac:dyDescent="0.25">
      <c r="A50" t="s">
        <v>5</v>
      </c>
      <c r="B50" t="s">
        <v>31</v>
      </c>
      <c r="C50" t="s">
        <v>12</v>
      </c>
      <c r="D50">
        <v>219.05289999999999</v>
      </c>
      <c r="E50">
        <v>130.89240000000001</v>
      </c>
    </row>
    <row r="51" spans="1:10" x14ac:dyDescent="0.25">
      <c r="A51" t="s">
        <v>5</v>
      </c>
      <c r="B51" t="s">
        <v>32</v>
      </c>
      <c r="C51" t="s">
        <v>12</v>
      </c>
      <c r="D51">
        <v>205.78530000000001</v>
      </c>
      <c r="E51">
        <v>621.49740000000099</v>
      </c>
    </row>
    <row r="52" spans="1:10" x14ac:dyDescent="0.25">
      <c r="A52" t="s">
        <v>5</v>
      </c>
      <c r="B52" t="s">
        <v>33</v>
      </c>
      <c r="C52" t="s">
        <v>12</v>
      </c>
      <c r="D52">
        <v>98.790400000000005</v>
      </c>
      <c r="E52">
        <v>28756.190699999999</v>
      </c>
    </row>
    <row r="53" spans="1:10" x14ac:dyDescent="0.25">
      <c r="A53" t="s">
        <v>5</v>
      </c>
      <c r="B53" t="s">
        <v>34</v>
      </c>
      <c r="C53" t="s">
        <v>12</v>
      </c>
      <c r="D53">
        <v>817.54409999999996</v>
      </c>
      <c r="E53">
        <v>493.13929999999999</v>
      </c>
    </row>
    <row r="54" spans="1:10" x14ac:dyDescent="0.25">
      <c r="A54" t="s">
        <v>5</v>
      </c>
      <c r="B54" t="s">
        <v>35</v>
      </c>
      <c r="C54" t="s">
        <v>12</v>
      </c>
      <c r="D54">
        <v>453.14120000000003</v>
      </c>
      <c r="E54">
        <v>2551.4881999999998</v>
      </c>
    </row>
    <row r="55" spans="1:10" x14ac:dyDescent="0.25">
      <c r="A55" t="s">
        <v>5</v>
      </c>
      <c r="B55" t="s">
        <v>36</v>
      </c>
      <c r="C55" t="s">
        <v>12</v>
      </c>
      <c r="D55">
        <v>471.43759999999997</v>
      </c>
      <c r="E55">
        <v>3548.3431999999998</v>
      </c>
    </row>
    <row r="56" spans="1:10" x14ac:dyDescent="0.25">
      <c r="A56" t="s">
        <v>5</v>
      </c>
      <c r="B56" t="s">
        <v>37</v>
      </c>
      <c r="C56" t="s">
        <v>12</v>
      </c>
      <c r="D56">
        <v>26.758700000000001</v>
      </c>
      <c r="E56">
        <v>11.7644</v>
      </c>
    </row>
    <row r="57" spans="1:10" x14ac:dyDescent="0.25">
      <c r="A57" t="s">
        <v>5</v>
      </c>
      <c r="B57" t="s">
        <v>38</v>
      </c>
      <c r="C57" t="s">
        <v>12</v>
      </c>
      <c r="D57">
        <v>38.849800000000002</v>
      </c>
      <c r="E57">
        <v>81.717500000000001</v>
      </c>
    </row>
    <row r="58" spans="1:10" x14ac:dyDescent="0.25">
      <c r="A58" t="s">
        <v>5</v>
      </c>
      <c r="B58" t="s">
        <v>39</v>
      </c>
      <c r="C58" t="s">
        <v>12</v>
      </c>
      <c r="D58">
        <v>2808.8044</v>
      </c>
      <c r="E58">
        <v>2675.46</v>
      </c>
    </row>
    <row r="59" spans="1:10" x14ac:dyDescent="0.25">
      <c r="A59" t="s">
        <v>5</v>
      </c>
      <c r="B59" t="s">
        <v>40</v>
      </c>
      <c r="C59" t="s">
        <v>12</v>
      </c>
      <c r="D59">
        <v>115.8685</v>
      </c>
      <c r="E59">
        <v>434.0061</v>
      </c>
    </row>
    <row r="60" spans="1:10" x14ac:dyDescent="0.25">
      <c r="A60" t="s">
        <v>5</v>
      </c>
      <c r="B60" t="s">
        <v>41</v>
      </c>
      <c r="C60" t="s">
        <v>12</v>
      </c>
      <c r="D60">
        <v>184.05160000000001</v>
      </c>
      <c r="E60">
        <v>3629.0255000000002</v>
      </c>
    </row>
    <row r="61" spans="1:10" x14ac:dyDescent="0.25">
      <c r="A61" t="s">
        <v>5</v>
      </c>
      <c r="B61" t="s">
        <v>42</v>
      </c>
      <c r="C61" t="s">
        <v>12</v>
      </c>
      <c r="D61">
        <v>124.97490000000001</v>
      </c>
      <c r="E61">
        <v>3160.9537999999998</v>
      </c>
    </row>
    <row r="62" spans="1:10" x14ac:dyDescent="0.25">
      <c r="A62" t="s">
        <v>5</v>
      </c>
      <c r="B62" t="s">
        <v>43</v>
      </c>
      <c r="C62" t="s">
        <v>12</v>
      </c>
      <c r="D62">
        <v>689.89549999999997</v>
      </c>
      <c r="E62">
        <v>295.15379999999999</v>
      </c>
    </row>
    <row r="63" spans="1:10" x14ac:dyDescent="0.25">
      <c r="A63" t="s">
        <v>5</v>
      </c>
      <c r="B63" t="s">
        <v>44</v>
      </c>
      <c r="C63" t="s">
        <v>12</v>
      </c>
      <c r="D63">
        <v>1341.4009000000001</v>
      </c>
      <c r="E63">
        <v>1259.9639</v>
      </c>
    </row>
    <row r="64" spans="1:10" x14ac:dyDescent="0.25">
      <c r="A64" t="s">
        <v>5</v>
      </c>
      <c r="B64" t="s">
        <v>45</v>
      </c>
      <c r="C64" t="s">
        <v>12</v>
      </c>
      <c r="D64">
        <v>157.07759999999999</v>
      </c>
      <c r="E64">
        <v>3569.7512000000002</v>
      </c>
    </row>
    <row r="65" spans="1:5" x14ac:dyDescent="0.25">
      <c r="A65" t="s">
        <v>5</v>
      </c>
      <c r="B65" t="s">
        <v>46</v>
      </c>
      <c r="C65" t="s">
        <v>12</v>
      </c>
      <c r="D65">
        <v>298.81270000000001</v>
      </c>
      <c r="E65">
        <v>8537.4886000000006</v>
      </c>
    </row>
    <row r="66" spans="1:5" x14ac:dyDescent="0.25">
      <c r="A66" t="s">
        <v>5</v>
      </c>
      <c r="B66" t="s">
        <v>47</v>
      </c>
      <c r="C66" t="s">
        <v>12</v>
      </c>
      <c r="D66">
        <v>302.94279999999901</v>
      </c>
      <c r="E66">
        <v>25532.444800000001</v>
      </c>
    </row>
    <row r="67" spans="1:5" x14ac:dyDescent="0.25">
      <c r="A67" t="s">
        <v>5</v>
      </c>
      <c r="B67" t="s">
        <v>48</v>
      </c>
      <c r="C67" t="s">
        <v>12</v>
      </c>
      <c r="D67">
        <v>698.61980000000005</v>
      </c>
      <c r="E67">
        <v>5865.5317999999997</v>
      </c>
    </row>
    <row r="68" spans="1:5" x14ac:dyDescent="0.25">
      <c r="A68" t="s">
        <v>5</v>
      </c>
      <c r="B68" t="s">
        <v>49</v>
      </c>
      <c r="C68" t="s">
        <v>12</v>
      </c>
      <c r="D68">
        <v>17.5565</v>
      </c>
      <c r="E68">
        <v>1295.9612999999999</v>
      </c>
    </row>
    <row r="69" spans="1:5" x14ac:dyDescent="0.25">
      <c r="A69" t="s">
        <v>5</v>
      </c>
      <c r="B69" t="s">
        <v>50</v>
      </c>
      <c r="C69" t="s">
        <v>12</v>
      </c>
      <c r="D69">
        <v>129.1422</v>
      </c>
      <c r="E69">
        <v>5254.6360000000004</v>
      </c>
    </row>
    <row r="70" spans="1:5" x14ac:dyDescent="0.25">
      <c r="A70" t="s">
        <v>5</v>
      </c>
      <c r="B70" t="s">
        <v>51</v>
      </c>
      <c r="C70" t="s">
        <v>12</v>
      </c>
      <c r="D70">
        <v>49.116300000000102</v>
      </c>
      <c r="E70">
        <v>857.58709999999996</v>
      </c>
    </row>
    <row r="71" spans="1:5" x14ac:dyDescent="0.25">
      <c r="A71" t="s">
        <v>5</v>
      </c>
      <c r="B71" t="s">
        <v>52</v>
      </c>
      <c r="C71" t="s">
        <v>12</v>
      </c>
      <c r="D71">
        <v>493.39039999999898</v>
      </c>
      <c r="E71">
        <v>8447.2229000000098</v>
      </c>
    </row>
    <row r="72" spans="1:5" x14ac:dyDescent="0.25">
      <c r="A72" t="s">
        <v>5</v>
      </c>
      <c r="B72" t="s">
        <v>53</v>
      </c>
      <c r="C72" t="s">
        <v>12</v>
      </c>
      <c r="D72">
        <v>960.14290000000096</v>
      </c>
      <c r="E72">
        <v>403.87990000000002</v>
      </c>
    </row>
    <row r="73" spans="1:5" x14ac:dyDescent="0.25">
      <c r="A73" t="s">
        <v>5</v>
      </c>
      <c r="B73" t="s">
        <v>54</v>
      </c>
      <c r="C73" t="s">
        <v>12</v>
      </c>
      <c r="D73">
        <v>649.29059999999902</v>
      </c>
      <c r="E73">
        <v>7040.4423999999899</v>
      </c>
    </row>
    <row r="74" spans="1:5" x14ac:dyDescent="0.25">
      <c r="A74" t="s">
        <v>5</v>
      </c>
      <c r="B74" t="s">
        <v>55</v>
      </c>
      <c r="C74" t="s">
        <v>12</v>
      </c>
      <c r="D74">
        <v>103.5228</v>
      </c>
      <c r="E74">
        <v>217.02340000000001</v>
      </c>
    </row>
    <row r="75" spans="1:5" x14ac:dyDescent="0.25">
      <c r="A75" t="s">
        <v>5</v>
      </c>
      <c r="B75" t="s">
        <v>10</v>
      </c>
      <c r="C75" t="s">
        <v>13</v>
      </c>
      <c r="D75">
        <v>1048.4860000000001</v>
      </c>
      <c r="E75">
        <v>178.2671</v>
      </c>
    </row>
    <row r="76" spans="1:5" x14ac:dyDescent="0.25">
      <c r="A76" t="s">
        <v>5</v>
      </c>
      <c r="B76" t="s">
        <v>14</v>
      </c>
      <c r="C76" t="s">
        <v>13</v>
      </c>
      <c r="D76">
        <v>52.915799999999997</v>
      </c>
      <c r="E76">
        <v>652.98950000000002</v>
      </c>
    </row>
    <row r="77" spans="1:5" x14ac:dyDescent="0.25">
      <c r="A77" t="s">
        <v>5</v>
      </c>
      <c r="B77" t="s">
        <v>15</v>
      </c>
      <c r="C77" t="s">
        <v>13</v>
      </c>
      <c r="D77">
        <v>28.9985</v>
      </c>
      <c r="E77">
        <v>152.6378</v>
      </c>
    </row>
    <row r="78" spans="1:5" x14ac:dyDescent="0.25">
      <c r="A78" t="s">
        <v>5</v>
      </c>
      <c r="B78" t="s">
        <v>16</v>
      </c>
      <c r="C78" t="s">
        <v>13</v>
      </c>
      <c r="D78">
        <v>18.490200000000002</v>
      </c>
      <c r="E78">
        <v>80.224800000000002</v>
      </c>
    </row>
    <row r="79" spans="1:5" x14ac:dyDescent="0.25">
      <c r="A79" t="s">
        <v>5</v>
      </c>
      <c r="B79" t="s">
        <v>17</v>
      </c>
      <c r="C79" t="s">
        <v>13</v>
      </c>
      <c r="D79">
        <v>198.48679999999999</v>
      </c>
      <c r="E79">
        <v>205.45910000000001</v>
      </c>
    </row>
    <row r="80" spans="1:5" x14ac:dyDescent="0.25">
      <c r="A80" t="s">
        <v>5</v>
      </c>
      <c r="B80" t="s">
        <v>18</v>
      </c>
      <c r="C80" t="s">
        <v>13</v>
      </c>
      <c r="D80">
        <v>286.73700000000002</v>
      </c>
      <c r="E80">
        <v>246.37639999999999</v>
      </c>
    </row>
    <row r="81" spans="1:5" x14ac:dyDescent="0.25">
      <c r="A81" t="s">
        <v>5</v>
      </c>
      <c r="B81" t="s">
        <v>19</v>
      </c>
      <c r="C81" t="s">
        <v>13</v>
      </c>
      <c r="D81">
        <v>2.4299999999999999E-2</v>
      </c>
      <c r="E81">
        <v>3.61E-2</v>
      </c>
    </row>
    <row r="82" spans="1:5" x14ac:dyDescent="0.25">
      <c r="A82" t="s">
        <v>5</v>
      </c>
      <c r="B82" t="s">
        <v>20</v>
      </c>
      <c r="C82" t="s">
        <v>13</v>
      </c>
      <c r="D82">
        <v>0.1905</v>
      </c>
      <c r="E82">
        <v>5.8028000000000004</v>
      </c>
    </row>
    <row r="83" spans="1:5" x14ac:dyDescent="0.25">
      <c r="A83" t="s">
        <v>5</v>
      </c>
      <c r="B83" t="s">
        <v>21</v>
      </c>
      <c r="C83" t="s">
        <v>13</v>
      </c>
      <c r="D83">
        <v>345.63299999999998</v>
      </c>
      <c r="E83">
        <v>70.897199999999998</v>
      </c>
    </row>
    <row r="84" spans="1:5" x14ac:dyDescent="0.25">
      <c r="A84" t="s">
        <v>5</v>
      </c>
      <c r="B84" t="s">
        <v>22</v>
      </c>
      <c r="C84" t="s">
        <v>13</v>
      </c>
      <c r="D84">
        <v>1080.5944999999999</v>
      </c>
      <c r="E84">
        <v>12.251899999999999</v>
      </c>
    </row>
    <row r="85" spans="1:5" x14ac:dyDescent="0.25">
      <c r="A85" t="s">
        <v>5</v>
      </c>
      <c r="B85" t="s">
        <v>23</v>
      </c>
      <c r="C85" t="s">
        <v>13</v>
      </c>
      <c r="D85">
        <v>1231.6631</v>
      </c>
      <c r="E85">
        <v>89.2136</v>
      </c>
    </row>
    <row r="86" spans="1:5" x14ac:dyDescent="0.25">
      <c r="A86" t="s">
        <v>5</v>
      </c>
      <c r="B86" t="s">
        <v>24</v>
      </c>
      <c r="C86" t="s">
        <v>13</v>
      </c>
      <c r="D86">
        <v>101.1468</v>
      </c>
      <c r="E86">
        <v>13.677</v>
      </c>
    </row>
    <row r="87" spans="1:5" x14ac:dyDescent="0.25">
      <c r="A87" t="s">
        <v>5</v>
      </c>
      <c r="B87" t="s">
        <v>25</v>
      </c>
      <c r="C87" t="s">
        <v>13</v>
      </c>
      <c r="D87">
        <v>2.7008000000000001</v>
      </c>
      <c r="E87">
        <v>0.26019999999999999</v>
      </c>
    </row>
    <row r="88" spans="1:5" x14ac:dyDescent="0.25">
      <c r="A88" t="s">
        <v>5</v>
      </c>
      <c r="B88" t="s">
        <v>26</v>
      </c>
      <c r="C88" t="s">
        <v>13</v>
      </c>
      <c r="D88">
        <v>2.0999999999999999E-3</v>
      </c>
      <c r="E88">
        <v>1E-4</v>
      </c>
    </row>
    <row r="89" spans="1:5" x14ac:dyDescent="0.25">
      <c r="A89" t="s">
        <v>5</v>
      </c>
      <c r="B89" t="s">
        <v>29</v>
      </c>
      <c r="C89" t="s">
        <v>13</v>
      </c>
      <c r="D89">
        <v>10.281000000000001</v>
      </c>
      <c r="E89">
        <v>13.496</v>
      </c>
    </row>
    <row r="90" spans="1:5" x14ac:dyDescent="0.25">
      <c r="A90" t="s">
        <v>5</v>
      </c>
      <c r="B90" t="s">
        <v>30</v>
      </c>
      <c r="C90" t="s">
        <v>13</v>
      </c>
      <c r="D90">
        <v>43.418399999999998</v>
      </c>
      <c r="E90">
        <v>7.3947000000000003</v>
      </c>
    </row>
    <row r="91" spans="1:5" x14ac:dyDescent="0.25">
      <c r="A91" t="s">
        <v>5</v>
      </c>
      <c r="B91" t="s">
        <v>31</v>
      </c>
      <c r="C91" t="s">
        <v>13</v>
      </c>
      <c r="D91">
        <v>475.06599999999997</v>
      </c>
      <c r="E91">
        <v>193.33789999999999</v>
      </c>
    </row>
    <row r="92" spans="1:5" x14ac:dyDescent="0.25">
      <c r="A92" t="s">
        <v>5</v>
      </c>
      <c r="B92" t="s">
        <v>32</v>
      </c>
      <c r="C92" t="s">
        <v>13</v>
      </c>
      <c r="D92">
        <v>37.242600000000003</v>
      </c>
      <c r="E92">
        <v>120.852</v>
      </c>
    </row>
    <row r="93" spans="1:5" x14ac:dyDescent="0.25">
      <c r="A93" t="s">
        <v>5</v>
      </c>
      <c r="B93" t="s">
        <v>33</v>
      </c>
      <c r="C93" t="s">
        <v>13</v>
      </c>
      <c r="D93">
        <v>21.156600000000001</v>
      </c>
      <c r="E93">
        <v>3235.3539999999998</v>
      </c>
    </row>
    <row r="94" spans="1:5" x14ac:dyDescent="0.25">
      <c r="A94" t="s">
        <v>5</v>
      </c>
      <c r="B94" t="s">
        <v>34</v>
      </c>
      <c r="C94" t="s">
        <v>13</v>
      </c>
      <c r="D94">
        <v>2345.4623000000001</v>
      </c>
      <c r="E94">
        <v>680.22519999999997</v>
      </c>
    </row>
    <row r="95" spans="1:5" x14ac:dyDescent="0.25">
      <c r="A95" t="s">
        <v>5</v>
      </c>
      <c r="B95" t="s">
        <v>35</v>
      </c>
      <c r="C95" t="s">
        <v>13</v>
      </c>
      <c r="D95">
        <v>69.155100000000004</v>
      </c>
      <c r="E95">
        <v>289.83960000000002</v>
      </c>
    </row>
    <row r="96" spans="1:5" x14ac:dyDescent="0.25">
      <c r="A96" t="s">
        <v>5</v>
      </c>
      <c r="B96" t="s">
        <v>36</v>
      </c>
      <c r="C96" t="s">
        <v>13</v>
      </c>
      <c r="D96">
        <v>714.72270000000003</v>
      </c>
      <c r="E96">
        <v>724.68290000000002</v>
      </c>
    </row>
    <row r="97" spans="1:5" x14ac:dyDescent="0.25">
      <c r="A97" t="s">
        <v>5</v>
      </c>
      <c r="B97" t="s">
        <v>37</v>
      </c>
      <c r="C97" t="s">
        <v>13</v>
      </c>
      <c r="D97">
        <v>0.1885</v>
      </c>
      <c r="E97">
        <v>0.10440000000000001</v>
      </c>
    </row>
    <row r="98" spans="1:5" x14ac:dyDescent="0.25">
      <c r="A98" t="s">
        <v>5</v>
      </c>
      <c r="B98" t="s">
        <v>38</v>
      </c>
      <c r="C98" t="s">
        <v>13</v>
      </c>
      <c r="D98">
        <v>30.2315</v>
      </c>
      <c r="E98">
        <v>67.930800000000005</v>
      </c>
    </row>
    <row r="99" spans="1:5" x14ac:dyDescent="0.25">
      <c r="A99" t="s">
        <v>5</v>
      </c>
      <c r="B99" t="s">
        <v>39</v>
      </c>
      <c r="C99" t="s">
        <v>13</v>
      </c>
      <c r="D99">
        <v>53.294899999999998</v>
      </c>
      <c r="E99">
        <v>137.24100000000001</v>
      </c>
    </row>
    <row r="100" spans="1:5" x14ac:dyDescent="0.25">
      <c r="A100" t="s">
        <v>5</v>
      </c>
      <c r="B100" t="s">
        <v>40</v>
      </c>
      <c r="C100" t="s">
        <v>13</v>
      </c>
      <c r="D100">
        <v>9.5409000000000006</v>
      </c>
      <c r="E100">
        <v>10.0344</v>
      </c>
    </row>
    <row r="101" spans="1:5" x14ac:dyDescent="0.25">
      <c r="A101" t="s">
        <v>5</v>
      </c>
      <c r="B101" t="s">
        <v>41</v>
      </c>
      <c r="C101" t="s">
        <v>13</v>
      </c>
      <c r="D101">
        <v>147.30500000000001</v>
      </c>
      <c r="E101">
        <v>429.06229999999999</v>
      </c>
    </row>
    <row r="102" spans="1:5" x14ac:dyDescent="0.25">
      <c r="A102" t="s">
        <v>5</v>
      </c>
      <c r="B102" t="s">
        <v>42</v>
      </c>
      <c r="C102" t="s">
        <v>13</v>
      </c>
      <c r="D102">
        <v>31.952300000000001</v>
      </c>
      <c r="E102">
        <v>694.99130000000002</v>
      </c>
    </row>
    <row r="103" spans="1:5" x14ac:dyDescent="0.25">
      <c r="A103" t="s">
        <v>5</v>
      </c>
      <c r="B103" t="s">
        <v>43</v>
      </c>
      <c r="C103" t="s">
        <v>13</v>
      </c>
      <c r="D103">
        <v>241.30369999999999</v>
      </c>
      <c r="E103">
        <v>154.27449999999999</v>
      </c>
    </row>
    <row r="104" spans="1:5" x14ac:dyDescent="0.25">
      <c r="A104" t="s">
        <v>5</v>
      </c>
      <c r="B104" t="s">
        <v>44</v>
      </c>
      <c r="C104" t="s">
        <v>13</v>
      </c>
      <c r="D104">
        <v>344.37130000000002</v>
      </c>
      <c r="E104">
        <v>497.32279999999997</v>
      </c>
    </row>
    <row r="105" spans="1:5" x14ac:dyDescent="0.25">
      <c r="A105" t="s">
        <v>5</v>
      </c>
      <c r="B105" t="s">
        <v>45</v>
      </c>
      <c r="C105" t="s">
        <v>13</v>
      </c>
      <c r="D105">
        <v>51.230600000000003</v>
      </c>
      <c r="E105">
        <v>260.02910000000003</v>
      </c>
    </row>
    <row r="106" spans="1:5" x14ac:dyDescent="0.25">
      <c r="A106" t="s">
        <v>5</v>
      </c>
      <c r="B106" t="s">
        <v>46</v>
      </c>
      <c r="C106" t="s">
        <v>13</v>
      </c>
      <c r="D106">
        <v>88.229699999999994</v>
      </c>
      <c r="E106">
        <v>1610.3794</v>
      </c>
    </row>
    <row r="107" spans="1:5" x14ac:dyDescent="0.25">
      <c r="A107" t="s">
        <v>5</v>
      </c>
      <c r="B107" t="s">
        <v>47</v>
      </c>
      <c r="C107" t="s">
        <v>13</v>
      </c>
      <c r="D107">
        <v>34.455100000000002</v>
      </c>
      <c r="E107">
        <v>891.72540000000004</v>
      </c>
    </row>
    <row r="108" spans="1:5" x14ac:dyDescent="0.25">
      <c r="A108" t="s">
        <v>5</v>
      </c>
      <c r="B108" t="s">
        <v>48</v>
      </c>
      <c r="C108" t="s">
        <v>13</v>
      </c>
      <c r="D108">
        <v>185.21889999999999</v>
      </c>
      <c r="E108">
        <v>1213.8813</v>
      </c>
    </row>
    <row r="109" spans="1:5" x14ac:dyDescent="0.25">
      <c r="A109" t="s">
        <v>5</v>
      </c>
      <c r="B109" t="s">
        <v>49</v>
      </c>
      <c r="C109" t="s">
        <v>13</v>
      </c>
      <c r="D109">
        <v>0.37219999999999998</v>
      </c>
      <c r="E109">
        <v>147.00389999999999</v>
      </c>
    </row>
    <row r="110" spans="1:5" x14ac:dyDescent="0.25">
      <c r="A110" t="s">
        <v>5</v>
      </c>
      <c r="B110" t="s">
        <v>50</v>
      </c>
      <c r="C110" t="s">
        <v>13</v>
      </c>
      <c r="D110">
        <v>1.9474</v>
      </c>
      <c r="E110">
        <v>68.026700000000005</v>
      </c>
    </row>
    <row r="111" spans="1:5" x14ac:dyDescent="0.25">
      <c r="A111" t="s">
        <v>5</v>
      </c>
      <c r="B111" t="s">
        <v>51</v>
      </c>
      <c r="C111" t="s">
        <v>13</v>
      </c>
      <c r="D111">
        <v>18.8309</v>
      </c>
      <c r="E111">
        <v>128.6352</v>
      </c>
    </row>
    <row r="112" spans="1:5" x14ac:dyDescent="0.25">
      <c r="A112" t="s">
        <v>5</v>
      </c>
      <c r="B112" t="s">
        <v>52</v>
      </c>
      <c r="C112" t="s">
        <v>13</v>
      </c>
      <c r="D112">
        <v>84.085099999999997</v>
      </c>
      <c r="E112">
        <v>680.7953</v>
      </c>
    </row>
    <row r="113" spans="1:5" x14ac:dyDescent="0.25">
      <c r="A113" t="s">
        <v>5</v>
      </c>
      <c r="B113" t="s">
        <v>53</v>
      </c>
      <c r="C113" t="s">
        <v>13</v>
      </c>
      <c r="D113">
        <v>11.5219</v>
      </c>
      <c r="E113">
        <v>11.8078</v>
      </c>
    </row>
    <row r="114" spans="1:5" x14ac:dyDescent="0.25">
      <c r="A114" t="s">
        <v>5</v>
      </c>
      <c r="B114" t="s">
        <v>54</v>
      </c>
      <c r="C114" t="s">
        <v>13</v>
      </c>
      <c r="D114">
        <v>16.975000000000001</v>
      </c>
      <c r="E114">
        <v>445.8356</v>
      </c>
    </row>
    <row r="115" spans="1:5" x14ac:dyDescent="0.25">
      <c r="A115" t="s">
        <v>5</v>
      </c>
      <c r="B115" t="s">
        <v>55</v>
      </c>
      <c r="C115" t="s">
        <v>13</v>
      </c>
      <c r="D115">
        <v>0.15690000000000001</v>
      </c>
      <c r="E115">
        <v>4.2190000000000003</v>
      </c>
    </row>
    <row r="116" spans="1:5" x14ac:dyDescent="0.25">
      <c r="A116" t="s">
        <v>5</v>
      </c>
      <c r="B116" t="s">
        <v>27</v>
      </c>
      <c r="C116" t="s">
        <v>28</v>
      </c>
      <c r="D116">
        <v>32728.657500000001</v>
      </c>
      <c r="E116">
        <v>12962.8405</v>
      </c>
    </row>
    <row r="117" spans="1:5" x14ac:dyDescent="0.25">
      <c r="A117" t="s">
        <v>5</v>
      </c>
      <c r="B117" t="s">
        <v>29</v>
      </c>
      <c r="C117" t="s">
        <v>28</v>
      </c>
      <c r="D117">
        <v>28845.929899999999</v>
      </c>
      <c r="E117">
        <v>18596.1047</v>
      </c>
    </row>
    <row r="118" spans="1:5" x14ac:dyDescent="0.25">
      <c r="A118" t="s">
        <v>5</v>
      </c>
      <c r="B118" t="s">
        <v>30</v>
      </c>
      <c r="C118" t="s">
        <v>28</v>
      </c>
      <c r="D118">
        <v>15314.045700000001</v>
      </c>
      <c r="E118">
        <v>9839.2469000000001</v>
      </c>
    </row>
    <row r="119" spans="1:5" x14ac:dyDescent="0.25">
      <c r="A119" t="s">
        <v>5</v>
      </c>
      <c r="B119" t="s">
        <v>31</v>
      </c>
      <c r="C119" t="s">
        <v>28</v>
      </c>
      <c r="D119">
        <v>6382.3994000000002</v>
      </c>
      <c r="E119">
        <v>3620.8263999999999</v>
      </c>
    </row>
    <row r="120" spans="1:5" x14ac:dyDescent="0.25">
      <c r="A120" t="s">
        <v>5</v>
      </c>
      <c r="B120" t="s">
        <v>6</v>
      </c>
      <c r="C120" t="s">
        <v>8</v>
      </c>
      <c r="D120">
        <v>17.507999999999999</v>
      </c>
      <c r="E120">
        <v>11.847</v>
      </c>
    </row>
    <row r="121" spans="1:5" x14ac:dyDescent="0.25">
      <c r="A121" t="s">
        <v>5</v>
      </c>
      <c r="B121" t="s">
        <v>10</v>
      </c>
      <c r="C121" t="s">
        <v>8</v>
      </c>
      <c r="D121">
        <v>23425.004300000001</v>
      </c>
      <c r="E121">
        <v>4045.9310999999998</v>
      </c>
    </row>
    <row r="122" spans="1:5" x14ac:dyDescent="0.25">
      <c r="A122" t="s">
        <v>5</v>
      </c>
      <c r="B122" t="s">
        <v>14</v>
      </c>
      <c r="C122" t="s">
        <v>8</v>
      </c>
      <c r="D122">
        <v>1457.1356000000001</v>
      </c>
      <c r="E122">
        <v>332.6121</v>
      </c>
    </row>
    <row r="123" spans="1:5" x14ac:dyDescent="0.25">
      <c r="A123" t="s">
        <v>5</v>
      </c>
      <c r="B123" t="s">
        <v>15</v>
      </c>
      <c r="C123" t="s">
        <v>8</v>
      </c>
      <c r="D123">
        <v>4243.5024999999996</v>
      </c>
      <c r="E123">
        <v>1070.2442000000001</v>
      </c>
    </row>
    <row r="124" spans="1:5" x14ac:dyDescent="0.25">
      <c r="A124" t="s">
        <v>5</v>
      </c>
      <c r="B124" t="s">
        <v>16</v>
      </c>
      <c r="C124" t="s">
        <v>8</v>
      </c>
      <c r="D124">
        <v>11.641500000000001</v>
      </c>
      <c r="E124">
        <v>22.358599999999999</v>
      </c>
    </row>
    <row r="125" spans="1:5" x14ac:dyDescent="0.25">
      <c r="A125" t="s">
        <v>5</v>
      </c>
      <c r="B125" t="s">
        <v>17</v>
      </c>
      <c r="C125" t="s">
        <v>8</v>
      </c>
      <c r="D125">
        <v>1330.1491000000001</v>
      </c>
      <c r="E125">
        <v>644.63819999999896</v>
      </c>
    </row>
    <row r="126" spans="1:5" x14ac:dyDescent="0.25">
      <c r="A126" t="s">
        <v>5</v>
      </c>
      <c r="B126" t="s">
        <v>18</v>
      </c>
      <c r="C126" t="s">
        <v>8</v>
      </c>
      <c r="D126">
        <v>3243.6356999999998</v>
      </c>
      <c r="E126">
        <v>1213.0102999999999</v>
      </c>
    </row>
    <row r="127" spans="1:5" x14ac:dyDescent="0.25">
      <c r="A127" t="s">
        <v>5</v>
      </c>
      <c r="B127" t="s">
        <v>19</v>
      </c>
      <c r="C127" t="s">
        <v>8</v>
      </c>
      <c r="D127">
        <v>441.27069999999998</v>
      </c>
      <c r="E127">
        <v>292.67849999999999</v>
      </c>
    </row>
    <row r="128" spans="1:5" x14ac:dyDescent="0.25">
      <c r="A128" t="s">
        <v>5</v>
      </c>
      <c r="B128" t="s">
        <v>20</v>
      </c>
      <c r="C128" t="s">
        <v>8</v>
      </c>
      <c r="D128">
        <v>6.7000000000000002E-3</v>
      </c>
      <c r="E128">
        <v>4.0599999999999997E-2</v>
      </c>
    </row>
    <row r="129" spans="1:5" x14ac:dyDescent="0.25">
      <c r="A129" t="s">
        <v>5</v>
      </c>
      <c r="B129" t="s">
        <v>21</v>
      </c>
      <c r="C129" t="s">
        <v>8</v>
      </c>
      <c r="D129">
        <v>3.4706000000000001</v>
      </c>
      <c r="E129">
        <v>0.21609999999999999</v>
      </c>
    </row>
    <row r="130" spans="1:5" x14ac:dyDescent="0.25">
      <c r="A130" t="s">
        <v>5</v>
      </c>
      <c r="B130" t="s">
        <v>22</v>
      </c>
      <c r="C130" t="s">
        <v>8</v>
      </c>
      <c r="D130">
        <v>4071.1007</v>
      </c>
      <c r="E130">
        <v>131.33349999999999</v>
      </c>
    </row>
    <row r="131" spans="1:5" x14ac:dyDescent="0.25">
      <c r="A131" t="s">
        <v>5</v>
      </c>
      <c r="B131" t="s">
        <v>23</v>
      </c>
      <c r="C131" t="s">
        <v>8</v>
      </c>
      <c r="D131">
        <v>331.07299999999998</v>
      </c>
      <c r="E131">
        <v>7.6638000000000002</v>
      </c>
    </row>
    <row r="132" spans="1:5" x14ac:dyDescent="0.25">
      <c r="A132" t="s">
        <v>5</v>
      </c>
      <c r="B132" t="s">
        <v>24</v>
      </c>
      <c r="C132" t="s">
        <v>8</v>
      </c>
      <c r="D132">
        <v>367.32170000000002</v>
      </c>
      <c r="E132">
        <v>31.163</v>
      </c>
    </row>
    <row r="133" spans="1:5" x14ac:dyDescent="0.25">
      <c r="A133" t="s">
        <v>5</v>
      </c>
      <c r="B133" t="s">
        <v>25</v>
      </c>
      <c r="C133" t="s">
        <v>8</v>
      </c>
      <c r="D133">
        <v>165.7551</v>
      </c>
      <c r="E133">
        <v>69.149900000000002</v>
      </c>
    </row>
    <row r="134" spans="1:5" x14ac:dyDescent="0.25">
      <c r="A134" t="s">
        <v>5</v>
      </c>
      <c r="B134" t="s">
        <v>26</v>
      </c>
      <c r="C134" t="s">
        <v>8</v>
      </c>
      <c r="D134">
        <v>14244.6841</v>
      </c>
      <c r="E134">
        <v>361.76249999999999</v>
      </c>
    </row>
    <row r="135" spans="1:5" x14ac:dyDescent="0.25">
      <c r="A135" t="s">
        <v>5</v>
      </c>
      <c r="B135" t="s">
        <v>27</v>
      </c>
      <c r="C135" t="s">
        <v>8</v>
      </c>
      <c r="D135">
        <v>1.3184</v>
      </c>
      <c r="E135">
        <v>0.5958</v>
      </c>
    </row>
    <row r="136" spans="1:5" x14ac:dyDescent="0.25">
      <c r="A136" t="s">
        <v>5</v>
      </c>
      <c r="B136" t="s">
        <v>29</v>
      </c>
      <c r="C136" t="s">
        <v>8</v>
      </c>
      <c r="D136">
        <v>23.094799999999999</v>
      </c>
      <c r="E136">
        <v>16.3599</v>
      </c>
    </row>
    <row r="137" spans="1:5" x14ac:dyDescent="0.25">
      <c r="A137" t="s">
        <v>5</v>
      </c>
      <c r="B137" t="s">
        <v>30</v>
      </c>
      <c r="C137" t="s">
        <v>8</v>
      </c>
      <c r="D137">
        <v>1432.9155000000001</v>
      </c>
      <c r="E137">
        <v>702.73910000000001</v>
      </c>
    </row>
    <row r="138" spans="1:5" x14ac:dyDescent="0.25">
      <c r="A138" t="s">
        <v>5</v>
      </c>
      <c r="B138" t="s">
        <v>31</v>
      </c>
      <c r="C138" t="s">
        <v>8</v>
      </c>
      <c r="D138">
        <v>4183.8136999999997</v>
      </c>
      <c r="E138">
        <v>1721.0967000000001</v>
      </c>
    </row>
    <row r="139" spans="1:5" x14ac:dyDescent="0.25">
      <c r="A139" t="s">
        <v>5</v>
      </c>
      <c r="B139" t="s">
        <v>32</v>
      </c>
      <c r="C139" t="s">
        <v>8</v>
      </c>
      <c r="D139">
        <v>2223.6788999999999</v>
      </c>
      <c r="E139">
        <v>2105.451</v>
      </c>
    </row>
    <row r="140" spans="1:5" x14ac:dyDescent="0.25">
      <c r="A140" t="s">
        <v>5</v>
      </c>
      <c r="B140" t="s">
        <v>33</v>
      </c>
      <c r="C140" t="s">
        <v>8</v>
      </c>
      <c r="D140">
        <v>0.37319999999999998</v>
      </c>
      <c r="E140">
        <v>9.7543000000000006</v>
      </c>
    </row>
    <row r="141" spans="1:5" x14ac:dyDescent="0.25">
      <c r="A141" t="s">
        <v>5</v>
      </c>
      <c r="B141" t="s">
        <v>34</v>
      </c>
      <c r="C141" t="s">
        <v>8</v>
      </c>
      <c r="D141">
        <v>6792.3314</v>
      </c>
      <c r="E141">
        <v>2181.8993999999998</v>
      </c>
    </row>
    <row r="142" spans="1:5" x14ac:dyDescent="0.25">
      <c r="A142" t="s">
        <v>5</v>
      </c>
      <c r="B142" t="s">
        <v>35</v>
      </c>
      <c r="C142" t="s">
        <v>8</v>
      </c>
      <c r="D142">
        <v>676.30949999999996</v>
      </c>
      <c r="E142">
        <v>749.82879999999898</v>
      </c>
    </row>
    <row r="143" spans="1:5" x14ac:dyDescent="0.25">
      <c r="A143" t="s">
        <v>5</v>
      </c>
      <c r="B143" t="s">
        <v>36</v>
      </c>
      <c r="C143" t="s">
        <v>8</v>
      </c>
      <c r="D143">
        <v>1357.1148000000001</v>
      </c>
      <c r="E143">
        <v>1191.1069</v>
      </c>
    </row>
    <row r="144" spans="1:5" x14ac:dyDescent="0.25">
      <c r="A144" t="s">
        <v>5</v>
      </c>
      <c r="B144" t="s">
        <v>37</v>
      </c>
      <c r="C144" t="s">
        <v>8</v>
      </c>
      <c r="D144">
        <v>206.21549999999999</v>
      </c>
      <c r="E144">
        <v>61.442</v>
      </c>
    </row>
    <row r="145" spans="1:5" x14ac:dyDescent="0.25">
      <c r="A145" t="s">
        <v>5</v>
      </c>
      <c r="B145" t="s">
        <v>38</v>
      </c>
      <c r="C145" t="s">
        <v>8</v>
      </c>
      <c r="D145">
        <v>57.9371000000001</v>
      </c>
      <c r="E145">
        <v>12.521000000000001</v>
      </c>
    </row>
    <row r="146" spans="1:5" x14ac:dyDescent="0.25">
      <c r="A146" t="s">
        <v>5</v>
      </c>
      <c r="B146" t="s">
        <v>39</v>
      </c>
      <c r="C146" t="s">
        <v>8</v>
      </c>
      <c r="D146">
        <v>104.15770000000001</v>
      </c>
      <c r="E146">
        <v>38.668599999999998</v>
      </c>
    </row>
    <row r="147" spans="1:5" x14ac:dyDescent="0.25">
      <c r="A147" t="s">
        <v>5</v>
      </c>
      <c r="B147" t="s">
        <v>40</v>
      </c>
      <c r="C147" t="s">
        <v>8</v>
      </c>
      <c r="D147">
        <v>134.102</v>
      </c>
      <c r="E147">
        <v>143.67769999999999</v>
      </c>
    </row>
    <row r="148" spans="1:5" x14ac:dyDescent="0.25">
      <c r="A148" t="s">
        <v>5</v>
      </c>
      <c r="B148" t="s">
        <v>41</v>
      </c>
      <c r="C148" t="s">
        <v>8</v>
      </c>
      <c r="D148">
        <v>9.8579000000000008</v>
      </c>
      <c r="E148">
        <v>17.686599999999999</v>
      </c>
    </row>
    <row r="149" spans="1:5" x14ac:dyDescent="0.25">
      <c r="A149" t="s">
        <v>5</v>
      </c>
      <c r="B149" t="s">
        <v>42</v>
      </c>
      <c r="C149" t="s">
        <v>8</v>
      </c>
      <c r="D149">
        <v>14.193099999999999</v>
      </c>
      <c r="E149">
        <v>42.480200000000004</v>
      </c>
    </row>
    <row r="150" spans="1:5" x14ac:dyDescent="0.25">
      <c r="A150" t="s">
        <v>5</v>
      </c>
      <c r="B150" t="s">
        <v>43</v>
      </c>
      <c r="C150" t="s">
        <v>8</v>
      </c>
      <c r="D150">
        <v>185.1678</v>
      </c>
      <c r="E150">
        <v>90.329800000000105</v>
      </c>
    </row>
    <row r="151" spans="1:5" x14ac:dyDescent="0.25">
      <c r="A151" t="s">
        <v>5</v>
      </c>
      <c r="B151" t="s">
        <v>44</v>
      </c>
      <c r="C151" t="s">
        <v>8</v>
      </c>
      <c r="D151">
        <v>2156.3879000000002</v>
      </c>
      <c r="E151">
        <v>968.81619999999998</v>
      </c>
    </row>
    <row r="152" spans="1:5" x14ac:dyDescent="0.25">
      <c r="A152" t="s">
        <v>5</v>
      </c>
      <c r="B152" t="s">
        <v>45</v>
      </c>
      <c r="C152" t="s">
        <v>8</v>
      </c>
      <c r="D152">
        <v>347.87810000000002</v>
      </c>
      <c r="E152">
        <v>548.47630000000004</v>
      </c>
    </row>
    <row r="153" spans="1:5" x14ac:dyDescent="0.25">
      <c r="A153" t="s">
        <v>5</v>
      </c>
      <c r="B153" t="s">
        <v>46</v>
      </c>
      <c r="C153" t="s">
        <v>8</v>
      </c>
      <c r="D153">
        <v>187.3938</v>
      </c>
      <c r="E153">
        <v>1830.4131</v>
      </c>
    </row>
    <row r="154" spans="1:5" x14ac:dyDescent="0.25">
      <c r="A154" t="s">
        <v>5</v>
      </c>
      <c r="B154" t="s">
        <v>47</v>
      </c>
      <c r="C154" t="s">
        <v>8</v>
      </c>
      <c r="D154">
        <v>49.689900000000002</v>
      </c>
      <c r="E154">
        <v>163.7604</v>
      </c>
    </row>
    <row r="155" spans="1:5" x14ac:dyDescent="0.25">
      <c r="A155" t="s">
        <v>5</v>
      </c>
      <c r="B155" t="s">
        <v>48</v>
      </c>
      <c r="C155" t="s">
        <v>8</v>
      </c>
      <c r="D155">
        <v>244.68799999999999</v>
      </c>
      <c r="E155">
        <v>1432.7529999999999</v>
      </c>
    </row>
    <row r="156" spans="1:5" x14ac:dyDescent="0.25">
      <c r="A156" t="s">
        <v>5</v>
      </c>
      <c r="B156" t="s">
        <v>49</v>
      </c>
      <c r="C156" t="s">
        <v>8</v>
      </c>
      <c r="D156">
        <v>303.53300000000002</v>
      </c>
      <c r="E156">
        <v>359.8947</v>
      </c>
    </row>
    <row r="157" spans="1:5" x14ac:dyDescent="0.25">
      <c r="A157" t="s">
        <v>5</v>
      </c>
      <c r="B157" t="s">
        <v>50</v>
      </c>
      <c r="C157" t="s">
        <v>8</v>
      </c>
      <c r="D157">
        <v>2.5948000000000002</v>
      </c>
      <c r="E157">
        <v>62.588700000000102</v>
      </c>
    </row>
    <row r="158" spans="1:5" x14ac:dyDescent="0.25">
      <c r="A158" t="s">
        <v>5</v>
      </c>
      <c r="B158" t="s">
        <v>51</v>
      </c>
      <c r="C158" t="s">
        <v>8</v>
      </c>
      <c r="D158">
        <v>14.036099999999999</v>
      </c>
      <c r="E158">
        <v>46.966000000000001</v>
      </c>
    </row>
    <row r="159" spans="1:5" x14ac:dyDescent="0.25">
      <c r="A159" t="s">
        <v>5</v>
      </c>
      <c r="B159" t="s">
        <v>52</v>
      </c>
      <c r="C159" t="s">
        <v>8</v>
      </c>
      <c r="D159">
        <v>7.6330999999999998</v>
      </c>
      <c r="E159">
        <v>116.9924</v>
      </c>
    </row>
    <row r="160" spans="1:5" x14ac:dyDescent="0.25">
      <c r="A160" t="s">
        <v>5</v>
      </c>
      <c r="B160" t="s">
        <v>53</v>
      </c>
      <c r="C160" t="s">
        <v>8</v>
      </c>
      <c r="D160">
        <v>2336.9632999999999</v>
      </c>
      <c r="E160">
        <v>592.53269999999998</v>
      </c>
    </row>
    <row r="161" spans="1:5" x14ac:dyDescent="0.25">
      <c r="A161" t="s">
        <v>5</v>
      </c>
      <c r="B161" t="s">
        <v>54</v>
      </c>
      <c r="C161" t="s">
        <v>8</v>
      </c>
      <c r="D161">
        <v>766.38829999999996</v>
      </c>
      <c r="E161">
        <v>1493.1103000000001</v>
      </c>
    </row>
    <row r="162" spans="1:5" x14ac:dyDescent="0.25">
      <c r="A162" t="s">
        <v>5</v>
      </c>
      <c r="B162" t="s">
        <v>55</v>
      </c>
      <c r="C162" t="s">
        <v>8</v>
      </c>
      <c r="D162">
        <v>8.4624000000000006</v>
      </c>
      <c r="E162">
        <v>14.0762</v>
      </c>
    </row>
    <row r="163" spans="1:5" x14ac:dyDescent="0.25">
      <c r="C163" s="1" t="s">
        <v>58</v>
      </c>
      <c r="D163" s="1">
        <f>SUM(D1:D161)</f>
        <v>224718.02040000004</v>
      </c>
      <c r="E163" s="1">
        <f>SUM(E1:E161)</f>
        <v>222183.58020000005</v>
      </c>
    </row>
    <row r="164" spans="1:5" x14ac:dyDescent="0.25">
      <c r="A164" t="s">
        <v>5</v>
      </c>
      <c r="B164" t="s">
        <v>6</v>
      </c>
      <c r="C164" t="s">
        <v>7</v>
      </c>
      <c r="D164">
        <v>2423.7213000000002</v>
      </c>
      <c r="E164">
        <v>2362.8344000000002</v>
      </c>
    </row>
    <row r="165" spans="1:5" x14ac:dyDescent="0.25">
      <c r="A165" t="s">
        <v>5</v>
      </c>
      <c r="B165" t="s">
        <v>10</v>
      </c>
      <c r="C165" t="s">
        <v>7</v>
      </c>
      <c r="D165">
        <v>117327.23910000001</v>
      </c>
      <c r="E165">
        <v>14268.9218</v>
      </c>
    </row>
    <row r="166" spans="1:5" x14ac:dyDescent="0.25">
      <c r="A166" t="s">
        <v>5</v>
      </c>
      <c r="B166" t="s">
        <v>14</v>
      </c>
      <c r="C166" t="s">
        <v>7</v>
      </c>
      <c r="D166">
        <v>14633.3817</v>
      </c>
      <c r="E166">
        <v>9258.0478999999996</v>
      </c>
    </row>
    <row r="167" spans="1:5" x14ac:dyDescent="0.25">
      <c r="A167" t="s">
        <v>5</v>
      </c>
      <c r="B167" t="s">
        <v>15</v>
      </c>
      <c r="C167" t="s">
        <v>7</v>
      </c>
      <c r="D167">
        <v>7464.7277000000104</v>
      </c>
      <c r="E167">
        <v>2926.0347999999999</v>
      </c>
    </row>
    <row r="168" spans="1:5" x14ac:dyDescent="0.25">
      <c r="A168" t="s">
        <v>5</v>
      </c>
      <c r="B168" t="s">
        <v>16</v>
      </c>
      <c r="C168" t="s">
        <v>7</v>
      </c>
      <c r="D168">
        <v>6079.0319</v>
      </c>
      <c r="E168">
        <v>18973.169600000001</v>
      </c>
    </row>
    <row r="169" spans="1:5" x14ac:dyDescent="0.25">
      <c r="A169" t="s">
        <v>5</v>
      </c>
      <c r="B169" t="s">
        <v>17</v>
      </c>
      <c r="C169" t="s">
        <v>7</v>
      </c>
      <c r="D169">
        <v>8238.64030000001</v>
      </c>
      <c r="E169">
        <v>9858.0258000000103</v>
      </c>
    </row>
    <row r="170" spans="1:5" x14ac:dyDescent="0.25">
      <c r="A170" t="s">
        <v>5</v>
      </c>
      <c r="B170" t="s">
        <v>18</v>
      </c>
      <c r="C170" t="s">
        <v>7</v>
      </c>
      <c r="D170">
        <v>24313.8325</v>
      </c>
      <c r="E170">
        <v>27238.6188</v>
      </c>
    </row>
    <row r="171" spans="1:5" x14ac:dyDescent="0.25">
      <c r="A171" t="s">
        <v>5</v>
      </c>
      <c r="B171" t="s">
        <v>19</v>
      </c>
      <c r="C171" t="s">
        <v>7</v>
      </c>
      <c r="D171">
        <v>5660.8487000000196</v>
      </c>
      <c r="E171">
        <v>8245.4241000000093</v>
      </c>
    </row>
    <row r="172" spans="1:5" x14ac:dyDescent="0.25">
      <c r="A172" t="s">
        <v>5</v>
      </c>
      <c r="B172" t="s">
        <v>20</v>
      </c>
      <c r="C172" t="s">
        <v>7</v>
      </c>
      <c r="D172">
        <v>90.498900000000106</v>
      </c>
      <c r="E172">
        <v>2840.07440000001</v>
      </c>
    </row>
    <row r="173" spans="1:5" x14ac:dyDescent="0.25">
      <c r="A173" t="s">
        <v>5</v>
      </c>
      <c r="B173" t="s">
        <v>21</v>
      </c>
      <c r="C173" t="s">
        <v>7</v>
      </c>
      <c r="D173">
        <v>5618.2687000000096</v>
      </c>
      <c r="E173">
        <v>572.95389999999895</v>
      </c>
    </row>
    <row r="174" spans="1:5" x14ac:dyDescent="0.25">
      <c r="A174" t="s">
        <v>5</v>
      </c>
      <c r="B174" t="s">
        <v>22</v>
      </c>
      <c r="C174" t="s">
        <v>7</v>
      </c>
      <c r="D174">
        <v>28282.465100000001</v>
      </c>
      <c r="E174">
        <v>413.35239999999999</v>
      </c>
    </row>
    <row r="175" spans="1:5" x14ac:dyDescent="0.25">
      <c r="A175" t="s">
        <v>5</v>
      </c>
      <c r="B175" t="s">
        <v>23</v>
      </c>
      <c r="C175" t="s">
        <v>7</v>
      </c>
      <c r="D175">
        <v>65687.334499999997</v>
      </c>
      <c r="E175">
        <v>601.29509999999902</v>
      </c>
    </row>
    <row r="176" spans="1:5" x14ac:dyDescent="0.25">
      <c r="A176" t="s">
        <v>5</v>
      </c>
      <c r="B176" t="s">
        <v>24</v>
      </c>
      <c r="C176" t="s">
        <v>7</v>
      </c>
      <c r="D176">
        <v>29003.7961</v>
      </c>
      <c r="E176">
        <v>644.90710000000001</v>
      </c>
    </row>
    <row r="177" spans="1:5" x14ac:dyDescent="0.25">
      <c r="A177" t="s">
        <v>5</v>
      </c>
      <c r="B177" t="s">
        <v>25</v>
      </c>
      <c r="C177" t="s">
        <v>7</v>
      </c>
      <c r="D177">
        <v>995.16869999999994</v>
      </c>
      <c r="E177">
        <v>139.61590000000001</v>
      </c>
    </row>
    <row r="178" spans="1:5" x14ac:dyDescent="0.25">
      <c r="A178" t="s">
        <v>5</v>
      </c>
      <c r="B178" t="s">
        <v>26</v>
      </c>
      <c r="C178" t="s">
        <v>7</v>
      </c>
      <c r="D178">
        <v>8275.9789999999994</v>
      </c>
      <c r="E178">
        <v>238.87880000000001</v>
      </c>
    </row>
    <row r="179" spans="1:5" x14ac:dyDescent="0.25">
      <c r="A179" t="s">
        <v>5</v>
      </c>
      <c r="B179" t="s">
        <v>27</v>
      </c>
      <c r="C179" t="s">
        <v>7</v>
      </c>
      <c r="D179">
        <v>21.0016</v>
      </c>
      <c r="E179">
        <v>9.5070999999999994</v>
      </c>
    </row>
    <row r="180" spans="1:5" x14ac:dyDescent="0.25">
      <c r="A180" t="s">
        <v>5</v>
      </c>
      <c r="B180" t="s">
        <v>29</v>
      </c>
      <c r="C180" t="s">
        <v>7</v>
      </c>
      <c r="D180">
        <v>17703.134099999999</v>
      </c>
      <c r="E180">
        <v>13900.4022</v>
      </c>
    </row>
    <row r="181" spans="1:5" x14ac:dyDescent="0.25">
      <c r="A181" t="s">
        <v>5</v>
      </c>
      <c r="B181" t="s">
        <v>30</v>
      </c>
      <c r="C181" t="s">
        <v>7</v>
      </c>
      <c r="D181">
        <v>6782.6386000000202</v>
      </c>
      <c r="E181">
        <v>4677.4644000000098</v>
      </c>
    </row>
    <row r="182" spans="1:5" x14ac:dyDescent="0.25">
      <c r="A182" t="s">
        <v>5</v>
      </c>
      <c r="B182" t="s">
        <v>31</v>
      </c>
      <c r="C182" t="s">
        <v>7</v>
      </c>
      <c r="D182">
        <v>12867.9154</v>
      </c>
      <c r="E182">
        <v>4783.4541000000099</v>
      </c>
    </row>
    <row r="183" spans="1:5" x14ac:dyDescent="0.25">
      <c r="A183" t="s">
        <v>5</v>
      </c>
      <c r="B183" t="s">
        <v>32</v>
      </c>
      <c r="C183" t="s">
        <v>7</v>
      </c>
      <c r="D183">
        <v>8919.4521000000004</v>
      </c>
      <c r="E183">
        <v>12908.2628</v>
      </c>
    </row>
    <row r="184" spans="1:5" x14ac:dyDescent="0.25">
      <c r="A184" t="s">
        <v>5</v>
      </c>
      <c r="B184" t="s">
        <v>33</v>
      </c>
      <c r="C184" t="s">
        <v>7</v>
      </c>
      <c r="D184">
        <v>344.89229999999901</v>
      </c>
      <c r="E184">
        <v>29616.810099999999</v>
      </c>
    </row>
    <row r="185" spans="1:5" x14ac:dyDescent="0.25">
      <c r="A185" t="s">
        <v>5</v>
      </c>
      <c r="B185" t="s">
        <v>34</v>
      </c>
      <c r="C185" t="s">
        <v>7</v>
      </c>
      <c r="D185">
        <v>12347.968800000001</v>
      </c>
      <c r="E185">
        <v>4733.24370000001</v>
      </c>
    </row>
    <row r="186" spans="1:5" x14ac:dyDescent="0.25">
      <c r="A186" t="s">
        <v>5</v>
      </c>
      <c r="B186" t="s">
        <v>35</v>
      </c>
      <c r="C186" t="s">
        <v>7</v>
      </c>
      <c r="D186">
        <v>8328.1457999999893</v>
      </c>
      <c r="E186">
        <v>23232.946899999999</v>
      </c>
    </row>
    <row r="187" spans="1:5" x14ac:dyDescent="0.25">
      <c r="A187" t="s">
        <v>5</v>
      </c>
      <c r="B187" t="s">
        <v>36</v>
      </c>
      <c r="C187" t="s">
        <v>7</v>
      </c>
      <c r="D187">
        <v>8015.7361000000201</v>
      </c>
      <c r="E187">
        <v>25250.385900000001</v>
      </c>
    </row>
    <row r="188" spans="1:5" x14ac:dyDescent="0.25">
      <c r="A188" t="s">
        <v>5</v>
      </c>
      <c r="B188" t="s">
        <v>37</v>
      </c>
      <c r="C188" t="s">
        <v>7</v>
      </c>
      <c r="D188">
        <v>1645.0709999999999</v>
      </c>
      <c r="E188">
        <v>126.2826</v>
      </c>
    </row>
    <row r="189" spans="1:5" x14ac:dyDescent="0.25">
      <c r="A189" t="s">
        <v>5</v>
      </c>
      <c r="B189" t="s">
        <v>38</v>
      </c>
      <c r="C189" t="s">
        <v>7</v>
      </c>
      <c r="D189">
        <v>9657.4616000000096</v>
      </c>
      <c r="E189">
        <v>4687.1324000000104</v>
      </c>
    </row>
    <row r="190" spans="1:5" x14ac:dyDescent="0.25">
      <c r="A190" t="s">
        <v>5</v>
      </c>
      <c r="B190" t="s">
        <v>39</v>
      </c>
      <c r="C190" t="s">
        <v>7</v>
      </c>
      <c r="D190">
        <v>4090.3533000000002</v>
      </c>
      <c r="E190">
        <v>4353.4291000000003</v>
      </c>
    </row>
    <row r="191" spans="1:5" x14ac:dyDescent="0.25">
      <c r="A191" t="s">
        <v>5</v>
      </c>
      <c r="B191" t="s">
        <v>40</v>
      </c>
      <c r="C191" t="s">
        <v>7</v>
      </c>
      <c r="D191">
        <v>4290.7957000000097</v>
      </c>
      <c r="E191">
        <v>6220.0403000000197</v>
      </c>
    </row>
    <row r="192" spans="1:5" x14ac:dyDescent="0.25">
      <c r="A192" t="s">
        <v>5</v>
      </c>
      <c r="B192" t="s">
        <v>41</v>
      </c>
      <c r="C192" t="s">
        <v>7</v>
      </c>
      <c r="D192">
        <v>4278.6139000000103</v>
      </c>
      <c r="E192">
        <v>9432.1111999999903</v>
      </c>
    </row>
    <row r="193" spans="1:5" x14ac:dyDescent="0.25">
      <c r="A193" t="s">
        <v>5</v>
      </c>
      <c r="B193" t="s">
        <v>42</v>
      </c>
      <c r="C193" t="s">
        <v>7</v>
      </c>
      <c r="D193">
        <v>885.13639999999805</v>
      </c>
      <c r="E193">
        <v>7064.1472000000203</v>
      </c>
    </row>
    <row r="194" spans="1:5" x14ac:dyDescent="0.25">
      <c r="A194" t="s">
        <v>5</v>
      </c>
      <c r="B194" t="s">
        <v>43</v>
      </c>
      <c r="C194" t="s">
        <v>7</v>
      </c>
      <c r="D194">
        <v>56890.3512999999</v>
      </c>
      <c r="E194">
        <v>7058.6440000000102</v>
      </c>
    </row>
    <row r="195" spans="1:5" x14ac:dyDescent="0.25">
      <c r="A195" t="s">
        <v>5</v>
      </c>
      <c r="B195" t="s">
        <v>44</v>
      </c>
      <c r="C195" t="s">
        <v>7</v>
      </c>
      <c r="D195">
        <v>22239.4048</v>
      </c>
      <c r="E195">
        <v>33118.6302</v>
      </c>
    </row>
    <row r="196" spans="1:5" x14ac:dyDescent="0.25">
      <c r="A196" t="s">
        <v>5</v>
      </c>
      <c r="B196" t="s">
        <v>45</v>
      </c>
      <c r="C196" t="s">
        <v>7</v>
      </c>
      <c r="D196">
        <v>10007.449199999999</v>
      </c>
      <c r="E196">
        <v>26165.016500000002</v>
      </c>
    </row>
    <row r="197" spans="1:5" x14ac:dyDescent="0.25">
      <c r="A197" t="s">
        <v>5</v>
      </c>
      <c r="B197" t="s">
        <v>46</v>
      </c>
      <c r="C197" t="s">
        <v>7</v>
      </c>
      <c r="D197">
        <v>7518.68300000003</v>
      </c>
      <c r="E197">
        <v>76682.100400000098</v>
      </c>
    </row>
    <row r="198" spans="1:5" x14ac:dyDescent="0.25">
      <c r="A198" t="s">
        <v>5</v>
      </c>
      <c r="B198" t="s">
        <v>47</v>
      </c>
      <c r="C198" t="s">
        <v>7</v>
      </c>
      <c r="D198">
        <v>3329.3362000000102</v>
      </c>
      <c r="E198">
        <v>47799.448600000003</v>
      </c>
    </row>
    <row r="199" spans="1:5" x14ac:dyDescent="0.25">
      <c r="A199" t="s">
        <v>5</v>
      </c>
      <c r="B199" t="s">
        <v>48</v>
      </c>
      <c r="C199" t="s">
        <v>7</v>
      </c>
      <c r="D199">
        <v>5912.2925000000096</v>
      </c>
      <c r="E199">
        <v>41482.448499999999</v>
      </c>
    </row>
    <row r="200" spans="1:5" x14ac:dyDescent="0.25">
      <c r="A200" t="s">
        <v>5</v>
      </c>
      <c r="B200" t="s">
        <v>49</v>
      </c>
      <c r="C200" t="s">
        <v>7</v>
      </c>
      <c r="D200">
        <v>1133.5253</v>
      </c>
      <c r="E200">
        <v>4227.1543000000102</v>
      </c>
    </row>
    <row r="201" spans="1:5" x14ac:dyDescent="0.25">
      <c r="A201" t="s">
        <v>5</v>
      </c>
      <c r="B201" t="s">
        <v>50</v>
      </c>
      <c r="C201" t="s">
        <v>7</v>
      </c>
      <c r="D201">
        <v>318.846599999999</v>
      </c>
      <c r="E201">
        <v>12566.808000000001</v>
      </c>
    </row>
    <row r="202" spans="1:5" x14ac:dyDescent="0.25">
      <c r="A202" t="s">
        <v>5</v>
      </c>
      <c r="B202" t="s">
        <v>51</v>
      </c>
      <c r="C202" t="s">
        <v>7</v>
      </c>
      <c r="D202">
        <v>1384.3143</v>
      </c>
      <c r="E202">
        <v>6609.7638000000097</v>
      </c>
    </row>
    <row r="203" spans="1:5" x14ac:dyDescent="0.25">
      <c r="A203" t="s">
        <v>5</v>
      </c>
      <c r="B203" t="s">
        <v>52</v>
      </c>
      <c r="C203" t="s">
        <v>7</v>
      </c>
      <c r="D203">
        <v>5684.6317000000099</v>
      </c>
      <c r="E203">
        <v>22331.0357</v>
      </c>
    </row>
    <row r="204" spans="1:5" x14ac:dyDescent="0.25">
      <c r="A204" t="s">
        <v>5</v>
      </c>
      <c r="B204" t="s">
        <v>53</v>
      </c>
      <c r="C204" t="s">
        <v>7</v>
      </c>
      <c r="D204">
        <v>61285.220999999903</v>
      </c>
      <c r="E204">
        <v>6039.53190000001</v>
      </c>
    </row>
    <row r="205" spans="1:5" x14ac:dyDescent="0.25">
      <c r="A205" t="s">
        <v>5</v>
      </c>
      <c r="B205" t="s">
        <v>54</v>
      </c>
      <c r="C205" t="s">
        <v>7</v>
      </c>
      <c r="D205">
        <v>17572.038799999998</v>
      </c>
      <c r="E205">
        <v>58449.838499999998</v>
      </c>
    </row>
    <row r="206" spans="1:5" x14ac:dyDescent="0.25">
      <c r="A206" t="s">
        <v>5</v>
      </c>
      <c r="B206" t="s">
        <v>55</v>
      </c>
      <c r="C206" t="s">
        <v>7</v>
      </c>
      <c r="D206">
        <v>9034.2993999999999</v>
      </c>
      <c r="E206">
        <v>10543.400299999999</v>
      </c>
    </row>
    <row r="207" spans="1:5" x14ac:dyDescent="0.25">
      <c r="A207" t="s">
        <v>5</v>
      </c>
      <c r="B207" t="s">
        <v>10</v>
      </c>
      <c r="C207" t="s">
        <v>11</v>
      </c>
      <c r="D207">
        <v>26095.496599999999</v>
      </c>
      <c r="E207">
        <v>3884.7867000000001</v>
      </c>
    </row>
    <row r="208" spans="1:5" x14ac:dyDescent="0.25">
      <c r="A208" t="s">
        <v>5</v>
      </c>
      <c r="B208" t="s">
        <v>14</v>
      </c>
      <c r="C208" t="s">
        <v>11</v>
      </c>
      <c r="D208">
        <v>9170.2728000000006</v>
      </c>
      <c r="E208">
        <v>1812.3919000000001</v>
      </c>
    </row>
    <row r="209" spans="1:5" x14ac:dyDescent="0.25">
      <c r="A209" t="s">
        <v>5</v>
      </c>
      <c r="B209" t="s">
        <v>15</v>
      </c>
      <c r="C209" t="s">
        <v>11</v>
      </c>
      <c r="D209">
        <v>929.8066</v>
      </c>
      <c r="E209">
        <v>70.247</v>
      </c>
    </row>
    <row r="210" spans="1:5" x14ac:dyDescent="0.25">
      <c r="A210" t="s">
        <v>5</v>
      </c>
      <c r="B210" t="s">
        <v>17</v>
      </c>
      <c r="C210" t="s">
        <v>11</v>
      </c>
      <c r="D210">
        <v>13.914999999999999</v>
      </c>
      <c r="E210">
        <v>11.59</v>
      </c>
    </row>
    <row r="211" spans="1:5" x14ac:dyDescent="0.25">
      <c r="A211" t="s">
        <v>5</v>
      </c>
      <c r="B211" t="s">
        <v>18</v>
      </c>
      <c r="C211" t="s">
        <v>11</v>
      </c>
      <c r="D211">
        <v>15.9693</v>
      </c>
      <c r="E211">
        <v>9.6542999999999992</v>
      </c>
    </row>
    <row r="212" spans="1:5" x14ac:dyDescent="0.25">
      <c r="A212" t="s">
        <v>5</v>
      </c>
      <c r="B212" t="s">
        <v>19</v>
      </c>
      <c r="C212" t="s">
        <v>11</v>
      </c>
      <c r="D212">
        <v>824.7527</v>
      </c>
      <c r="E212">
        <v>508.63780000000003</v>
      </c>
    </row>
    <row r="213" spans="1:5" x14ac:dyDescent="0.25">
      <c r="A213" t="s">
        <v>5</v>
      </c>
      <c r="B213" t="s">
        <v>23</v>
      </c>
      <c r="C213" t="s">
        <v>11</v>
      </c>
      <c r="D213">
        <v>11755.754000000001</v>
      </c>
      <c r="E213">
        <v>32.729900000000001</v>
      </c>
    </row>
    <row r="214" spans="1:5" x14ac:dyDescent="0.25">
      <c r="A214" t="s">
        <v>5</v>
      </c>
      <c r="B214" t="s">
        <v>24</v>
      </c>
      <c r="C214" t="s">
        <v>11</v>
      </c>
      <c r="D214">
        <v>2808.6945000000001</v>
      </c>
      <c r="E214">
        <v>8.1883999999999997</v>
      </c>
    </row>
    <row r="215" spans="1:5" x14ac:dyDescent="0.25">
      <c r="A215" t="s">
        <v>5</v>
      </c>
      <c r="B215" t="s">
        <v>25</v>
      </c>
      <c r="C215" t="s">
        <v>11</v>
      </c>
      <c r="D215">
        <v>64.293800000000005</v>
      </c>
      <c r="E215">
        <v>9.3308999999999997</v>
      </c>
    </row>
    <row r="216" spans="1:5" x14ac:dyDescent="0.25">
      <c r="A216" t="s">
        <v>5</v>
      </c>
      <c r="B216" t="s">
        <v>26</v>
      </c>
      <c r="C216" t="s">
        <v>11</v>
      </c>
      <c r="D216">
        <v>1882.9190000000001</v>
      </c>
      <c r="E216">
        <v>59.001199999999997</v>
      </c>
    </row>
    <row r="217" spans="1:5" x14ac:dyDescent="0.25">
      <c r="A217" t="s">
        <v>5</v>
      </c>
      <c r="B217" t="s">
        <v>27</v>
      </c>
      <c r="C217" t="s">
        <v>11</v>
      </c>
      <c r="D217">
        <v>4.0892999999999997</v>
      </c>
      <c r="E217">
        <v>1.8487</v>
      </c>
    </row>
    <row r="218" spans="1:5" x14ac:dyDescent="0.25">
      <c r="A218" t="s">
        <v>5</v>
      </c>
      <c r="B218" t="s">
        <v>31</v>
      </c>
      <c r="C218" t="s">
        <v>11</v>
      </c>
      <c r="D218">
        <v>10502.723599999999</v>
      </c>
      <c r="E218">
        <v>1221.9199000000001</v>
      </c>
    </row>
    <row r="219" spans="1:5" x14ac:dyDescent="0.25">
      <c r="A219" t="s">
        <v>5</v>
      </c>
      <c r="B219" t="s">
        <v>32</v>
      </c>
      <c r="C219" t="s">
        <v>11</v>
      </c>
      <c r="D219">
        <v>243.023</v>
      </c>
      <c r="E219">
        <v>258.24799999999999</v>
      </c>
    </row>
    <row r="220" spans="1:5" x14ac:dyDescent="0.25">
      <c r="A220" t="s">
        <v>5</v>
      </c>
      <c r="B220" t="s">
        <v>33</v>
      </c>
      <c r="C220" t="s">
        <v>11</v>
      </c>
      <c r="D220">
        <v>2.7799999999999998E-2</v>
      </c>
      <c r="E220">
        <v>0.31159999999999999</v>
      </c>
    </row>
    <row r="221" spans="1:5" x14ac:dyDescent="0.25">
      <c r="A221" t="s">
        <v>5</v>
      </c>
      <c r="B221" t="s">
        <v>34</v>
      </c>
      <c r="C221" t="s">
        <v>11</v>
      </c>
      <c r="D221">
        <v>141.00399999999999</v>
      </c>
      <c r="E221">
        <v>31.019600000000001</v>
      </c>
    </row>
    <row r="222" spans="1:5" x14ac:dyDescent="0.25">
      <c r="A222" t="s">
        <v>5</v>
      </c>
      <c r="B222" t="s">
        <v>35</v>
      </c>
      <c r="C222" t="s">
        <v>11</v>
      </c>
      <c r="D222">
        <v>0</v>
      </c>
      <c r="E222">
        <v>1E-4</v>
      </c>
    </row>
    <row r="223" spans="1:5" x14ac:dyDescent="0.25">
      <c r="A223" t="s">
        <v>5</v>
      </c>
      <c r="B223" t="s">
        <v>36</v>
      </c>
      <c r="C223" t="s">
        <v>11</v>
      </c>
      <c r="D223">
        <v>2.0310999999999999</v>
      </c>
      <c r="E223">
        <v>1.0516000000000001</v>
      </c>
    </row>
    <row r="224" spans="1:5" x14ac:dyDescent="0.25">
      <c r="A224" t="s">
        <v>5</v>
      </c>
      <c r="B224" t="s">
        <v>38</v>
      </c>
      <c r="C224" t="s">
        <v>11</v>
      </c>
      <c r="D224">
        <v>9.5899999999999999E-2</v>
      </c>
      <c r="E224">
        <v>7.8399999999999997E-2</v>
      </c>
    </row>
    <row r="225" spans="1:5" x14ac:dyDescent="0.25">
      <c r="A225" t="s">
        <v>5</v>
      </c>
      <c r="B225" t="s">
        <v>39</v>
      </c>
      <c r="C225" t="s">
        <v>11</v>
      </c>
      <c r="D225">
        <v>7.0400000000000004E-2</v>
      </c>
      <c r="E225">
        <v>2.4400000000000002E-2</v>
      </c>
    </row>
    <row r="226" spans="1:5" x14ac:dyDescent="0.25">
      <c r="A226" t="s">
        <v>5</v>
      </c>
      <c r="B226" t="s">
        <v>43</v>
      </c>
      <c r="C226" t="s">
        <v>11</v>
      </c>
      <c r="D226">
        <v>1366.912</v>
      </c>
      <c r="E226">
        <v>90.879000000000005</v>
      </c>
    </row>
    <row r="227" spans="1:5" x14ac:dyDescent="0.25">
      <c r="A227" t="s">
        <v>5</v>
      </c>
      <c r="B227" t="s">
        <v>44</v>
      </c>
      <c r="C227" t="s">
        <v>11</v>
      </c>
      <c r="D227">
        <v>736.06799999999998</v>
      </c>
      <c r="E227">
        <v>392.21199999999999</v>
      </c>
    </row>
    <row r="228" spans="1:5" x14ac:dyDescent="0.25">
      <c r="A228" t="s">
        <v>5</v>
      </c>
      <c r="B228" t="s">
        <v>45</v>
      </c>
      <c r="C228" t="s">
        <v>11</v>
      </c>
      <c r="D228">
        <v>6.0758000000000001</v>
      </c>
      <c r="E228">
        <v>11.946099999999999</v>
      </c>
    </row>
    <row r="229" spans="1:5" x14ac:dyDescent="0.25">
      <c r="A229" t="s">
        <v>5</v>
      </c>
      <c r="B229" t="s">
        <v>49</v>
      </c>
      <c r="C229" t="s">
        <v>11</v>
      </c>
      <c r="D229">
        <v>0.68240000000000001</v>
      </c>
      <c r="E229">
        <v>23.4512</v>
      </c>
    </row>
    <row r="230" spans="1:5" x14ac:dyDescent="0.25">
      <c r="A230" t="s">
        <v>5</v>
      </c>
      <c r="B230" t="s">
        <v>52</v>
      </c>
      <c r="C230" t="s">
        <v>11</v>
      </c>
      <c r="D230">
        <v>0.92390000000000005</v>
      </c>
      <c r="E230">
        <v>3.0573999999999999</v>
      </c>
    </row>
    <row r="231" spans="1:5" x14ac:dyDescent="0.25">
      <c r="A231" t="s">
        <v>5</v>
      </c>
      <c r="B231" t="s">
        <v>53</v>
      </c>
      <c r="C231" t="s">
        <v>11</v>
      </c>
      <c r="D231">
        <v>588.45730000000003</v>
      </c>
      <c r="E231">
        <v>137.9863</v>
      </c>
    </row>
    <row r="232" spans="1:5" x14ac:dyDescent="0.25">
      <c r="A232" t="s">
        <v>5</v>
      </c>
      <c r="B232" t="s">
        <v>55</v>
      </c>
      <c r="C232" t="s">
        <v>11</v>
      </c>
      <c r="D232">
        <v>1.0350999999999999</v>
      </c>
      <c r="E232">
        <v>0.76780000000000004</v>
      </c>
    </row>
  </sheetData>
  <sortState ref="A2:E233">
    <sortCondition ref="C2:C2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selection activeCell="F22" sqref="F22"/>
    </sheetView>
  </sheetViews>
  <sheetFormatPr defaultRowHeight="15" x14ac:dyDescent="0.25"/>
  <cols>
    <col min="1" max="1" width="9.85546875" bestFit="1" customWidth="1"/>
    <col min="2" max="2" width="20.5703125" bestFit="1" customWidth="1"/>
    <col min="3" max="3" width="21.5703125" bestFit="1" customWidth="1"/>
    <col min="4" max="4" width="18" bestFit="1" customWidth="1"/>
    <col min="5" max="5" width="15.42578125" bestFit="1" customWidth="1"/>
    <col min="8" max="8" width="20.5703125" bestFit="1" customWidth="1"/>
    <col min="9" max="9" width="18" bestFit="1" customWidth="1"/>
    <col min="10" max="10" width="15.42578125" bestFit="1" customWidth="1"/>
    <col min="14" max="14" width="21.5703125" bestFit="1" customWidth="1"/>
    <col min="15" max="15" width="18" bestFit="1" customWidth="1"/>
    <col min="16" max="16" width="15.42578125" bestFit="1" customWidth="1"/>
  </cols>
  <sheetData>
    <row r="1" spans="1:16" x14ac:dyDescent="0.25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H1" s="1" t="s">
        <v>57</v>
      </c>
    </row>
    <row r="2" spans="1:16" x14ac:dyDescent="0.25">
      <c r="A2" t="s">
        <v>5</v>
      </c>
      <c r="B2" t="s">
        <v>6</v>
      </c>
      <c r="C2" t="s">
        <v>7</v>
      </c>
      <c r="D2">
        <v>3075.7652000000098</v>
      </c>
      <c r="E2">
        <v>3205.5082000000102</v>
      </c>
      <c r="H2" s="1"/>
    </row>
    <row r="3" spans="1:16" x14ac:dyDescent="0.25">
      <c r="A3" t="s">
        <v>5</v>
      </c>
      <c r="B3" t="s">
        <v>6</v>
      </c>
      <c r="C3" t="s">
        <v>8</v>
      </c>
      <c r="D3">
        <v>17.520299999999999</v>
      </c>
      <c r="E3">
        <v>11.8887</v>
      </c>
      <c r="H3" s="1"/>
    </row>
    <row r="4" spans="1:16" x14ac:dyDescent="0.25">
      <c r="A4" t="s">
        <v>5</v>
      </c>
      <c r="B4" t="s">
        <v>6</v>
      </c>
      <c r="C4" t="s">
        <v>9</v>
      </c>
      <c r="D4">
        <v>0.81699999999999995</v>
      </c>
      <c r="E4">
        <v>20.754200000000001</v>
      </c>
      <c r="G4" s="1"/>
      <c r="H4" s="1" t="s">
        <v>1</v>
      </c>
      <c r="I4" s="1" t="s">
        <v>3</v>
      </c>
      <c r="J4" s="1" t="s">
        <v>4</v>
      </c>
      <c r="N4" s="1" t="s">
        <v>2</v>
      </c>
      <c r="O4" s="1" t="s">
        <v>3</v>
      </c>
      <c r="P4" s="1" t="s">
        <v>4</v>
      </c>
    </row>
    <row r="5" spans="1:16" x14ac:dyDescent="0.25">
      <c r="A5" t="s">
        <v>5</v>
      </c>
      <c r="B5" t="s">
        <v>6</v>
      </c>
      <c r="C5" t="s">
        <v>12</v>
      </c>
      <c r="D5">
        <v>0.33650000000000002</v>
      </c>
      <c r="E5">
        <v>10.164999999999999</v>
      </c>
      <c r="H5" t="s">
        <v>19</v>
      </c>
      <c r="I5">
        <f>SUMIF(B$2:B$230,"="&amp;H5,D$2:D$230)</f>
        <v>10622.536700000019</v>
      </c>
      <c r="J5">
        <f>SUMIF(B$2:B$230,"="&amp;H5,E$2:E$230)</f>
        <v>12294.6278</v>
      </c>
      <c r="N5" t="s">
        <v>7</v>
      </c>
      <c r="O5">
        <f>SUMIF(C$2:C$230,"="&amp;N5,D$2:D$230)</f>
        <v>641540.42639999976</v>
      </c>
      <c r="P5">
        <f>SUMIF(C$2:C$230,"="&amp;N5,E$2:E$230)</f>
        <v>601500.63809999998</v>
      </c>
    </row>
    <row r="6" spans="1:16" x14ac:dyDescent="0.25">
      <c r="A6" t="s">
        <v>5</v>
      </c>
      <c r="B6" t="s">
        <v>6</v>
      </c>
      <c r="C6" t="s">
        <v>13</v>
      </c>
      <c r="D6">
        <v>18.6509</v>
      </c>
      <c r="E6">
        <v>1.1619999999999999</v>
      </c>
      <c r="H6" t="s">
        <v>15</v>
      </c>
      <c r="I6">
        <f t="shared" ref="I6:I46" si="0">SUMIF(B$2:B$230,"="&amp;H6,D$2:D$230)</f>
        <v>7742.7160000000194</v>
      </c>
      <c r="J6">
        <f t="shared" ref="J6:J46" si="1">SUMIF(B$2:B$230,"="&amp;H6,E$2:E$230)</f>
        <v>3015.2841000000099</v>
      </c>
      <c r="N6" t="s">
        <v>8</v>
      </c>
      <c r="O6">
        <f t="shared" ref="O6:O11" si="2">SUMIF(C$2:C$230,"="&amp;N6,D$2:D$230)</f>
        <v>121042.2191</v>
      </c>
      <c r="P6">
        <f t="shared" ref="P6:P11" si="3">SUMIF(C$2:C$230,"="&amp;N6,E$2:E$230)</f>
        <v>27201.176900000009</v>
      </c>
    </row>
    <row r="7" spans="1:16" x14ac:dyDescent="0.25">
      <c r="A7" t="s">
        <v>5</v>
      </c>
      <c r="B7" t="s">
        <v>10</v>
      </c>
      <c r="C7" t="s">
        <v>7</v>
      </c>
      <c r="D7">
        <v>112691.33900000001</v>
      </c>
      <c r="E7">
        <v>13615.3905</v>
      </c>
      <c r="H7" t="s">
        <v>45</v>
      </c>
      <c r="I7">
        <f t="shared" si="0"/>
        <v>10066.894899999999</v>
      </c>
      <c r="J7">
        <f t="shared" si="1"/>
        <v>28155.511900000103</v>
      </c>
      <c r="N7" t="s">
        <v>9</v>
      </c>
      <c r="O7">
        <f t="shared" si="2"/>
        <v>371.91200000000003</v>
      </c>
      <c r="P7">
        <f t="shared" si="3"/>
        <v>31700.044900000001</v>
      </c>
    </row>
    <row r="8" spans="1:16" x14ac:dyDescent="0.25">
      <c r="A8" t="s">
        <v>5</v>
      </c>
      <c r="B8" t="s">
        <v>10</v>
      </c>
      <c r="C8" t="s">
        <v>8</v>
      </c>
      <c r="D8">
        <v>8898.6510000000108</v>
      </c>
      <c r="E8">
        <v>1192.4296999999999</v>
      </c>
      <c r="H8" t="s">
        <v>44</v>
      </c>
      <c r="I8">
        <f t="shared" si="0"/>
        <v>28054.348600000001</v>
      </c>
      <c r="J8">
        <f t="shared" si="1"/>
        <v>32659.377500000002</v>
      </c>
      <c r="N8" t="s">
        <v>12</v>
      </c>
      <c r="O8">
        <f t="shared" si="2"/>
        <v>21926.417000000001</v>
      </c>
      <c r="P8">
        <f t="shared" si="3"/>
        <v>100598.97289999999</v>
      </c>
    </row>
    <row r="9" spans="1:16" x14ac:dyDescent="0.25">
      <c r="A9" t="s">
        <v>5</v>
      </c>
      <c r="B9" t="s">
        <v>10</v>
      </c>
      <c r="C9" t="s">
        <v>9</v>
      </c>
      <c r="D9">
        <v>6.0299999999999999E-2</v>
      </c>
      <c r="E9">
        <v>0.63980000000000004</v>
      </c>
      <c r="H9" t="s">
        <v>32</v>
      </c>
      <c r="I9">
        <f t="shared" si="0"/>
        <v>19557.745900000002</v>
      </c>
      <c r="J9">
        <f t="shared" si="1"/>
        <v>17515.605199999998</v>
      </c>
      <c r="N9" t="s">
        <v>13</v>
      </c>
      <c r="O9">
        <f t="shared" si="2"/>
        <v>6384.5075999999999</v>
      </c>
      <c r="P9">
        <f t="shared" si="3"/>
        <v>14470.343599999998</v>
      </c>
    </row>
    <row r="10" spans="1:16" x14ac:dyDescent="0.25">
      <c r="A10" t="s">
        <v>5</v>
      </c>
      <c r="B10" t="s">
        <v>10</v>
      </c>
      <c r="C10" t="s">
        <v>12</v>
      </c>
      <c r="D10">
        <v>490.27030000000002</v>
      </c>
      <c r="E10">
        <v>112.61279999999999</v>
      </c>
      <c r="H10" t="s">
        <v>21</v>
      </c>
      <c r="I10">
        <f t="shared" si="0"/>
        <v>6225.9588000000094</v>
      </c>
      <c r="J10">
        <f t="shared" si="1"/>
        <v>617.49959999999896</v>
      </c>
      <c r="N10" t="s">
        <v>11</v>
      </c>
      <c r="O10">
        <f t="shared" si="2"/>
        <v>26512.132999999994</v>
      </c>
      <c r="P10">
        <f t="shared" si="3"/>
        <v>2928.4472999999998</v>
      </c>
    </row>
    <row r="11" spans="1:16" x14ac:dyDescent="0.25">
      <c r="A11" t="s">
        <v>5</v>
      </c>
      <c r="B11" t="s">
        <v>10</v>
      </c>
      <c r="C11" t="s">
        <v>13</v>
      </c>
      <c r="D11">
        <v>2.6674000000000002</v>
      </c>
      <c r="E11">
        <v>1.9320999999999999</v>
      </c>
      <c r="H11" t="s">
        <v>10</v>
      </c>
      <c r="I11">
        <f t="shared" si="0"/>
        <v>122082.98800000003</v>
      </c>
      <c r="J11">
        <f t="shared" si="1"/>
        <v>14923.004900000002</v>
      </c>
      <c r="N11" t="s">
        <v>28</v>
      </c>
      <c r="O11">
        <f t="shared" si="2"/>
        <v>94457.791100000002</v>
      </c>
      <c r="P11">
        <f t="shared" si="3"/>
        <v>44715.1561</v>
      </c>
    </row>
    <row r="12" spans="1:16" x14ac:dyDescent="0.25">
      <c r="A12" t="s">
        <v>5</v>
      </c>
      <c r="B12" t="s">
        <v>14</v>
      </c>
      <c r="C12" t="s">
        <v>7</v>
      </c>
      <c r="D12">
        <v>15416.3858</v>
      </c>
      <c r="E12">
        <v>8307.4577000000099</v>
      </c>
      <c r="H12" t="s">
        <v>35</v>
      </c>
      <c r="I12">
        <f t="shared" si="0"/>
        <v>9401.8343999999815</v>
      </c>
      <c r="J12">
        <f t="shared" si="1"/>
        <v>23017.332799999996</v>
      </c>
    </row>
    <row r="13" spans="1:16" x14ac:dyDescent="0.25">
      <c r="A13" t="s">
        <v>5</v>
      </c>
      <c r="B13" t="s">
        <v>14</v>
      </c>
      <c r="C13" t="s">
        <v>8</v>
      </c>
      <c r="D13">
        <v>895.8741</v>
      </c>
      <c r="E13">
        <v>290.79759999999999</v>
      </c>
      <c r="H13" t="s">
        <v>26</v>
      </c>
      <c r="I13">
        <f t="shared" si="0"/>
        <v>82309.62659999996</v>
      </c>
      <c r="J13">
        <f t="shared" si="1"/>
        <v>1421.9502</v>
      </c>
      <c r="N13" s="1" t="s">
        <v>58</v>
      </c>
      <c r="O13" s="1">
        <f>SUM(O5:O11)</f>
        <v>912235.40619999985</v>
      </c>
      <c r="P13" s="1">
        <f>SUM(P5:P11)</f>
        <v>823114.77980000002</v>
      </c>
    </row>
    <row r="14" spans="1:16" x14ac:dyDescent="0.25">
      <c r="A14" t="s">
        <v>5</v>
      </c>
      <c r="B14" t="s">
        <v>14</v>
      </c>
      <c r="C14" t="s">
        <v>11</v>
      </c>
      <c r="D14">
        <v>801.50009999999997</v>
      </c>
      <c r="E14">
        <v>206.36080000000001</v>
      </c>
      <c r="H14" t="s">
        <v>31</v>
      </c>
      <c r="I14">
        <f t="shared" si="0"/>
        <v>42507.345099999999</v>
      </c>
      <c r="J14">
        <f t="shared" si="1"/>
        <v>18404.040800000021</v>
      </c>
    </row>
    <row r="15" spans="1:16" x14ac:dyDescent="0.25">
      <c r="A15" t="s">
        <v>5</v>
      </c>
      <c r="B15" t="s">
        <v>14</v>
      </c>
      <c r="C15" t="s">
        <v>9</v>
      </c>
      <c r="D15">
        <v>3.7210000000000001</v>
      </c>
      <c r="E15">
        <v>42.974200000000003</v>
      </c>
      <c r="H15" t="s">
        <v>27</v>
      </c>
      <c r="I15">
        <f t="shared" si="0"/>
        <v>45877.99</v>
      </c>
      <c r="J15">
        <f t="shared" si="1"/>
        <v>19166.928899999999</v>
      </c>
    </row>
    <row r="16" spans="1:16" x14ac:dyDescent="0.25">
      <c r="A16" t="s">
        <v>5</v>
      </c>
      <c r="B16" t="s">
        <v>14</v>
      </c>
      <c r="C16" t="s">
        <v>12</v>
      </c>
      <c r="D16">
        <v>2166.0048999999999</v>
      </c>
      <c r="E16">
        <v>711.37980000000005</v>
      </c>
      <c r="H16" t="s">
        <v>47</v>
      </c>
      <c r="I16">
        <f t="shared" si="0"/>
        <v>4414.3470000000207</v>
      </c>
      <c r="J16">
        <f t="shared" si="1"/>
        <v>86284.581600000005</v>
      </c>
    </row>
    <row r="17" spans="1:10" x14ac:dyDescent="0.25">
      <c r="A17" t="s">
        <v>5</v>
      </c>
      <c r="B17" t="s">
        <v>14</v>
      </c>
      <c r="C17" t="s">
        <v>13</v>
      </c>
      <c r="D17">
        <v>80.384200000000007</v>
      </c>
      <c r="E17">
        <v>693.78120000000001</v>
      </c>
      <c r="H17" t="s">
        <v>34</v>
      </c>
      <c r="I17">
        <f t="shared" si="0"/>
        <v>12641.123300000008</v>
      </c>
      <c r="J17">
        <f t="shared" si="1"/>
        <v>3356.2912000000097</v>
      </c>
    </row>
    <row r="18" spans="1:10" x14ac:dyDescent="0.25">
      <c r="A18" t="s">
        <v>5</v>
      </c>
      <c r="B18" t="s">
        <v>15</v>
      </c>
      <c r="C18" t="s">
        <v>7</v>
      </c>
      <c r="D18">
        <v>6328.1788000000197</v>
      </c>
      <c r="E18">
        <v>2397.9592000000098</v>
      </c>
      <c r="H18" t="s">
        <v>30</v>
      </c>
      <c r="I18">
        <f t="shared" si="0"/>
        <v>18832.539600000007</v>
      </c>
      <c r="J18">
        <f t="shared" si="1"/>
        <v>12250.041100000008</v>
      </c>
    </row>
    <row r="19" spans="1:10" x14ac:dyDescent="0.25">
      <c r="A19" t="s">
        <v>5</v>
      </c>
      <c r="B19" t="s">
        <v>15</v>
      </c>
      <c r="C19" t="s">
        <v>8</v>
      </c>
      <c r="D19">
        <v>498.01670000000001</v>
      </c>
      <c r="E19">
        <v>162.83359999999999</v>
      </c>
      <c r="H19" t="s">
        <v>51</v>
      </c>
      <c r="I19">
        <f t="shared" si="0"/>
        <v>2629.1432999999997</v>
      </c>
      <c r="J19">
        <f t="shared" si="1"/>
        <v>11907.6965</v>
      </c>
    </row>
    <row r="20" spans="1:10" x14ac:dyDescent="0.25">
      <c r="A20" t="s">
        <v>5</v>
      </c>
      <c r="B20" t="s">
        <v>15</v>
      </c>
      <c r="C20" t="s">
        <v>11</v>
      </c>
      <c r="D20">
        <v>5.3E-3</v>
      </c>
      <c r="E20">
        <v>5.1000000000000004E-3</v>
      </c>
      <c r="H20" t="s">
        <v>29</v>
      </c>
      <c r="I20">
        <f t="shared" si="0"/>
        <v>34215.076399999991</v>
      </c>
      <c r="J20">
        <f t="shared" si="1"/>
        <v>24766.1237</v>
      </c>
    </row>
    <row r="21" spans="1:10" x14ac:dyDescent="0.25">
      <c r="A21" t="s">
        <v>5</v>
      </c>
      <c r="B21" t="s">
        <v>15</v>
      </c>
      <c r="C21" t="s">
        <v>9</v>
      </c>
      <c r="D21">
        <v>0.3246</v>
      </c>
      <c r="E21">
        <v>11.569699999999999</v>
      </c>
      <c r="H21" t="s">
        <v>23</v>
      </c>
      <c r="I21">
        <f t="shared" si="0"/>
        <v>98384.070500000002</v>
      </c>
      <c r="J21">
        <f t="shared" si="1"/>
        <v>797.07329999999899</v>
      </c>
    </row>
    <row r="22" spans="1:10" x14ac:dyDescent="0.25">
      <c r="A22" t="s">
        <v>5</v>
      </c>
      <c r="B22" t="s">
        <v>15</v>
      </c>
      <c r="C22" t="s">
        <v>12</v>
      </c>
      <c r="D22">
        <v>872.74429999999995</v>
      </c>
      <c r="E22">
        <v>286.73860000000002</v>
      </c>
      <c r="H22" t="s">
        <v>6</v>
      </c>
      <c r="I22">
        <f t="shared" si="0"/>
        <v>3113.0899000000099</v>
      </c>
      <c r="J22">
        <f t="shared" si="1"/>
        <v>3249.4781000000098</v>
      </c>
    </row>
    <row r="23" spans="1:10" x14ac:dyDescent="0.25">
      <c r="A23" t="s">
        <v>5</v>
      </c>
      <c r="B23" t="s">
        <v>15</v>
      </c>
      <c r="C23" t="s">
        <v>13</v>
      </c>
      <c r="D23">
        <v>43.446300000000001</v>
      </c>
      <c r="E23">
        <v>156.17789999999999</v>
      </c>
      <c r="H23" t="s">
        <v>37</v>
      </c>
      <c r="I23">
        <f t="shared" si="0"/>
        <v>1686.0256000000002</v>
      </c>
      <c r="J23">
        <f t="shared" si="1"/>
        <v>145.74560000000002</v>
      </c>
    </row>
    <row r="24" spans="1:10" x14ac:dyDescent="0.25">
      <c r="A24" t="s">
        <v>5</v>
      </c>
      <c r="B24" t="s">
        <v>16</v>
      </c>
      <c r="C24" t="s">
        <v>7</v>
      </c>
      <c r="D24">
        <v>5250.1597000000202</v>
      </c>
      <c r="E24">
        <v>17280.744900000002</v>
      </c>
      <c r="H24" t="s">
        <v>46</v>
      </c>
      <c r="I24">
        <f t="shared" si="0"/>
        <v>9571.9690000000282</v>
      </c>
      <c r="J24">
        <f t="shared" si="1"/>
        <v>92198.847900000008</v>
      </c>
    </row>
    <row r="25" spans="1:10" x14ac:dyDescent="0.25">
      <c r="A25" t="s">
        <v>5</v>
      </c>
      <c r="B25" t="s">
        <v>16</v>
      </c>
      <c r="C25" t="s">
        <v>8</v>
      </c>
      <c r="D25">
        <v>35.133200000000002</v>
      </c>
      <c r="E25">
        <v>108.95740000000001</v>
      </c>
      <c r="H25" t="s">
        <v>16</v>
      </c>
      <c r="I25">
        <f t="shared" si="0"/>
        <v>5408.38850000002</v>
      </c>
      <c r="J25">
        <f t="shared" si="1"/>
        <v>17952.517400000001</v>
      </c>
    </row>
    <row r="26" spans="1:10" x14ac:dyDescent="0.25">
      <c r="A26" t="s">
        <v>5</v>
      </c>
      <c r="B26" t="s">
        <v>16</v>
      </c>
      <c r="C26" t="s">
        <v>9</v>
      </c>
      <c r="D26">
        <v>0.93200000000000005</v>
      </c>
      <c r="E26">
        <v>36.742199999999997</v>
      </c>
      <c r="H26" t="s">
        <v>25</v>
      </c>
      <c r="I26">
        <f t="shared" si="0"/>
        <v>3283.5313000000001</v>
      </c>
      <c r="J26">
        <f t="shared" si="1"/>
        <v>912.55709999999999</v>
      </c>
    </row>
    <row r="27" spans="1:10" x14ac:dyDescent="0.25">
      <c r="A27" t="s">
        <v>5</v>
      </c>
      <c r="B27" t="s">
        <v>16</v>
      </c>
      <c r="C27" t="s">
        <v>12</v>
      </c>
      <c r="D27">
        <v>84.380099999999999</v>
      </c>
      <c r="E27">
        <v>337.7842</v>
      </c>
      <c r="H27" t="s">
        <v>17</v>
      </c>
      <c r="I27">
        <f t="shared" si="0"/>
        <v>8939.7045000000126</v>
      </c>
      <c r="J27">
        <f t="shared" si="1"/>
        <v>10855.19139999998</v>
      </c>
    </row>
    <row r="28" spans="1:10" x14ac:dyDescent="0.25">
      <c r="A28" t="s">
        <v>5</v>
      </c>
      <c r="B28" t="s">
        <v>16</v>
      </c>
      <c r="C28" t="s">
        <v>13</v>
      </c>
      <c r="D28">
        <v>37.783499999999997</v>
      </c>
      <c r="E28">
        <v>188.28870000000001</v>
      </c>
      <c r="H28" t="s">
        <v>52</v>
      </c>
      <c r="I28">
        <f t="shared" si="0"/>
        <v>5371.2179000000197</v>
      </c>
      <c r="J28">
        <f t="shared" si="1"/>
        <v>31658.089299999996</v>
      </c>
    </row>
    <row r="29" spans="1:10" x14ac:dyDescent="0.25">
      <c r="A29" t="s">
        <v>5</v>
      </c>
      <c r="B29" t="s">
        <v>17</v>
      </c>
      <c r="C29" t="s">
        <v>7</v>
      </c>
      <c r="D29">
        <v>7810.0663000000104</v>
      </c>
      <c r="E29">
        <v>9824.5076999999801</v>
      </c>
      <c r="H29" t="s">
        <v>54</v>
      </c>
      <c r="I29">
        <f t="shared" si="0"/>
        <v>16405.497800000001</v>
      </c>
      <c r="J29">
        <f t="shared" si="1"/>
        <v>51273.415500000003</v>
      </c>
    </row>
    <row r="30" spans="1:10" x14ac:dyDescent="0.25">
      <c r="A30" t="s">
        <v>5</v>
      </c>
      <c r="B30" t="s">
        <v>17</v>
      </c>
      <c r="C30" t="s">
        <v>8</v>
      </c>
      <c r="D30">
        <v>487.85500000000002</v>
      </c>
      <c r="E30">
        <v>199.67519999999999</v>
      </c>
      <c r="H30" t="s">
        <v>48</v>
      </c>
      <c r="I30">
        <f t="shared" si="0"/>
        <v>6226.6795000000202</v>
      </c>
      <c r="J30">
        <f t="shared" si="1"/>
        <v>44496.512099999905</v>
      </c>
    </row>
    <row r="31" spans="1:10" x14ac:dyDescent="0.25">
      <c r="A31" t="s">
        <v>5</v>
      </c>
      <c r="B31" t="s">
        <v>17</v>
      </c>
      <c r="C31" t="s">
        <v>11</v>
      </c>
      <c r="D31">
        <v>13.914999999999999</v>
      </c>
      <c r="E31">
        <v>11.59</v>
      </c>
      <c r="H31" t="s">
        <v>22</v>
      </c>
      <c r="I31">
        <f t="shared" si="0"/>
        <v>27096.112000000001</v>
      </c>
      <c r="J31">
        <f t="shared" si="1"/>
        <v>316.33679999999902</v>
      </c>
    </row>
    <row r="32" spans="1:10" x14ac:dyDescent="0.25">
      <c r="A32" t="s">
        <v>5</v>
      </c>
      <c r="B32" t="s">
        <v>17</v>
      </c>
      <c r="C32" t="s">
        <v>9</v>
      </c>
      <c r="D32">
        <v>0.18329999999999999</v>
      </c>
      <c r="E32">
        <v>0.61029999999999995</v>
      </c>
      <c r="H32" t="s">
        <v>39</v>
      </c>
      <c r="I32">
        <f t="shared" si="0"/>
        <v>10255.20380000001</v>
      </c>
      <c r="J32">
        <f t="shared" si="1"/>
        <v>8910.0197000000007</v>
      </c>
    </row>
    <row r="33" spans="1:10" x14ac:dyDescent="0.25">
      <c r="A33" t="s">
        <v>5</v>
      </c>
      <c r="B33" t="s">
        <v>17</v>
      </c>
      <c r="C33" t="s">
        <v>12</v>
      </c>
      <c r="D33">
        <v>454.79239999999999</v>
      </c>
      <c r="E33">
        <v>587.54510000000005</v>
      </c>
      <c r="H33" t="s">
        <v>43</v>
      </c>
      <c r="I33">
        <f t="shared" si="0"/>
        <v>62385.518399999804</v>
      </c>
      <c r="J33">
        <f t="shared" si="1"/>
        <v>9282.8268000000207</v>
      </c>
    </row>
    <row r="34" spans="1:10" x14ac:dyDescent="0.25">
      <c r="A34" t="s">
        <v>5</v>
      </c>
      <c r="B34" t="s">
        <v>17</v>
      </c>
      <c r="C34" t="s">
        <v>13</v>
      </c>
      <c r="D34">
        <v>172.89250000000001</v>
      </c>
      <c r="E34">
        <v>231.26310000000001</v>
      </c>
      <c r="H34" t="s">
        <v>24</v>
      </c>
      <c r="I34">
        <f t="shared" si="0"/>
        <v>37283.7209</v>
      </c>
      <c r="J34">
        <f t="shared" si="1"/>
        <v>1041.053899999999</v>
      </c>
    </row>
    <row r="35" spans="1:10" x14ac:dyDescent="0.25">
      <c r="A35" t="s">
        <v>5</v>
      </c>
      <c r="B35" t="s">
        <v>18</v>
      </c>
      <c r="C35" t="s">
        <v>7</v>
      </c>
      <c r="D35">
        <v>25761.014299999999</v>
      </c>
      <c r="E35">
        <v>29517.7664</v>
      </c>
      <c r="H35" t="s">
        <v>14</v>
      </c>
      <c r="I35">
        <f t="shared" si="0"/>
        <v>19363.870100000004</v>
      </c>
      <c r="J35">
        <f t="shared" si="1"/>
        <v>10252.751300000011</v>
      </c>
    </row>
    <row r="36" spans="1:10" x14ac:dyDescent="0.25">
      <c r="A36" t="s">
        <v>5</v>
      </c>
      <c r="B36" t="s">
        <v>18</v>
      </c>
      <c r="C36" t="s">
        <v>8</v>
      </c>
      <c r="D36">
        <v>2562.8845999999999</v>
      </c>
      <c r="E36">
        <v>1304.7618</v>
      </c>
      <c r="H36" t="s">
        <v>18</v>
      </c>
      <c r="I36">
        <f t="shared" si="0"/>
        <v>29813.767899999999</v>
      </c>
      <c r="J36">
        <f t="shared" si="1"/>
        <v>32487.1198</v>
      </c>
    </row>
    <row r="37" spans="1:10" x14ac:dyDescent="0.25">
      <c r="A37" t="s">
        <v>5</v>
      </c>
      <c r="B37" t="s">
        <v>18</v>
      </c>
      <c r="C37" t="s">
        <v>11</v>
      </c>
      <c r="D37">
        <v>4.3574000000000002</v>
      </c>
      <c r="E37">
        <v>9.5460999999999991</v>
      </c>
      <c r="H37" t="s">
        <v>33</v>
      </c>
      <c r="I37">
        <f t="shared" si="0"/>
        <v>1384.402699999999</v>
      </c>
      <c r="J37">
        <f t="shared" si="1"/>
        <v>56033.797299999998</v>
      </c>
    </row>
    <row r="38" spans="1:10" x14ac:dyDescent="0.25">
      <c r="A38" t="s">
        <v>5</v>
      </c>
      <c r="B38" t="s">
        <v>18</v>
      </c>
      <c r="C38" t="s">
        <v>9</v>
      </c>
      <c r="D38">
        <v>1.4472</v>
      </c>
      <c r="E38">
        <v>18.115500000000001</v>
      </c>
      <c r="H38" t="s">
        <v>36</v>
      </c>
      <c r="I38">
        <f t="shared" si="0"/>
        <v>10667.344500000019</v>
      </c>
      <c r="J38">
        <f t="shared" si="1"/>
        <v>29326.449699999994</v>
      </c>
    </row>
    <row r="39" spans="1:10" x14ac:dyDescent="0.25">
      <c r="A39" t="s">
        <v>5</v>
      </c>
      <c r="B39" t="s">
        <v>18</v>
      </c>
      <c r="C39" t="s">
        <v>12</v>
      </c>
      <c r="D39">
        <v>1158.3978999999999</v>
      </c>
      <c r="E39">
        <v>1200.0866000000001</v>
      </c>
      <c r="H39" t="s">
        <v>50</v>
      </c>
      <c r="I39">
        <f t="shared" si="0"/>
        <v>435.87200000000001</v>
      </c>
      <c r="J39">
        <f t="shared" si="1"/>
        <v>26746.100900000001</v>
      </c>
    </row>
    <row r="40" spans="1:10" x14ac:dyDescent="0.25">
      <c r="A40" t="s">
        <v>5</v>
      </c>
      <c r="B40" t="s">
        <v>18</v>
      </c>
      <c r="C40" t="s">
        <v>13</v>
      </c>
      <c r="D40">
        <v>325.66649999999998</v>
      </c>
      <c r="E40">
        <v>436.84339999999997</v>
      </c>
      <c r="H40" t="s">
        <v>41</v>
      </c>
      <c r="I40">
        <f t="shared" si="0"/>
        <v>4495.4713000000102</v>
      </c>
      <c r="J40">
        <f t="shared" si="1"/>
        <v>14047.935899999971</v>
      </c>
    </row>
    <row r="41" spans="1:10" x14ac:dyDescent="0.25">
      <c r="A41" t="s">
        <v>5</v>
      </c>
      <c r="B41" t="s">
        <v>19</v>
      </c>
      <c r="C41" t="s">
        <v>7</v>
      </c>
      <c r="D41">
        <v>7276.5069000000203</v>
      </c>
      <c r="E41">
        <v>10085.754300000001</v>
      </c>
      <c r="H41" t="s">
        <v>42</v>
      </c>
      <c r="I41">
        <f t="shared" si="0"/>
        <v>2213.7973000000002</v>
      </c>
      <c r="J41">
        <f t="shared" si="1"/>
        <v>28180.6096</v>
      </c>
    </row>
    <row r="42" spans="1:10" x14ac:dyDescent="0.25">
      <c r="A42" t="s">
        <v>5</v>
      </c>
      <c r="B42" t="s">
        <v>19</v>
      </c>
      <c r="C42" t="s">
        <v>8</v>
      </c>
      <c r="D42">
        <v>2948.4450000000002</v>
      </c>
      <c r="E42">
        <v>1609.7434000000001</v>
      </c>
      <c r="H42" t="s">
        <v>20</v>
      </c>
      <c r="I42">
        <f t="shared" si="0"/>
        <v>100.38850000000019</v>
      </c>
      <c r="J42">
        <f t="shared" si="1"/>
        <v>2778.9089000000004</v>
      </c>
    </row>
    <row r="43" spans="1:10" x14ac:dyDescent="0.25">
      <c r="A43" t="s">
        <v>5</v>
      </c>
      <c r="B43" t="s">
        <v>19</v>
      </c>
      <c r="C43" t="s">
        <v>11</v>
      </c>
      <c r="D43">
        <v>6.4960000000000004</v>
      </c>
      <c r="E43">
        <v>5.0869</v>
      </c>
      <c r="H43" t="s">
        <v>49</v>
      </c>
      <c r="I43">
        <f t="shared" si="0"/>
        <v>1191.8685999999977</v>
      </c>
      <c r="J43">
        <f t="shared" si="1"/>
        <v>7756.7285000000102</v>
      </c>
    </row>
    <row r="44" spans="1:10" x14ac:dyDescent="0.25">
      <c r="A44" t="s">
        <v>5</v>
      </c>
      <c r="B44" t="s">
        <v>19</v>
      </c>
      <c r="C44" t="s">
        <v>9</v>
      </c>
      <c r="D44">
        <v>1.1257999999999999</v>
      </c>
      <c r="E44">
        <v>7.5056000000000003</v>
      </c>
      <c r="H44" t="s">
        <v>55</v>
      </c>
      <c r="I44">
        <f t="shared" si="0"/>
        <v>8693.0409999999811</v>
      </c>
      <c r="J44">
        <f t="shared" si="1"/>
        <v>10107.782800000001</v>
      </c>
    </row>
    <row r="45" spans="1:10" x14ac:dyDescent="0.25">
      <c r="A45" t="s">
        <v>5</v>
      </c>
      <c r="B45" t="s">
        <v>19</v>
      </c>
      <c r="C45" t="s">
        <v>12</v>
      </c>
      <c r="D45">
        <v>305.66359999999997</v>
      </c>
      <c r="E45">
        <v>546.45029999999997</v>
      </c>
      <c r="H45" t="s">
        <v>53</v>
      </c>
      <c r="I45">
        <f t="shared" si="0"/>
        <v>60570.697200000002</v>
      </c>
      <c r="J45">
        <f t="shared" si="1"/>
        <v>5947.597999999999</v>
      </c>
    </row>
    <row r="46" spans="1:10" x14ac:dyDescent="0.25">
      <c r="A46" t="s">
        <v>5</v>
      </c>
      <c r="B46" t="s">
        <v>19</v>
      </c>
      <c r="C46" t="s">
        <v>13</v>
      </c>
      <c r="D46">
        <v>84.299400000000006</v>
      </c>
      <c r="E46">
        <v>40.087299999999999</v>
      </c>
      <c r="H46" t="s">
        <v>38</v>
      </c>
      <c r="I46">
        <f t="shared" si="0"/>
        <v>14759.758400000001</v>
      </c>
      <c r="J46">
        <f t="shared" si="1"/>
        <v>8266.8754000000099</v>
      </c>
    </row>
    <row r="47" spans="1:10" x14ac:dyDescent="0.25">
      <c r="A47" t="s">
        <v>5</v>
      </c>
      <c r="B47" t="s">
        <v>20</v>
      </c>
      <c r="C47" t="s">
        <v>7</v>
      </c>
      <c r="D47">
        <v>95.219800000000205</v>
      </c>
      <c r="E47">
        <v>2676.4115000000002</v>
      </c>
      <c r="H47" t="s">
        <v>40</v>
      </c>
      <c r="I47">
        <f t="shared" ref="I47" si="4">SUMIF(B$2:B$230,"="&amp;H47,D$2:D$230)</f>
        <v>5952.1825000000199</v>
      </c>
      <c r="J47">
        <f t="shared" ref="J47" si="5">SUMIF(B$2:B$230,"="&amp;H47,E$2:E$230)</f>
        <v>8336.5590000000102</v>
      </c>
    </row>
    <row r="48" spans="1:10" x14ac:dyDescent="0.25">
      <c r="A48" t="s">
        <v>5</v>
      </c>
      <c r="B48" t="s">
        <v>20</v>
      </c>
      <c r="C48" t="s">
        <v>8</v>
      </c>
      <c r="D48">
        <v>0.1852</v>
      </c>
      <c r="E48">
        <v>0.97050000000000003</v>
      </c>
    </row>
    <row r="49" spans="1:10" x14ac:dyDescent="0.25">
      <c r="A49" t="s">
        <v>5</v>
      </c>
      <c r="B49" t="s">
        <v>20</v>
      </c>
      <c r="C49" t="s">
        <v>9</v>
      </c>
      <c r="D49">
        <v>5.7200000000000001E-2</v>
      </c>
      <c r="E49">
        <v>0.73950000000000005</v>
      </c>
      <c r="H49" s="1" t="s">
        <v>58</v>
      </c>
      <c r="I49" s="1">
        <f>SUM(I5:I47)</f>
        <v>912235.40620000008</v>
      </c>
      <c r="J49" s="1">
        <f>SUM(J5:J47)</f>
        <v>823114.77980000002</v>
      </c>
    </row>
    <row r="50" spans="1:10" x14ac:dyDescent="0.25">
      <c r="A50" t="s">
        <v>5</v>
      </c>
      <c r="B50" t="s">
        <v>20</v>
      </c>
      <c r="C50" t="s">
        <v>12</v>
      </c>
      <c r="D50">
        <v>4.5330000000000004</v>
      </c>
      <c r="E50">
        <v>97.901399999999995</v>
      </c>
    </row>
    <row r="51" spans="1:10" x14ac:dyDescent="0.25">
      <c r="A51" t="s">
        <v>5</v>
      </c>
      <c r="B51" t="s">
        <v>20</v>
      </c>
      <c r="C51" t="s">
        <v>13</v>
      </c>
      <c r="D51">
        <v>0.39329999999999998</v>
      </c>
      <c r="E51">
        <v>2.8860000000000001</v>
      </c>
    </row>
    <row r="52" spans="1:10" x14ac:dyDescent="0.25">
      <c r="A52" t="s">
        <v>5</v>
      </c>
      <c r="B52" t="s">
        <v>21</v>
      </c>
      <c r="C52" t="s">
        <v>7</v>
      </c>
      <c r="D52">
        <v>5778.5380000000096</v>
      </c>
      <c r="E52">
        <v>540.41049999999905</v>
      </c>
    </row>
    <row r="53" spans="1:10" x14ac:dyDescent="0.25">
      <c r="A53" t="s">
        <v>5</v>
      </c>
      <c r="B53" t="s">
        <v>21</v>
      </c>
      <c r="C53" t="s">
        <v>8</v>
      </c>
      <c r="D53">
        <v>2.4116</v>
      </c>
      <c r="E53">
        <v>5.2299999999999999E-2</v>
      </c>
    </row>
    <row r="54" spans="1:10" x14ac:dyDescent="0.25">
      <c r="A54" t="s">
        <v>5</v>
      </c>
      <c r="B54" t="s">
        <v>21</v>
      </c>
      <c r="C54" t="s">
        <v>12</v>
      </c>
      <c r="D54">
        <v>99.555199999999999</v>
      </c>
      <c r="E54">
        <v>7.1077000000000004</v>
      </c>
    </row>
    <row r="55" spans="1:10" x14ac:dyDescent="0.25">
      <c r="A55" t="s">
        <v>5</v>
      </c>
      <c r="B55" t="s">
        <v>21</v>
      </c>
      <c r="C55" t="s">
        <v>13</v>
      </c>
      <c r="D55">
        <v>345.45400000000001</v>
      </c>
      <c r="E55">
        <v>69.929100000000005</v>
      </c>
    </row>
    <row r="56" spans="1:10" x14ac:dyDescent="0.25">
      <c r="A56" t="s">
        <v>5</v>
      </c>
      <c r="B56" t="s">
        <v>22</v>
      </c>
      <c r="C56" t="s">
        <v>7</v>
      </c>
      <c r="D56">
        <v>24752.536800000002</v>
      </c>
      <c r="E56">
        <v>280.24359999999899</v>
      </c>
    </row>
    <row r="57" spans="1:10" x14ac:dyDescent="0.25">
      <c r="A57" t="s">
        <v>5</v>
      </c>
      <c r="B57" t="s">
        <v>22</v>
      </c>
      <c r="C57" t="s">
        <v>8</v>
      </c>
      <c r="D57">
        <v>493.77409999999998</v>
      </c>
      <c r="E57">
        <v>9.8598999999999997</v>
      </c>
    </row>
    <row r="58" spans="1:10" x14ac:dyDescent="0.25">
      <c r="A58" t="s">
        <v>5</v>
      </c>
      <c r="B58" t="s">
        <v>22</v>
      </c>
      <c r="C58" t="s">
        <v>11</v>
      </c>
      <c r="D58">
        <v>618.29390000000001</v>
      </c>
      <c r="E58">
        <v>2.5891999999999999</v>
      </c>
    </row>
    <row r="59" spans="1:10" x14ac:dyDescent="0.25">
      <c r="A59" t="s">
        <v>5</v>
      </c>
      <c r="B59" t="s">
        <v>22</v>
      </c>
      <c r="C59" t="s">
        <v>12</v>
      </c>
      <c r="D59">
        <v>140.57550000000001</v>
      </c>
      <c r="E59">
        <v>10.803100000000001</v>
      </c>
    </row>
    <row r="60" spans="1:10" x14ac:dyDescent="0.25">
      <c r="A60" t="s">
        <v>5</v>
      </c>
      <c r="B60" t="s">
        <v>22</v>
      </c>
      <c r="C60" t="s">
        <v>13</v>
      </c>
      <c r="D60">
        <v>1090.9317000000001</v>
      </c>
      <c r="E60">
        <v>12.840999999999999</v>
      </c>
    </row>
    <row r="61" spans="1:10" x14ac:dyDescent="0.25">
      <c r="A61" t="s">
        <v>5</v>
      </c>
      <c r="B61" t="s">
        <v>23</v>
      </c>
      <c r="C61" t="s">
        <v>7</v>
      </c>
      <c r="D61">
        <v>79966.301000000007</v>
      </c>
      <c r="E61">
        <v>626.21589999999901</v>
      </c>
    </row>
    <row r="62" spans="1:10" x14ac:dyDescent="0.25">
      <c r="A62" t="s">
        <v>5</v>
      </c>
      <c r="B62" t="s">
        <v>23</v>
      </c>
      <c r="C62" t="s">
        <v>8</v>
      </c>
      <c r="D62">
        <v>2027.6703</v>
      </c>
      <c r="E62">
        <v>18.495100000000001</v>
      </c>
    </row>
    <row r="63" spans="1:10" x14ac:dyDescent="0.25">
      <c r="A63" t="s">
        <v>5</v>
      </c>
      <c r="B63" t="s">
        <v>23</v>
      </c>
      <c r="C63" t="s">
        <v>11</v>
      </c>
      <c r="D63">
        <v>12874.074000000001</v>
      </c>
      <c r="E63">
        <v>41.1145</v>
      </c>
    </row>
    <row r="64" spans="1:10" x14ac:dyDescent="0.25">
      <c r="A64" t="s">
        <v>5</v>
      </c>
      <c r="B64" t="s">
        <v>23</v>
      </c>
      <c r="C64" t="s">
        <v>12</v>
      </c>
      <c r="D64">
        <v>2231.1518000000001</v>
      </c>
      <c r="E64">
        <v>19.4435</v>
      </c>
    </row>
    <row r="65" spans="1:5" x14ac:dyDescent="0.25">
      <c r="A65" t="s">
        <v>5</v>
      </c>
      <c r="B65" t="s">
        <v>23</v>
      </c>
      <c r="C65" t="s">
        <v>13</v>
      </c>
      <c r="D65">
        <v>1284.8733999999999</v>
      </c>
      <c r="E65">
        <v>91.804299999999998</v>
      </c>
    </row>
    <row r="66" spans="1:5" x14ac:dyDescent="0.25">
      <c r="A66" t="s">
        <v>5</v>
      </c>
      <c r="B66" t="s">
        <v>24</v>
      </c>
      <c r="C66" t="s">
        <v>7</v>
      </c>
      <c r="D66">
        <v>30893.030299999999</v>
      </c>
      <c r="E66">
        <v>867.67209999999898</v>
      </c>
    </row>
    <row r="67" spans="1:5" x14ac:dyDescent="0.25">
      <c r="A67" t="s">
        <v>5</v>
      </c>
      <c r="B67" t="s">
        <v>24</v>
      </c>
      <c r="C67" t="s">
        <v>8</v>
      </c>
      <c r="D67">
        <v>486.68810000000002</v>
      </c>
      <c r="E67">
        <v>40.139499999999998</v>
      </c>
    </row>
    <row r="68" spans="1:5" x14ac:dyDescent="0.25">
      <c r="A68" t="s">
        <v>5</v>
      </c>
      <c r="B68" t="s">
        <v>24</v>
      </c>
      <c r="C68" t="s">
        <v>11</v>
      </c>
      <c r="D68">
        <v>5459.4674000000005</v>
      </c>
      <c r="E68">
        <v>62.0167</v>
      </c>
    </row>
    <row r="69" spans="1:5" x14ac:dyDescent="0.25">
      <c r="A69" t="s">
        <v>5</v>
      </c>
      <c r="B69" t="s">
        <v>24</v>
      </c>
      <c r="C69" t="s">
        <v>9</v>
      </c>
      <c r="D69">
        <v>0.88660000000000005</v>
      </c>
      <c r="E69">
        <v>1.0141</v>
      </c>
    </row>
    <row r="70" spans="1:5" x14ac:dyDescent="0.25">
      <c r="A70" t="s">
        <v>5</v>
      </c>
      <c r="B70" t="s">
        <v>24</v>
      </c>
      <c r="C70" t="s">
        <v>12</v>
      </c>
      <c r="D70">
        <v>277.18310000000002</v>
      </c>
      <c r="E70">
        <v>51.7774</v>
      </c>
    </row>
    <row r="71" spans="1:5" x14ac:dyDescent="0.25">
      <c r="A71" t="s">
        <v>5</v>
      </c>
      <c r="B71" t="s">
        <v>24</v>
      </c>
      <c r="C71" t="s">
        <v>13</v>
      </c>
      <c r="D71">
        <v>166.46539999999999</v>
      </c>
      <c r="E71">
        <v>18.434100000000001</v>
      </c>
    </row>
    <row r="72" spans="1:5" x14ac:dyDescent="0.25">
      <c r="A72" t="s">
        <v>5</v>
      </c>
      <c r="B72" t="s">
        <v>25</v>
      </c>
      <c r="C72" t="s">
        <v>7</v>
      </c>
      <c r="D72">
        <v>469.59980000000002</v>
      </c>
      <c r="E72">
        <v>795.64779999999996</v>
      </c>
    </row>
    <row r="73" spans="1:5" x14ac:dyDescent="0.25">
      <c r="A73" t="s">
        <v>5</v>
      </c>
      <c r="B73" t="s">
        <v>25</v>
      </c>
      <c r="C73" t="s">
        <v>8</v>
      </c>
      <c r="D73">
        <v>2647.0050999999999</v>
      </c>
      <c r="E73">
        <v>100.1422</v>
      </c>
    </row>
    <row r="74" spans="1:5" x14ac:dyDescent="0.25">
      <c r="A74" t="s">
        <v>5</v>
      </c>
      <c r="B74" t="s">
        <v>25</v>
      </c>
      <c r="C74" t="s">
        <v>11</v>
      </c>
      <c r="D74">
        <v>44.913800000000002</v>
      </c>
      <c r="E74">
        <v>1.0774999999999999</v>
      </c>
    </row>
    <row r="75" spans="1:5" x14ac:dyDescent="0.25">
      <c r="A75" t="s">
        <v>5</v>
      </c>
      <c r="B75" t="s">
        <v>25</v>
      </c>
      <c r="C75" t="s">
        <v>9</v>
      </c>
      <c r="D75">
        <v>9.7900000000000001E-2</v>
      </c>
      <c r="E75">
        <v>1.9011</v>
      </c>
    </row>
    <row r="76" spans="1:5" x14ac:dyDescent="0.25">
      <c r="A76" t="s">
        <v>5</v>
      </c>
      <c r="B76" t="s">
        <v>25</v>
      </c>
      <c r="C76" t="s">
        <v>12</v>
      </c>
      <c r="D76">
        <v>119.1246</v>
      </c>
      <c r="E76">
        <v>13.7286</v>
      </c>
    </row>
    <row r="77" spans="1:5" x14ac:dyDescent="0.25">
      <c r="A77" t="s">
        <v>5</v>
      </c>
      <c r="B77" t="s">
        <v>25</v>
      </c>
      <c r="C77" t="s">
        <v>13</v>
      </c>
      <c r="D77">
        <v>2.7900999999999998</v>
      </c>
      <c r="E77">
        <v>5.9900000000000002E-2</v>
      </c>
    </row>
    <row r="78" spans="1:5" x14ac:dyDescent="0.25">
      <c r="A78" t="s">
        <v>5</v>
      </c>
      <c r="B78" t="s">
        <v>26</v>
      </c>
      <c r="C78" t="s">
        <v>7</v>
      </c>
      <c r="D78">
        <v>9711.6646999999793</v>
      </c>
      <c r="E78">
        <v>274.13780000000003</v>
      </c>
    </row>
    <row r="79" spans="1:5" x14ac:dyDescent="0.25">
      <c r="A79" t="s">
        <v>5</v>
      </c>
      <c r="B79" t="s">
        <v>26</v>
      </c>
      <c r="C79" t="s">
        <v>8</v>
      </c>
      <c r="D79">
        <v>71562.266399999993</v>
      </c>
      <c r="E79">
        <v>1077.769</v>
      </c>
    </row>
    <row r="80" spans="1:5" x14ac:dyDescent="0.25">
      <c r="A80" t="s">
        <v>5</v>
      </c>
      <c r="B80" t="s">
        <v>26</v>
      </c>
      <c r="C80" t="s">
        <v>11</v>
      </c>
      <c r="D80">
        <v>236.25909999999999</v>
      </c>
      <c r="E80">
        <v>10.176299999999999</v>
      </c>
    </row>
    <row r="81" spans="1:5" x14ac:dyDescent="0.25">
      <c r="A81" t="s">
        <v>5</v>
      </c>
      <c r="B81" t="s">
        <v>26</v>
      </c>
      <c r="C81" t="s">
        <v>12</v>
      </c>
      <c r="D81">
        <v>798.05960000000005</v>
      </c>
      <c r="E81">
        <v>59.81</v>
      </c>
    </row>
    <row r="82" spans="1:5" x14ac:dyDescent="0.25">
      <c r="A82" t="s">
        <v>5</v>
      </c>
      <c r="B82" t="s">
        <v>26</v>
      </c>
      <c r="C82" t="s">
        <v>13</v>
      </c>
      <c r="D82">
        <v>1.3768</v>
      </c>
      <c r="E82">
        <v>5.7099999999999998E-2</v>
      </c>
    </row>
    <row r="83" spans="1:5" x14ac:dyDescent="0.25">
      <c r="A83" t="s">
        <v>5</v>
      </c>
      <c r="B83" t="s">
        <v>27</v>
      </c>
      <c r="C83" t="s">
        <v>7</v>
      </c>
      <c r="D83">
        <v>115.5544</v>
      </c>
      <c r="E83">
        <v>52.241799999999998</v>
      </c>
    </row>
    <row r="84" spans="1:5" x14ac:dyDescent="0.25">
      <c r="A84" t="s">
        <v>5</v>
      </c>
      <c r="B84" t="s">
        <v>27</v>
      </c>
      <c r="C84" t="s">
        <v>11</v>
      </c>
      <c r="D84">
        <v>2.4603000000000002</v>
      </c>
      <c r="E84">
        <v>1.1119000000000001</v>
      </c>
    </row>
    <row r="85" spans="1:5" x14ac:dyDescent="0.25">
      <c r="A85" t="s">
        <v>5</v>
      </c>
      <c r="B85" t="s">
        <v>27</v>
      </c>
      <c r="C85" t="s">
        <v>28</v>
      </c>
      <c r="D85">
        <v>45759.975299999998</v>
      </c>
      <c r="E85">
        <v>19113.575199999999</v>
      </c>
    </row>
    <row r="86" spans="1:5" x14ac:dyDescent="0.25">
      <c r="A86" t="s">
        <v>5</v>
      </c>
      <c r="B86" t="s">
        <v>29</v>
      </c>
      <c r="C86" t="s">
        <v>7</v>
      </c>
      <c r="D86">
        <v>17963.601699999999</v>
      </c>
      <c r="E86">
        <v>14119.029</v>
      </c>
    </row>
    <row r="87" spans="1:5" x14ac:dyDescent="0.25">
      <c r="A87" t="s">
        <v>5</v>
      </c>
      <c r="B87" t="s">
        <v>29</v>
      </c>
      <c r="C87" t="s">
        <v>8</v>
      </c>
      <c r="D87">
        <v>15.572900000000001</v>
      </c>
      <c r="E87">
        <v>10.8468</v>
      </c>
    </row>
    <row r="88" spans="1:5" x14ac:dyDescent="0.25">
      <c r="A88" t="s">
        <v>5</v>
      </c>
      <c r="B88" t="s">
        <v>29</v>
      </c>
      <c r="C88" t="s">
        <v>11</v>
      </c>
      <c r="D88">
        <v>395.11689999999999</v>
      </c>
      <c r="E88">
        <v>276.66219999999998</v>
      </c>
    </row>
    <row r="89" spans="1:5" x14ac:dyDescent="0.25">
      <c r="A89" t="s">
        <v>5</v>
      </c>
      <c r="B89" t="s">
        <v>29</v>
      </c>
      <c r="C89" t="s">
        <v>12</v>
      </c>
      <c r="D89">
        <v>0.1386</v>
      </c>
      <c r="E89">
        <v>5.6800000000000003E-2</v>
      </c>
    </row>
    <row r="90" spans="1:5" x14ac:dyDescent="0.25">
      <c r="A90" t="s">
        <v>5</v>
      </c>
      <c r="B90" t="s">
        <v>29</v>
      </c>
      <c r="C90" t="s">
        <v>28</v>
      </c>
      <c r="D90">
        <v>15830.3449</v>
      </c>
      <c r="E90">
        <v>10346.0257</v>
      </c>
    </row>
    <row r="91" spans="1:5" x14ac:dyDescent="0.25">
      <c r="A91" t="s">
        <v>5</v>
      </c>
      <c r="B91" t="s">
        <v>29</v>
      </c>
      <c r="C91" t="s">
        <v>13</v>
      </c>
      <c r="D91">
        <v>10.301399999999999</v>
      </c>
      <c r="E91">
        <v>13.5032</v>
      </c>
    </row>
    <row r="92" spans="1:5" x14ac:dyDescent="0.25">
      <c r="A92" t="s">
        <v>5</v>
      </c>
      <c r="B92" t="s">
        <v>30</v>
      </c>
      <c r="C92" t="s">
        <v>7</v>
      </c>
      <c r="D92">
        <v>7598.5620000000099</v>
      </c>
      <c r="E92">
        <v>5054.96180000001</v>
      </c>
    </row>
    <row r="93" spans="1:5" x14ac:dyDescent="0.25">
      <c r="A93" t="s">
        <v>5</v>
      </c>
      <c r="B93" t="s">
        <v>30</v>
      </c>
      <c r="C93" t="s">
        <v>8</v>
      </c>
      <c r="D93">
        <v>85.860299999999995</v>
      </c>
      <c r="E93">
        <v>47.729100000000003</v>
      </c>
    </row>
    <row r="94" spans="1:5" x14ac:dyDescent="0.25">
      <c r="A94" t="s">
        <v>5</v>
      </c>
      <c r="B94" t="s">
        <v>30</v>
      </c>
      <c r="C94" t="s">
        <v>11</v>
      </c>
      <c r="D94">
        <v>7.0025000000000004</v>
      </c>
      <c r="E94">
        <v>5.0026999999999999</v>
      </c>
    </row>
    <row r="95" spans="1:5" x14ac:dyDescent="0.25">
      <c r="A95" t="s">
        <v>5</v>
      </c>
      <c r="B95" t="s">
        <v>30</v>
      </c>
      <c r="C95" t="s">
        <v>12</v>
      </c>
      <c r="D95">
        <v>80.172399999999996</v>
      </c>
      <c r="E95">
        <v>25.3645</v>
      </c>
    </row>
    <row r="96" spans="1:5" x14ac:dyDescent="0.25">
      <c r="A96" t="s">
        <v>5</v>
      </c>
      <c r="B96" t="s">
        <v>30</v>
      </c>
      <c r="C96" t="s">
        <v>28</v>
      </c>
      <c r="D96">
        <v>11017.644399999999</v>
      </c>
      <c r="E96">
        <v>7109.5361999999996</v>
      </c>
    </row>
    <row r="97" spans="1:5" x14ac:dyDescent="0.25">
      <c r="A97" t="s">
        <v>5</v>
      </c>
      <c r="B97" t="s">
        <v>30</v>
      </c>
      <c r="C97" t="s">
        <v>13</v>
      </c>
      <c r="D97">
        <v>43.298000000000002</v>
      </c>
      <c r="E97">
        <v>7.4467999999999996</v>
      </c>
    </row>
    <row r="98" spans="1:5" x14ac:dyDescent="0.25">
      <c r="A98" t="s">
        <v>5</v>
      </c>
      <c r="B98" t="s">
        <v>31</v>
      </c>
      <c r="C98" t="s">
        <v>7</v>
      </c>
      <c r="D98">
        <v>13660.9102</v>
      </c>
      <c r="E98">
        <v>5810.6719000000203</v>
      </c>
    </row>
    <row r="99" spans="1:5" x14ac:dyDescent="0.25">
      <c r="A99" t="s">
        <v>5</v>
      </c>
      <c r="B99" t="s">
        <v>31</v>
      </c>
      <c r="C99" t="s">
        <v>8</v>
      </c>
      <c r="D99">
        <v>5355.7465000000002</v>
      </c>
      <c r="E99">
        <v>3750.9081999999999</v>
      </c>
    </row>
    <row r="100" spans="1:5" x14ac:dyDescent="0.25">
      <c r="A100" t="s">
        <v>5</v>
      </c>
      <c r="B100" t="s">
        <v>31</v>
      </c>
      <c r="C100" t="s">
        <v>11</v>
      </c>
      <c r="D100">
        <v>1238.9999</v>
      </c>
      <c r="E100">
        <v>318.9391</v>
      </c>
    </row>
    <row r="101" spans="1:5" x14ac:dyDescent="0.25">
      <c r="A101" t="s">
        <v>5</v>
      </c>
      <c r="B101" t="s">
        <v>31</v>
      </c>
      <c r="C101" t="s">
        <v>9</v>
      </c>
      <c r="D101">
        <v>0.27600000000000002</v>
      </c>
      <c r="E101">
        <v>0.62729999999999997</v>
      </c>
    </row>
    <row r="102" spans="1:5" x14ac:dyDescent="0.25">
      <c r="A102" t="s">
        <v>5</v>
      </c>
      <c r="B102" t="s">
        <v>31</v>
      </c>
      <c r="C102" t="s">
        <v>12</v>
      </c>
      <c r="D102">
        <v>269.53019999999998</v>
      </c>
      <c r="E102">
        <v>334.47370000000001</v>
      </c>
    </row>
    <row r="103" spans="1:5" x14ac:dyDescent="0.25">
      <c r="A103" t="s">
        <v>5</v>
      </c>
      <c r="B103" t="s">
        <v>31</v>
      </c>
      <c r="C103" t="s">
        <v>28</v>
      </c>
      <c r="D103">
        <v>21849.777399999999</v>
      </c>
      <c r="E103">
        <v>8145.973</v>
      </c>
    </row>
    <row r="104" spans="1:5" x14ac:dyDescent="0.25">
      <c r="A104" t="s">
        <v>5</v>
      </c>
      <c r="B104" t="s">
        <v>31</v>
      </c>
      <c r="C104" t="s">
        <v>13</v>
      </c>
      <c r="D104">
        <v>132.10489999999999</v>
      </c>
      <c r="E104">
        <v>42.447600000000001</v>
      </c>
    </row>
    <row r="105" spans="1:5" x14ac:dyDescent="0.25">
      <c r="A105" t="s">
        <v>5</v>
      </c>
      <c r="B105" t="s">
        <v>32</v>
      </c>
      <c r="C105" t="s">
        <v>7</v>
      </c>
      <c r="D105">
        <v>11774.5939</v>
      </c>
      <c r="E105">
        <v>10786.1319</v>
      </c>
    </row>
    <row r="106" spans="1:5" x14ac:dyDescent="0.25">
      <c r="A106" t="s">
        <v>5</v>
      </c>
      <c r="B106" t="s">
        <v>32</v>
      </c>
      <c r="C106" t="s">
        <v>8</v>
      </c>
      <c r="D106">
        <v>4314.2119000000002</v>
      </c>
      <c r="E106">
        <v>2679.4005000000002</v>
      </c>
    </row>
    <row r="107" spans="1:5" x14ac:dyDescent="0.25">
      <c r="A107" t="s">
        <v>5</v>
      </c>
      <c r="B107" t="s">
        <v>32</v>
      </c>
      <c r="C107" t="s">
        <v>11</v>
      </c>
      <c r="D107">
        <v>2814.8456999999999</v>
      </c>
      <c r="E107">
        <v>1555.8851</v>
      </c>
    </row>
    <row r="108" spans="1:5" x14ac:dyDescent="0.25">
      <c r="A108" t="s">
        <v>5</v>
      </c>
      <c r="B108" t="s">
        <v>32</v>
      </c>
      <c r="C108" t="s">
        <v>9</v>
      </c>
      <c r="D108">
        <v>4.1326000000000001</v>
      </c>
      <c r="E108">
        <v>1466.7485999999999</v>
      </c>
    </row>
    <row r="109" spans="1:5" x14ac:dyDescent="0.25">
      <c r="A109" t="s">
        <v>5</v>
      </c>
      <c r="B109" t="s">
        <v>32</v>
      </c>
      <c r="C109" t="s">
        <v>12</v>
      </c>
      <c r="D109">
        <v>283.11040000000003</v>
      </c>
      <c r="E109">
        <v>834.38160000000005</v>
      </c>
    </row>
    <row r="110" spans="1:5" x14ac:dyDescent="0.25">
      <c r="A110" t="s">
        <v>5</v>
      </c>
      <c r="B110" t="s">
        <v>32</v>
      </c>
      <c r="C110" t="s">
        <v>13</v>
      </c>
      <c r="D110">
        <v>366.85140000000001</v>
      </c>
      <c r="E110">
        <v>193.0575</v>
      </c>
    </row>
    <row r="111" spans="1:5" x14ac:dyDescent="0.25">
      <c r="A111" t="s">
        <v>5</v>
      </c>
      <c r="B111" t="s">
        <v>33</v>
      </c>
      <c r="C111" t="s">
        <v>7</v>
      </c>
      <c r="D111">
        <v>611.027099999999</v>
      </c>
      <c r="E111">
        <v>35899.380799999999</v>
      </c>
    </row>
    <row r="112" spans="1:5" x14ac:dyDescent="0.25">
      <c r="A112" t="s">
        <v>5</v>
      </c>
      <c r="B112" t="s">
        <v>33</v>
      </c>
      <c r="C112" t="s">
        <v>8</v>
      </c>
      <c r="D112">
        <v>1.55E-2</v>
      </c>
      <c r="E112">
        <v>0.73140000000000005</v>
      </c>
    </row>
    <row r="113" spans="1:5" x14ac:dyDescent="0.25">
      <c r="A113" t="s">
        <v>5</v>
      </c>
      <c r="B113" t="s">
        <v>33</v>
      </c>
      <c r="C113" t="s">
        <v>9</v>
      </c>
      <c r="D113">
        <v>9.9718</v>
      </c>
      <c r="E113">
        <v>4223.8145000000004</v>
      </c>
    </row>
    <row r="114" spans="1:5" x14ac:dyDescent="0.25">
      <c r="A114" t="s">
        <v>5</v>
      </c>
      <c r="B114" t="s">
        <v>33</v>
      </c>
      <c r="C114" t="s">
        <v>12</v>
      </c>
      <c r="D114">
        <v>80.469200000000001</v>
      </c>
      <c r="E114">
        <v>12576.361500000001</v>
      </c>
    </row>
    <row r="115" spans="1:5" x14ac:dyDescent="0.25">
      <c r="A115" t="s">
        <v>5</v>
      </c>
      <c r="B115" t="s">
        <v>33</v>
      </c>
      <c r="C115" t="s">
        <v>13</v>
      </c>
      <c r="D115">
        <v>682.91909999999996</v>
      </c>
      <c r="E115">
        <v>3333.5091000000002</v>
      </c>
    </row>
    <row r="116" spans="1:5" x14ac:dyDescent="0.25">
      <c r="A116" t="s">
        <v>5</v>
      </c>
      <c r="B116" t="s">
        <v>34</v>
      </c>
      <c r="C116" t="s">
        <v>7</v>
      </c>
      <c r="D116">
        <v>7539.8493000000099</v>
      </c>
      <c r="E116">
        <v>2268.67470000001</v>
      </c>
    </row>
    <row r="117" spans="1:5" x14ac:dyDescent="0.25">
      <c r="A117" t="s">
        <v>5</v>
      </c>
      <c r="B117" t="s">
        <v>34</v>
      </c>
      <c r="C117" t="s">
        <v>8</v>
      </c>
      <c r="D117">
        <v>3416.8782999999999</v>
      </c>
      <c r="E117">
        <v>696.93089999999995</v>
      </c>
    </row>
    <row r="118" spans="1:5" x14ac:dyDescent="0.25">
      <c r="A118" t="s">
        <v>5</v>
      </c>
      <c r="B118" t="s">
        <v>34</v>
      </c>
      <c r="C118" t="s">
        <v>11</v>
      </c>
      <c r="D118">
        <v>836.20100000000002</v>
      </c>
      <c r="E118">
        <v>231.71629999999999</v>
      </c>
    </row>
    <row r="119" spans="1:5" x14ac:dyDescent="0.25">
      <c r="A119" t="s">
        <v>5</v>
      </c>
      <c r="B119" t="s">
        <v>34</v>
      </c>
      <c r="C119" t="s">
        <v>9</v>
      </c>
      <c r="D119">
        <v>1.14E-2</v>
      </c>
      <c r="E119">
        <v>1.8499999999999999E-2</v>
      </c>
    </row>
    <row r="120" spans="1:5" x14ac:dyDescent="0.25">
      <c r="A120" t="s">
        <v>5</v>
      </c>
      <c r="B120" t="s">
        <v>34</v>
      </c>
      <c r="C120" t="s">
        <v>12</v>
      </c>
      <c r="D120">
        <v>765.96100000000001</v>
      </c>
      <c r="E120">
        <v>92.397599999999997</v>
      </c>
    </row>
    <row r="121" spans="1:5" x14ac:dyDescent="0.25">
      <c r="A121" t="s">
        <v>5</v>
      </c>
      <c r="B121" t="s">
        <v>34</v>
      </c>
      <c r="C121" t="s">
        <v>13</v>
      </c>
      <c r="D121">
        <v>82.222300000000004</v>
      </c>
      <c r="E121">
        <v>66.553200000000004</v>
      </c>
    </row>
    <row r="122" spans="1:5" x14ac:dyDescent="0.25">
      <c r="A122" t="s">
        <v>5</v>
      </c>
      <c r="B122" t="s">
        <v>35</v>
      </c>
      <c r="C122" t="s">
        <v>7</v>
      </c>
      <c r="D122">
        <v>8381.6550999999799</v>
      </c>
      <c r="E122">
        <v>19796.230599999999</v>
      </c>
    </row>
    <row r="123" spans="1:5" x14ac:dyDescent="0.25">
      <c r="A123" t="s">
        <v>5</v>
      </c>
      <c r="B123" t="s">
        <v>35</v>
      </c>
      <c r="C123" t="s">
        <v>8</v>
      </c>
      <c r="D123">
        <v>620.55930000000001</v>
      </c>
      <c r="E123">
        <v>689.80340000000001</v>
      </c>
    </row>
    <row r="124" spans="1:5" x14ac:dyDescent="0.25">
      <c r="A124" t="s">
        <v>5</v>
      </c>
      <c r="B124" t="s">
        <v>35</v>
      </c>
      <c r="C124" t="s">
        <v>9</v>
      </c>
      <c r="D124">
        <v>15.4716</v>
      </c>
      <c r="E124">
        <v>270.20460000000003</v>
      </c>
    </row>
    <row r="125" spans="1:5" x14ac:dyDescent="0.25">
      <c r="A125" t="s">
        <v>5</v>
      </c>
      <c r="B125" t="s">
        <v>35</v>
      </c>
      <c r="C125" t="s">
        <v>12</v>
      </c>
      <c r="D125">
        <v>353.40730000000002</v>
      </c>
      <c r="E125">
        <v>2024.7946999999999</v>
      </c>
    </row>
    <row r="126" spans="1:5" x14ac:dyDescent="0.25">
      <c r="A126" t="s">
        <v>5</v>
      </c>
      <c r="B126" t="s">
        <v>35</v>
      </c>
      <c r="C126" t="s">
        <v>28</v>
      </c>
      <c r="D126">
        <v>4.9099999999999998E-2</v>
      </c>
      <c r="E126">
        <v>4.5999999999999999E-2</v>
      </c>
    </row>
    <row r="127" spans="1:5" x14ac:dyDescent="0.25">
      <c r="A127" t="s">
        <v>5</v>
      </c>
      <c r="B127" t="s">
        <v>35</v>
      </c>
      <c r="C127" t="s">
        <v>13</v>
      </c>
      <c r="D127">
        <v>30.692</v>
      </c>
      <c r="E127">
        <v>236.2535</v>
      </c>
    </row>
    <row r="128" spans="1:5" x14ac:dyDescent="0.25">
      <c r="A128" t="s">
        <v>5</v>
      </c>
      <c r="B128" t="s">
        <v>36</v>
      </c>
      <c r="C128" t="s">
        <v>7</v>
      </c>
      <c r="D128">
        <v>7496.8156000000199</v>
      </c>
      <c r="E128">
        <v>22546.087299999999</v>
      </c>
    </row>
    <row r="129" spans="1:5" x14ac:dyDescent="0.25">
      <c r="A129" t="s">
        <v>5</v>
      </c>
      <c r="B129" t="s">
        <v>36</v>
      </c>
      <c r="C129" t="s">
        <v>8</v>
      </c>
      <c r="D129">
        <v>1899.7258999999999</v>
      </c>
      <c r="E129">
        <v>2189.1588999999999</v>
      </c>
    </row>
    <row r="130" spans="1:5" x14ac:dyDescent="0.25">
      <c r="A130" t="s">
        <v>5</v>
      </c>
      <c r="B130" t="s">
        <v>36</v>
      </c>
      <c r="C130" t="s">
        <v>9</v>
      </c>
      <c r="D130">
        <v>16.8125</v>
      </c>
      <c r="E130">
        <v>243.20830000000001</v>
      </c>
    </row>
    <row r="131" spans="1:5" x14ac:dyDescent="0.25">
      <c r="A131" t="s">
        <v>5</v>
      </c>
      <c r="B131" t="s">
        <v>36</v>
      </c>
      <c r="C131" t="s">
        <v>12</v>
      </c>
      <c r="D131">
        <v>1100.4736</v>
      </c>
      <c r="E131">
        <v>3828.3834000000002</v>
      </c>
    </row>
    <row r="132" spans="1:5" x14ac:dyDescent="0.25">
      <c r="A132" t="s">
        <v>5</v>
      </c>
      <c r="B132" t="s">
        <v>36</v>
      </c>
      <c r="C132" t="s">
        <v>13</v>
      </c>
      <c r="D132">
        <v>153.51689999999999</v>
      </c>
      <c r="E132">
        <v>519.61180000000002</v>
      </c>
    </row>
    <row r="133" spans="1:5" x14ac:dyDescent="0.25">
      <c r="A133" t="s">
        <v>5</v>
      </c>
      <c r="B133" t="s">
        <v>37</v>
      </c>
      <c r="C133" t="s">
        <v>7</v>
      </c>
      <c r="D133">
        <v>1683.7544</v>
      </c>
      <c r="E133">
        <v>144.73140000000001</v>
      </c>
    </row>
    <row r="134" spans="1:5" x14ac:dyDescent="0.25">
      <c r="A134" t="s">
        <v>5</v>
      </c>
      <c r="B134" t="s">
        <v>37</v>
      </c>
      <c r="C134" t="s">
        <v>8</v>
      </c>
      <c r="D134">
        <v>0.52259999999999995</v>
      </c>
      <c r="E134">
        <v>0.60640000000000005</v>
      </c>
    </row>
    <row r="135" spans="1:5" x14ac:dyDescent="0.25">
      <c r="A135" t="s">
        <v>5</v>
      </c>
      <c r="B135" t="s">
        <v>37</v>
      </c>
      <c r="C135" t="s">
        <v>11</v>
      </c>
      <c r="D135">
        <v>5.7599999999999998E-2</v>
      </c>
      <c r="E135">
        <v>1.8599999999999998E-2</v>
      </c>
    </row>
    <row r="136" spans="1:5" x14ac:dyDescent="0.25">
      <c r="A136" t="s">
        <v>5</v>
      </c>
      <c r="B136" t="s">
        <v>37</v>
      </c>
      <c r="C136" t="s">
        <v>12</v>
      </c>
      <c r="D136">
        <v>1.6400999999999999</v>
      </c>
      <c r="E136">
        <v>0.37359999999999999</v>
      </c>
    </row>
    <row r="137" spans="1:5" x14ac:dyDescent="0.25">
      <c r="A137" t="s">
        <v>5</v>
      </c>
      <c r="B137" t="s">
        <v>37</v>
      </c>
      <c r="C137" t="s">
        <v>13</v>
      </c>
      <c r="D137">
        <v>5.0900000000000001E-2</v>
      </c>
      <c r="E137">
        <v>1.5599999999999999E-2</v>
      </c>
    </row>
    <row r="138" spans="1:5" x14ac:dyDescent="0.25">
      <c r="A138" t="s">
        <v>5</v>
      </c>
      <c r="B138" t="s">
        <v>38</v>
      </c>
      <c r="C138" t="s">
        <v>7</v>
      </c>
      <c r="D138">
        <v>11347.678099999999</v>
      </c>
      <c r="E138">
        <v>6697.7112000000097</v>
      </c>
    </row>
    <row r="139" spans="1:5" x14ac:dyDescent="0.25">
      <c r="A139" t="s">
        <v>5</v>
      </c>
      <c r="B139" t="s">
        <v>38</v>
      </c>
      <c r="C139" t="s">
        <v>8</v>
      </c>
      <c r="D139">
        <v>2360.9112</v>
      </c>
      <c r="E139">
        <v>801.98410000000001</v>
      </c>
    </row>
    <row r="140" spans="1:5" x14ac:dyDescent="0.25">
      <c r="A140" t="s">
        <v>5</v>
      </c>
      <c r="B140" t="s">
        <v>38</v>
      </c>
      <c r="C140" t="s">
        <v>11</v>
      </c>
      <c r="D140">
        <v>0.11509999999999999</v>
      </c>
      <c r="E140">
        <v>5.79E-2</v>
      </c>
    </row>
    <row r="141" spans="1:5" x14ac:dyDescent="0.25">
      <c r="A141" t="s">
        <v>5</v>
      </c>
      <c r="B141" t="s">
        <v>38</v>
      </c>
      <c r="C141" t="s">
        <v>9</v>
      </c>
      <c r="D141">
        <v>0.80700000000000005</v>
      </c>
      <c r="E141">
        <v>7.8681000000000001</v>
      </c>
    </row>
    <row r="142" spans="1:5" x14ac:dyDescent="0.25">
      <c r="A142" t="s">
        <v>5</v>
      </c>
      <c r="B142" t="s">
        <v>38</v>
      </c>
      <c r="C142" t="s">
        <v>12</v>
      </c>
      <c r="D142">
        <v>964.14749999999901</v>
      </c>
      <c r="E142">
        <v>638.55139999999994</v>
      </c>
    </row>
    <row r="143" spans="1:5" x14ac:dyDescent="0.25">
      <c r="A143" t="s">
        <v>5</v>
      </c>
      <c r="B143" t="s">
        <v>38</v>
      </c>
      <c r="C143" t="s">
        <v>13</v>
      </c>
      <c r="D143">
        <v>86.099500000000006</v>
      </c>
      <c r="E143">
        <v>120.70269999999999</v>
      </c>
    </row>
    <row r="144" spans="1:5" x14ac:dyDescent="0.25">
      <c r="A144" t="s">
        <v>5</v>
      </c>
      <c r="B144" t="s">
        <v>39</v>
      </c>
      <c r="C144" t="s">
        <v>7</v>
      </c>
      <c r="D144">
        <v>7541.9252000000097</v>
      </c>
      <c r="E144">
        <v>6670.2524000000003</v>
      </c>
    </row>
    <row r="145" spans="1:5" x14ac:dyDescent="0.25">
      <c r="A145" t="s">
        <v>5</v>
      </c>
      <c r="B145" t="s">
        <v>39</v>
      </c>
      <c r="C145" t="s">
        <v>8</v>
      </c>
      <c r="D145">
        <v>1750.9755</v>
      </c>
      <c r="E145">
        <v>1444.7067999999999</v>
      </c>
    </row>
    <row r="146" spans="1:5" x14ac:dyDescent="0.25">
      <c r="A146" t="s">
        <v>5</v>
      </c>
      <c r="B146" t="s">
        <v>39</v>
      </c>
      <c r="C146" t="s">
        <v>11</v>
      </c>
      <c r="D146">
        <v>1.9300000000000001E-2</v>
      </c>
      <c r="E146">
        <v>2.0799999999999999E-2</v>
      </c>
    </row>
    <row r="147" spans="1:5" x14ac:dyDescent="0.25">
      <c r="A147" t="s">
        <v>5</v>
      </c>
      <c r="B147" t="s">
        <v>39</v>
      </c>
      <c r="C147" t="s">
        <v>9</v>
      </c>
      <c r="D147">
        <v>6.8999999999999999E-3</v>
      </c>
      <c r="E147">
        <v>0.50739999999999996</v>
      </c>
    </row>
    <row r="148" spans="1:5" x14ac:dyDescent="0.25">
      <c r="A148" t="s">
        <v>5</v>
      </c>
      <c r="B148" t="s">
        <v>39</v>
      </c>
      <c r="C148" t="s">
        <v>12</v>
      </c>
      <c r="D148">
        <v>933.23630000000105</v>
      </c>
      <c r="E148">
        <v>719.1789</v>
      </c>
    </row>
    <row r="149" spans="1:5" x14ac:dyDescent="0.25">
      <c r="A149" t="s">
        <v>5</v>
      </c>
      <c r="B149" t="s">
        <v>39</v>
      </c>
      <c r="C149" t="s">
        <v>13</v>
      </c>
      <c r="D149">
        <v>29.040600000000001</v>
      </c>
      <c r="E149">
        <v>75.353399999999993</v>
      </c>
    </row>
    <row r="150" spans="1:5" x14ac:dyDescent="0.25">
      <c r="A150" t="s">
        <v>5</v>
      </c>
      <c r="B150" t="s">
        <v>40</v>
      </c>
      <c r="C150" t="s">
        <v>7</v>
      </c>
      <c r="D150">
        <v>4839.7852000000203</v>
      </c>
      <c r="E150">
        <v>7279.5203000000101</v>
      </c>
    </row>
    <row r="151" spans="1:5" x14ac:dyDescent="0.25">
      <c r="A151" t="s">
        <v>5</v>
      </c>
      <c r="B151" t="s">
        <v>40</v>
      </c>
      <c r="C151" t="s">
        <v>8</v>
      </c>
      <c r="D151">
        <v>971.24599999999998</v>
      </c>
      <c r="E151">
        <v>603.86419999999998</v>
      </c>
    </row>
    <row r="152" spans="1:5" x14ac:dyDescent="0.25">
      <c r="A152" t="s">
        <v>5</v>
      </c>
      <c r="B152" t="s">
        <v>40</v>
      </c>
      <c r="C152" t="s">
        <v>9</v>
      </c>
      <c r="D152">
        <v>1.9971000000000001</v>
      </c>
      <c r="E152">
        <v>18.107099999999999</v>
      </c>
    </row>
    <row r="153" spans="1:5" x14ac:dyDescent="0.25">
      <c r="A153" t="s">
        <v>5</v>
      </c>
      <c r="B153" t="s">
        <v>40</v>
      </c>
      <c r="C153" t="s">
        <v>12</v>
      </c>
      <c r="D153">
        <v>112.0361</v>
      </c>
      <c r="E153">
        <v>376.16039999999998</v>
      </c>
    </row>
    <row r="154" spans="1:5" x14ac:dyDescent="0.25">
      <c r="A154" t="s">
        <v>5</v>
      </c>
      <c r="B154" t="s">
        <v>40</v>
      </c>
      <c r="C154" t="s">
        <v>13</v>
      </c>
      <c r="D154">
        <v>27.118099999999998</v>
      </c>
      <c r="E154">
        <v>58.906999999999996</v>
      </c>
    </row>
    <row r="155" spans="1:5" x14ac:dyDescent="0.25">
      <c r="A155" t="s">
        <v>5</v>
      </c>
      <c r="B155" t="s">
        <v>41</v>
      </c>
      <c r="C155" t="s">
        <v>7</v>
      </c>
      <c r="D155">
        <v>4108.0916000000097</v>
      </c>
      <c r="E155">
        <v>9671.7655999999697</v>
      </c>
    </row>
    <row r="156" spans="1:5" x14ac:dyDescent="0.25">
      <c r="A156" t="s">
        <v>5</v>
      </c>
      <c r="B156" t="s">
        <v>41</v>
      </c>
      <c r="C156" t="s">
        <v>8</v>
      </c>
      <c r="D156">
        <v>36.6661</v>
      </c>
      <c r="E156">
        <v>17.448</v>
      </c>
    </row>
    <row r="157" spans="1:5" x14ac:dyDescent="0.25">
      <c r="A157" t="s">
        <v>5</v>
      </c>
      <c r="B157" t="s">
        <v>41</v>
      </c>
      <c r="C157" t="s">
        <v>9</v>
      </c>
      <c r="D157">
        <v>3.3018000000000001</v>
      </c>
      <c r="E157">
        <v>52.3855</v>
      </c>
    </row>
    <row r="158" spans="1:5" x14ac:dyDescent="0.25">
      <c r="A158" t="s">
        <v>5</v>
      </c>
      <c r="B158" t="s">
        <v>41</v>
      </c>
      <c r="C158" t="s">
        <v>12</v>
      </c>
      <c r="D158">
        <v>174.44970000000001</v>
      </c>
      <c r="E158">
        <v>3274</v>
      </c>
    </row>
    <row r="159" spans="1:5" x14ac:dyDescent="0.25">
      <c r="A159" t="s">
        <v>5</v>
      </c>
      <c r="B159" t="s">
        <v>41</v>
      </c>
      <c r="C159" t="s">
        <v>13</v>
      </c>
      <c r="D159">
        <v>172.96209999999999</v>
      </c>
      <c r="E159">
        <v>1032.3368</v>
      </c>
    </row>
    <row r="160" spans="1:5" x14ac:dyDescent="0.25">
      <c r="A160" t="s">
        <v>5</v>
      </c>
      <c r="B160" t="s">
        <v>42</v>
      </c>
      <c r="C160" t="s">
        <v>7</v>
      </c>
      <c r="D160">
        <v>1613.7999</v>
      </c>
      <c r="E160">
        <v>19181.421900000001</v>
      </c>
    </row>
    <row r="161" spans="1:5" x14ac:dyDescent="0.25">
      <c r="A161" t="s">
        <v>5</v>
      </c>
      <c r="B161" t="s">
        <v>42</v>
      </c>
      <c r="C161" t="s">
        <v>8</v>
      </c>
      <c r="D161">
        <v>16.401599999999998</v>
      </c>
      <c r="E161">
        <v>76.858500000000006</v>
      </c>
    </row>
    <row r="162" spans="1:5" x14ac:dyDescent="0.25">
      <c r="A162" t="s">
        <v>5</v>
      </c>
      <c r="B162" t="s">
        <v>42</v>
      </c>
      <c r="C162" t="s">
        <v>9</v>
      </c>
      <c r="D162">
        <v>31.944400000000002</v>
      </c>
      <c r="E162">
        <v>849.31200000000001</v>
      </c>
    </row>
    <row r="163" spans="1:5" x14ac:dyDescent="0.25">
      <c r="A163" t="s">
        <v>5</v>
      </c>
      <c r="B163" t="s">
        <v>42</v>
      </c>
      <c r="C163" t="s">
        <v>12</v>
      </c>
      <c r="D163">
        <v>504.404</v>
      </c>
      <c r="E163">
        <v>7288.3896999999997</v>
      </c>
    </row>
    <row r="164" spans="1:5" x14ac:dyDescent="0.25">
      <c r="A164" t="s">
        <v>5</v>
      </c>
      <c r="B164" t="s">
        <v>42</v>
      </c>
      <c r="C164" t="s">
        <v>13</v>
      </c>
      <c r="D164">
        <v>47.247399999999999</v>
      </c>
      <c r="E164">
        <v>784.62750000000005</v>
      </c>
    </row>
    <row r="165" spans="1:5" x14ac:dyDescent="0.25">
      <c r="A165" t="s">
        <v>5</v>
      </c>
      <c r="B165" t="s">
        <v>43</v>
      </c>
      <c r="C165" t="s">
        <v>7</v>
      </c>
      <c r="D165">
        <v>60022.684099999802</v>
      </c>
      <c r="E165">
        <v>8137.6769000000204</v>
      </c>
    </row>
    <row r="166" spans="1:5" x14ac:dyDescent="0.25">
      <c r="A166" t="s">
        <v>5</v>
      </c>
      <c r="B166" t="s">
        <v>43</v>
      </c>
      <c r="C166" t="s">
        <v>8</v>
      </c>
      <c r="D166">
        <v>469.16860000000003</v>
      </c>
      <c r="E166">
        <v>45.208100000000002</v>
      </c>
    </row>
    <row r="167" spans="1:5" x14ac:dyDescent="0.25">
      <c r="A167" t="s">
        <v>5</v>
      </c>
      <c r="B167" t="s">
        <v>43</v>
      </c>
      <c r="C167" t="s">
        <v>11</v>
      </c>
      <c r="D167">
        <v>679.1866</v>
      </c>
      <c r="E167">
        <v>39.818899999999999</v>
      </c>
    </row>
    <row r="168" spans="1:5" x14ac:dyDescent="0.25">
      <c r="A168" t="s">
        <v>5</v>
      </c>
      <c r="B168" t="s">
        <v>43</v>
      </c>
      <c r="C168" t="s">
        <v>9</v>
      </c>
      <c r="D168">
        <v>3.4786000000000001</v>
      </c>
      <c r="E168">
        <v>55.390700000000002</v>
      </c>
    </row>
    <row r="169" spans="1:5" x14ac:dyDescent="0.25">
      <c r="A169" t="s">
        <v>5</v>
      </c>
      <c r="B169" t="s">
        <v>43</v>
      </c>
      <c r="C169" t="s">
        <v>12</v>
      </c>
      <c r="D169">
        <v>1003.8603000000001</v>
      </c>
      <c r="E169">
        <v>860.15089999999998</v>
      </c>
    </row>
    <row r="170" spans="1:5" x14ac:dyDescent="0.25">
      <c r="A170" t="s">
        <v>5</v>
      </c>
      <c r="B170" t="s">
        <v>43</v>
      </c>
      <c r="C170" t="s">
        <v>13</v>
      </c>
      <c r="D170">
        <v>207.14019999999999</v>
      </c>
      <c r="E170">
        <v>144.5813</v>
      </c>
    </row>
    <row r="171" spans="1:5" x14ac:dyDescent="0.25">
      <c r="A171" t="s">
        <v>5</v>
      </c>
      <c r="B171" t="s">
        <v>44</v>
      </c>
      <c r="C171" t="s">
        <v>7</v>
      </c>
      <c r="D171">
        <v>23641.826300000001</v>
      </c>
      <c r="E171">
        <v>27791.3364</v>
      </c>
    </row>
    <row r="172" spans="1:5" x14ac:dyDescent="0.25">
      <c r="A172" t="s">
        <v>5</v>
      </c>
      <c r="B172" t="s">
        <v>44</v>
      </c>
      <c r="C172" t="s">
        <v>8</v>
      </c>
      <c r="D172">
        <v>2757.2921000000001</v>
      </c>
      <c r="E172">
        <v>2439.1801</v>
      </c>
    </row>
    <row r="173" spans="1:5" x14ac:dyDescent="0.25">
      <c r="A173" t="s">
        <v>5</v>
      </c>
      <c r="B173" t="s">
        <v>44</v>
      </c>
      <c r="C173" t="s">
        <v>11</v>
      </c>
      <c r="D173">
        <v>380.33010000000002</v>
      </c>
      <c r="E173">
        <v>140.68440000000001</v>
      </c>
    </row>
    <row r="174" spans="1:5" x14ac:dyDescent="0.25">
      <c r="A174" t="s">
        <v>5</v>
      </c>
      <c r="B174" t="s">
        <v>44</v>
      </c>
      <c r="C174" t="s">
        <v>9</v>
      </c>
      <c r="D174">
        <v>5.6083999999999996</v>
      </c>
      <c r="E174">
        <v>75.025899999999993</v>
      </c>
    </row>
    <row r="175" spans="1:5" x14ac:dyDescent="0.25">
      <c r="A175" t="s">
        <v>5</v>
      </c>
      <c r="B175" t="s">
        <v>44</v>
      </c>
      <c r="C175" t="s">
        <v>12</v>
      </c>
      <c r="D175">
        <v>1056.4002</v>
      </c>
      <c r="E175">
        <v>1764.4972</v>
      </c>
    </row>
    <row r="176" spans="1:5" x14ac:dyDescent="0.25">
      <c r="A176" t="s">
        <v>5</v>
      </c>
      <c r="B176" t="s">
        <v>44</v>
      </c>
      <c r="C176" t="s">
        <v>13</v>
      </c>
      <c r="D176">
        <v>212.89150000000001</v>
      </c>
      <c r="E176">
        <v>448.65350000000001</v>
      </c>
    </row>
    <row r="177" spans="1:5" x14ac:dyDescent="0.25">
      <c r="A177" t="s">
        <v>5</v>
      </c>
      <c r="B177" t="s">
        <v>45</v>
      </c>
      <c r="C177" t="s">
        <v>7</v>
      </c>
      <c r="D177">
        <v>8960.8837999999996</v>
      </c>
      <c r="E177">
        <v>23215.831400000101</v>
      </c>
    </row>
    <row r="178" spans="1:5" x14ac:dyDescent="0.25">
      <c r="A178" t="s">
        <v>5</v>
      </c>
      <c r="B178" t="s">
        <v>45</v>
      </c>
      <c r="C178" t="s">
        <v>8</v>
      </c>
      <c r="D178">
        <v>322.50689999999997</v>
      </c>
      <c r="E178">
        <v>354.62150000000003</v>
      </c>
    </row>
    <row r="179" spans="1:5" x14ac:dyDescent="0.25">
      <c r="A179" t="s">
        <v>5</v>
      </c>
      <c r="B179" t="s">
        <v>45</v>
      </c>
      <c r="C179" t="s">
        <v>9</v>
      </c>
      <c r="D179">
        <v>13.2241</v>
      </c>
      <c r="E179">
        <v>401.05579999999998</v>
      </c>
    </row>
    <row r="180" spans="1:5" x14ac:dyDescent="0.25">
      <c r="A180" t="s">
        <v>5</v>
      </c>
      <c r="B180" t="s">
        <v>45</v>
      </c>
      <c r="C180" t="s">
        <v>12</v>
      </c>
      <c r="D180">
        <v>713.98850000000004</v>
      </c>
      <c r="E180">
        <v>3952.4180000000001</v>
      </c>
    </row>
    <row r="181" spans="1:5" x14ac:dyDescent="0.25">
      <c r="A181" t="s">
        <v>5</v>
      </c>
      <c r="B181" t="s">
        <v>45</v>
      </c>
      <c r="C181" t="s">
        <v>13</v>
      </c>
      <c r="D181">
        <v>56.291600000000003</v>
      </c>
      <c r="E181">
        <v>231.58519999999999</v>
      </c>
    </row>
    <row r="182" spans="1:5" x14ac:dyDescent="0.25">
      <c r="A182" t="s">
        <v>5</v>
      </c>
      <c r="B182" t="s">
        <v>46</v>
      </c>
      <c r="C182" t="s">
        <v>7</v>
      </c>
      <c r="D182">
        <v>8763.4978000000301</v>
      </c>
      <c r="E182">
        <v>76240.283200000005</v>
      </c>
    </row>
    <row r="183" spans="1:5" x14ac:dyDescent="0.25">
      <c r="A183" t="s">
        <v>5</v>
      </c>
      <c r="B183" t="s">
        <v>46</v>
      </c>
      <c r="C183" t="s">
        <v>8</v>
      </c>
      <c r="D183">
        <v>15.672700000000001</v>
      </c>
      <c r="E183">
        <v>52.006700000000002</v>
      </c>
    </row>
    <row r="184" spans="1:5" x14ac:dyDescent="0.25">
      <c r="A184" t="s">
        <v>5</v>
      </c>
      <c r="B184" t="s">
        <v>46</v>
      </c>
      <c r="C184" t="s">
        <v>9</v>
      </c>
      <c r="D184">
        <v>89.385000000000005</v>
      </c>
      <c r="E184">
        <v>5935.8392000000003</v>
      </c>
    </row>
    <row r="185" spans="1:5" x14ac:dyDescent="0.25">
      <c r="A185" t="s">
        <v>5</v>
      </c>
      <c r="B185" t="s">
        <v>46</v>
      </c>
      <c r="C185" t="s">
        <v>12</v>
      </c>
      <c r="D185">
        <v>624.33519999999999</v>
      </c>
      <c r="E185">
        <v>8602.4094000000005</v>
      </c>
    </row>
    <row r="186" spans="1:5" x14ac:dyDescent="0.25">
      <c r="A186" t="s">
        <v>5</v>
      </c>
      <c r="B186" t="s">
        <v>46</v>
      </c>
      <c r="C186" t="s">
        <v>13</v>
      </c>
      <c r="D186">
        <v>79.078299999999999</v>
      </c>
      <c r="E186">
        <v>1368.3094000000001</v>
      </c>
    </row>
    <row r="187" spans="1:5" x14ac:dyDescent="0.25">
      <c r="A187" t="s">
        <v>5</v>
      </c>
      <c r="B187" t="s">
        <v>47</v>
      </c>
      <c r="C187" t="s">
        <v>7</v>
      </c>
      <c r="D187">
        <v>3522.6577000000202</v>
      </c>
      <c r="E187">
        <v>50655.240100000003</v>
      </c>
    </row>
    <row r="188" spans="1:5" x14ac:dyDescent="0.25">
      <c r="A188" t="s">
        <v>5</v>
      </c>
      <c r="B188" t="s">
        <v>47</v>
      </c>
      <c r="C188" t="s">
        <v>8</v>
      </c>
      <c r="D188">
        <v>139.2406</v>
      </c>
      <c r="E188">
        <v>2579.6703000000002</v>
      </c>
    </row>
    <row r="189" spans="1:5" x14ac:dyDescent="0.25">
      <c r="A189" t="s">
        <v>5</v>
      </c>
      <c r="B189" t="s">
        <v>47</v>
      </c>
      <c r="C189" t="s">
        <v>9</v>
      </c>
      <c r="D189">
        <v>91.480800000000002</v>
      </c>
      <c r="E189">
        <v>10847.3205</v>
      </c>
    </row>
    <row r="190" spans="1:5" x14ac:dyDescent="0.25">
      <c r="A190" t="s">
        <v>5</v>
      </c>
      <c r="B190" t="s">
        <v>47</v>
      </c>
      <c r="C190" t="s">
        <v>12</v>
      </c>
      <c r="D190">
        <v>609.46500000000003</v>
      </c>
      <c r="E190">
        <v>21147.480899999999</v>
      </c>
    </row>
    <row r="191" spans="1:5" x14ac:dyDescent="0.25">
      <c r="A191" t="s">
        <v>5</v>
      </c>
      <c r="B191" t="s">
        <v>47</v>
      </c>
      <c r="C191" t="s">
        <v>13</v>
      </c>
      <c r="D191">
        <v>51.502899999999997</v>
      </c>
      <c r="E191">
        <v>1054.8697999999999</v>
      </c>
    </row>
    <row r="192" spans="1:5" x14ac:dyDescent="0.25">
      <c r="A192" t="s">
        <v>5</v>
      </c>
      <c r="B192" t="s">
        <v>48</v>
      </c>
      <c r="C192" t="s">
        <v>7</v>
      </c>
      <c r="D192">
        <v>5259.3650000000198</v>
      </c>
      <c r="E192">
        <v>35546.218699999903</v>
      </c>
    </row>
    <row r="193" spans="1:5" x14ac:dyDescent="0.25">
      <c r="A193" t="s">
        <v>5</v>
      </c>
      <c r="B193" t="s">
        <v>48</v>
      </c>
      <c r="C193" t="s">
        <v>8</v>
      </c>
      <c r="D193">
        <v>133.65170000000001</v>
      </c>
      <c r="E193">
        <v>1228.0912000000001</v>
      </c>
    </row>
    <row r="194" spans="1:5" x14ac:dyDescent="0.25">
      <c r="A194" t="s">
        <v>5</v>
      </c>
      <c r="B194" t="s">
        <v>48</v>
      </c>
      <c r="C194" t="s">
        <v>9</v>
      </c>
      <c r="D194">
        <v>21.194299999999998</v>
      </c>
      <c r="E194">
        <v>394.27629999999999</v>
      </c>
    </row>
    <row r="195" spans="1:5" x14ac:dyDescent="0.25">
      <c r="A195" t="s">
        <v>5</v>
      </c>
      <c r="B195" t="s">
        <v>48</v>
      </c>
      <c r="C195" t="s">
        <v>12</v>
      </c>
      <c r="D195">
        <v>661.12270000000001</v>
      </c>
      <c r="E195">
        <v>6346.5625</v>
      </c>
    </row>
    <row r="196" spans="1:5" x14ac:dyDescent="0.25">
      <c r="A196" t="s">
        <v>5</v>
      </c>
      <c r="B196" t="s">
        <v>48</v>
      </c>
      <c r="C196" t="s">
        <v>13</v>
      </c>
      <c r="D196">
        <v>151.3458</v>
      </c>
      <c r="E196">
        <v>981.36339999999996</v>
      </c>
    </row>
    <row r="197" spans="1:5" x14ac:dyDescent="0.25">
      <c r="A197" t="s">
        <v>5</v>
      </c>
      <c r="B197" t="s">
        <v>49</v>
      </c>
      <c r="C197" t="s">
        <v>7</v>
      </c>
      <c r="D197">
        <v>897.99579999999798</v>
      </c>
      <c r="E197">
        <v>5205.9308000000101</v>
      </c>
    </row>
    <row r="198" spans="1:5" x14ac:dyDescent="0.25">
      <c r="A198" t="s">
        <v>5</v>
      </c>
      <c r="B198" t="s">
        <v>49</v>
      </c>
      <c r="C198" t="s">
        <v>8</v>
      </c>
      <c r="D198">
        <v>229.48259999999999</v>
      </c>
      <c r="E198">
        <v>377.10910000000001</v>
      </c>
    </row>
    <row r="199" spans="1:5" x14ac:dyDescent="0.25">
      <c r="A199" t="s">
        <v>5</v>
      </c>
      <c r="B199" t="s">
        <v>49</v>
      </c>
      <c r="C199" t="s">
        <v>9</v>
      </c>
      <c r="D199">
        <v>4.3853000000000097</v>
      </c>
      <c r="E199">
        <v>597.13760000000002</v>
      </c>
    </row>
    <row r="200" spans="1:5" x14ac:dyDescent="0.25">
      <c r="A200" t="s">
        <v>5</v>
      </c>
      <c r="B200" t="s">
        <v>49</v>
      </c>
      <c r="C200" t="s">
        <v>12</v>
      </c>
      <c r="D200">
        <v>57.355499999999999</v>
      </c>
      <c r="E200">
        <v>1076.3449000000001</v>
      </c>
    </row>
    <row r="201" spans="1:5" x14ac:dyDescent="0.25">
      <c r="A201" t="s">
        <v>5</v>
      </c>
      <c r="B201" t="s">
        <v>49</v>
      </c>
      <c r="C201" t="s">
        <v>13</v>
      </c>
      <c r="D201">
        <v>2.6494</v>
      </c>
      <c r="E201">
        <v>500.20609999999999</v>
      </c>
    </row>
    <row r="202" spans="1:5" x14ac:dyDescent="0.25">
      <c r="A202" t="s">
        <v>5</v>
      </c>
      <c r="B202" t="s">
        <v>50</v>
      </c>
      <c r="C202" t="s">
        <v>7</v>
      </c>
      <c r="D202">
        <v>281.05930000000001</v>
      </c>
      <c r="E202">
        <v>14545.143400000001</v>
      </c>
    </row>
    <row r="203" spans="1:5" x14ac:dyDescent="0.25">
      <c r="A203" t="s">
        <v>5</v>
      </c>
      <c r="B203" t="s">
        <v>50</v>
      </c>
      <c r="C203" t="s">
        <v>8</v>
      </c>
      <c r="D203">
        <v>0.38950000000000001</v>
      </c>
      <c r="E203">
        <v>1.7521</v>
      </c>
    </row>
    <row r="204" spans="1:5" x14ac:dyDescent="0.25">
      <c r="A204" t="s">
        <v>5</v>
      </c>
      <c r="B204" t="s">
        <v>50</v>
      </c>
      <c r="C204" t="s">
        <v>9</v>
      </c>
      <c r="D204">
        <v>23.4848</v>
      </c>
      <c r="E204">
        <v>3812.9792000000002</v>
      </c>
    </row>
    <row r="205" spans="1:5" x14ac:dyDescent="0.25">
      <c r="A205" t="s">
        <v>5</v>
      </c>
      <c r="B205" t="s">
        <v>50</v>
      </c>
      <c r="C205" t="s">
        <v>12</v>
      </c>
      <c r="D205">
        <v>127.185</v>
      </c>
      <c r="E205">
        <v>8124.9643999999998</v>
      </c>
    </row>
    <row r="206" spans="1:5" x14ac:dyDescent="0.25">
      <c r="A206" t="s">
        <v>5</v>
      </c>
      <c r="B206" t="s">
        <v>50</v>
      </c>
      <c r="C206" t="s">
        <v>13</v>
      </c>
      <c r="D206">
        <v>3.7534000000000001</v>
      </c>
      <c r="E206">
        <v>261.26179999999999</v>
      </c>
    </row>
    <row r="207" spans="1:5" x14ac:dyDescent="0.25">
      <c r="A207" t="s">
        <v>5</v>
      </c>
      <c r="B207" t="s">
        <v>51</v>
      </c>
      <c r="C207" t="s">
        <v>7</v>
      </c>
      <c r="D207">
        <v>2238.4234000000001</v>
      </c>
      <c r="E207">
        <v>10144.551100000001</v>
      </c>
    </row>
    <row r="208" spans="1:5" x14ac:dyDescent="0.25">
      <c r="A208" t="s">
        <v>5</v>
      </c>
      <c r="B208" t="s">
        <v>51</v>
      </c>
      <c r="C208" t="s">
        <v>8</v>
      </c>
      <c r="D208">
        <v>22.340800000000002</v>
      </c>
      <c r="E208">
        <v>52.130099999999999</v>
      </c>
    </row>
    <row r="209" spans="1:5" x14ac:dyDescent="0.25">
      <c r="A209" t="s">
        <v>5</v>
      </c>
      <c r="B209" t="s">
        <v>51</v>
      </c>
      <c r="C209" t="s">
        <v>11</v>
      </c>
      <c r="D209">
        <v>6.7799999999999999E-2</v>
      </c>
      <c r="E209">
        <v>0.91959999999999997</v>
      </c>
    </row>
    <row r="210" spans="1:5" x14ac:dyDescent="0.25">
      <c r="A210" t="s">
        <v>5</v>
      </c>
      <c r="B210" t="s">
        <v>51</v>
      </c>
      <c r="C210" t="s">
        <v>9</v>
      </c>
      <c r="D210">
        <v>5.2470999999999997</v>
      </c>
      <c r="E210">
        <v>98.675600000000003</v>
      </c>
    </row>
    <row r="211" spans="1:5" x14ac:dyDescent="0.25">
      <c r="A211" t="s">
        <v>5</v>
      </c>
      <c r="B211" t="s">
        <v>51</v>
      </c>
      <c r="C211" t="s">
        <v>12</v>
      </c>
      <c r="D211">
        <v>334.41559999999998</v>
      </c>
      <c r="E211">
        <v>1436.2706000000001</v>
      </c>
    </row>
    <row r="212" spans="1:5" x14ac:dyDescent="0.25">
      <c r="A212" t="s">
        <v>5</v>
      </c>
      <c r="B212" t="s">
        <v>51</v>
      </c>
      <c r="C212" t="s">
        <v>13</v>
      </c>
      <c r="D212">
        <v>28.648599999999998</v>
      </c>
      <c r="E212">
        <v>175.14949999999999</v>
      </c>
    </row>
    <row r="213" spans="1:5" x14ac:dyDescent="0.25">
      <c r="A213" t="s">
        <v>5</v>
      </c>
      <c r="B213" t="s">
        <v>52</v>
      </c>
      <c r="C213" t="s">
        <v>7</v>
      </c>
      <c r="D213">
        <v>4571.1258000000198</v>
      </c>
      <c r="E213">
        <v>21033.6253</v>
      </c>
    </row>
    <row r="214" spans="1:5" x14ac:dyDescent="0.25">
      <c r="A214" t="s">
        <v>5</v>
      </c>
      <c r="B214" t="s">
        <v>52</v>
      </c>
      <c r="C214" t="s">
        <v>8</v>
      </c>
      <c r="D214">
        <v>124.7165</v>
      </c>
      <c r="E214">
        <v>214.05529999999999</v>
      </c>
    </row>
    <row r="215" spans="1:5" x14ac:dyDescent="0.25">
      <c r="A215" t="s">
        <v>5</v>
      </c>
      <c r="B215" t="s">
        <v>52</v>
      </c>
      <c r="C215" t="s">
        <v>9</v>
      </c>
      <c r="D215">
        <v>13.8569</v>
      </c>
      <c r="E215">
        <v>993.36049999999898</v>
      </c>
    </row>
    <row r="216" spans="1:5" x14ac:dyDescent="0.25">
      <c r="A216" t="s">
        <v>5</v>
      </c>
      <c r="B216" t="s">
        <v>52</v>
      </c>
      <c r="C216" t="s">
        <v>12</v>
      </c>
      <c r="D216">
        <v>624.12390000000005</v>
      </c>
      <c r="E216">
        <v>8969.9509999999991</v>
      </c>
    </row>
    <row r="217" spans="1:5" x14ac:dyDescent="0.25">
      <c r="A217" t="s">
        <v>5</v>
      </c>
      <c r="B217" t="s">
        <v>52</v>
      </c>
      <c r="C217" t="s">
        <v>13</v>
      </c>
      <c r="D217">
        <v>37.394799999999996</v>
      </c>
      <c r="E217">
        <v>447.09719999999999</v>
      </c>
    </row>
    <row r="218" spans="1:5" x14ac:dyDescent="0.25">
      <c r="A218" t="s">
        <v>5</v>
      </c>
      <c r="B218" t="s">
        <v>53</v>
      </c>
      <c r="C218" t="s">
        <v>7</v>
      </c>
      <c r="D218">
        <v>56899.004800000002</v>
      </c>
      <c r="E218">
        <v>4844.9946</v>
      </c>
    </row>
    <row r="219" spans="1:5" x14ac:dyDescent="0.25">
      <c r="A219" t="s">
        <v>5</v>
      </c>
      <c r="B219" t="s">
        <v>53</v>
      </c>
      <c r="C219" t="s">
        <v>8</v>
      </c>
      <c r="D219">
        <v>2379.8440999999998</v>
      </c>
      <c r="E219">
        <v>618.40459999999996</v>
      </c>
    </row>
    <row r="220" spans="1:5" x14ac:dyDescent="0.25">
      <c r="A220" t="s">
        <v>5</v>
      </c>
      <c r="B220" t="s">
        <v>53</v>
      </c>
      <c r="C220" t="s">
        <v>11</v>
      </c>
      <c r="D220">
        <v>98.4482</v>
      </c>
      <c r="E220">
        <v>8.0466999999999995</v>
      </c>
    </row>
    <row r="221" spans="1:5" x14ac:dyDescent="0.25">
      <c r="A221" t="s">
        <v>5</v>
      </c>
      <c r="B221" t="s">
        <v>53</v>
      </c>
      <c r="C221" t="s">
        <v>12</v>
      </c>
      <c r="D221">
        <v>1175.2789</v>
      </c>
      <c r="E221">
        <v>460.7251</v>
      </c>
    </row>
    <row r="222" spans="1:5" x14ac:dyDescent="0.25">
      <c r="A222" t="s">
        <v>5</v>
      </c>
      <c r="B222" t="s">
        <v>53</v>
      </c>
      <c r="C222" t="s">
        <v>13</v>
      </c>
      <c r="D222">
        <v>18.121200000000002</v>
      </c>
      <c r="E222">
        <v>15.427</v>
      </c>
    </row>
    <row r="223" spans="1:5" x14ac:dyDescent="0.25">
      <c r="A223" t="s">
        <v>5</v>
      </c>
      <c r="B223" t="s">
        <v>54</v>
      </c>
      <c r="C223" t="s">
        <v>7</v>
      </c>
      <c r="D223">
        <v>16235.4815</v>
      </c>
      <c r="E223">
        <v>47792.346400000002</v>
      </c>
    </row>
    <row r="224" spans="1:5" x14ac:dyDescent="0.25">
      <c r="A224" t="s">
        <v>5</v>
      </c>
      <c r="B224" t="s">
        <v>54</v>
      </c>
      <c r="C224" t="s">
        <v>8</v>
      </c>
      <c r="D224">
        <v>38.238700000000001</v>
      </c>
      <c r="E224">
        <v>99.454700000000003</v>
      </c>
    </row>
    <row r="225" spans="1:5" x14ac:dyDescent="0.25">
      <c r="A225" t="s">
        <v>5</v>
      </c>
      <c r="B225" t="s">
        <v>54</v>
      </c>
      <c r="C225" t="s">
        <v>9</v>
      </c>
      <c r="D225">
        <v>6.1806999999999999</v>
      </c>
      <c r="E225">
        <v>1213.6155000000001</v>
      </c>
    </row>
    <row r="226" spans="1:5" x14ac:dyDescent="0.25">
      <c r="A226" t="s">
        <v>5</v>
      </c>
      <c r="B226" t="s">
        <v>54</v>
      </c>
      <c r="C226" t="s">
        <v>12</v>
      </c>
      <c r="D226">
        <v>112.518</v>
      </c>
      <c r="E226">
        <v>1760.1738</v>
      </c>
    </row>
    <row r="227" spans="1:5" x14ac:dyDescent="0.25">
      <c r="A227" t="s">
        <v>5</v>
      </c>
      <c r="B227" t="s">
        <v>54</v>
      </c>
      <c r="C227" t="s">
        <v>13</v>
      </c>
      <c r="D227">
        <v>13.078900000000001</v>
      </c>
      <c r="E227">
        <v>407.82510000000002</v>
      </c>
    </row>
    <row r="228" spans="1:5" x14ac:dyDescent="0.25">
      <c r="A228" t="s">
        <v>5</v>
      </c>
      <c r="B228" t="s">
        <v>55</v>
      </c>
      <c r="C228" t="s">
        <v>7</v>
      </c>
      <c r="D228">
        <v>8692.5109999999804</v>
      </c>
      <c r="E228">
        <v>10072.819100000001</v>
      </c>
    </row>
    <row r="229" spans="1:5" x14ac:dyDescent="0.25">
      <c r="A229" t="s">
        <v>5</v>
      </c>
      <c r="B229" t="s">
        <v>55</v>
      </c>
      <c r="C229" t="s">
        <v>12</v>
      </c>
      <c r="D229">
        <v>0.41899999999999998</v>
      </c>
      <c r="E229">
        <v>30.822299999999998</v>
      </c>
    </row>
    <row r="230" spans="1:5" x14ac:dyDescent="0.25">
      <c r="A230" t="s">
        <v>5</v>
      </c>
      <c r="B230" t="s">
        <v>55</v>
      </c>
      <c r="C230" t="s">
        <v>13</v>
      </c>
      <c r="D230">
        <v>0.111</v>
      </c>
      <c r="E230">
        <v>4.1414</v>
      </c>
    </row>
    <row r="232" spans="1:5" x14ac:dyDescent="0.25">
      <c r="C232" s="1" t="s">
        <v>58</v>
      </c>
      <c r="D232" s="1">
        <f>SUM(D2:D230)</f>
        <v>912235.40620000008</v>
      </c>
      <c r="E232" s="1">
        <f>SUM(E2:E230)</f>
        <v>823114.77980000002</v>
      </c>
    </row>
  </sheetData>
  <autoFilter ref="B1:B232"/>
  <sortState ref="H5:H46">
    <sortCondition ref="H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5"/>
  <sheetViews>
    <sheetView tabSelected="1" workbookViewId="0">
      <selection activeCell="K20" sqref="K20"/>
    </sheetView>
  </sheetViews>
  <sheetFormatPr defaultRowHeight="15" x14ac:dyDescent="0.25"/>
  <cols>
    <col min="1" max="1" width="9.140625" customWidth="1"/>
    <col min="2" max="2" width="20.5703125" bestFit="1" customWidth="1"/>
    <col min="3" max="3" width="18" customWidth="1"/>
    <col min="4" max="4" width="15.42578125" customWidth="1"/>
    <col min="5" max="5" width="9.140625" customWidth="1"/>
    <col min="8" max="8" width="21.5703125" bestFit="1" customWidth="1"/>
    <col min="9" max="9" width="18" bestFit="1" customWidth="1"/>
    <col min="10" max="10" width="15.42578125" bestFit="1" customWidth="1"/>
    <col min="11" max="11" width="12" bestFit="1" customWidth="1"/>
  </cols>
  <sheetData>
    <row r="2" spans="2:12" x14ac:dyDescent="0.25">
      <c r="B2" s="1" t="s">
        <v>1</v>
      </c>
      <c r="C2" s="1" t="s">
        <v>3</v>
      </c>
      <c r="D2" s="1" t="s">
        <v>4</v>
      </c>
      <c r="H2" s="1" t="s">
        <v>2</v>
      </c>
      <c r="I2" s="1" t="s">
        <v>3</v>
      </c>
      <c r="J2" s="1" t="s">
        <v>4</v>
      </c>
      <c r="K2" s="1" t="s">
        <v>59</v>
      </c>
      <c r="L2" s="1" t="s">
        <v>60</v>
      </c>
    </row>
    <row r="3" spans="2:12" x14ac:dyDescent="0.25">
      <c r="B3" t="s">
        <v>19</v>
      </c>
      <c r="C3">
        <f>SUM(Orgin!I5+Destination!I5)</f>
        <v>17594.17700000004</v>
      </c>
      <c r="D3">
        <f>SUM(Orgin!J5+Destination!J5)</f>
        <v>21396.672600000013</v>
      </c>
      <c r="H3" t="s">
        <v>7</v>
      </c>
      <c r="I3">
        <f>SUM(Orgin!O5+Destination!O5)</f>
        <v>1268124.0713999998</v>
      </c>
      <c r="J3">
        <f>SUM(Orgin!P5+Destination!P5)</f>
        <v>1204152.2336000004</v>
      </c>
      <c r="K3" s="4">
        <f>I3/I$11</f>
        <v>0.69269916068558379</v>
      </c>
      <c r="L3" s="4">
        <f>J3/J$11</f>
        <v>0.72690600427031382</v>
      </c>
    </row>
    <row r="4" spans="2:12" x14ac:dyDescent="0.25">
      <c r="B4" t="s">
        <v>15</v>
      </c>
      <c r="C4">
        <f>SUM(Orgin!I6+Destination!I6)</f>
        <v>24838.892000000029</v>
      </c>
      <c r="D4">
        <f>SUM(Orgin!J6+Destination!J6)</f>
        <v>8081.8070000000107</v>
      </c>
      <c r="H4" t="s">
        <v>8</v>
      </c>
      <c r="I4">
        <f>SUM(Orgin!O6+Destination!O6)</f>
        <v>198223.7084</v>
      </c>
      <c r="J4">
        <f>SUM(Orgin!P6+Destination!P6)</f>
        <v>52151.844100000017</v>
      </c>
      <c r="K4" s="4">
        <f t="shared" ref="K4:L9" si="0">I4/I$11</f>
        <v>0.10827757278124635</v>
      </c>
      <c r="L4" s="4">
        <f t="shared" si="0"/>
        <v>3.1482305602442841E-2</v>
      </c>
    </row>
    <row r="5" spans="2:12" x14ac:dyDescent="0.25">
      <c r="B5" t="s">
        <v>45</v>
      </c>
      <c r="C5">
        <f>SUM(Orgin!I7+Destination!I7)</f>
        <v>20650.739999999998</v>
      </c>
      <c r="D5">
        <f>SUM(Orgin!J7+Destination!J7)</f>
        <v>59043.339200000104</v>
      </c>
      <c r="H5" t="s">
        <v>9</v>
      </c>
      <c r="I5">
        <f>SUM(Orgin!O7+Destination!O7)</f>
        <v>607.80430000000035</v>
      </c>
      <c r="J5">
        <f>SUM(Orgin!P7+Destination!P7)</f>
        <v>47803.703400000006</v>
      </c>
      <c r="K5" s="4">
        <f t="shared" si="0"/>
        <v>3.3200657409355848E-4</v>
      </c>
      <c r="L5" s="4">
        <f t="shared" si="0"/>
        <v>2.8857480024706079E-2</v>
      </c>
    </row>
    <row r="6" spans="2:12" x14ac:dyDescent="0.25">
      <c r="B6" t="s">
        <v>44</v>
      </c>
      <c r="C6">
        <f>SUM(Orgin!I8+Destination!I8)</f>
        <v>54884.967900000003</v>
      </c>
      <c r="D6">
        <f>SUM(Orgin!J8+Destination!J8)</f>
        <v>69016.90340000001</v>
      </c>
      <c r="H6" t="s">
        <v>12</v>
      </c>
      <c r="I6">
        <f>SUM(Orgin!O8+Destination!O8)</f>
        <v>76500.699799999988</v>
      </c>
      <c r="J6">
        <f>SUM(Orgin!P8+Destination!P8)</f>
        <v>222296.70899999997</v>
      </c>
      <c r="K6" s="4">
        <f t="shared" si="0"/>
        <v>4.1787686030450515E-2</v>
      </c>
      <c r="L6" s="4">
        <f t="shared" si="0"/>
        <v>0.13419300981449481</v>
      </c>
    </row>
    <row r="7" spans="2:12" x14ac:dyDescent="0.25">
      <c r="B7" t="s">
        <v>32</v>
      </c>
      <c r="C7">
        <f>SUM(Orgin!I9+Destination!I9)</f>
        <v>31191.741600000001</v>
      </c>
      <c r="D7">
        <f>SUM(Orgin!J9+Destination!J9)</f>
        <v>34130.988499999999</v>
      </c>
      <c r="H7" t="s">
        <v>13</v>
      </c>
      <c r="I7">
        <f>SUM(Orgin!O9+Destination!O9)</f>
        <v>15848.2935</v>
      </c>
      <c r="J7">
        <f>SUM(Orgin!P9+Destination!P9)</f>
        <v>28896.919699999999</v>
      </c>
      <c r="K7" s="4">
        <f t="shared" si="0"/>
        <v>8.6569601928847949E-3</v>
      </c>
      <c r="L7" s="4">
        <f t="shared" si="0"/>
        <v>1.7444093735597174E-2</v>
      </c>
    </row>
    <row r="8" spans="2:12" x14ac:dyDescent="0.25">
      <c r="B8" t="s">
        <v>21</v>
      </c>
      <c r="C8">
        <f>SUM(Orgin!I10+Destination!I10)</f>
        <v>12196.75410000002</v>
      </c>
      <c r="D8">
        <f>SUM(Orgin!J10+Destination!J10)</f>
        <v>1266.5810999999981</v>
      </c>
      <c r="H8" s="2" t="s">
        <v>11</v>
      </c>
      <c r="I8" s="2">
        <f>SUM(Orgin!O10+Destination!O10)</f>
        <v>93666.191800000001</v>
      </c>
      <c r="J8" s="2">
        <f>SUM(Orgin!P10+Destination!P10)</f>
        <v>11509.039699999999</v>
      </c>
      <c r="K8" s="5">
        <f t="shared" si="0"/>
        <v>5.1164151763829477E-2</v>
      </c>
      <c r="L8" s="5">
        <f t="shared" si="0"/>
        <v>6.9476182727361488E-3</v>
      </c>
    </row>
    <row r="9" spans="2:12" x14ac:dyDescent="0.25">
      <c r="B9" t="s">
        <v>10</v>
      </c>
      <c r="C9">
        <f>SUM(Orgin!I11+Destination!I11)</f>
        <v>293993.85350000003</v>
      </c>
      <c r="D9">
        <f>SUM(Orgin!J11+Destination!J11)</f>
        <v>38784.598600000005</v>
      </c>
      <c r="H9" t="s">
        <v>28</v>
      </c>
      <c r="I9">
        <f>SUM(Orgin!O11+Destination!O11)</f>
        <v>177728.8236</v>
      </c>
      <c r="J9">
        <f>SUM(Orgin!P11+Destination!P11)</f>
        <v>89734.174599999998</v>
      </c>
      <c r="K9" s="4">
        <f t="shared" si="0"/>
        <v>9.7082461971911602E-2</v>
      </c>
      <c r="L9" s="4">
        <f t="shared" si="0"/>
        <v>5.4169488279709042E-2</v>
      </c>
    </row>
    <row r="10" spans="2:12" x14ac:dyDescent="0.25">
      <c r="B10" t="s">
        <v>35</v>
      </c>
      <c r="C10">
        <f>SUM(Orgin!I12+Destination!I12)</f>
        <v>18942.10329999997</v>
      </c>
      <c r="D10">
        <f>SUM(Orgin!J12+Destination!J12)</f>
        <v>50307.135499999989</v>
      </c>
    </row>
    <row r="11" spans="2:12" x14ac:dyDescent="0.25">
      <c r="B11" t="s">
        <v>26</v>
      </c>
      <c r="C11">
        <f>SUM(Orgin!I13+Destination!I13)</f>
        <v>123887.96979999996</v>
      </c>
      <c r="D11">
        <f>SUM(Orgin!J13+Destination!J13)</f>
        <v>2772.4270999999999</v>
      </c>
      <c r="H11" s="1" t="s">
        <v>58</v>
      </c>
      <c r="I11" s="1">
        <f>SUM(I3:I9)</f>
        <v>1830699.5927999995</v>
      </c>
      <c r="J11" s="1">
        <f>SUM(J3:J9)</f>
        <v>1656544.6241000006</v>
      </c>
    </row>
    <row r="12" spans="2:12" x14ac:dyDescent="0.25">
      <c r="B12" t="s">
        <v>31</v>
      </c>
      <c r="C12">
        <f>SUM(Orgin!I14+Destination!I14)</f>
        <v>77139.310999999987</v>
      </c>
      <c r="D12">
        <f>SUM(Orgin!J14+Destination!J14)</f>
        <v>30076.904200000034</v>
      </c>
    </row>
    <row r="13" spans="2:12" x14ac:dyDescent="0.25">
      <c r="B13" t="s">
        <v>27</v>
      </c>
      <c r="C13">
        <f>SUM(Orgin!I15+Destination!I15)</f>
        <v>78633.056799999991</v>
      </c>
      <c r="D13">
        <f>SUM(Orgin!J15+Destination!J15)</f>
        <v>32141.720999999998</v>
      </c>
    </row>
    <row r="14" spans="2:12" x14ac:dyDescent="0.25">
      <c r="B14" t="s">
        <v>47</v>
      </c>
      <c r="C14">
        <f>SUM(Orgin!I16+Destination!I16)</f>
        <v>8166.0030000000297</v>
      </c>
      <c r="D14">
        <f>SUM(Orgin!J16+Destination!J16)</f>
        <v>165481.26199999999</v>
      </c>
      <c r="H14" s="1" t="s">
        <v>61</v>
      </c>
      <c r="I14" s="1"/>
      <c r="J14" s="1" t="s">
        <v>67</v>
      </c>
      <c r="L14" s="1" t="s">
        <v>71</v>
      </c>
    </row>
    <row r="15" spans="2:12" x14ac:dyDescent="0.25">
      <c r="B15" t="s">
        <v>34</v>
      </c>
      <c r="C15">
        <f>SUM(Orgin!I17+Destination!I17)</f>
        <v>35085.434900000007</v>
      </c>
      <c r="D15">
        <f>SUM(Orgin!J17+Destination!J17)</f>
        <v>11475.820600000019</v>
      </c>
    </row>
    <row r="16" spans="2:12" x14ac:dyDescent="0.25">
      <c r="B16" t="s">
        <v>30</v>
      </c>
      <c r="C16">
        <f>SUM(Orgin!I18+Destination!I18)</f>
        <v>42406.142400000026</v>
      </c>
      <c r="D16">
        <f>SUM(Orgin!J18+Destination!J18)</f>
        <v>27476.995400000018</v>
      </c>
      <c r="H16" s="3" t="s">
        <v>62</v>
      </c>
      <c r="L16">
        <f>(SUM(D11:D12)/SUM(C11:C12))*1000</f>
        <v>163.407330434328</v>
      </c>
    </row>
    <row r="17" spans="2:12" x14ac:dyDescent="0.25">
      <c r="B17" t="s">
        <v>51</v>
      </c>
      <c r="C17">
        <f>SUM(Orgin!I19+Destination!I19)</f>
        <v>4097.1857</v>
      </c>
      <c r="D17">
        <f>SUM(Orgin!J19+Destination!J19)</f>
        <v>19593.44530000001</v>
      </c>
      <c r="J17" t="s">
        <v>26</v>
      </c>
    </row>
    <row r="18" spans="2:12" x14ac:dyDescent="0.25">
      <c r="B18" t="s">
        <v>29</v>
      </c>
      <c r="C18">
        <f>SUM(Orgin!I20+Destination!I20)</f>
        <v>80797.516199999984</v>
      </c>
      <c r="D18">
        <f>SUM(Orgin!J20+Destination!J20)</f>
        <v>57292.486499999999</v>
      </c>
      <c r="J18" t="s">
        <v>31</v>
      </c>
    </row>
    <row r="19" spans="2:12" x14ac:dyDescent="0.25">
      <c r="B19" t="s">
        <v>23</v>
      </c>
      <c r="C19">
        <f>SUM(Orgin!I21+Destination!I21)</f>
        <v>188802.3897</v>
      </c>
      <c r="D19">
        <f>SUM(Orgin!J21+Destination!J21)</f>
        <v>1601.1148999999982</v>
      </c>
      <c r="H19" s="3" t="s">
        <v>72</v>
      </c>
      <c r="L19">
        <f>(SUM(D13,D16)/SUM(C13,C16))*1000</f>
        <v>492.55709550332193</v>
      </c>
    </row>
    <row r="20" spans="2:12" x14ac:dyDescent="0.25">
      <c r="B20" t="s">
        <v>6</v>
      </c>
      <c r="C20">
        <f>SUM(Orgin!I22+Destination!I22)</f>
        <v>5554.8632000000107</v>
      </c>
      <c r="D20">
        <f>SUM(Orgin!J22+Destination!J22)</f>
        <v>5649.0737000000099</v>
      </c>
      <c r="J20" t="s">
        <v>27</v>
      </c>
    </row>
    <row r="21" spans="2:12" x14ac:dyDescent="0.25">
      <c r="B21" t="s">
        <v>37</v>
      </c>
      <c r="C21">
        <f>SUM(Orgin!I23+Destination!I23)</f>
        <v>3564.2593000000002</v>
      </c>
      <c r="D21">
        <f>SUM(Orgin!J23+Destination!J23)</f>
        <v>345.33900000000006</v>
      </c>
      <c r="J21" t="s">
        <v>30</v>
      </c>
    </row>
    <row r="22" spans="2:12" x14ac:dyDescent="0.25">
      <c r="B22" t="s">
        <v>46</v>
      </c>
      <c r="C22">
        <f>SUM(Orgin!I24+Destination!I24)</f>
        <v>17707.332400000058</v>
      </c>
      <c r="D22">
        <f>SUM(Orgin!J24+Destination!J24)</f>
        <v>184143.1860000001</v>
      </c>
    </row>
    <row r="23" spans="2:12" x14ac:dyDescent="0.25">
      <c r="B23" t="s">
        <v>16</v>
      </c>
      <c r="C23">
        <f>SUM(Orgin!I25+Destination!I25)</f>
        <v>11615.616600000019</v>
      </c>
      <c r="D23">
        <f>SUM(Orgin!J25+Destination!J25)</f>
        <v>37341.104700000004</v>
      </c>
      <c r="H23" s="3" t="s">
        <v>63</v>
      </c>
      <c r="L23">
        <f>(SUM(D7,D10,D15)/SUM(C7,C10,C15))*1000</f>
        <v>1125.495836448034</v>
      </c>
    </row>
    <row r="24" spans="2:12" x14ac:dyDescent="0.25">
      <c r="B24" t="s">
        <v>25</v>
      </c>
      <c r="C24">
        <f>SUM(Orgin!I26+Destination!I26)</f>
        <v>4646.5493999999999</v>
      </c>
      <c r="D24">
        <f>SUM(Orgin!J26+Destination!J26)</f>
        <v>1196.5925999999999</v>
      </c>
      <c r="J24" t="s">
        <v>32</v>
      </c>
    </row>
    <row r="25" spans="2:12" x14ac:dyDescent="0.25">
      <c r="B25" t="s">
        <v>17</v>
      </c>
      <c r="C25">
        <f>SUM(Orgin!I27+Destination!I27)</f>
        <v>19193.044500000025</v>
      </c>
      <c r="D25">
        <f>SUM(Orgin!J27+Destination!J27)</f>
        <v>21973.95199999999</v>
      </c>
      <c r="J25" t="s">
        <v>35</v>
      </c>
    </row>
    <row r="26" spans="2:12" x14ac:dyDescent="0.25">
      <c r="B26" t="s">
        <v>52</v>
      </c>
      <c r="C26">
        <f>SUM(Orgin!I28+Destination!I28)</f>
        <v>11647.033900000028</v>
      </c>
      <c r="D26">
        <f>SUM(Orgin!J28+Destination!J28)</f>
        <v>63592.989500000003</v>
      </c>
      <c r="J26" t="s">
        <v>34</v>
      </c>
    </row>
    <row r="27" spans="2:12" x14ac:dyDescent="0.25">
      <c r="B27" t="s">
        <v>54</v>
      </c>
      <c r="C27">
        <f>SUM(Orgin!I29+Destination!I29)</f>
        <v>35411.0864</v>
      </c>
      <c r="D27">
        <f>SUM(Orgin!J29+Destination!J29)</f>
        <v>118752.8014</v>
      </c>
      <c r="H27" s="3" t="s">
        <v>66</v>
      </c>
      <c r="L27">
        <f>(SUM(D8,D19,D21,D24,D29,D32)/SUM(C32,C29,C24,C21,C19,C8))*1000</f>
        <v>21.169000854157684</v>
      </c>
    </row>
    <row r="28" spans="2:12" x14ac:dyDescent="0.25">
      <c r="B28" t="s">
        <v>48</v>
      </c>
      <c r="C28">
        <f>SUM(Orgin!I30+Destination!I30)</f>
        <v>13297.090800000031</v>
      </c>
      <c r="D28">
        <f>SUM(Orgin!J30+Destination!J30)</f>
        <v>95380.1859999999</v>
      </c>
      <c r="J28" t="s">
        <v>21</v>
      </c>
    </row>
    <row r="29" spans="2:12" x14ac:dyDescent="0.25">
      <c r="B29" t="s">
        <v>22</v>
      </c>
      <c r="C29">
        <f>SUM(Orgin!I31+Destination!I31)</f>
        <v>61155.563800000004</v>
      </c>
      <c r="D29">
        <f>SUM(Orgin!J31+Destination!J31)</f>
        <v>891.11009999999897</v>
      </c>
      <c r="J29" t="s">
        <v>23</v>
      </c>
    </row>
    <row r="30" spans="2:12" x14ac:dyDescent="0.25">
      <c r="B30" t="s">
        <v>39</v>
      </c>
      <c r="C30">
        <f>SUM(Orgin!I32+Destination!I32)</f>
        <v>17311.906400000011</v>
      </c>
      <c r="D30">
        <f>SUM(Orgin!J32+Destination!J32)</f>
        <v>16114.887200000001</v>
      </c>
      <c r="J30" t="s">
        <v>37</v>
      </c>
    </row>
    <row r="31" spans="2:12" x14ac:dyDescent="0.25">
      <c r="B31" t="s">
        <v>43</v>
      </c>
      <c r="C31">
        <f>SUM(Orgin!I33+Destination!I33)</f>
        <v>121763.5347999997</v>
      </c>
      <c r="D31">
        <f>SUM(Orgin!J33+Destination!J33)</f>
        <v>17163.617600000031</v>
      </c>
      <c r="J31" t="s">
        <v>25</v>
      </c>
    </row>
    <row r="32" spans="2:12" x14ac:dyDescent="0.25">
      <c r="B32" t="s">
        <v>24</v>
      </c>
      <c r="C32">
        <f>SUM(Orgin!I34+Destination!I34)</f>
        <v>69880.787700000001</v>
      </c>
      <c r="D32">
        <f>SUM(Orgin!J34+Destination!J34)</f>
        <v>1901.9365999999991</v>
      </c>
      <c r="J32" t="s">
        <v>22</v>
      </c>
    </row>
    <row r="33" spans="2:12" x14ac:dyDescent="0.25">
      <c r="B33" t="s">
        <v>14</v>
      </c>
      <c r="C33">
        <f>SUM(Orgin!I35+Destination!I35)</f>
        <v>47370.274700000009</v>
      </c>
      <c r="D33">
        <f>SUM(Orgin!J35+Destination!J35)</f>
        <v>23923.88640000001</v>
      </c>
      <c r="J33" t="s">
        <v>24</v>
      </c>
    </row>
    <row r="34" spans="2:12" x14ac:dyDescent="0.25">
      <c r="B34" t="s">
        <v>18</v>
      </c>
      <c r="C34">
        <f>SUM(Orgin!I36+Destination!I36)</f>
        <v>59382.1849</v>
      </c>
      <c r="D34">
        <f>SUM(Orgin!J36+Destination!J36)</f>
        <v>62535.356199999995</v>
      </c>
      <c r="H34" s="3" t="s">
        <v>68</v>
      </c>
      <c r="L34">
        <f>(SUM(D5,D6,D44,D26,D31,D30,D36)/SUM(C44,C31,C30,C26,C6,C5,C36))*1000</f>
        <v>1096.763971563199</v>
      </c>
    </row>
    <row r="35" spans="2:12" x14ac:dyDescent="0.25">
      <c r="B35" t="s">
        <v>33</v>
      </c>
      <c r="C35">
        <f>SUM(Orgin!I37+Destination!I37)</f>
        <v>1854.571399999998</v>
      </c>
      <c r="D35">
        <f>SUM(Orgin!J37+Destination!J37)</f>
        <v>118920.61989999999</v>
      </c>
      <c r="H35" s="3"/>
      <c r="J35" t="s">
        <v>45</v>
      </c>
    </row>
    <row r="36" spans="2:12" x14ac:dyDescent="0.25">
      <c r="B36" t="s">
        <v>36</v>
      </c>
      <c r="C36">
        <f>SUM(Orgin!I38+Destination!I38)</f>
        <v>21241.851600000038</v>
      </c>
      <c r="D36">
        <f>SUM(Orgin!J38+Destination!J38)</f>
        <v>60318.310699999987</v>
      </c>
      <c r="J36" t="s">
        <v>44</v>
      </c>
    </row>
    <row r="37" spans="2:12" x14ac:dyDescent="0.25">
      <c r="B37" t="s">
        <v>50</v>
      </c>
      <c r="C37">
        <f>SUM(Orgin!I39+Destination!I39)</f>
        <v>909.23759999999891</v>
      </c>
      <c r="D37">
        <f>SUM(Orgin!J39+Destination!J39)</f>
        <v>46934.534100000004</v>
      </c>
      <c r="H37" s="3"/>
      <c r="J37" t="s">
        <v>38</v>
      </c>
    </row>
    <row r="38" spans="2:12" x14ac:dyDescent="0.25">
      <c r="B38" t="s">
        <v>41</v>
      </c>
      <c r="C38">
        <f>SUM(Orgin!I40+Destination!I40)</f>
        <v>9124.3334000000214</v>
      </c>
      <c r="D38">
        <f>SUM(Orgin!J40+Destination!J40)</f>
        <v>27680.654999999962</v>
      </c>
      <c r="J38" t="s">
        <v>52</v>
      </c>
    </row>
    <row r="39" spans="2:12" x14ac:dyDescent="0.25">
      <c r="B39" t="s">
        <v>42</v>
      </c>
      <c r="C39">
        <f>SUM(Orgin!I41+Destination!I41)</f>
        <v>3273.9075999999982</v>
      </c>
      <c r="D39">
        <f>SUM(Orgin!J41+Destination!J41)</f>
        <v>39231.066700000025</v>
      </c>
      <c r="J39" t="s">
        <v>43</v>
      </c>
    </row>
    <row r="40" spans="2:12" x14ac:dyDescent="0.25">
      <c r="B40" t="s">
        <v>20</v>
      </c>
      <c r="C40">
        <f>SUM(Orgin!I42+Destination!I42)</f>
        <v>194.34740000000028</v>
      </c>
      <c r="D40">
        <f>SUM(Orgin!J42+Destination!J42)</f>
        <v>5750.7146000000103</v>
      </c>
      <c r="J40" t="s">
        <v>39</v>
      </c>
    </row>
    <row r="41" spans="2:12" x14ac:dyDescent="0.25">
      <c r="B41" t="s">
        <v>49</v>
      </c>
      <c r="C41">
        <f>SUM(Orgin!I43+Destination!I43)</f>
        <v>2649.5258999999978</v>
      </c>
      <c r="D41">
        <f>SUM(Orgin!J43+Destination!J43)</f>
        <v>14567.069600000021</v>
      </c>
      <c r="J41" t="s">
        <v>36</v>
      </c>
    </row>
    <row r="42" spans="2:12" x14ac:dyDescent="0.25">
      <c r="B42" t="s">
        <v>55</v>
      </c>
      <c r="C42">
        <f>SUM(Orgin!I44+Destination!I44)</f>
        <v>17839.48249999998</v>
      </c>
      <c r="D42">
        <f>SUM(Orgin!J44+Destination!J44)</f>
        <v>20886.501700000001</v>
      </c>
      <c r="H42" s="3" t="s">
        <v>64</v>
      </c>
      <c r="L42">
        <f>(SUM(D9,D33,D4,D25,D34,D3)/SUM(C3,C4,C9,C25,C33,C34))*1000</f>
        <v>382.15140573869155</v>
      </c>
    </row>
    <row r="43" spans="2:12" x14ac:dyDescent="0.25">
      <c r="B43" t="s">
        <v>53</v>
      </c>
      <c r="C43">
        <f>SUM(Orgin!I45+Destination!I45)</f>
        <v>125753.00359999991</v>
      </c>
      <c r="D43">
        <f>SUM(Orgin!J45+Destination!J45)</f>
        <v>13133.33660000001</v>
      </c>
      <c r="J43" t="s">
        <v>10</v>
      </c>
    </row>
    <row r="44" spans="2:12" x14ac:dyDescent="0.25">
      <c r="B44" t="s">
        <v>38</v>
      </c>
      <c r="C44">
        <f>SUM(Orgin!I46+Destination!I46)</f>
        <v>24544.843000000008</v>
      </c>
      <c r="D44">
        <f>SUM(Orgin!J46+Destination!J46)</f>
        <v>13118.972800000021</v>
      </c>
      <c r="J44" t="s">
        <v>14</v>
      </c>
    </row>
    <row r="45" spans="2:12" x14ac:dyDescent="0.25">
      <c r="B45" t="s">
        <v>40</v>
      </c>
      <c r="C45">
        <f>SUM(Orgin!I47+Destination!I47)</f>
        <v>10505.121100000029</v>
      </c>
      <c r="D45">
        <f>SUM(Orgin!J47+Destination!J47)</f>
        <v>15156.62050000003</v>
      </c>
      <c r="J45" t="s">
        <v>15</v>
      </c>
    </row>
    <row r="46" spans="2:12" x14ac:dyDescent="0.25">
      <c r="J46" t="s">
        <v>17</v>
      </c>
    </row>
    <row r="47" spans="2:12" x14ac:dyDescent="0.25">
      <c r="B47" s="1" t="s">
        <v>58</v>
      </c>
      <c r="C47" s="1">
        <f>SUM(C3:C45)</f>
        <v>1830699.5928000002</v>
      </c>
      <c r="D47" s="1">
        <f>SUM(D3:D45)</f>
        <v>1656544.6241000006</v>
      </c>
      <c r="J47" t="s">
        <v>18</v>
      </c>
    </row>
    <row r="48" spans="2:12" x14ac:dyDescent="0.25">
      <c r="J48" t="s">
        <v>19</v>
      </c>
    </row>
    <row r="49" spans="8:12" x14ac:dyDescent="0.25">
      <c r="H49" s="3" t="s">
        <v>70</v>
      </c>
      <c r="L49">
        <f>(D41/C41)*1000</f>
        <v>5497.9910179402414</v>
      </c>
    </row>
    <row r="50" spans="8:12" x14ac:dyDescent="0.25">
      <c r="J50" t="s">
        <v>49</v>
      </c>
    </row>
    <row r="51" spans="8:12" x14ac:dyDescent="0.25">
      <c r="H51" s="3" t="s">
        <v>65</v>
      </c>
      <c r="L51">
        <f>(D43/C43)*1000</f>
        <v>104.43755794314895</v>
      </c>
    </row>
    <row r="52" spans="8:12" x14ac:dyDescent="0.25">
      <c r="J52" t="s">
        <v>53</v>
      </c>
    </row>
    <row r="53" spans="8:12" x14ac:dyDescent="0.25">
      <c r="H53" s="3" t="s">
        <v>69</v>
      </c>
      <c r="L53">
        <f>(SUM(D42,D35)/SUM(C35,C42))*1000</f>
        <v>7098.9508970522393</v>
      </c>
    </row>
    <row r="54" spans="8:12" x14ac:dyDescent="0.25">
      <c r="J54" t="s">
        <v>33</v>
      </c>
    </row>
    <row r="55" spans="8:12" x14ac:dyDescent="0.25">
      <c r="J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Orgin</vt:lpstr>
      <vt:lpstr>Destination</vt:lpstr>
      <vt:lpstr>Totals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Barker</dc:creator>
  <cp:lastModifiedBy>Zac</cp:lastModifiedBy>
  <dcterms:created xsi:type="dcterms:W3CDTF">2015-10-28T15:59:35Z</dcterms:created>
  <dcterms:modified xsi:type="dcterms:W3CDTF">2015-11-03T03:06:18Z</dcterms:modified>
</cp:coreProperties>
</file>