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tsuno.keiko\Downloads\"/>
    </mc:Choice>
  </mc:AlternateContent>
  <xr:revisionPtr revIDLastSave="0" documentId="13_ncr:1_{50CCA576-383D-49E0-94C0-B130F026AFA4}" xr6:coauthVersionLast="47" xr6:coauthVersionMax="47" xr10:uidLastSave="{00000000-0000-0000-0000-000000000000}"/>
  <bookViews>
    <workbookView xWindow="28680" yWindow="-120" windowWidth="29040" windowHeight="15840" xr2:uid="{00000000-000D-0000-FFFF-FFFF00000000}"/>
  </bookViews>
  <sheets>
    <sheet name="Basic" sheetId="5" r:id="rId1"/>
    <sheet name="総評" sheetId="12" state="hidden" r:id="rId2"/>
    <sheet name="Productivity" sheetId="19" r:id="rId3"/>
    <sheet name="Individual productivity" sheetId="20" state="hidden" r:id="rId4"/>
    <sheet name="Quality" sheetId="24" r:id="rId5"/>
    <sheet name="KPT analysis" sheetId="22" r:id="rId6"/>
    <sheet name="List" sheetId="2" r:id="rId7"/>
  </sheets>
  <externalReferences>
    <externalReference r:id="rId8"/>
    <externalReference r:id="rId9"/>
    <externalReference r:id="rId10"/>
  </externalReferences>
  <definedNames>
    <definedName name="CPUタイプ">[1]List!$B$2:$G$2</definedName>
    <definedName name="OS提供サービスタイプ">[1]List!$B$54:$C$54</definedName>
    <definedName name="_xlnm.Print_Area" localSheetId="0">Basic!$A$1:$AS$101</definedName>
    <definedName name="_xlnm.Print_Area" localSheetId="3">'Individual productivity'!$A$1:$I$60</definedName>
    <definedName name="_xlnm.Print_Area" localSheetId="2">Productivity!$A$1:$L$24</definedName>
    <definedName name="_xlnm.Print_Area" localSheetId="4">Quality!$A$1:$L$209</definedName>
    <definedName name="ServerType">[2]List!#REF!</definedName>
    <definedName name="サーバタイプ" localSheetId="3">[3]List!#REF!</definedName>
    <definedName name="サーバタイプ" localSheetId="5">[3]List!#REF!</definedName>
    <definedName name="サーバタイプ" localSheetId="2">[3]List!#REF!</definedName>
    <definedName name="サーバタイプ" localSheetId="4">[2]List!#REF!</definedName>
    <definedName name="サーバタイプ">[3]List!#REF!</definedName>
    <definedName name="サーバタイプスペック" localSheetId="3">[3]List!#REF!</definedName>
    <definedName name="サーバタイプスペック" localSheetId="5">[3]List!#REF!</definedName>
    <definedName name="サーバタイプスペック" localSheetId="2">[3]List!#REF!</definedName>
    <definedName name="サーバタイプスペック" localSheetId="4">[2]List!#REF!</definedName>
    <definedName name="サーバタイプスペック">[3]List!#REF!</definedName>
    <definedName name="仮想サーバOS" localSheetId="3">[3]List!#REF!</definedName>
    <definedName name="仮想サーバOS" localSheetId="5">[3]List!#REF!</definedName>
    <definedName name="仮想サーバOS" localSheetId="2">[3]List!#REF!</definedName>
    <definedName name="仮想サーバOS" localSheetId="4">[2]List!#REF!</definedName>
    <definedName name="仮想サーバOS">[3]List!#REF!</definedName>
    <definedName name="仮想サーバOS・サイズ" localSheetId="3">[3]List!#REF!</definedName>
    <definedName name="仮想サーバOS・サイズ" localSheetId="5">[3]List!#REF!</definedName>
    <definedName name="仮想サーバOS・サイズ" localSheetId="2">[3]List!#REF!</definedName>
    <definedName name="仮想サーバOS・サイズ" localSheetId="4">[2]List!#REF!</definedName>
    <definedName name="仮想サーバOS・サイズ">[3]List!#REF!</definedName>
    <definedName name="増設ストレージ" localSheetId="4">[2]List!#REF!</definedName>
    <definedName name="増設ストレージ">[3]List!#REF!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2" i="24" l="1"/>
  <c r="K161" i="24"/>
  <c r="K160" i="24"/>
  <c r="K159" i="24"/>
  <c r="K158" i="24"/>
  <c r="K157" i="24"/>
  <c r="I162" i="24"/>
  <c r="I161" i="24"/>
  <c r="I160" i="24"/>
  <c r="I159" i="24"/>
  <c r="I158" i="24"/>
  <c r="I157" i="24"/>
  <c r="K95" i="24"/>
  <c r="K94" i="24"/>
  <c r="K93" i="24"/>
  <c r="K92" i="24"/>
  <c r="K91" i="24"/>
  <c r="I95" i="24"/>
  <c r="I94" i="24"/>
  <c r="I93" i="24"/>
  <c r="I92" i="24"/>
  <c r="I91" i="24"/>
  <c r="I96" i="24"/>
  <c r="C197" i="24"/>
  <c r="B197" i="24"/>
  <c r="C196" i="24"/>
  <c r="B196" i="24"/>
  <c r="C195" i="24"/>
  <c r="B195" i="24"/>
  <c r="C194" i="24"/>
  <c r="B194" i="24"/>
  <c r="C193" i="24"/>
  <c r="B193" i="24"/>
  <c r="J184" i="24"/>
  <c r="J185" i="24" s="1"/>
  <c r="C182" i="24"/>
  <c r="B182" i="24"/>
  <c r="C181" i="24"/>
  <c r="B181" i="24"/>
  <c r="C180" i="24"/>
  <c r="B180" i="24"/>
  <c r="C179" i="24"/>
  <c r="B179" i="24"/>
  <c r="C178" i="24"/>
  <c r="B178" i="24"/>
  <c r="C177" i="24"/>
  <c r="B177" i="24"/>
  <c r="C176" i="24"/>
  <c r="B176" i="24"/>
  <c r="C175" i="24"/>
  <c r="B175" i="24"/>
  <c r="G162" i="24"/>
  <c r="F162" i="24"/>
  <c r="E162" i="24"/>
  <c r="J161" i="24"/>
  <c r="H161" i="24"/>
  <c r="J160" i="24"/>
  <c r="H160" i="24"/>
  <c r="J159" i="24"/>
  <c r="H159" i="24"/>
  <c r="J158" i="24"/>
  <c r="H158" i="24"/>
  <c r="J157" i="24"/>
  <c r="H157" i="24"/>
  <c r="K150" i="24"/>
  <c r="K148" i="24"/>
  <c r="R140" i="24"/>
  <c r="Q140" i="24"/>
  <c r="P140" i="24"/>
  <c r="O140" i="24"/>
  <c r="N140" i="24"/>
  <c r="R139" i="24"/>
  <c r="Q139" i="24"/>
  <c r="P139" i="24"/>
  <c r="O139" i="24"/>
  <c r="N139" i="24"/>
  <c r="G129" i="24"/>
  <c r="F129" i="24"/>
  <c r="J129" i="24" s="1"/>
  <c r="E129" i="24"/>
  <c r="H129" i="24" s="1"/>
  <c r="K128" i="24"/>
  <c r="J128" i="24"/>
  <c r="I128" i="24"/>
  <c r="H128" i="24"/>
  <c r="J127" i="24"/>
  <c r="K127" i="24" s="1"/>
  <c r="H127" i="24"/>
  <c r="I127" i="24" s="1"/>
  <c r="J126" i="24"/>
  <c r="K126" i="24" s="1"/>
  <c r="I126" i="24"/>
  <c r="H126" i="24"/>
  <c r="J125" i="24"/>
  <c r="K125" i="24" s="1"/>
  <c r="H125" i="24"/>
  <c r="I125" i="24" s="1"/>
  <c r="J124" i="24"/>
  <c r="K124" i="24" s="1"/>
  <c r="H124" i="24"/>
  <c r="I124" i="24" s="1"/>
  <c r="K117" i="24"/>
  <c r="R107" i="24"/>
  <c r="Q107" i="24"/>
  <c r="P107" i="24"/>
  <c r="O107" i="24"/>
  <c r="N107" i="24"/>
  <c r="R106" i="24"/>
  <c r="Q106" i="24"/>
  <c r="P106" i="24"/>
  <c r="O106" i="24"/>
  <c r="N106" i="24"/>
  <c r="G96" i="24"/>
  <c r="K84" i="24" s="1"/>
  <c r="F96" i="24"/>
  <c r="K81" i="24" s="1"/>
  <c r="E96" i="24"/>
  <c r="J95" i="24"/>
  <c r="H95" i="24"/>
  <c r="J94" i="24"/>
  <c r="H94" i="24"/>
  <c r="J93" i="24"/>
  <c r="H93" i="24"/>
  <c r="J92" i="24"/>
  <c r="H92" i="24"/>
  <c r="J91" i="24"/>
  <c r="H91" i="24"/>
  <c r="K82" i="24"/>
  <c r="R74" i="24"/>
  <c r="Q74" i="24"/>
  <c r="P74" i="24"/>
  <c r="O74" i="24"/>
  <c r="N74" i="24"/>
  <c r="R73" i="24"/>
  <c r="Q73" i="24"/>
  <c r="P73" i="24"/>
  <c r="O73" i="24"/>
  <c r="N73" i="24"/>
  <c r="G63" i="24"/>
  <c r="K51" i="24" s="1"/>
  <c r="F63" i="24"/>
  <c r="K48" i="24" s="1"/>
  <c r="E63" i="24"/>
  <c r="K49" i="24" s="1"/>
  <c r="J62" i="24"/>
  <c r="K62" i="24" s="1"/>
  <c r="H62" i="24"/>
  <c r="I62" i="24" s="1"/>
  <c r="K61" i="24"/>
  <c r="J61" i="24"/>
  <c r="I61" i="24"/>
  <c r="H61" i="24"/>
  <c r="J60" i="24"/>
  <c r="K60" i="24" s="1"/>
  <c r="H60" i="24"/>
  <c r="I60" i="24" s="1"/>
  <c r="J59" i="24"/>
  <c r="K59" i="24" s="1"/>
  <c r="H59" i="24"/>
  <c r="I59" i="24" s="1"/>
  <c r="J58" i="24"/>
  <c r="K58" i="24" s="1"/>
  <c r="H58" i="24"/>
  <c r="I58" i="24" s="1"/>
  <c r="R41" i="24"/>
  <c r="Q41" i="24"/>
  <c r="P41" i="24"/>
  <c r="O41" i="24"/>
  <c r="N41" i="24"/>
  <c r="R40" i="24"/>
  <c r="Q40" i="24"/>
  <c r="P40" i="24"/>
  <c r="O40" i="24"/>
  <c r="N40" i="24"/>
  <c r="G30" i="24"/>
  <c r="J30" i="24" s="1"/>
  <c r="K30" i="24" s="1"/>
  <c r="F30" i="24"/>
  <c r="K15" i="24" s="1"/>
  <c r="E30" i="24"/>
  <c r="K16" i="24" s="1"/>
  <c r="J29" i="24"/>
  <c r="K29" i="24" s="1"/>
  <c r="I29" i="24"/>
  <c r="H29" i="24"/>
  <c r="K28" i="24"/>
  <c r="J28" i="24"/>
  <c r="H28" i="24"/>
  <c r="I28" i="24" s="1"/>
  <c r="J27" i="24"/>
  <c r="K27" i="24" s="1"/>
  <c r="H27" i="24"/>
  <c r="I27" i="24" s="1"/>
  <c r="J26" i="24"/>
  <c r="K26" i="24" s="1"/>
  <c r="H26" i="24"/>
  <c r="I26" i="24" s="1"/>
  <c r="J25" i="24"/>
  <c r="K25" i="24" s="1"/>
  <c r="H25" i="24"/>
  <c r="I25" i="24" s="1"/>
  <c r="K18" i="24"/>
  <c r="R8" i="24"/>
  <c r="Q8" i="24"/>
  <c r="P8" i="24"/>
  <c r="O8" i="24"/>
  <c r="N8" i="24"/>
  <c r="R7" i="24"/>
  <c r="Q7" i="24"/>
  <c r="P7" i="24"/>
  <c r="O7" i="24"/>
  <c r="N7" i="24"/>
  <c r="J162" i="24" l="1"/>
  <c r="K147" i="24"/>
  <c r="H162" i="24"/>
  <c r="K115" i="24"/>
  <c r="K114" i="24"/>
  <c r="H96" i="24"/>
  <c r="J96" i="24"/>
  <c r="J63" i="24"/>
  <c r="K63" i="24" s="1"/>
  <c r="H63" i="24"/>
  <c r="I63" i="24" s="1"/>
  <c r="H30" i="24"/>
  <c r="K118" i="24"/>
  <c r="K129" i="24"/>
  <c r="K83" i="24"/>
  <c r="I129" i="24"/>
  <c r="K116" i="24"/>
  <c r="K96" i="24"/>
  <c r="K85" i="24"/>
  <c r="K19" i="24"/>
  <c r="K151" i="24"/>
  <c r="K149" i="24" l="1"/>
  <c r="K50" i="24"/>
  <c r="K52" i="24"/>
  <c r="K17" i="24"/>
  <c r="I30" i="24"/>
  <c r="I45" i="20" l="1"/>
  <c r="I51" i="20"/>
  <c r="I50" i="20"/>
  <c r="I49" i="20"/>
  <c r="I48" i="20"/>
  <c r="I47" i="20"/>
  <c r="I46" i="20"/>
  <c r="I44" i="20"/>
  <c r="I43" i="20"/>
  <c r="I42" i="20"/>
  <c r="I33" i="20"/>
  <c r="I32" i="20"/>
  <c r="I31" i="20"/>
  <c r="I30" i="20"/>
  <c r="I29" i="20"/>
  <c r="I28" i="20"/>
  <c r="I27" i="20"/>
  <c r="I26" i="20"/>
  <c r="I25" i="20"/>
  <c r="I24" i="20"/>
  <c r="I6" i="20"/>
  <c r="I15" i="20"/>
  <c r="I14" i="20"/>
  <c r="I13" i="20"/>
  <c r="I12" i="20"/>
  <c r="I11" i="20"/>
  <c r="I10" i="20"/>
  <c r="I9" i="20"/>
  <c r="I8" i="20"/>
  <c r="I7" i="20"/>
  <c r="I17" i="19"/>
  <c r="G16" i="20" l="1"/>
  <c r="L16" i="19"/>
  <c r="J18" i="19" l="1"/>
  <c r="J9" i="19" s="1"/>
  <c r="I10" i="19"/>
  <c r="G34" i="20" l="1"/>
  <c r="G60" i="20" s="1"/>
  <c r="H34" i="20"/>
  <c r="I34" i="20" l="1"/>
  <c r="L17" i="19" l="1"/>
  <c r="I18" i="19" l="1"/>
  <c r="J8" i="19" s="1"/>
  <c r="J10" i="19" s="1"/>
  <c r="H16" i="20"/>
  <c r="I16" i="20" l="1"/>
  <c r="H52" i="20"/>
  <c r="H60" i="20" s="1"/>
  <c r="I60" i="20" s="1"/>
  <c r="G52" i="20"/>
  <c r="A43" i="20"/>
  <c r="A44" i="20" s="1"/>
  <c r="A45" i="20" s="1"/>
  <c r="A46" i="20" s="1"/>
  <c r="A47" i="20" s="1"/>
  <c r="A48" i="20" s="1"/>
  <c r="A49" i="20" s="1"/>
  <c r="A50" i="20" s="1"/>
  <c r="A51" i="20" s="1"/>
  <c r="A25" i="20"/>
  <c r="A26" i="20" s="1"/>
  <c r="A27" i="20" s="1"/>
  <c r="A28" i="20" s="1"/>
  <c r="A29" i="20" s="1"/>
  <c r="A30" i="20" s="1"/>
  <c r="A31" i="20" s="1"/>
  <c r="A32" i="20" s="1"/>
  <c r="A33" i="20" s="1"/>
  <c r="A7" i="20"/>
  <c r="A8" i="20" s="1"/>
  <c r="A9" i="20" s="1"/>
  <c r="A10" i="20" s="1"/>
  <c r="A11" i="20" s="1"/>
  <c r="A12" i="20" s="1"/>
  <c r="A13" i="20" s="1"/>
  <c r="A14" i="20" s="1"/>
  <c r="A15" i="20" s="1"/>
  <c r="I52" i="20" l="1"/>
  <c r="I13" i="22"/>
  <c r="I11" i="22"/>
  <c r="I7" i="22"/>
  <c r="I5" i="22"/>
  <c r="L15" i="19"/>
  <c r="C11" i="19"/>
  <c r="B11" i="19"/>
  <c r="C10" i="19"/>
  <c r="L10" i="19"/>
  <c r="B10" i="19"/>
  <c r="L9" i="19"/>
  <c r="C9" i="19"/>
  <c r="B9" i="19"/>
  <c r="L8" i="19"/>
  <c r="L18" i="19" l="1"/>
  <c r="AG63" i="5" l="1"/>
  <c r="AN63" i="5"/>
  <c r="AA6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Owner</author>
  </authors>
  <commentList>
    <comment ref="H66" authorId="0" shapeId="0" xr:uid="{BACAB7CA-4939-4B6F-B84D-6AF5351864CD}">
      <text>
        <r>
          <rPr>
            <b/>
            <sz val="9"/>
            <color indexed="81"/>
            <rFont val="Meiryo UI"/>
            <family val="3"/>
            <charset val="128"/>
          </rPr>
          <t>国内BPに発注するときのスコープと同等の工数
GDC側PM、テクニカルリーダーコストもここに含む</t>
        </r>
      </text>
    </comment>
    <comment ref="AA66" authorId="0" shapeId="0" xr:uid="{542FB27C-78E2-4D4B-BE18-1D3D144634CC}">
      <text>
        <r>
          <rPr>
            <b/>
            <sz val="9"/>
            <color indexed="81"/>
            <rFont val="Meiryo UI"/>
            <family val="3"/>
            <charset val="128"/>
          </rPr>
          <t>国内BPに発注するときのスコープと同等の工数</t>
        </r>
      </text>
    </comment>
    <comment ref="H67" authorId="0" shapeId="0" xr:uid="{7F0810F4-4AB2-4CEB-A887-A5347788312C}">
      <text>
        <r>
          <rPr>
            <b/>
            <sz val="9"/>
            <color indexed="81"/>
            <rFont val="Meiryo UI"/>
            <family val="3"/>
            <charset val="128"/>
          </rPr>
          <t>翻訳工数。ブリッジと兼務の場合は概算でもOK</t>
        </r>
      </text>
    </comment>
    <comment ref="AA67" authorId="0" shapeId="0" xr:uid="{5E45080A-0658-4E18-BA62-53388C241E97}">
      <text>
        <r>
          <rPr>
            <b/>
            <sz val="9"/>
            <color indexed="81"/>
            <rFont val="Meiryo UI"/>
            <family val="3"/>
            <charset val="128"/>
          </rPr>
          <t>GDC側精算のその他費用。
出張旅費、機器購入費など</t>
        </r>
      </text>
    </comment>
    <comment ref="D68" authorId="0" shapeId="0" xr:uid="{342B99C0-CE4C-489D-89E2-3E45BA7C3E87}">
      <text>
        <r>
          <rPr>
            <b/>
            <sz val="9"/>
            <color indexed="81"/>
            <rFont val="Meiryo UI"/>
            <family val="3"/>
            <charset val="128"/>
          </rPr>
          <t>対ＧＤＣのために発生したオーバーヘッドのみ記載</t>
        </r>
      </text>
    </comment>
    <comment ref="AA68" authorId="0" shapeId="0" xr:uid="{DABA145D-2E40-4418-B196-A9BBB83B11D6}">
      <text>
        <r>
          <rPr>
            <b/>
            <sz val="9"/>
            <color indexed="81"/>
            <rFont val="Meiryo UI"/>
            <family val="3"/>
            <charset val="128"/>
          </rPr>
          <t>社内その他費用。
出張旅費、機器購入費など</t>
        </r>
      </text>
    </comment>
    <comment ref="D69" authorId="0" shapeId="0" xr:uid="{148BBF27-5B05-48A4-A3EE-EC813959B26A}">
      <text>
        <r>
          <rPr>
            <b/>
            <sz val="9"/>
            <color indexed="81"/>
            <rFont val="Meiryo UI"/>
            <family val="3"/>
            <charset val="128"/>
          </rPr>
          <t>対ＧＤＣのために発生したオーバーヘッドのみ記載</t>
        </r>
      </text>
    </comment>
    <comment ref="D70" authorId="0" shapeId="0" xr:uid="{DEA8D85E-97C8-44FF-A4D0-2F0594FABE02}">
      <text>
        <r>
          <rPr>
            <b/>
            <sz val="9"/>
            <color indexed="81"/>
            <rFont val="Meiryo UI"/>
            <family val="3"/>
            <charset val="128"/>
          </rPr>
          <t>対ＧＤＣのために発生した品質対策費用。
社内、国内BP分</t>
        </r>
      </text>
    </comment>
  </commentList>
</comments>
</file>

<file path=xl/sharedStrings.xml><?xml version="1.0" encoding="utf-8"?>
<sst xmlns="http://schemas.openxmlformats.org/spreadsheetml/2006/main" count="1022" uniqueCount="557">
  <si>
    <t>振り返りレポート/Furikaeri Report (VerX.X)</t>
    <rPh sb="0" eb="1">
      <t>フ</t>
    </rPh>
    <rPh sb="2" eb="3">
      <t>カエ</t>
    </rPh>
    <phoneticPr fontId="4"/>
  </si>
  <si>
    <t>Basic Information</t>
    <phoneticPr fontId="5"/>
  </si>
  <si>
    <t>Department Name</t>
    <phoneticPr fontId="5"/>
  </si>
  <si>
    <t>クラウドアプリケーションDiv.</t>
    <phoneticPr fontId="4"/>
  </si>
  <si>
    <t>Project Manager(CA)</t>
    <phoneticPr fontId="5"/>
  </si>
  <si>
    <t>JGG CA)PM　name</t>
    <phoneticPr fontId="4"/>
  </si>
  <si>
    <t>Project Name</t>
    <phoneticPr fontId="5"/>
  </si>
  <si>
    <t>●●●開発</t>
    <rPh sb="3" eb="5">
      <t>カイハツ</t>
    </rPh>
    <phoneticPr fontId="4"/>
  </si>
  <si>
    <t>Project Manager(GDC)</t>
    <phoneticPr fontId="5"/>
  </si>
  <si>
    <t>GDC)PM name</t>
    <phoneticPr fontId="4"/>
  </si>
  <si>
    <t>Customer Name</t>
    <phoneticPr fontId="5"/>
  </si>
  <si>
    <t>富士通</t>
    <rPh sb="0" eb="3">
      <t>フジツウ</t>
    </rPh>
    <phoneticPr fontId="4"/>
  </si>
  <si>
    <t>Work Period</t>
    <phoneticPr fontId="5"/>
  </si>
  <si>
    <t>～</t>
    <phoneticPr fontId="4"/>
  </si>
  <si>
    <t>Customer　Department Name</t>
    <phoneticPr fontId="5"/>
  </si>
  <si>
    <t>第四システム事業部</t>
    <rPh sb="0" eb="1">
      <t>ダイ</t>
    </rPh>
    <rPh sb="1" eb="2">
      <t>ヨン</t>
    </rPh>
    <rPh sb="6" eb="8">
      <t>ジギョウ</t>
    </rPh>
    <rPh sb="8" eb="9">
      <t>ブ</t>
    </rPh>
    <phoneticPr fontId="4"/>
  </si>
  <si>
    <t>Project Information</t>
    <phoneticPr fontId="5"/>
  </si>
  <si>
    <t>System Type</t>
    <phoneticPr fontId="4"/>
  </si>
  <si>
    <t>Web型/Web Type</t>
  </si>
  <si>
    <t>Development Type</t>
    <phoneticPr fontId="4"/>
  </si>
  <si>
    <t>その他/Others</t>
  </si>
  <si>
    <t>Development Language</t>
    <phoneticPr fontId="4"/>
  </si>
  <si>
    <t>（</t>
    <phoneticPr fontId="4"/>
  </si>
  <si>
    <t>）</t>
    <phoneticPr fontId="4"/>
  </si>
  <si>
    <t>Development
/Modification Scale</t>
    <phoneticPr fontId="4"/>
  </si>
  <si>
    <t>予定（見積時）/Plan (at estimate)</t>
    <rPh sb="0" eb="2">
      <t>ヨテイ</t>
    </rPh>
    <rPh sb="3" eb="5">
      <t>ミツモリ</t>
    </rPh>
    <rPh sb="5" eb="6">
      <t>ジ</t>
    </rPh>
    <phoneticPr fontId="4"/>
  </si>
  <si>
    <t>）KLOC</t>
    <phoneticPr fontId="4"/>
  </si>
  <si>
    <t>実績/Actual</t>
    <rPh sb="0" eb="2">
      <t>ジッセキ</t>
    </rPh>
    <phoneticPr fontId="4"/>
  </si>
  <si>
    <t>Comprehensive evaluation</t>
    <phoneticPr fontId="5"/>
  </si>
  <si>
    <t>おおむね予定通り完了できたが、変更管理プロセスが一部実施できていなかった。</t>
    <rPh sb="4" eb="6">
      <t>ヨテイ</t>
    </rPh>
    <rPh sb="6" eb="7">
      <t>ドオ</t>
    </rPh>
    <rPh sb="8" eb="10">
      <t>カンリョウ</t>
    </rPh>
    <rPh sb="15" eb="17">
      <t>ヘンコウ</t>
    </rPh>
    <rPh sb="17" eb="19">
      <t>カンリ</t>
    </rPh>
    <rPh sb="24" eb="26">
      <t>イチブ</t>
    </rPh>
    <rPh sb="26" eb="28">
      <t>ジッシ</t>
    </rPh>
    <phoneticPr fontId="4"/>
  </si>
  <si>
    <t>Schedule(キックオフ時に作成したスケジュールに対し実績が分かるよう記入すること)
(Describe the schedule developed at the kick-off and the actual.)</t>
    <phoneticPr fontId="5"/>
  </si>
  <si>
    <t>「Sprint＃3」にて手戻り作業の考慮不足により遅延が発生した。</t>
    <rPh sb="12" eb="14">
      <t>テモド</t>
    </rPh>
    <rPh sb="15" eb="17">
      <t>サギョウ</t>
    </rPh>
    <rPh sb="18" eb="20">
      <t>コウリョ</t>
    </rPh>
    <rPh sb="20" eb="22">
      <t>ブソク</t>
    </rPh>
    <rPh sb="25" eb="27">
      <t>チエン</t>
    </rPh>
    <rPh sb="28" eb="30">
      <t>ハッセイ</t>
    </rPh>
    <phoneticPr fontId="4"/>
  </si>
  <si>
    <t>手戻りの発生時の想定作業工数を算出しキックオフ時のスケジュールに反映しておく。</t>
    <rPh sb="0" eb="2">
      <t>テモド</t>
    </rPh>
    <rPh sb="4" eb="6">
      <t>ハッセイ</t>
    </rPh>
    <rPh sb="6" eb="7">
      <t>ジ</t>
    </rPh>
    <rPh sb="8" eb="10">
      <t>ソウテイ</t>
    </rPh>
    <rPh sb="10" eb="12">
      <t>サギョウ</t>
    </rPh>
    <rPh sb="12" eb="14">
      <t>コウスウ</t>
    </rPh>
    <rPh sb="15" eb="17">
      <t>サンシュツ</t>
    </rPh>
    <rPh sb="23" eb="24">
      <t>ジ</t>
    </rPh>
    <rPh sb="32" eb="34">
      <t>ハンエイ</t>
    </rPh>
    <phoneticPr fontId="4"/>
  </si>
  <si>
    <t>Project Team Chart (体制図は、「別紙_XX ProjectTeamChart」に示す。)
(The system diagram is shown in the Attachment ”XX ProjectTeamChart".)</t>
    <phoneticPr fontId="5"/>
  </si>
  <si>
    <t>PS工程後、TL担当者の変更が発生したが、体制変更時の対応手順を理解しておらずJGG CA側へ連携ができていなかった。</t>
    <rPh sb="2" eb="4">
      <t>コウテイ</t>
    </rPh>
    <rPh sb="4" eb="5">
      <t>ゴ</t>
    </rPh>
    <rPh sb="8" eb="11">
      <t>タントウシャ</t>
    </rPh>
    <rPh sb="12" eb="14">
      <t>ヘンコウ</t>
    </rPh>
    <rPh sb="15" eb="17">
      <t>ハッセイ</t>
    </rPh>
    <rPh sb="21" eb="23">
      <t>タイセイ</t>
    </rPh>
    <rPh sb="23" eb="25">
      <t>ヘンコウ</t>
    </rPh>
    <rPh sb="25" eb="26">
      <t>ジ</t>
    </rPh>
    <rPh sb="27" eb="29">
      <t>タイオウ</t>
    </rPh>
    <rPh sb="29" eb="31">
      <t>テジュン</t>
    </rPh>
    <rPh sb="32" eb="34">
      <t>リカイ</t>
    </rPh>
    <rPh sb="45" eb="46">
      <t>ガワ</t>
    </rPh>
    <rPh sb="47" eb="49">
      <t>レンケイ</t>
    </rPh>
    <phoneticPr fontId="4"/>
  </si>
  <si>
    <t>担当者変更時は、プロジェクト実施計画書の別紙2（体制と役割分担）の体制変更時の記載を見直し、JDU全体に周知する。</t>
    <rPh sb="0" eb="3">
      <t>タントウシャ</t>
    </rPh>
    <rPh sb="3" eb="5">
      <t>ヘンコウ</t>
    </rPh>
    <rPh sb="5" eb="6">
      <t>ジ</t>
    </rPh>
    <rPh sb="14" eb="16">
      <t>ジッシ</t>
    </rPh>
    <rPh sb="16" eb="19">
      <t>ケイカクショ</t>
    </rPh>
    <rPh sb="20" eb="22">
      <t>ベッシ</t>
    </rPh>
    <rPh sb="24" eb="26">
      <t>タイセイ</t>
    </rPh>
    <rPh sb="27" eb="29">
      <t>ヤクワリ</t>
    </rPh>
    <rPh sb="29" eb="31">
      <t>ブンタン</t>
    </rPh>
    <rPh sb="33" eb="35">
      <t>タイセイ</t>
    </rPh>
    <rPh sb="35" eb="37">
      <t>ヘンコウ</t>
    </rPh>
    <rPh sb="37" eb="38">
      <t>ジ</t>
    </rPh>
    <rPh sb="39" eb="41">
      <t>キサイ</t>
    </rPh>
    <rPh sb="42" eb="44">
      <t>ミナオ</t>
    </rPh>
    <rPh sb="49" eb="51">
      <t>ゼンタイ</t>
    </rPh>
    <rPh sb="52" eb="54">
      <t>シュウチ</t>
    </rPh>
    <phoneticPr fontId="4"/>
  </si>
  <si>
    <t>GDC Leveraging Information</t>
    <phoneticPr fontId="5"/>
  </si>
  <si>
    <t>GDC／Base</t>
    <phoneticPr fontId="4"/>
  </si>
  <si>
    <t>マレーシア（クアラルンプール）/Malaysia(Kuala Lumpur)</t>
  </si>
  <si>
    <t>Usage Pattern</t>
    <phoneticPr fontId="4"/>
  </si>
  <si>
    <t>No.of Resources
/Man-Months</t>
    <phoneticPr fontId="4"/>
  </si>
  <si>
    <t>Resource</t>
    <phoneticPr fontId="4"/>
  </si>
  <si>
    <t>Man-Months</t>
    <phoneticPr fontId="4"/>
  </si>
  <si>
    <t>GDC Leveraging Period</t>
    <phoneticPr fontId="5"/>
  </si>
  <si>
    <t>Development Style</t>
    <phoneticPr fontId="4"/>
  </si>
  <si>
    <t>Ａ．委託先（GDC拠点）のみで開発/Contractual Development Only (offshore base)</t>
  </si>
  <si>
    <t>Communication Tool</t>
    <phoneticPr fontId="4"/>
  </si>
  <si>
    <t>SPO</t>
    <phoneticPr fontId="4"/>
  </si>
  <si>
    <t>Teams</t>
    <phoneticPr fontId="4"/>
  </si>
  <si>
    <t>e-mail,Yakushin</t>
    <phoneticPr fontId="4"/>
  </si>
  <si>
    <t>Meetings</t>
    <phoneticPr fontId="4"/>
  </si>
  <si>
    <t>WBS／Schedule Creation</t>
    <phoneticPr fontId="4"/>
  </si>
  <si>
    <t>プロジェクト側で月間スケジュールまで作成し、JGG）CA側でそれらを詳細化した。</t>
    <phoneticPr fontId="4"/>
  </si>
  <si>
    <t>Progress Mgt Method</t>
    <phoneticPr fontId="4"/>
  </si>
  <si>
    <t>ServiceNowのタスク/ServiceNow Task</t>
  </si>
  <si>
    <t>Daily progress</t>
  </si>
  <si>
    <t>Frequency</t>
    <phoneticPr fontId="4"/>
  </si>
  <si>
    <t>１回／週・Once／week</t>
  </si>
  <si>
    <t>Quality Mgt Method</t>
    <phoneticPr fontId="4"/>
  </si>
  <si>
    <t>ServiceNow</t>
  </si>
  <si>
    <t>dashboard</t>
    <phoneticPr fontId="4"/>
  </si>
  <si>
    <t>１回／日・Once／day</t>
  </si>
  <si>
    <t>Q/A Mgt Method</t>
    <phoneticPr fontId="4"/>
  </si>
  <si>
    <t>ServiceNowの「問題」/ServiceNow issues</t>
    <rPh sb="12" eb="14">
      <t>モンダイ</t>
    </rPh>
    <phoneticPr fontId="4"/>
  </si>
  <si>
    <t>issues(QA)</t>
    <phoneticPr fontId="4"/>
  </si>
  <si>
    <t>複数回／日・ Mutliple Times/day</t>
  </si>
  <si>
    <t>Defect Mgt Method</t>
    <phoneticPr fontId="4"/>
  </si>
  <si>
    <t>障害票／管理台帳/Defect List／Management Ledger</t>
  </si>
  <si>
    <t>Excel file</t>
  </si>
  <si>
    <t>QCD assessment</t>
    <phoneticPr fontId="5"/>
  </si>
  <si>
    <t>コスト</t>
    <phoneticPr fontId="4"/>
  </si>
  <si>
    <t>日本で対応時の想定コスト</t>
    <rPh sb="0" eb="2">
      <t>ニホン</t>
    </rPh>
    <rPh sb="3" eb="5">
      <t>タイオウ</t>
    </rPh>
    <rPh sb="5" eb="6">
      <t>ジ</t>
    </rPh>
    <rPh sb="7" eb="9">
      <t>ソウテイ</t>
    </rPh>
    <phoneticPr fontId="4"/>
  </si>
  <si>
    <t>人月</t>
    <rPh sb="0" eb="1">
      <t>ニン</t>
    </rPh>
    <rPh sb="1" eb="2">
      <t>ゲツ</t>
    </rPh>
    <phoneticPr fontId="4"/>
  </si>
  <si>
    <t>）千円</t>
    <rPh sb="1" eb="3">
      <t>センエン</t>
    </rPh>
    <phoneticPr fontId="4"/>
  </si>
  <si>
    <t>（差異）</t>
    <phoneticPr fontId="4"/>
  </si>
  <si>
    <t>GDC共業実績コスト</t>
    <rPh sb="5" eb="7">
      <t>ジッセキ</t>
    </rPh>
    <phoneticPr fontId="4"/>
  </si>
  <si>
    <t>(GDC共業実績明細)</t>
    <rPh sb="6" eb="8">
      <t>ジッセキ</t>
    </rPh>
    <rPh sb="8" eb="10">
      <t>メイサイ</t>
    </rPh>
    <phoneticPr fontId="4"/>
  </si>
  <si>
    <t>GDC発注実績</t>
    <rPh sb="3" eb="5">
      <t>ハッチュウ</t>
    </rPh>
    <rPh sb="5" eb="7">
      <t>ジッセキ</t>
    </rPh>
    <phoneticPr fontId="4"/>
  </si>
  <si>
    <t>(開発者向け工数)</t>
    <rPh sb="1" eb="3">
      <t>カイハツ</t>
    </rPh>
    <rPh sb="3" eb="4">
      <t>シャ</t>
    </rPh>
    <rPh sb="4" eb="5">
      <t>ム</t>
    </rPh>
    <rPh sb="6" eb="8">
      <t>コウスウ</t>
    </rPh>
    <phoneticPr fontId="4"/>
  </si>
  <si>
    <t>(ブリッジ工数)</t>
    <rPh sb="5" eb="7">
      <t>コウスウ</t>
    </rPh>
    <phoneticPr fontId="4"/>
  </si>
  <si>
    <t>(翻訳工数)</t>
    <rPh sb="1" eb="3">
      <t>ホンヤク</t>
    </rPh>
    <rPh sb="3" eb="5">
      <t>コウスウ</t>
    </rPh>
    <phoneticPr fontId="4"/>
  </si>
  <si>
    <t>(経費その他)</t>
    <rPh sb="1" eb="3">
      <t>ケイヒ</t>
    </rPh>
    <rPh sb="5" eb="6">
      <t>タ</t>
    </rPh>
    <phoneticPr fontId="4"/>
  </si>
  <si>
    <t>社内ブリッジ費用</t>
    <rPh sb="0" eb="2">
      <t>シャナイ</t>
    </rPh>
    <rPh sb="6" eb="8">
      <t>ヒヨウ</t>
    </rPh>
    <phoneticPr fontId="4"/>
  </si>
  <si>
    <t>社内経費その他</t>
    <rPh sb="0" eb="2">
      <t>シャナイ</t>
    </rPh>
    <rPh sb="2" eb="4">
      <t>ケイヒ</t>
    </rPh>
    <rPh sb="6" eb="7">
      <t>タ</t>
    </rPh>
    <phoneticPr fontId="4"/>
  </si>
  <si>
    <t>国内BP GDC共業オーバーヘッド費用</t>
    <rPh sb="0" eb="2">
      <t>コクナイ</t>
    </rPh>
    <rPh sb="17" eb="19">
      <t>ヒヨウ</t>
    </rPh>
    <phoneticPr fontId="4"/>
  </si>
  <si>
    <t>品質対策等リスク費用</t>
    <rPh sb="0" eb="2">
      <t>ヒンシツ</t>
    </rPh>
    <rPh sb="2" eb="4">
      <t>タイサク</t>
    </rPh>
    <rPh sb="4" eb="5">
      <t>トウ</t>
    </rPh>
    <rPh sb="8" eb="10">
      <t>ヒヨウ</t>
    </rPh>
    <phoneticPr fontId="4"/>
  </si>
  <si>
    <t>品質
Quality</t>
    <rPh sb="0" eb="2">
      <t>ヒンシツ</t>
    </rPh>
    <phoneticPr fontId="4"/>
  </si>
  <si>
    <t>全般</t>
    <rPh sb="0" eb="2">
      <t>ゼンパン</t>
    </rPh>
    <phoneticPr fontId="4"/>
  </si>
  <si>
    <t>国内に比べ、（</t>
    <rPh sb="0" eb="2">
      <t>コクナイ</t>
    </rPh>
    <rPh sb="3" eb="4">
      <t>クラ</t>
    </rPh>
    <phoneticPr fontId="4"/>
  </si>
  <si>
    <t>%程度向上</t>
    <rPh sb="1" eb="3">
      <t>テイド</t>
    </rPh>
    <rPh sb="3" eb="5">
      <t>コウジョウ</t>
    </rPh>
    <phoneticPr fontId="4"/>
  </si>
  <si>
    <t>期待値</t>
    <rPh sb="0" eb="3">
      <t>キタイチ</t>
    </rPh>
    <phoneticPr fontId="4"/>
  </si>
  <si>
    <t>ほぼ、期待していたとおり/Almost, as expected</t>
  </si>
  <si>
    <t>Assessment</t>
    <phoneticPr fontId="4"/>
  </si>
  <si>
    <t>Comment</t>
    <phoneticPr fontId="4"/>
  </si>
  <si>
    <t>レビュー
Review</t>
    <phoneticPr fontId="4"/>
  </si>
  <si>
    <t>レビューの質
Quality of Review</t>
    <phoneticPr fontId="4"/>
  </si>
  <si>
    <t>特に問題なかった。</t>
    <phoneticPr fontId="4"/>
  </si>
  <si>
    <t>レビューの量
Amount of Review</t>
    <rPh sb="5" eb="6">
      <t>リョウ</t>
    </rPh>
    <phoneticPr fontId="4"/>
  </si>
  <si>
    <t>期待を若干下回った/Slightly lower than expected</t>
  </si>
  <si>
    <t>目標の指摘件数を下回る結果となった。</t>
    <phoneticPr fontId="4"/>
  </si>
  <si>
    <t>起票内容
Quality of Misses</t>
    <phoneticPr fontId="4"/>
  </si>
  <si>
    <t>起票内容については特に問題なかった。</t>
    <phoneticPr fontId="4"/>
  </si>
  <si>
    <t>障害
Bug</t>
    <rPh sb="0" eb="2">
      <t>ショウガイ</t>
    </rPh>
    <phoneticPr fontId="4"/>
  </si>
  <si>
    <t>障害の質
Quality of Bug</t>
    <rPh sb="0" eb="2">
      <t>ショウガイ</t>
    </rPh>
    <rPh sb="3" eb="4">
      <t>シツ</t>
    </rPh>
    <phoneticPr fontId="4"/>
  </si>
  <si>
    <t>障害の量
Amount of Bug</t>
    <rPh sb="0" eb="2">
      <t>ショウガイ</t>
    </rPh>
    <rPh sb="3" eb="4">
      <t>リョウ</t>
    </rPh>
    <phoneticPr fontId="4"/>
  </si>
  <si>
    <t>目標の検出数を下回る結果となった。</t>
    <rPh sb="3" eb="5">
      <t>ケンシュツ</t>
    </rPh>
    <phoneticPr fontId="4"/>
  </si>
  <si>
    <t>Q/A</t>
    <phoneticPr fontId="4"/>
  </si>
  <si>
    <t>Q/Aの質
Quality of Q/A</t>
    <rPh sb="4" eb="5">
      <t>シツ</t>
    </rPh>
    <phoneticPr fontId="4"/>
  </si>
  <si>
    <t>発行件数では、設計書に起因するQ/A（仕様確認＋インプット不備）が9割を占める結果となった。</t>
    <phoneticPr fontId="4"/>
  </si>
  <si>
    <t>Q/Aの量
Amount of Q/A</t>
    <rPh sb="4" eb="5">
      <t>リョウ</t>
    </rPh>
    <phoneticPr fontId="4"/>
  </si>
  <si>
    <t>その他
Other</t>
    <phoneticPr fontId="4"/>
  </si>
  <si>
    <t>コミュニケーションの質
Communication Quality</t>
    <rPh sb="10" eb="11">
      <t>シツ</t>
    </rPh>
    <phoneticPr fontId="4"/>
  </si>
  <si>
    <t>ブリッジSEを活用したことでコミュニケーションに問題はなかった。</t>
    <rPh sb="7" eb="9">
      <t>カツヨウ</t>
    </rPh>
    <rPh sb="24" eb="26">
      <t>モンダイ</t>
    </rPh>
    <phoneticPr fontId="4"/>
  </si>
  <si>
    <t>日本語力
Japanese Proficiency</t>
    <rPh sb="0" eb="3">
      <t>ニホンゴ</t>
    </rPh>
    <rPh sb="3" eb="4">
      <t>リョク</t>
    </rPh>
    <phoneticPr fontId="4"/>
  </si>
  <si>
    <t>ブリッジSEの日本語能力は問題なかった。</t>
    <rPh sb="7" eb="10">
      <t>ニホンゴ</t>
    </rPh>
    <rPh sb="10" eb="12">
      <t>ノウリョク</t>
    </rPh>
    <rPh sb="13" eb="15">
      <t>モンダイ</t>
    </rPh>
    <phoneticPr fontId="4"/>
  </si>
  <si>
    <t>開発技術力
Development Skill Proficiency</t>
    <rPh sb="0" eb="2">
      <t>カイハツ</t>
    </rPh>
    <rPh sb="2" eb="5">
      <t>ギジュツリョク</t>
    </rPh>
    <phoneticPr fontId="4"/>
  </si>
  <si>
    <t>Javaとswingコンポーネントの技術に問題はなかった。</t>
    <rPh sb="18" eb="20">
      <t>ギジュツ</t>
    </rPh>
    <rPh sb="21" eb="23">
      <t>モンダイ</t>
    </rPh>
    <phoneticPr fontId="4"/>
  </si>
  <si>
    <t xml:space="preserve">日本側提示の文書品質
Document quality specified by Japan side </t>
    <phoneticPr fontId="4"/>
  </si>
  <si>
    <t>UIとSSの相違点が1件発見されたが文章品質に問題はなかった。</t>
    <phoneticPr fontId="4"/>
  </si>
  <si>
    <t>※品質は、「品質情報」に示す。/Quality is shown in "Quality" sheet.</t>
    <rPh sb="1" eb="3">
      <t>ヒンシツ</t>
    </rPh>
    <rPh sb="6" eb="8">
      <t>ヒンシツ</t>
    </rPh>
    <rPh sb="8" eb="10">
      <t>ジョウホウ</t>
    </rPh>
    <rPh sb="12" eb="13">
      <t>シメ</t>
    </rPh>
    <phoneticPr fontId="4"/>
  </si>
  <si>
    <t>コスト
Cost</t>
    <phoneticPr fontId="4"/>
  </si>
  <si>
    <t>前作業に関わった要員をアサインしたことで生産性が上がり、工数が削減できた。</t>
    <phoneticPr fontId="4"/>
  </si>
  <si>
    <t>※コスト（工数）は、「生産性情報」と「生産性（個人別）情報」に示す。/Cost (man-hours) is shown in sheet of "Productivity" and "Individual Productivity".</t>
    <phoneticPr fontId="4"/>
  </si>
  <si>
    <t>納期
Delivery date</t>
    <phoneticPr fontId="4"/>
  </si>
  <si>
    <t>開発
Development</t>
    <phoneticPr fontId="4"/>
  </si>
  <si>
    <t>PS</t>
    <phoneticPr fontId="4"/>
  </si>
  <si>
    <t>作業対象外/Not for work</t>
  </si>
  <si>
    <t>作業範囲は、PG~PTであるため。</t>
    <phoneticPr fontId="4"/>
  </si>
  <si>
    <t>PG</t>
    <phoneticPr fontId="4"/>
  </si>
  <si>
    <t>遅延した/Delayed</t>
    <rPh sb="0" eb="2">
      <t>チエン</t>
    </rPh>
    <phoneticPr fontId="4"/>
  </si>
  <si>
    <t>仕様書に不備が多く、問題解決に時間が掛かり遅延した。</t>
    <rPh sb="0" eb="3">
      <t>シヨウショ</t>
    </rPh>
    <rPh sb="4" eb="6">
      <t>フビ</t>
    </rPh>
    <rPh sb="7" eb="8">
      <t>オオ</t>
    </rPh>
    <rPh sb="10" eb="12">
      <t>モンダイ</t>
    </rPh>
    <rPh sb="12" eb="14">
      <t>カイケツ</t>
    </rPh>
    <rPh sb="15" eb="17">
      <t>ジカン</t>
    </rPh>
    <rPh sb="18" eb="19">
      <t>カ</t>
    </rPh>
    <rPh sb="21" eb="23">
      <t>チエン</t>
    </rPh>
    <phoneticPr fontId="4"/>
  </si>
  <si>
    <t>PT</t>
    <phoneticPr fontId="4"/>
  </si>
  <si>
    <t>守れた/Protected</t>
  </si>
  <si>
    <t>PG遅れをカバーするため、休日出勤にてリカバリを行った。</t>
    <rPh sb="2" eb="3">
      <t>オク</t>
    </rPh>
    <rPh sb="13" eb="15">
      <t>キュウジツ</t>
    </rPh>
    <rPh sb="15" eb="17">
      <t>シュッキン</t>
    </rPh>
    <rPh sb="24" eb="25">
      <t>オコナ</t>
    </rPh>
    <phoneticPr fontId="4"/>
  </si>
  <si>
    <t>自由記入欄/Free entry field</t>
    <rPh sb="0" eb="2">
      <t>ジユウ</t>
    </rPh>
    <rPh sb="2" eb="4">
      <t>キニュウ</t>
    </rPh>
    <rPh sb="4" eb="5">
      <t>ラン</t>
    </rPh>
    <phoneticPr fontId="5"/>
  </si>
  <si>
    <t>・良かった点/Good points
　〇〇
・気をつける点/Points to be aware of
　〇〇
・改善点/improvement point
　〇〇</t>
    <rPh sb="1" eb="2">
      <t>ヨ</t>
    </rPh>
    <rPh sb="5" eb="6">
      <t>テン</t>
    </rPh>
    <rPh sb="24" eb="25">
      <t>キ</t>
    </rPh>
    <rPh sb="29" eb="30">
      <t>テン</t>
    </rPh>
    <rPh sb="58" eb="61">
      <t>カイゼンテン</t>
    </rPh>
    <phoneticPr fontId="4"/>
  </si>
  <si>
    <t>３．総評</t>
    <rPh sb="2" eb="4">
      <t>ソウヒョウ</t>
    </rPh>
    <phoneticPr fontId="4"/>
  </si>
  <si>
    <t>３．１ プロジェクト側</t>
    <rPh sb="10" eb="11">
      <t>ガワ</t>
    </rPh>
    <phoneticPr fontId="4"/>
  </si>
  <si>
    <t>【良かった点】</t>
    <rPh sb="1" eb="2">
      <t>ヨ</t>
    </rPh>
    <rPh sb="5" eb="6">
      <t>テン</t>
    </rPh>
    <phoneticPr fontId="4"/>
  </si>
  <si>
    <t>　（１）設計書品質の向上</t>
    <rPh sb="4" eb="7">
      <t>セッケイショ</t>
    </rPh>
    <rPh sb="7" eb="9">
      <t>ヒンシツ</t>
    </rPh>
    <rPh sb="10" eb="12">
      <t>コウジョウ</t>
    </rPh>
    <phoneticPr fontId="4"/>
  </si>
  <si>
    <t>　　　UI設計書、SS設計書において、多少の誤記や齟齬は見られたが売上管理差異検出ツール作成時よりも品質が</t>
    <phoneticPr fontId="4"/>
  </si>
  <si>
    <t>　　大幅に改善した。</t>
    <rPh sb="5" eb="7">
      <t>カイゼン</t>
    </rPh>
    <phoneticPr fontId="4"/>
  </si>
  <si>
    <t>【悪かった点】</t>
    <rPh sb="1" eb="2">
      <t>ワル</t>
    </rPh>
    <rPh sb="5" eb="6">
      <t>テン</t>
    </rPh>
    <phoneticPr fontId="4"/>
  </si>
  <si>
    <t>　（１）Q&amp;A対応</t>
    <rPh sb="7" eb="9">
      <t>タイオウ</t>
    </rPh>
    <phoneticPr fontId="4"/>
  </si>
  <si>
    <t>　　事象</t>
    <rPh sb="2" eb="4">
      <t>ジショウ</t>
    </rPh>
    <phoneticPr fontId="4"/>
  </si>
  <si>
    <t>仕様確認等の作業の進捗に直接影響を及ぼす確認事項は、対応が期日内に行われなかっため、Sprint#1の</t>
    <rPh sb="0" eb="2">
      <t>シヨウ</t>
    </rPh>
    <rPh sb="2" eb="4">
      <t>カクニン</t>
    </rPh>
    <rPh sb="4" eb="5">
      <t>トウ</t>
    </rPh>
    <rPh sb="6" eb="8">
      <t>サギョウ</t>
    </rPh>
    <rPh sb="9" eb="11">
      <t>シンチョク</t>
    </rPh>
    <rPh sb="12" eb="14">
      <t>チョクセツ</t>
    </rPh>
    <rPh sb="14" eb="16">
      <t>エイキョウ</t>
    </rPh>
    <rPh sb="17" eb="18">
      <t>オヨ</t>
    </rPh>
    <rPh sb="20" eb="22">
      <t>カクニン</t>
    </rPh>
    <rPh sb="22" eb="24">
      <t>ジコウ</t>
    </rPh>
    <rPh sb="26" eb="28">
      <t>タイオウ</t>
    </rPh>
    <rPh sb="29" eb="31">
      <t>キジツ</t>
    </rPh>
    <rPh sb="31" eb="32">
      <t>ナイ</t>
    </rPh>
    <rPh sb="33" eb="34">
      <t>オコナ</t>
    </rPh>
    <phoneticPr fontId="4"/>
  </si>
  <si>
    <t>受入テスト完了が遅延した。</t>
    <rPh sb="5" eb="7">
      <t>カンリョウ</t>
    </rPh>
    <phoneticPr fontId="4"/>
  </si>
  <si>
    <t>　　対策</t>
    <rPh sb="2" eb="4">
      <t>タイサク</t>
    </rPh>
    <phoneticPr fontId="4"/>
  </si>
  <si>
    <t>　　　Q&amp;Aで確認すべき対応は、保留事項とし、後続のSprintでの課題項目とする手続きを行うべきであった。</t>
    <rPh sb="7" eb="9">
      <t>カクニン</t>
    </rPh>
    <rPh sb="12" eb="14">
      <t>タイオウ</t>
    </rPh>
    <rPh sb="16" eb="18">
      <t>ホリュウ</t>
    </rPh>
    <rPh sb="18" eb="20">
      <t>ジコウ</t>
    </rPh>
    <rPh sb="23" eb="25">
      <t>コウゾク</t>
    </rPh>
    <rPh sb="34" eb="36">
      <t>カダイ</t>
    </rPh>
    <rPh sb="36" eb="38">
      <t>コウモク</t>
    </rPh>
    <rPh sb="41" eb="43">
      <t>テツヅ</t>
    </rPh>
    <rPh sb="45" eb="46">
      <t>オコナ</t>
    </rPh>
    <phoneticPr fontId="4"/>
  </si>
  <si>
    <t>　　効果</t>
    <rPh sb="2" eb="4">
      <t>コウカ</t>
    </rPh>
    <phoneticPr fontId="4"/>
  </si>
  <si>
    <t>　　　仕様が不明確な処理は後続のSprintにて行うことによって、プロジェクト側の成果物確認を行う時間を増大させ、</t>
    <rPh sb="3" eb="5">
      <t>シヨウ</t>
    </rPh>
    <rPh sb="6" eb="9">
      <t>フメイカク</t>
    </rPh>
    <rPh sb="10" eb="12">
      <t>ショリ</t>
    </rPh>
    <rPh sb="13" eb="15">
      <t>コウゾク</t>
    </rPh>
    <rPh sb="24" eb="25">
      <t>オコナ</t>
    </rPh>
    <rPh sb="41" eb="44">
      <t>セイカブツ</t>
    </rPh>
    <rPh sb="44" eb="46">
      <t>カクニン</t>
    </rPh>
    <rPh sb="47" eb="48">
      <t>オコナ</t>
    </rPh>
    <rPh sb="49" eb="51">
      <t>ジカン</t>
    </rPh>
    <rPh sb="52" eb="54">
      <t>ゾウダイ</t>
    </rPh>
    <phoneticPr fontId="4"/>
  </si>
  <si>
    <t>　　　より、精密な受入テストを可能にし、品質の向上につながる。</t>
    <phoneticPr fontId="4"/>
  </si>
  <si>
    <t>３．２ GDC側</t>
    <rPh sb="7" eb="8">
      <t>ガワ</t>
    </rPh>
    <phoneticPr fontId="4"/>
  </si>
  <si>
    <t>　（１）コミュニケーションの向上</t>
    <rPh sb="14" eb="16">
      <t>コウジョウ</t>
    </rPh>
    <phoneticPr fontId="4"/>
  </si>
  <si>
    <t>　　　メンバー内のコミュニケーションを断続的に行うことで技術知識、課題等をリアルタイムで共有し、</t>
    <rPh sb="7" eb="8">
      <t>ナイ</t>
    </rPh>
    <rPh sb="19" eb="22">
      <t>ダンゾクテキ</t>
    </rPh>
    <rPh sb="23" eb="24">
      <t>オコナ</t>
    </rPh>
    <rPh sb="28" eb="32">
      <t>ギジュツチシキ</t>
    </rPh>
    <rPh sb="33" eb="35">
      <t>カダイ</t>
    </rPh>
    <rPh sb="35" eb="36">
      <t>トウ</t>
    </rPh>
    <rPh sb="44" eb="46">
      <t>キョウユウ</t>
    </rPh>
    <phoneticPr fontId="4"/>
  </si>
  <si>
    <t>　　　スケジュールに先行して開発を進められた。</t>
    <phoneticPr fontId="4"/>
  </si>
  <si>
    <t>　（２）翻訳要員調整</t>
    <rPh sb="4" eb="6">
      <t>ホンヤク</t>
    </rPh>
    <rPh sb="6" eb="8">
      <t>ヨウイン</t>
    </rPh>
    <rPh sb="8" eb="10">
      <t>チョウセイ</t>
    </rPh>
    <phoneticPr fontId="4"/>
  </si>
  <si>
    <t>　　　翻訳作業が年末年始をまたぐ状況となったが、翻訳Tとの要員調整にて予定通りに翻訳を完了することができた。</t>
    <rPh sb="24" eb="26">
      <t>ホンヤク</t>
    </rPh>
    <phoneticPr fontId="4"/>
  </si>
  <si>
    <t>　　　（GDC要員の休暇予定を意識した作業スケジュールの設定に注意が必要）</t>
    <rPh sb="7" eb="9">
      <t>ヨウイン</t>
    </rPh>
    <rPh sb="10" eb="12">
      <t>キュウカ</t>
    </rPh>
    <rPh sb="12" eb="14">
      <t>ヨテイ</t>
    </rPh>
    <rPh sb="15" eb="17">
      <t>イシキ</t>
    </rPh>
    <rPh sb="19" eb="21">
      <t>サギョウ</t>
    </rPh>
    <rPh sb="28" eb="30">
      <t>セッテイ</t>
    </rPh>
    <rPh sb="31" eb="33">
      <t>チュウイ</t>
    </rPh>
    <rPh sb="34" eb="36">
      <t>ヒツヨウ</t>
    </rPh>
    <phoneticPr fontId="4"/>
  </si>
  <si>
    <t>　（１）成果物の要件が曖昧なまま開発を進めていた（文字数制限）</t>
    <rPh sb="4" eb="7">
      <t>セイカブツ</t>
    </rPh>
    <rPh sb="8" eb="10">
      <t>ヨウケン</t>
    </rPh>
    <rPh sb="11" eb="13">
      <t>アイマイ</t>
    </rPh>
    <rPh sb="16" eb="18">
      <t>カイハツ</t>
    </rPh>
    <rPh sb="19" eb="20">
      <t>スス</t>
    </rPh>
    <rPh sb="25" eb="28">
      <t>モジスウ</t>
    </rPh>
    <rPh sb="28" eb="30">
      <t>セイゲン</t>
    </rPh>
    <phoneticPr fontId="4"/>
  </si>
  <si>
    <t>　　　要件（文字数制限）が曖昧なまま、イメージのすり合わせをせずに開発を進めたため不必要な機能を組み込んだ</t>
    <phoneticPr fontId="4"/>
  </si>
  <si>
    <t>　　　キックオフ時に開発の背景とそれに見合った成果物のあるべき姿を把握し、メンバー全員で共有する。</t>
    <rPh sb="8" eb="9">
      <t>ジ</t>
    </rPh>
    <rPh sb="10" eb="12">
      <t>カイハツ</t>
    </rPh>
    <rPh sb="13" eb="15">
      <t>ハイケイ</t>
    </rPh>
    <rPh sb="19" eb="21">
      <t>ミア</t>
    </rPh>
    <rPh sb="23" eb="26">
      <t>セイカブツ</t>
    </rPh>
    <rPh sb="31" eb="32">
      <t>スガタ</t>
    </rPh>
    <rPh sb="33" eb="35">
      <t>ハアク</t>
    </rPh>
    <rPh sb="41" eb="43">
      <t>ゼンイン</t>
    </rPh>
    <rPh sb="44" eb="46">
      <t>キョウユウ</t>
    </rPh>
    <phoneticPr fontId="4"/>
  </si>
  <si>
    <t>　　　誤った機能の組み込みを防止できる。</t>
    <rPh sb="3" eb="4">
      <t>アヤマ</t>
    </rPh>
    <rPh sb="6" eb="8">
      <t>キノウ</t>
    </rPh>
    <rPh sb="9" eb="10">
      <t>ク</t>
    </rPh>
    <rPh sb="11" eb="12">
      <t>コ</t>
    </rPh>
    <rPh sb="14" eb="16">
      <t>ボウシ</t>
    </rPh>
    <phoneticPr fontId="4"/>
  </si>
  <si>
    <t>　　　成果物の完成イメージを持つことによって、Q&amp;Aが「こうあるべきですよね？」という形となり、</t>
    <rPh sb="3" eb="6">
      <t>セイカブツ</t>
    </rPh>
    <rPh sb="7" eb="9">
      <t>カンセイ</t>
    </rPh>
    <rPh sb="14" eb="15">
      <t>モ</t>
    </rPh>
    <rPh sb="43" eb="44">
      <t>カタチ</t>
    </rPh>
    <phoneticPr fontId="4"/>
  </si>
  <si>
    <t>　　　プロジェクト側の回答が容易な確認方法になることが想定できる。</t>
  </si>
  <si>
    <t>生産性/Productivity</t>
    <rPh sb="0" eb="3">
      <t>セイサンセイ</t>
    </rPh>
    <phoneticPr fontId="4"/>
  </si>
  <si>
    <t>　開発の生産性を下記に示す。/The productivity of development is shown below.</t>
    <rPh sb="1" eb="3">
      <t>カイハツ</t>
    </rPh>
    <rPh sb="4" eb="7">
      <t>セイサンセイ</t>
    </rPh>
    <rPh sb="8" eb="10">
      <t>カキ</t>
    </rPh>
    <rPh sb="11" eb="12">
      <t>シメ</t>
    </rPh>
    <phoneticPr fontId="4"/>
  </si>
  <si>
    <t>（１）開発/development</t>
    <rPh sb="3" eb="5">
      <t>カイハツ</t>
    </rPh>
    <phoneticPr fontId="4"/>
  </si>
  <si>
    <r>
      <rPr>
        <sz val="11"/>
        <color theme="1"/>
        <rFont val="Meiryo UI"/>
        <family val="3"/>
        <charset val="128"/>
      </rPr>
      <t>見積</t>
    </r>
    <r>
      <rPr>
        <sz val="9"/>
        <color theme="1"/>
        <rFont val="Meiryo UI"/>
        <family val="3"/>
        <charset val="128"/>
      </rPr>
      <t xml:space="preserve">
Estimates</t>
    </r>
    <rPh sb="0" eb="2">
      <t>ミツモリ</t>
    </rPh>
    <phoneticPr fontId="4"/>
  </si>
  <si>
    <t>実績
Actual</t>
    <phoneticPr fontId="4"/>
  </si>
  <si>
    <t>目標*1
Target</t>
    <rPh sb="0" eb="2">
      <t>モクヒョウ</t>
    </rPh>
    <phoneticPr fontId="4"/>
  </si>
  <si>
    <t>差異
Difference</t>
    <rPh sb="0" eb="2">
      <t>サイ</t>
    </rPh>
    <phoneticPr fontId="4"/>
  </si>
  <si>
    <r>
      <t>ServiceNowのDashboardの進捗タブから生産性を取得/</t>
    </r>
    <r>
      <rPr>
        <sz val="12"/>
        <color rgb="FF0070C0"/>
        <rFont val="Meiryo UI"/>
        <family val="3"/>
        <charset val="128"/>
      </rPr>
      <t>Get Productivity from the ServiceNow Dashboard's Progress Tab</t>
    </r>
    <rPh sb="21" eb="23">
      <t>シンチョク</t>
    </rPh>
    <rPh sb="27" eb="30">
      <t>セイサンセイ</t>
    </rPh>
    <rPh sb="31" eb="33">
      <t>シュトク</t>
    </rPh>
    <phoneticPr fontId="4"/>
  </si>
  <si>
    <t>規模/Scale（KLOC）</t>
    <rPh sb="0" eb="2">
      <t>キボ</t>
    </rPh>
    <phoneticPr fontId="4"/>
  </si>
  <si>
    <t>-</t>
    <phoneticPr fontId="4"/>
  </si>
  <si>
    <t>作業工数（人月）/
Man-Months</t>
    <phoneticPr fontId="4"/>
  </si>
  <si>
    <t>生産性(KLOC/人月)　/Productivity(KLOC/Man-Months)</t>
    <rPh sb="9" eb="11">
      <t>ニンゲツ</t>
    </rPh>
    <phoneticPr fontId="4"/>
  </si>
  <si>
    <t>*1:キックオフ時に合意した目標値を入力して下さい/Enter goal agreed at kick-off</t>
    <rPh sb="8" eb="9">
      <t>ジ</t>
    </rPh>
    <rPh sb="10" eb="12">
      <t>ゴウイ</t>
    </rPh>
    <rPh sb="14" eb="17">
      <t>モクヒョウチ</t>
    </rPh>
    <rPh sb="18" eb="20">
      <t>ニュウリョク</t>
    </rPh>
    <rPh sb="22" eb="23">
      <t>クダ</t>
    </rPh>
    <phoneticPr fontId="4"/>
  </si>
  <si>
    <t>工程別内訳/Breakdown by process</t>
    <phoneticPr fontId="4"/>
  </si>
  <si>
    <t>工程
Process</t>
    <rPh sb="0" eb="2">
      <t>コウテイ</t>
    </rPh>
    <phoneticPr fontId="4"/>
  </si>
  <si>
    <t>規模
Scale</t>
    <rPh sb="0" eb="2">
      <t>キボ</t>
    </rPh>
    <phoneticPr fontId="4"/>
  </si>
  <si>
    <t>工数
Man-month</t>
    <rPh sb="0" eb="2">
      <t>コウスウ</t>
    </rPh>
    <phoneticPr fontId="4"/>
  </si>
  <si>
    <t>生産性
Productivity</t>
    <rPh sb="0" eb="3">
      <t>セイサンセイ</t>
    </rPh>
    <phoneticPr fontId="4"/>
  </si>
  <si>
    <t>(KLOC)</t>
    <phoneticPr fontId="4"/>
  </si>
  <si>
    <t>(人月)</t>
    <rPh sb="1" eb="3">
      <t>ニンゲツ</t>
    </rPh>
    <phoneticPr fontId="4"/>
  </si>
  <si>
    <t>(KLOC/人月)</t>
    <rPh sb="6" eb="8">
      <t>ニンゲツ</t>
    </rPh>
    <phoneticPr fontId="4"/>
  </si>
  <si>
    <t>全体</t>
    <rPh sb="0" eb="2">
      <t>ゼンタイ</t>
    </rPh>
    <phoneticPr fontId="4"/>
  </si>
  <si>
    <t>　工程別の個人別生産性は、Individual productivityシートに示す。</t>
    <rPh sb="1" eb="3">
      <t>コウテイ</t>
    </rPh>
    <rPh sb="3" eb="4">
      <t>ベツ</t>
    </rPh>
    <rPh sb="40" eb="41">
      <t>シメ</t>
    </rPh>
    <phoneticPr fontId="4"/>
  </si>
  <si>
    <t>　/Individual productivity by process is shown in "Individual productivity" sheet.</t>
    <phoneticPr fontId="4"/>
  </si>
  <si>
    <t>分析・評価コメント/Analysis and evaluation comments</t>
    <rPh sb="0" eb="2">
      <t>ブンセキ</t>
    </rPh>
    <rPh sb="3" eb="5">
      <t>ヒョウカ</t>
    </rPh>
    <phoneticPr fontId="4"/>
  </si>
  <si>
    <t>定量分析/quantitative analysis</t>
    <phoneticPr fontId="4"/>
  </si>
  <si>
    <t>定性分析/qualitative analysis</t>
    <phoneticPr fontId="4"/>
  </si>
  <si>
    <t>生産性（個人別）/Individual productivity</t>
    <phoneticPr fontId="4"/>
  </si>
  <si>
    <t>開発/Development</t>
    <phoneticPr fontId="4"/>
  </si>
  <si>
    <t xml:space="preserve"> (1)PS</t>
    <phoneticPr fontId="4"/>
  </si>
  <si>
    <t>No</t>
    <phoneticPr fontId="4"/>
  </si>
  <si>
    <t>役割/Responsible</t>
    <rPh sb="0" eb="2">
      <t>ヤクワリ</t>
    </rPh>
    <phoneticPr fontId="4"/>
  </si>
  <si>
    <t>担当者/Name</t>
    <rPh sb="0" eb="3">
      <t>タントウシャ</t>
    </rPh>
    <phoneticPr fontId="4"/>
  </si>
  <si>
    <t>規模(頁)/
Scale(Pages)</t>
    <rPh sb="0" eb="2">
      <t>キボ</t>
    </rPh>
    <phoneticPr fontId="4"/>
  </si>
  <si>
    <t>工数
Man-month
（Man-month)</t>
    <rPh sb="0" eb="2">
      <t>コウスウ</t>
    </rPh>
    <phoneticPr fontId="4"/>
  </si>
  <si>
    <t>生産性(頁/工数)/
productivity
(Pages/Man-month)</t>
    <rPh sb="0" eb="3">
      <t>セイサンセイ</t>
    </rPh>
    <rPh sb="4" eb="5">
      <t>ページ</t>
    </rPh>
    <rPh sb="6" eb="8">
      <t>コウスウ</t>
    </rPh>
    <phoneticPr fontId="4"/>
  </si>
  <si>
    <t>全体/Total</t>
    <phoneticPr fontId="4"/>
  </si>
  <si>
    <t>分析・評価コメント/Analysis and evaluation comments</t>
    <phoneticPr fontId="4"/>
  </si>
  <si>
    <t>定量分析/quantitative analysis</t>
    <rPh sb="0" eb="2">
      <t>テイリョウ</t>
    </rPh>
    <rPh sb="2" eb="4">
      <t>ブンセキ</t>
    </rPh>
    <phoneticPr fontId="4"/>
  </si>
  <si>
    <t>定性分析/qualitative analysis</t>
    <rPh sb="0" eb="2">
      <t>テイセイ</t>
    </rPh>
    <rPh sb="2" eb="4">
      <t>ブンセキ</t>
    </rPh>
    <phoneticPr fontId="4"/>
  </si>
  <si>
    <t xml:space="preserve"> (2)PG</t>
    <phoneticPr fontId="4"/>
  </si>
  <si>
    <t>規模(KLOC)/
Scale(KLOC)</t>
    <rPh sb="0" eb="2">
      <t>キボ</t>
    </rPh>
    <phoneticPr fontId="4"/>
  </si>
  <si>
    <t>生産性(KLOC/時間)/
productivity
(KLOC/Man-month)</t>
    <rPh sb="0" eb="3">
      <t>セイサンセイ</t>
    </rPh>
    <rPh sb="9" eb="11">
      <t>ジカン</t>
    </rPh>
    <phoneticPr fontId="4"/>
  </si>
  <si>
    <t>Reviewer/ Consultant</t>
  </si>
  <si>
    <t>担当A</t>
    <rPh sb="0" eb="2">
      <t>タントウ</t>
    </rPh>
    <phoneticPr fontId="4"/>
  </si>
  <si>
    <t>Bridge SE</t>
  </si>
  <si>
    <t>担当B</t>
    <rPh sb="0" eb="2">
      <t>タントウ</t>
    </rPh>
    <phoneticPr fontId="4"/>
  </si>
  <si>
    <t>Mid Dev</t>
  </si>
  <si>
    <t>担当C</t>
    <rPh sb="0" eb="2">
      <t>タントウ</t>
    </rPh>
    <phoneticPr fontId="4"/>
  </si>
  <si>
    <t>Dev</t>
  </si>
  <si>
    <t>担当D</t>
    <rPh sb="0" eb="2">
      <t>タントウ</t>
    </rPh>
    <phoneticPr fontId="4"/>
  </si>
  <si>
    <t xml:space="preserve"> (3)PT</t>
    <phoneticPr fontId="4"/>
  </si>
  <si>
    <t xml:space="preserve"> (4)PS～PT</t>
    <phoneticPr fontId="4"/>
  </si>
  <si>
    <t>レビュー指摘/Review</t>
    <rPh sb="4" eb="6">
      <t>シテキ</t>
    </rPh>
    <phoneticPr fontId="4"/>
  </si>
  <si>
    <t>(1)PS</t>
    <phoneticPr fontId="4"/>
  </si>
  <si>
    <t>　PS工程における品質分析を下記に示す。/Quality analysis in the PS process is shown below.</t>
    <rPh sb="9" eb="11">
      <t>ヒンシツ</t>
    </rPh>
    <rPh sb="11" eb="13">
      <t>ブンセキ</t>
    </rPh>
    <phoneticPr fontId="4"/>
  </si>
  <si>
    <t>基本情報/Basic Information</t>
    <rPh sb="0" eb="2">
      <t>キホン</t>
    </rPh>
    <rPh sb="2" eb="4">
      <t>ジョウホウ</t>
    </rPh>
    <phoneticPr fontId="4"/>
  </si>
  <si>
    <t>◆ゾーン範囲設定（自動計算）</t>
    <rPh sb="4" eb="6">
      <t>ハンイ</t>
    </rPh>
    <rPh sb="6" eb="8">
      <t>セッテイ</t>
    </rPh>
    <rPh sb="9" eb="11">
      <t>ジドウ</t>
    </rPh>
    <rPh sb="11" eb="13">
      <t>ケイサン</t>
    </rPh>
    <phoneticPr fontId="4"/>
  </si>
  <si>
    <t>品質指標
quality indicator
*1</t>
    <rPh sb="0" eb="2">
      <t>ヒンシツ</t>
    </rPh>
    <rPh sb="2" eb="4">
      <t>シヒョウ</t>
    </rPh>
    <phoneticPr fontId="4"/>
  </si>
  <si>
    <t>ドキュメント率
（頁/KLOC)</t>
    <rPh sb="6" eb="7">
      <t>リツ</t>
    </rPh>
    <phoneticPr fontId="4"/>
  </si>
  <si>
    <t>レビュー指摘率
(件/頁)</t>
    <rPh sb="4" eb="6">
      <t>シテキ</t>
    </rPh>
    <rPh sb="6" eb="7">
      <t>リツ</t>
    </rPh>
    <phoneticPr fontId="4"/>
  </si>
  <si>
    <t>下限値</t>
    <phoneticPr fontId="4"/>
  </si>
  <si>
    <t>上限値</t>
    <phoneticPr fontId="4"/>
  </si>
  <si>
    <t>Document rate
(page/KLOC)</t>
    <phoneticPr fontId="4"/>
  </si>
  <si>
    <t>Review indication rate
(count/page)</t>
    <phoneticPr fontId="4"/>
  </si>
  <si>
    <t>ServiceNowのDashboardの品質(レビュー)タブから規模、レビュー指摘率を取得</t>
    <rPh sb="21" eb="23">
      <t>ヒンシツ</t>
    </rPh>
    <rPh sb="33" eb="35">
      <t>キボ</t>
    </rPh>
    <rPh sb="40" eb="42">
      <t>シテキ</t>
    </rPh>
    <rPh sb="42" eb="43">
      <t>リツ</t>
    </rPh>
    <rPh sb="44" eb="46">
      <t>シュトク</t>
    </rPh>
    <phoneticPr fontId="4"/>
  </si>
  <si>
    <t>下限値/Lower limit</t>
    <rPh sb="0" eb="2">
      <t>カゲン</t>
    </rPh>
    <phoneticPr fontId="4"/>
  </si>
  <si>
    <t>/Get scale and review indication rate from ServiceNow Dashboard Quality (Review) tab</t>
    <phoneticPr fontId="4"/>
  </si>
  <si>
    <t>上限値/Max limit</t>
    <rPh sb="0" eb="2">
      <t>ジョウゲン</t>
    </rPh>
    <phoneticPr fontId="4"/>
  </si>
  <si>
    <t>中央値//Median</t>
    <rPh sb="0" eb="2">
      <t>チュウオウ</t>
    </rPh>
    <rPh sb="2" eb="3">
      <t>チ</t>
    </rPh>
    <phoneticPr fontId="4"/>
  </si>
  <si>
    <t>*1:キックオフ時に合意した目標値を入力する/Enter goal agreed at kick.</t>
    <phoneticPr fontId="4"/>
  </si>
  <si>
    <t>◆ゾーン内の品質分析</t>
    <rPh sb="4" eb="5">
      <t>ナイ</t>
    </rPh>
    <rPh sb="6" eb="8">
      <t>ヒンシツ</t>
    </rPh>
    <rPh sb="8" eb="10">
      <t>ブンセキ</t>
    </rPh>
    <phoneticPr fontId="4"/>
  </si>
  <si>
    <t>⑧</t>
    <phoneticPr fontId="4"/>
  </si>
  <si>
    <t>⑤</t>
    <phoneticPr fontId="4"/>
  </si>
  <si>
    <t>⑥</t>
    <phoneticPr fontId="4"/>
  </si>
  <si>
    <t>①ゾーン：一応品質は良好、テスト結果も予想どおり</t>
  </si>
  <si>
    <t>全体実績/Overall performance</t>
    <rPh sb="0" eb="2">
      <t>ゼンタイ</t>
    </rPh>
    <rPh sb="2" eb="4">
      <t>ジッセキ</t>
    </rPh>
    <phoneticPr fontId="4"/>
  </si>
  <si>
    <t>⑦</t>
    <phoneticPr fontId="4"/>
  </si>
  <si>
    <t>①</t>
    <phoneticPr fontId="4"/>
  </si>
  <si>
    <t>②</t>
    <phoneticPr fontId="4"/>
  </si>
  <si>
    <t>②ゾーン：テスト結果がやや悪い、テスト内容点検</t>
  </si>
  <si>
    <t>⑨</t>
    <phoneticPr fontId="4"/>
  </si>
  <si>
    <t>③</t>
    <phoneticPr fontId="4"/>
  </si>
  <si>
    <t>④</t>
    <phoneticPr fontId="4"/>
  </si>
  <si>
    <t>③ゾーン：テスト内容が適切か点検</t>
  </si>
  <si>
    <t>作成頁数/Number of pages(Pages)</t>
    <rPh sb="0" eb="2">
      <t>サクセイ</t>
    </rPh>
    <rPh sb="2" eb="3">
      <t>ページ</t>
    </rPh>
    <rPh sb="3" eb="4">
      <t>スウ</t>
    </rPh>
    <phoneticPr fontId="4"/>
  </si>
  <si>
    <t>④ゾーン：テスト効率がやや悪い、テスト内容点検</t>
  </si>
  <si>
    <t>ドキュメント率(頁/KLOC)/Document rate(Page/KLOC)</t>
    <rPh sb="6" eb="7">
      <t>リツ</t>
    </rPh>
    <rPh sb="8" eb="9">
      <t>ページ</t>
    </rPh>
    <phoneticPr fontId="4"/>
  </si>
  <si>
    <t>⑤ゾーン：前工程の品質確保不足、内容点検</t>
  </si>
  <si>
    <t>指摘件数(件)/Number of error(count)</t>
    <rPh sb="0" eb="2">
      <t>シテキ</t>
    </rPh>
    <rPh sb="2" eb="4">
      <t>ケンスウ</t>
    </rPh>
    <phoneticPr fontId="4"/>
  </si>
  <si>
    <t>⑥ゾーン：前工程の品質確保不足、内容点検</t>
  </si>
  <si>
    <t>レビュー指摘率（件/頁）/Review indication rate(error/page)</t>
    <rPh sb="4" eb="6">
      <t>シテキ</t>
    </rPh>
    <rPh sb="6" eb="7">
      <t>リツ</t>
    </rPh>
    <rPh sb="10" eb="11">
      <t>ページ</t>
    </rPh>
    <phoneticPr fontId="4"/>
  </si>
  <si>
    <t>⑦ゾーン：テスト不足、前工程の品質確保不足、内容点検</t>
  </si>
  <si>
    <t>⑧ゾーン：テスト不足、前工程の品質確保不足、内容点検</t>
  </si>
  <si>
    <t>⑨ゾーン：テスト不足、内容点検 </t>
  </si>
  <si>
    <t>機能単位の実績/Functional Unit Performance</t>
    <rPh sb="0" eb="2">
      <t>キノウ</t>
    </rPh>
    <rPh sb="2" eb="4">
      <t>タンイ</t>
    </rPh>
    <rPh sb="5" eb="7">
      <t>ジッセキ</t>
    </rPh>
    <phoneticPr fontId="4"/>
  </si>
  <si>
    <t>※IPA（情報処理推進機構）刊行「定量的品質予測のススメ」より</t>
    <phoneticPr fontId="4"/>
  </si>
  <si>
    <t>名称/Name</t>
    <rPh sb="0" eb="2">
      <t>メイショウ</t>
    </rPh>
    <phoneticPr fontId="4"/>
  </si>
  <si>
    <t>規模
（KLOC）</t>
    <rPh sb="0" eb="2">
      <t>キボ</t>
    </rPh>
    <phoneticPr fontId="4"/>
  </si>
  <si>
    <t>作成頁数
(頁)</t>
    <rPh sb="0" eb="2">
      <t>サクセイ</t>
    </rPh>
    <rPh sb="2" eb="3">
      <t>ページ</t>
    </rPh>
    <rPh sb="3" eb="4">
      <t>スウ</t>
    </rPh>
    <phoneticPr fontId="4"/>
  </si>
  <si>
    <t>ドキュメント率
(頁/KLOC)</t>
    <rPh sb="6" eb="7">
      <t>リツ</t>
    </rPh>
    <phoneticPr fontId="4"/>
  </si>
  <si>
    <t>*1</t>
    <phoneticPr fontId="4"/>
  </si>
  <si>
    <t>指摘件数
（件）</t>
    <rPh sb="0" eb="2">
      <t>シテキ</t>
    </rPh>
    <rPh sb="2" eb="4">
      <t>ケンスウ</t>
    </rPh>
    <phoneticPr fontId="4"/>
  </si>
  <si>
    <t>レビュー指摘率
（件/頁）</t>
    <rPh sb="4" eb="6">
      <t>シテキ</t>
    </rPh>
    <rPh sb="6" eb="7">
      <t>リツ</t>
    </rPh>
    <phoneticPr fontId="4"/>
  </si>
  <si>
    <t>Scale
（KLOC）</t>
    <phoneticPr fontId="4"/>
  </si>
  <si>
    <t>Number of pages
(pages)</t>
    <phoneticPr fontId="4"/>
  </si>
  <si>
    <t>Number of error
(count)</t>
    <phoneticPr fontId="4"/>
  </si>
  <si>
    <t>1○○</t>
    <phoneticPr fontId="4"/>
  </si>
  <si>
    <t>2○○</t>
    <phoneticPr fontId="4"/>
  </si>
  <si>
    <t>3○○</t>
  </si>
  <si>
    <t>合計/Total</t>
    <rPh sb="0" eb="2">
      <t>ゴウケイ</t>
    </rPh>
    <phoneticPr fontId="4"/>
  </si>
  <si>
    <t>*1　▽：下限超過/Lower limit exceeded、○：ゾーン内/Inside Zone、△：上限超過/Max limit exceeded</t>
    <rPh sb="7" eb="9">
      <t>チョウカ</t>
    </rPh>
    <rPh sb="52" eb="54">
      <t>ジョウゲン</t>
    </rPh>
    <rPh sb="54" eb="56">
      <t>チョウカ</t>
    </rPh>
    <phoneticPr fontId="4"/>
  </si>
  <si>
    <t>　・ほぼ指標値通りの指摘件数を抽出することができた。</t>
    <phoneticPr fontId="4"/>
  </si>
  <si>
    <t>　・担当者が全員経験者で構成されており、作業に慣れていたため問題無く進めることができた。</t>
    <phoneticPr fontId="4"/>
  </si>
  <si>
    <t>(2)PG</t>
    <phoneticPr fontId="4"/>
  </si>
  <si>
    <t>　コードレビューの指摘率を下記に示す。/The rate of code review is shown below.</t>
    <phoneticPr fontId="4"/>
  </si>
  <si>
    <t>レビュー密度
(H/KLOC)</t>
    <phoneticPr fontId="4"/>
  </si>
  <si>
    <t>レビュー指摘率
（件/KLOC）</t>
    <phoneticPr fontId="4"/>
  </si>
  <si>
    <t>Review density (H/KLOC)</t>
    <phoneticPr fontId="4"/>
  </si>
  <si>
    <t>Review indication rate (count/KLOC))</t>
    <phoneticPr fontId="4"/>
  </si>
  <si>
    <t>規模(KLOC)/Scale(KLOC)</t>
    <rPh sb="0" eb="2">
      <t>キボ</t>
    </rPh>
    <phoneticPr fontId="4"/>
  </si>
  <si>
    <t>レビュー時間(Hour)/Review Time(Hour)</t>
    <phoneticPr fontId="4"/>
  </si>
  <si>
    <t>レビュー密度(H/KLOC)/.Review density (H/KLOC)</t>
    <phoneticPr fontId="4"/>
  </si>
  <si>
    <t>指摘件数(件)/Number of error(count)</t>
    <phoneticPr fontId="4"/>
  </si>
  <si>
    <t>レビュー指摘率（件/KLOC）/Review indication rate(count/KLOC)</t>
    <phoneticPr fontId="4"/>
  </si>
  <si>
    <t>レビュー時間
(Hour)</t>
    <rPh sb="4" eb="6">
      <t>ジカン</t>
    </rPh>
    <phoneticPr fontId="4"/>
  </si>
  <si>
    <t>Review Time(Hour)</t>
    <phoneticPr fontId="4"/>
  </si>
  <si>
    <t>/Get the man-hours, scale, and number of error from the Quality (Review) tab of the ServiceNow Dashboard.</t>
    <phoneticPr fontId="4"/>
  </si>
  <si>
    <t>(3)PT準備/PT Preparation</t>
    <rPh sb="5" eb="7">
      <t>ジュンビ</t>
    </rPh>
    <phoneticPr fontId="4"/>
  </si>
  <si>
    <t>　PT仕様書のレビュー指摘率を下記に示す。/The rate of indication for review of PT specifications is shown below.</t>
    <phoneticPr fontId="4"/>
  </si>
  <si>
    <t>レビュー密度(H/KLOC)</t>
    <phoneticPr fontId="4"/>
  </si>
  <si>
    <t>レビュー指摘率（件/KLOC）</t>
    <phoneticPr fontId="4"/>
  </si>
  <si>
    <t>Review indication rate(count/KLOC)</t>
    <phoneticPr fontId="4"/>
  </si>
  <si>
    <t>レビュー密度(H/KLOC)/Review density (H/KLOC)</t>
    <phoneticPr fontId="4"/>
  </si>
  <si>
    <t>1○○</t>
  </si>
  <si>
    <t>2○○</t>
  </si>
  <si>
    <t>(4)PT</t>
    <phoneticPr fontId="4"/>
  </si>
  <si>
    <t>　PT工程における品質分析を下記に示す。/Quality analysis in the PT process is shown below.</t>
    <phoneticPr fontId="4"/>
  </si>
  <si>
    <t>テスト密度(項目数/KLOC)</t>
  </si>
  <si>
    <t>バグ検出率(件/KLOC)</t>
  </si>
  <si>
    <t>Test density 
(items/KLOC)</t>
  </si>
  <si>
    <t>Bugs detection rate
(count/KLOC)</t>
  </si>
  <si>
    <t>テスト項目数(項目数)/Test items(items)</t>
    <phoneticPr fontId="4"/>
  </si>
  <si>
    <t>テスト密度(項目数/KLOC)/Test density (items/KLOC)</t>
    <phoneticPr fontId="4"/>
  </si>
  <si>
    <t>バグ検出数(件)/Bugs detected(count)</t>
    <phoneticPr fontId="4"/>
  </si>
  <si>
    <t>バグ検出率(件/KLOC)/Bugs detection rate(count/KLOC)</t>
    <phoneticPr fontId="4"/>
  </si>
  <si>
    <t>テスト項目数(項目数)</t>
    <phoneticPr fontId="4"/>
  </si>
  <si>
    <t>テスト密度(項目数/KLOC)</t>
    <phoneticPr fontId="4"/>
  </si>
  <si>
    <t>バグ検出数(件)</t>
    <phoneticPr fontId="4"/>
  </si>
  <si>
    <t>バグ検出率(件/KLOC)</t>
    <phoneticPr fontId="4"/>
  </si>
  <si>
    <t>Test items(items)</t>
    <phoneticPr fontId="4"/>
  </si>
  <si>
    <t>Test density 
(items/KLOC)</t>
    <phoneticPr fontId="4"/>
  </si>
  <si>
    <t>Bugs detected
(count)</t>
    <phoneticPr fontId="4"/>
  </si>
  <si>
    <t>Bugs detection rate
(count/KLOC)</t>
    <phoneticPr fontId="4"/>
  </si>
  <si>
    <t>ServiceNowのDashboardの品質(テスト)タブからテスト項目数、規模、バグ検出数を取得</t>
    <rPh sb="21" eb="23">
      <t>ヒンシツ</t>
    </rPh>
    <rPh sb="35" eb="37">
      <t>コウモク</t>
    </rPh>
    <rPh sb="37" eb="38">
      <t>スウ</t>
    </rPh>
    <rPh sb="39" eb="41">
      <t>キボ</t>
    </rPh>
    <rPh sb="44" eb="47">
      <t>ケンシュツスウ</t>
    </rPh>
    <rPh sb="48" eb="50">
      <t>シュトク</t>
    </rPh>
    <phoneticPr fontId="4"/>
  </si>
  <si>
    <t>/Get Test items, Scale, and Bugs defected from the Quality (Test) tab of the ServiceNow Dashboard</t>
    <phoneticPr fontId="4"/>
  </si>
  <si>
    <t>受入テスト障害/Acceptance test bug</t>
    <rPh sb="0" eb="2">
      <t>ウケイレ</t>
    </rPh>
    <rPh sb="5" eb="7">
      <t>ショウガイ</t>
    </rPh>
    <phoneticPr fontId="4"/>
  </si>
  <si>
    <t>　受入テストにおける品質分析を下記に示す。/Quality analysis in acceptance tests is shown below.</t>
    <phoneticPr fontId="4"/>
  </si>
  <si>
    <t>　Q/Aの発生率と発生事象を下記に示す。/The incidence and events of Q/A are shown below.</t>
    <rPh sb="5" eb="7">
      <t>ハッセイ</t>
    </rPh>
    <rPh sb="7" eb="8">
      <t>リツ</t>
    </rPh>
    <rPh sb="9" eb="11">
      <t>ハッセイ</t>
    </rPh>
    <rPh sb="11" eb="13">
      <t>ジショウ</t>
    </rPh>
    <rPh sb="14" eb="16">
      <t>カキ</t>
    </rPh>
    <rPh sb="17" eb="18">
      <t>シメ</t>
    </rPh>
    <phoneticPr fontId="4"/>
  </si>
  <si>
    <t>（１）回答日数</t>
    <rPh sb="3" eb="5">
      <t>カイトウ</t>
    </rPh>
    <rPh sb="5" eb="7">
      <t>ニッスウ</t>
    </rPh>
    <phoneticPr fontId="4"/>
  </si>
  <si>
    <t>日数</t>
    <rPh sb="0" eb="2">
      <t>ニッスウ</t>
    </rPh>
    <phoneticPr fontId="4"/>
  </si>
  <si>
    <t>件数</t>
    <rPh sb="0" eb="2">
      <t>ケンスウ</t>
    </rPh>
    <phoneticPr fontId="4"/>
  </si>
  <si>
    <t>Q/A回答</t>
    <rPh sb="3" eb="5">
      <t>カイトウ</t>
    </rPh>
    <phoneticPr fontId="4"/>
  </si>
  <si>
    <t>回答までの日数/Days to respond</t>
    <rPh sb="0" eb="2">
      <t>カイトウ</t>
    </rPh>
    <rPh sb="5" eb="7">
      <t>ニッスウ</t>
    </rPh>
    <phoneticPr fontId="4"/>
  </si>
  <si>
    <t>件数/items</t>
    <rPh sb="0" eb="2">
      <t>ケンスウ</t>
    </rPh>
    <phoneticPr fontId="4"/>
  </si>
  <si>
    <t>day(当日/On the day)</t>
    <phoneticPr fontId="4"/>
  </si>
  <si>
    <t>day(翌日/next day)</t>
    <phoneticPr fontId="4"/>
  </si>
  <si>
    <t>days</t>
    <phoneticPr fontId="4"/>
  </si>
  <si>
    <t>days or more</t>
    <phoneticPr fontId="4"/>
  </si>
  <si>
    <t>回答数合計/Total Responses</t>
    <rPh sb="0" eb="2">
      <t>カイトウ</t>
    </rPh>
    <rPh sb="2" eb="3">
      <t>スウ</t>
    </rPh>
    <rPh sb="3" eb="5">
      <t>ゴウケイ</t>
    </rPh>
    <phoneticPr fontId="4"/>
  </si>
  <si>
    <t>平均回答日数(日)/Average response days</t>
    <rPh sb="0" eb="2">
      <t>ヘイキン</t>
    </rPh>
    <rPh sb="2" eb="4">
      <t>カイトウ</t>
    </rPh>
    <rPh sb="4" eb="6">
      <t>ニッスウ</t>
    </rPh>
    <rPh sb="7" eb="8">
      <t>ニチ</t>
    </rPh>
    <phoneticPr fontId="4"/>
  </si>
  <si>
    <t>（２）Q/A分類 classification</t>
    <rPh sb="6" eb="8">
      <t>ブンルイ</t>
    </rPh>
    <phoneticPr fontId="4"/>
  </si>
  <si>
    <t>Q/A分類 classification</t>
    <rPh sb="3" eb="5">
      <t>ブンルイ</t>
    </rPh>
    <phoneticPr fontId="4"/>
  </si>
  <si>
    <t>インプット不備/Input deficiency</t>
    <phoneticPr fontId="4"/>
  </si>
  <si>
    <t>知識不足/lack of knowledge</t>
    <rPh sb="0" eb="2">
      <t>チシキ</t>
    </rPh>
    <rPh sb="2" eb="4">
      <t>ブソク</t>
    </rPh>
    <phoneticPr fontId="4"/>
  </si>
  <si>
    <t>技術不足/lack of technology</t>
    <rPh sb="0" eb="2">
      <t>ギジュツ</t>
    </rPh>
    <rPh sb="2" eb="4">
      <t>ブソク</t>
    </rPh>
    <phoneticPr fontId="4"/>
  </si>
  <si>
    <t>依頼事項/Request Matters</t>
    <rPh sb="0" eb="2">
      <t>イライ</t>
    </rPh>
    <rPh sb="2" eb="4">
      <t>ジコウ</t>
    </rPh>
    <phoneticPr fontId="4"/>
  </si>
  <si>
    <t>*1：提示資料の不足、仕様書記載内容の漏れ、誤り、設計書間の不統一等</t>
    <rPh sb="3" eb="5">
      <t>テイジ</t>
    </rPh>
    <rPh sb="13" eb="14">
      <t>ショ</t>
    </rPh>
    <rPh sb="16" eb="18">
      <t>ナイヨウ</t>
    </rPh>
    <rPh sb="19" eb="20">
      <t>モ</t>
    </rPh>
    <phoneticPr fontId="4"/>
  </si>
  <si>
    <t xml:space="preserve">     /Lack of presentation materials, omissions in specifications,</t>
    <phoneticPr fontId="4"/>
  </si>
  <si>
    <t xml:space="preserve">      errors, inconsistencies among design documents, etc.</t>
    <phoneticPr fontId="4"/>
  </si>
  <si>
    <t>KPT分析 / KPT analysis</t>
    <rPh sb="3" eb="5">
      <t>ブンセキ</t>
    </rPh>
    <phoneticPr fontId="4"/>
  </si>
  <si>
    <t>Keep( Best Practices )</t>
    <phoneticPr fontId="4"/>
  </si>
  <si>
    <t>Team</t>
    <phoneticPr fontId="4"/>
  </si>
  <si>
    <t>No.</t>
    <phoneticPr fontId="4"/>
  </si>
  <si>
    <t>内容/Contents</t>
    <rPh sb="0" eb="2">
      <t>ナイヨウ</t>
    </rPh>
    <phoneticPr fontId="4"/>
  </si>
  <si>
    <t>今後の対応
/Future response</t>
    <rPh sb="0" eb="2">
      <t>コンゴ</t>
    </rPh>
    <rPh sb="3" eb="5">
      <t>タイオウ</t>
    </rPh>
    <phoneticPr fontId="4"/>
  </si>
  <si>
    <t>管理番号※1
/Control Number</t>
    <rPh sb="0" eb="2">
      <t>カンリ</t>
    </rPh>
    <rPh sb="2" eb="4">
      <t>バンゴウ</t>
    </rPh>
    <phoneticPr fontId="4"/>
  </si>
  <si>
    <t>JGG-CA</t>
  </si>
  <si>
    <t>タスクの発行では、関係者へ通知されないためJDUのPMや発行者がメールで連携することで取りこぼしを防止できた。（JDU）
/Whenever Task are raised, the in-charge is notified by the JDU PM through mail so QAs are never missed. (JDU)</t>
    <phoneticPr fontId="4"/>
  </si>
  <si>
    <t>ABC Simulator Season2-001</t>
    <phoneticPr fontId="4"/>
  </si>
  <si>
    <t>進捗会議の時間を短縮するため、進捗会議前に進捗会議資料を確認することで確認すべき事項を事前に準備することができた。（JGG CA）
/In order to shorten meeting time during weekly progress reports, JGG CA side reviews the progress report documents before the meeting and important subjects are confirmed beforehand. (JGG CA)</t>
    <phoneticPr fontId="4"/>
  </si>
  <si>
    <t>Team内へ展開が必要</t>
    <phoneticPr fontId="4"/>
  </si>
  <si>
    <t>ABC Simulator Season2-002</t>
    <phoneticPr fontId="4"/>
  </si>
  <si>
    <t>Development Team</t>
    <phoneticPr fontId="4"/>
  </si>
  <si>
    <t>Use Self Review Checklist to minimize the errors
PGエラーを最小限にできるように（SPAT4オリジナル）セルフレビューチェックリストを使用</t>
    <phoneticPr fontId="4"/>
  </si>
  <si>
    <t>SPAT4 IRIS Simulator Season2-003</t>
    <phoneticPr fontId="4"/>
  </si>
  <si>
    <t>Proactive in presenting suggestions/options/resolutions for issues
提案、意見や解決を積極的にシェアー（メール等）する</t>
    <phoneticPr fontId="4"/>
  </si>
  <si>
    <t>SPAT4 IRIS Simulator Season2-004</t>
    <phoneticPr fontId="4"/>
  </si>
  <si>
    <t>Problem／Try</t>
    <phoneticPr fontId="4"/>
  </si>
  <si>
    <t>Problem</t>
    <phoneticPr fontId="4"/>
  </si>
  <si>
    <t>Try</t>
    <phoneticPr fontId="4"/>
  </si>
  <si>
    <t>Q</t>
    <phoneticPr fontId="4"/>
  </si>
  <si>
    <t>C</t>
    <phoneticPr fontId="4"/>
  </si>
  <si>
    <t>D</t>
    <phoneticPr fontId="4"/>
  </si>
  <si>
    <t>Charge</t>
    <phoneticPr fontId="4"/>
  </si>
  <si>
    <t>JGG CA内やJGG CA、JDU間での管理方法や進捗プロセスに認識の違いや方向性の齟齬が起きた
/There is a difference in management style, progress process etc. between JGG CA, JDU</t>
    <phoneticPr fontId="4"/>
  </si>
  <si>
    <t>JGG CA内部で方向性の認識合わせを行う場を定期的に設け、JDUとのミーティングで共有する
/The know-how of tackling tasks should be shared to JDU through regular meetings to be able to have similar working styles with JGG CA.</t>
    <phoneticPr fontId="4"/>
  </si>
  <si>
    <t>JGG CA</t>
  </si>
  <si>
    <t>改善が必要</t>
    <phoneticPr fontId="4"/>
  </si>
  <si>
    <t>ABC Simulator Season2-005</t>
    <phoneticPr fontId="4"/>
  </si>
  <si>
    <t>Tophatで進捗状況を確認する一方で、進捗報告フォーマットで定量的な数値の報告を行う。
また、同時にTophatで定量的な進捗を管理するための整備・依頼を進める。
/Confirm progress in Tophat and report quantitatively using progress report format.
Also, continue with the maintenance and request for quantitative progress management in Tophat.</t>
    <phoneticPr fontId="4"/>
  </si>
  <si>
    <t>○</t>
  </si>
  <si>
    <t>ABC Simulator Season2-006</t>
    <phoneticPr fontId="4"/>
  </si>
  <si>
    <t>Few Requirements is not included upon development.
いくつの要件項目が開発期間中に提供できなかった</t>
    <phoneticPr fontId="4"/>
  </si>
  <si>
    <t>Raise Q&amp;As to clarify 
わからないことを明確出来るようにQAを上げる</t>
    <phoneticPr fontId="4"/>
  </si>
  <si>
    <t>JDU</t>
  </si>
  <si>
    <t>For program modules with UI components, we need to carefully check the UI specifications against the SS document and make confirmation from the client on UI items that are not specifically stated in the SS document 
UIの要素があるプログラムに対して、UI仕様書とSS設計書をよく確認し、SS設計書に記載されていないUI項目をクライアントに直接再確認する</t>
    <phoneticPr fontId="4"/>
  </si>
  <si>
    <t>※1：プロジェクト名称に対して番号（任意）3桁を付与する。/Set an optional 3-digit number for the project name.</t>
    <rPh sb="9" eb="11">
      <t>メイショウ</t>
    </rPh>
    <rPh sb="12" eb="13">
      <t>タイ</t>
    </rPh>
    <rPh sb="15" eb="17">
      <t>バンゴウ</t>
    </rPh>
    <rPh sb="18" eb="20">
      <t>ニンイ</t>
    </rPh>
    <rPh sb="22" eb="23">
      <t>ケタ</t>
    </rPh>
    <rPh sb="24" eb="26">
      <t>フヨ</t>
    </rPh>
    <phoneticPr fontId="4"/>
  </si>
  <si>
    <t>（番号が重複しないよう注意する/Be careful not to duplicate numbers）</t>
    <rPh sb="1" eb="3">
      <t>バンゴウ</t>
    </rPh>
    <rPh sb="4" eb="6">
      <t>チョウフク</t>
    </rPh>
    <rPh sb="11" eb="13">
      <t>チュウイ</t>
    </rPh>
    <phoneticPr fontId="4"/>
  </si>
  <si>
    <t>[管理番号付与例]/[Control Number Example]</t>
    <phoneticPr fontId="4"/>
  </si>
  <si>
    <t>project name-001</t>
    <phoneticPr fontId="4"/>
  </si>
  <si>
    <t>project name-002</t>
    <phoneticPr fontId="4"/>
  </si>
  <si>
    <t>project name-003</t>
    <phoneticPr fontId="4"/>
  </si>
  <si>
    <t>List Box/Option List</t>
  </si>
  <si>
    <t>リストボックス選択肢一覧</t>
    <rPh sb="7" eb="10">
      <t>センタクシ</t>
    </rPh>
    <rPh sb="10" eb="12">
      <t>イチラン</t>
    </rPh>
    <phoneticPr fontId="4"/>
  </si>
  <si>
    <t>システム形態
/System Type</t>
  </si>
  <si>
    <t>システム形態</t>
  </si>
  <si>
    <t>&lt;リストから選択/Select from list&gt;</t>
    <rPh sb="6" eb="8">
      <t>センタク</t>
    </rPh>
    <phoneticPr fontId="4"/>
  </si>
  <si>
    <t>Web型</t>
  </si>
  <si>
    <t>クラサバ型/Client Server</t>
  </si>
  <si>
    <t>クラサバ型</t>
  </si>
  <si>
    <t>スタンドアロン型/Stand Alone Type</t>
  </si>
  <si>
    <t>スタンドアロン型</t>
  </si>
  <si>
    <t>その他/Other</t>
    <phoneticPr fontId="4"/>
  </si>
  <si>
    <t>その他</t>
  </si>
  <si>
    <t>開発種別
/Development Type</t>
  </si>
  <si>
    <t>開発種別</t>
  </si>
  <si>
    <t>&lt;リストから選択/Select from list&gt;</t>
    <phoneticPr fontId="4"/>
  </si>
  <si>
    <t>新規開発/New Development</t>
  </si>
  <si>
    <t>新規開発</t>
  </si>
  <si>
    <t>マイグレーション/Migration</t>
  </si>
  <si>
    <t>マイグレーション</t>
  </si>
  <si>
    <t>運用保守/Operation Maintenance</t>
  </si>
  <si>
    <t>運用保守</t>
  </si>
  <si>
    <t>GDC／拠点/GDC／Base</t>
  </si>
  <si>
    <t>GDC／拠点</t>
  </si>
  <si>
    <t>インド（プネ）/India（Pune）</t>
  </si>
  <si>
    <t>インド（プネ）</t>
  </si>
  <si>
    <t>インド（ベンガルール）/India（Bangalore）</t>
  </si>
  <si>
    <t>インド（ベンガルール）</t>
  </si>
  <si>
    <t>インド（チェンナイ）/India（Chennai）</t>
  </si>
  <si>
    <t>インド（チェンナイ）</t>
  </si>
  <si>
    <t>インド（プネ＋ベンガルール）/India（Pune＋Bangalore）</t>
  </si>
  <si>
    <t>インド（プネ＋ベンガルール）</t>
  </si>
  <si>
    <t>インド（プネ＋チェンナイ）/India（Pune＋Chennai）</t>
    <phoneticPr fontId="4"/>
  </si>
  <si>
    <t>インド（プネ＋チェンナイ）</t>
  </si>
  <si>
    <t>インド（ベンガルール＋チェンナイ）/India（Bangalore＋Chennai）</t>
  </si>
  <si>
    <t>インド（ベンガルール＋チェンナイ）</t>
  </si>
  <si>
    <t>フィリピン（WeServ）/Philippines（WeServ）</t>
  </si>
  <si>
    <t>フィリピン（WeServ）</t>
  </si>
  <si>
    <t>マレーシア（クアラルンプール）/Malaysia(Kuala Lumpur)</t>
    <phoneticPr fontId="4"/>
  </si>
  <si>
    <t>マレーシア（クアラルンプール）</t>
    <phoneticPr fontId="4"/>
  </si>
  <si>
    <t>中国（BFS）/China(BFS)</t>
    <rPh sb="0" eb="2">
      <t>チュウゴク</t>
    </rPh>
    <phoneticPr fontId="4"/>
  </si>
  <si>
    <t>中国（BFS）</t>
    <rPh sb="0" eb="2">
      <t>チュウゴク</t>
    </rPh>
    <phoneticPr fontId="4"/>
  </si>
  <si>
    <t>中国（FXS）/China(FXS)</t>
    <rPh sb="0" eb="2">
      <t>チュウゴク</t>
    </rPh>
    <phoneticPr fontId="4"/>
  </si>
  <si>
    <t>中国（FXS）</t>
    <rPh sb="0" eb="2">
      <t>チュウゴク</t>
    </rPh>
    <phoneticPr fontId="4"/>
  </si>
  <si>
    <t>利用パターン
/Usage Pattern</t>
  </si>
  <si>
    <t>利用パターン</t>
  </si>
  <si>
    <t>Frame1　開発/Development（PS～PT）</t>
  </si>
  <si>
    <t>Frame1　開発（PS～PT）</t>
  </si>
  <si>
    <t>Frame2　開発/Development（SS～IT）</t>
  </si>
  <si>
    <t>Frame2　開発（SS～IT）</t>
  </si>
  <si>
    <t>Frame3　Web画面テスト/Web Screen Test</t>
    <phoneticPr fontId="4"/>
  </si>
  <si>
    <t>Frame3　Web画面テスト</t>
    <phoneticPr fontId="4"/>
  </si>
  <si>
    <t>Frame7　OS/ミドルウェア非互換調査/OS / Middleware Incompatible Study</t>
  </si>
  <si>
    <t>Frame7　OS/ミドルウェア非互換調査</t>
  </si>
  <si>
    <t>Frame8　ユニットテスト / Unit Test</t>
    <phoneticPr fontId="4"/>
  </si>
  <si>
    <t>Frame8　ユニットテスト</t>
    <phoneticPr fontId="4"/>
  </si>
  <si>
    <t xml:space="preserve">Frame9　コードレビュー / Cord Review </t>
    <phoneticPr fontId="4"/>
  </si>
  <si>
    <t>Frame9　コードレビュー</t>
    <phoneticPr fontId="4"/>
  </si>
  <si>
    <t>Frame11　CrustUML載替 / CrustUML Document Standardization</t>
    <rPh sb="16" eb="17">
      <t>ノ</t>
    </rPh>
    <rPh sb="17" eb="18">
      <t>カ</t>
    </rPh>
    <phoneticPr fontId="4"/>
  </si>
  <si>
    <t>Frame11　CrustUML載替</t>
    <rPh sb="16" eb="17">
      <t>ノ</t>
    </rPh>
    <rPh sb="17" eb="18">
      <t>カ</t>
    </rPh>
    <phoneticPr fontId="4"/>
  </si>
  <si>
    <t>開発形態
/Development Style</t>
  </si>
  <si>
    <t>開発形態</t>
  </si>
  <si>
    <t>Ａ．委託先（GDC拠点）のみで開発</t>
  </si>
  <si>
    <t>Ｂ．委託先（GDC拠点）から国内設備（富士通の設備、サービス）を利用/Use of domestic facilities (FJ facilities and services) from a contractor (Offshore base)</t>
  </si>
  <si>
    <t>Ｂ．委託先（GDC拠点）から国内設備（富士通の設備、サービス）を利用</t>
  </si>
  <si>
    <t>Ｃ．委託先（GDC拠点）から国内設備（プロジェクト固有の設備）を利用/Use of domestic facilities (Facilities specific to the project) from the contractor (Offshore base)</t>
  </si>
  <si>
    <t>Ｃ．委託先（GDC拠点）から国内設備（プロジェクト固有の設備）を利用</t>
  </si>
  <si>
    <t>Ｄ．委託先（GDC拠点）要員が委託元環境で開発（オンサイト開発）/P-I-C (Offshore base) performs development in the contractor environment (Onsite development)</t>
  </si>
  <si>
    <t>Ｄ．委託先（GDC拠点）要員が委託元環境で開発（オンサイト開発）</t>
  </si>
  <si>
    <t>Ｅ．その他/Others</t>
  </si>
  <si>
    <t>Ｅ．その他</t>
  </si>
  <si>
    <t>進捗管理方法
/Progress Management Method</t>
  </si>
  <si>
    <t>進捗管理方法</t>
  </si>
  <si>
    <t>ServiceNowのタスク/ServiceNow Task</t>
    <phoneticPr fontId="4"/>
  </si>
  <si>
    <t>ServiceNowのタスク</t>
    <phoneticPr fontId="4"/>
  </si>
  <si>
    <t>進捗管理表/Progress Management Table</t>
  </si>
  <si>
    <t>進捗管理表</t>
  </si>
  <si>
    <t>e-mail</t>
    <phoneticPr fontId="4"/>
  </si>
  <si>
    <t>e-mail</t>
  </si>
  <si>
    <t>口頭での報告/Verbal Report</t>
  </si>
  <si>
    <t>口頭での報告</t>
  </si>
  <si>
    <t>品質管理方法
/Quality Management Method</t>
  </si>
  <si>
    <t>品質管理方法</t>
  </si>
  <si>
    <t>ServiceNow</t>
    <phoneticPr fontId="4"/>
  </si>
  <si>
    <t>品質記録票／管理台帳/Quality Record List/Management Ledger</t>
  </si>
  <si>
    <t>品質記録票／管理台帳</t>
  </si>
  <si>
    <t>Q/A管理方法
/Q/A Management Method</t>
  </si>
  <si>
    <t>Q/A管理方法</t>
  </si>
  <si>
    <t>ServiceNowの「問題」</t>
    <phoneticPr fontId="4"/>
  </si>
  <si>
    <t>Q/A票／管理台帳/Q/A Tracker／Management Ledger</t>
  </si>
  <si>
    <t>Q/A票／管理台帳</t>
  </si>
  <si>
    <t>障害管理方法
/Defect Management Method</t>
  </si>
  <si>
    <t>障害管理方法</t>
  </si>
  <si>
    <t>障害票／管理台帳</t>
  </si>
  <si>
    <t>進捗／品質／Q/A／障害管理の頻度
/Progress / Quality / Q/A / Frequency of defect management</t>
  </si>
  <si>
    <t>進捗／品質／Q/A／障害管理の頻度</t>
  </si>
  <si>
    <t>複数回／日</t>
  </si>
  <si>
    <t>１回／日</t>
  </si>
  <si>
    <t>複数回／週・Multiple Times／week</t>
  </si>
  <si>
    <t>複数回／週</t>
  </si>
  <si>
    <t>１回／週</t>
  </si>
  <si>
    <t>複数回／月・Multiple Times／month</t>
  </si>
  <si>
    <t>複数回／月</t>
  </si>
  <si>
    <t>１回／月・Once／month</t>
  </si>
  <si>
    <t>１回／月</t>
  </si>
  <si>
    <t>管理せず・Not managed</t>
  </si>
  <si>
    <t>管理せず</t>
  </si>
  <si>
    <t>その他・Others</t>
  </si>
  <si>
    <t>コスト効果
/Cost effectivity</t>
  </si>
  <si>
    <t>コスト効果</t>
  </si>
  <si>
    <t>%程度向上/Improvement by %</t>
  </si>
  <si>
    <t>%程度向上</t>
  </si>
  <si>
    <t>%程度悪化/Regression by %</t>
  </si>
  <si>
    <t>%程度悪化</t>
  </si>
  <si>
    <t>変わらす/No change</t>
  </si>
  <si>
    <t>変わらす</t>
  </si>
  <si>
    <t>期待値
/Expected Value</t>
  </si>
  <si>
    <t>期待値</t>
  </si>
  <si>
    <t>期待を大きく上回る成果/Exceeds expectation</t>
    <phoneticPr fontId="4"/>
  </si>
  <si>
    <t>期待を大きく上回る成果</t>
  </si>
  <si>
    <t>期待を若干上回る成果/Slightly higher than expectation</t>
    <phoneticPr fontId="4"/>
  </si>
  <si>
    <t>期待を若干上回る成果</t>
  </si>
  <si>
    <t>ほぼ、期待していたとおり</t>
  </si>
  <si>
    <t>期待を若干下回る成果/Slightly lower than expectation</t>
    <phoneticPr fontId="4"/>
  </si>
  <si>
    <t>期待を若干下回る成果</t>
  </si>
  <si>
    <t>期待を大きく下回る成果/Significantly lower than expectation</t>
  </si>
  <si>
    <t>期待を大きく下回る成果</t>
  </si>
  <si>
    <t>理解度／実践度／質／内容
/Comprehension degree / practicality / quality / content</t>
  </si>
  <si>
    <t>理解度／実践度／質／内容</t>
  </si>
  <si>
    <t>期待を大きく上回った/Exceeded expectation</t>
  </si>
  <si>
    <t>期待を大きく上回った</t>
  </si>
  <si>
    <t>期待を若干上回った/Slightly higher than expected</t>
  </si>
  <si>
    <t>期待を若干上回った</t>
  </si>
  <si>
    <t>期待を若干下回った/Slightly lower than expected</t>
    <phoneticPr fontId="4"/>
  </si>
  <si>
    <t>期待を若干下回った</t>
  </si>
  <si>
    <t>期待を大きく下回った/Significantly lower than expected</t>
  </si>
  <si>
    <t>期待を大きく下回った</t>
  </si>
  <si>
    <t>リスク費用／社内費用／経費
/Risk cost / internal cost / expense</t>
    <phoneticPr fontId="4"/>
  </si>
  <si>
    <t>リスク費用／社内費用／経費</t>
  </si>
  <si>
    <t>使用した/Used</t>
  </si>
  <si>
    <t>使用した</t>
  </si>
  <si>
    <t>使用しなかった/Not Used</t>
  </si>
  <si>
    <t>使用しなかった</t>
  </si>
  <si>
    <t>発注費用
/Purchase Order Cost</t>
    <phoneticPr fontId="4"/>
  </si>
  <si>
    <t>発注費用</t>
  </si>
  <si>
    <t xml:space="preserve">国内BP利用時より多かった/Greater than using JP's BP </t>
  </si>
  <si>
    <t>国内BP利用時より多かった</t>
    <rPh sb="0" eb="2">
      <t>コクナイ</t>
    </rPh>
    <rPh sb="4" eb="7">
      <t>リヨウジ</t>
    </rPh>
    <rPh sb="9" eb="10">
      <t>オオ</t>
    </rPh>
    <phoneticPr fontId="4"/>
  </si>
  <si>
    <t>国内BP利用時より少なかった/Less than using JP's BP</t>
  </si>
  <si>
    <t>国内BP利用時より少なかった</t>
    <rPh sb="0" eb="2">
      <t>コクナイ</t>
    </rPh>
    <rPh sb="4" eb="6">
      <t>リヨウ</t>
    </rPh>
    <rPh sb="6" eb="7">
      <t>ドキ</t>
    </rPh>
    <rPh sb="9" eb="10">
      <t>スク</t>
    </rPh>
    <phoneticPr fontId="4"/>
  </si>
  <si>
    <t>日本側提示の文書品質（確定度）
/Document quality specified by Japan side (Definition Degree)</t>
  </si>
  <si>
    <t>日本側提示の文書品質（確定度）</t>
    <phoneticPr fontId="4"/>
  </si>
  <si>
    <t>変更なし/No change</t>
  </si>
  <si>
    <t>変更なし</t>
    <phoneticPr fontId="4"/>
  </si>
  <si>
    <t>漏れ・誤りあり（個数）/Misses/error (#)</t>
  </si>
  <si>
    <t>漏れ・誤りあり（個数）</t>
    <phoneticPr fontId="4"/>
  </si>
  <si>
    <t>あいまいあり（個数）/Vague Items (#)</t>
  </si>
  <si>
    <t>あいまいあり（個数）</t>
    <phoneticPr fontId="4"/>
  </si>
  <si>
    <t>仕様変更あり（個数）/Change in specs (#)</t>
  </si>
  <si>
    <t>仕様変更あり（個数）</t>
    <phoneticPr fontId="4"/>
  </si>
  <si>
    <t>納期/Delivery date</t>
    <phoneticPr fontId="4"/>
  </si>
  <si>
    <t>守れた/Protected</t>
    <phoneticPr fontId="4"/>
  </si>
  <si>
    <t>守れた</t>
  </si>
  <si>
    <t>遅延した</t>
    <rPh sb="0" eb="2">
      <t>チエン</t>
    </rPh>
    <phoneticPr fontId="4"/>
  </si>
  <si>
    <t>作業対象外/Not for work</t>
    <phoneticPr fontId="4"/>
  </si>
  <si>
    <t>作業対象外</t>
  </si>
  <si>
    <t>PM</t>
    <phoneticPr fontId="4"/>
  </si>
  <si>
    <t>Reviewer/ Consultant</t>
    <phoneticPr fontId="4"/>
  </si>
  <si>
    <t>ServiceNowのDashboardの品質(レビュー)タブから作成頁数、規模、指摘件数を取得</t>
    <rPh sb="21" eb="23">
      <t>ヒンシツ</t>
    </rPh>
    <rPh sb="38" eb="40">
      <t>キボ</t>
    </rPh>
    <rPh sb="46" eb="48">
      <t>シュトク</t>
    </rPh>
    <phoneticPr fontId="4"/>
  </si>
  <si>
    <t>/Get number of pages, scale,number of error from Quality (Review) tab of Dashboard of ServiceNow</t>
    <phoneticPr fontId="4"/>
  </si>
  <si>
    <t>ServiceNowのDashboardの品質(レビュー)タブからレビュー時間、規模、指摘件数を取得</t>
    <rPh sb="21" eb="23">
      <t>ヒンシツ</t>
    </rPh>
    <rPh sb="37" eb="39">
      <t>ジカン</t>
    </rPh>
    <rPh sb="40" eb="42">
      <t>キボ</t>
    </rPh>
    <rPh sb="43" eb="45">
      <t>シテキ</t>
    </rPh>
    <rPh sb="45" eb="47">
      <t>ケンスウ</t>
    </rPh>
    <rPh sb="48" eb="50">
      <t>シュトク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</si>
</sst>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0_ "/>
    <numFmt numFmtId="177" formatCode="#,##0.0_ "/>
    <numFmt numFmtId="178" formatCode="0_ "/>
    <numFmt numFmtId="179" formatCode="0.0"/>
    <numFmt numFmtId="180" formatCode="0.0%"/>
    <numFmt numFmtId="181" formatCode="#,##0.000_ "/>
    <numFmt numFmtId="182" formatCode="#,##0_ ;[Red]\-#,##0\ "/>
    <numFmt numFmtId="183" formatCode="0.00_ ;[Red]\-0.00\ "/>
    <numFmt numFmtId="184" formatCode="#,##0.00_ ;[Red]\-#,##0.00\ "/>
    <numFmt numFmtId="185" formatCode="#,##0.0000_ ;[Red]\-#,##0.0000\ "/>
    <numFmt numFmtId="186" formatCode="#,##0.0_ ;[Red]\-#,##0.0\ "/>
    <numFmt numFmtId="187" formatCode="0.0000_ ;[Red]\-0.0000\ "/>
  </numFmts>
  <fonts count="30" x14ac:knownFonts="1">
    <font>
      <sz val="11"/>
      <color theme="1"/>
      <name val="ＭＳ Ｐゴシック"/>
      <family val="2"/>
      <scheme val="minor"/>
    </font>
    <font>
      <sz val="11"/>
      <color theme="1"/>
      <name val="ＭＳ Ｐゴシック"/>
      <family val="2"/>
      <charset val="128"/>
      <scheme val="minor"/>
    </font>
    <font>
      <sz val="11"/>
      <color theme="1"/>
      <name val="Meiryo UI"/>
      <family val="3"/>
      <charset val="128"/>
    </font>
    <font>
      <sz val="10"/>
      <color theme="1"/>
      <name val="Meiryo UI"/>
      <family val="3"/>
      <charset val="128"/>
    </font>
    <font>
      <sz val="6"/>
      <name val="ＭＳ Ｐゴシック"/>
      <family val="3"/>
      <charset val="128"/>
      <scheme val="minor"/>
    </font>
    <font>
      <sz val="6"/>
      <name val="ＭＳ Ｐゴシック"/>
      <family val="3"/>
      <charset val="128"/>
    </font>
    <font>
      <b/>
      <sz val="12"/>
      <name val="Meiryo UI"/>
      <family val="3"/>
      <charset val="128"/>
    </font>
    <font>
      <sz val="24"/>
      <color theme="1"/>
      <name val="Meiryo UI"/>
      <family val="3"/>
      <charset val="128"/>
    </font>
    <font>
      <sz val="11"/>
      <name val="Meiryo UI"/>
      <family val="3"/>
      <charset val="128"/>
    </font>
    <font>
      <sz val="12"/>
      <color theme="1"/>
      <name val="Meiryo UI"/>
      <family val="3"/>
      <charset val="128"/>
    </font>
    <font>
      <sz val="11"/>
      <color theme="1"/>
      <name val="ＭＳ Ｐゴシック"/>
      <family val="2"/>
      <scheme val="minor"/>
    </font>
    <font>
      <sz val="12"/>
      <name val="Meiryo UI"/>
      <family val="3"/>
      <charset val="128"/>
    </font>
    <font>
      <b/>
      <sz val="9"/>
      <color indexed="81"/>
      <name val="Meiryo UI"/>
      <family val="3"/>
      <charset val="128"/>
    </font>
    <font>
      <sz val="9"/>
      <color theme="1"/>
      <name val="Meiryo UI"/>
      <family val="3"/>
      <charset val="128"/>
    </font>
    <font>
      <b/>
      <sz val="11"/>
      <color theme="1"/>
      <name val="ＭＳ Ｐゴシック"/>
      <family val="3"/>
      <charset val="128"/>
      <scheme val="minor"/>
    </font>
    <font>
      <b/>
      <sz val="11"/>
      <color theme="1"/>
      <name val="Meiryo UI"/>
      <family val="3"/>
      <charset val="128"/>
    </font>
    <font>
      <b/>
      <sz val="12"/>
      <color theme="1"/>
      <name val="Meiryo UI"/>
      <family val="3"/>
      <charset val="128"/>
    </font>
    <font>
      <b/>
      <sz val="14"/>
      <color theme="1"/>
      <name val="ＭＳ Ｐゴシック"/>
      <family val="3"/>
      <charset val="128"/>
      <scheme val="minor"/>
    </font>
    <font>
      <sz val="14"/>
      <color theme="1"/>
      <name val="ＭＳ Ｐゴシック"/>
      <family val="3"/>
      <charset val="128"/>
      <scheme val="minor"/>
    </font>
    <font>
      <sz val="11"/>
      <color theme="1"/>
      <name val="ＭＳ Ｐゴシック"/>
      <family val="3"/>
      <charset val="128"/>
      <scheme val="minor"/>
    </font>
    <font>
      <sz val="8"/>
      <color theme="1"/>
      <name val="Meiryo UI"/>
      <family val="3"/>
      <charset val="128"/>
    </font>
    <font>
      <b/>
      <sz val="14"/>
      <color theme="1"/>
      <name val="Meiryo UI"/>
      <family val="3"/>
      <charset val="128"/>
    </font>
    <font>
      <sz val="14"/>
      <color theme="1"/>
      <name val="Meiryo UI"/>
      <family val="3"/>
      <charset val="128"/>
    </font>
    <font>
      <sz val="9"/>
      <name val="Meiryo UI"/>
      <family val="3"/>
      <charset val="128"/>
    </font>
    <font>
      <sz val="10"/>
      <name val="Meiryo UI"/>
      <family val="3"/>
      <charset val="128"/>
    </font>
    <font>
      <sz val="8"/>
      <name val="Meiryo UI"/>
      <family val="3"/>
      <charset val="128"/>
    </font>
    <font>
      <sz val="6"/>
      <color theme="1"/>
      <name val="Meiryo UI"/>
      <family val="3"/>
      <charset val="128"/>
    </font>
    <font>
      <sz val="7"/>
      <color theme="1"/>
      <name val="Meiryo UI"/>
      <family val="3"/>
      <charset val="128"/>
    </font>
    <font>
      <sz val="12"/>
      <color rgb="FF0070C0"/>
      <name val="Meiryo UI"/>
      <family val="3"/>
      <charset val="128"/>
    </font>
    <font>
      <sz val="9"/>
      <color rgb="FF000000"/>
      <name val="Meiryo UI"/>
      <family val="3"/>
      <charset val="128"/>
    </font>
  </fonts>
  <fills count="9">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CCFFFF"/>
        <bgColor indexed="64"/>
      </patternFill>
    </fill>
    <fill>
      <patternFill patternType="solid">
        <fgColor theme="0" tint="-0.249977111117893"/>
        <bgColor indexed="64"/>
      </patternFill>
    </fill>
    <fill>
      <patternFill patternType="solid">
        <fgColor theme="7" tint="0.79998168889431442"/>
        <bgColor indexed="64"/>
      </patternFill>
    </fill>
  </fills>
  <borders count="142">
    <border>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top style="double">
        <color indexed="64"/>
      </top>
      <bottom style="thin">
        <color indexed="64"/>
      </bottom>
      <diagonal/>
    </border>
    <border>
      <left/>
      <right style="medium">
        <color indexed="64"/>
      </right>
      <top style="double">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double">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top style="hair">
        <color auto="1"/>
      </top>
      <bottom style="hair">
        <color auto="1"/>
      </bottom>
      <diagonal/>
    </border>
    <border>
      <left/>
      <right style="thin">
        <color auto="1"/>
      </right>
      <top style="hair">
        <color auto="1"/>
      </top>
      <bottom style="hair">
        <color auto="1"/>
      </bottom>
      <diagonal/>
    </border>
    <border>
      <left style="medium">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medium">
        <color auto="1"/>
      </right>
      <top style="hair">
        <color auto="1"/>
      </top>
      <bottom style="hair">
        <color auto="1"/>
      </bottom>
      <diagonal/>
    </border>
    <border>
      <left style="thin">
        <color auto="1"/>
      </left>
      <right style="thin">
        <color auto="1"/>
      </right>
      <top style="medium">
        <color auto="1"/>
      </top>
      <bottom/>
      <diagonal/>
    </border>
    <border>
      <left style="thin">
        <color auto="1"/>
      </left>
      <right style="thin">
        <color auto="1"/>
      </right>
      <top/>
      <bottom style="hair">
        <color auto="1"/>
      </bottom>
      <diagonal/>
    </border>
    <border>
      <left style="thin">
        <color auto="1"/>
      </left>
      <right/>
      <top/>
      <bottom style="hair">
        <color auto="1"/>
      </bottom>
      <diagonal/>
    </border>
    <border>
      <left/>
      <right style="medium">
        <color auto="1"/>
      </right>
      <top/>
      <bottom style="hair">
        <color auto="1"/>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diagonal/>
    </border>
    <border>
      <left/>
      <right style="medium">
        <color auto="1"/>
      </right>
      <top style="hair">
        <color auto="1"/>
      </top>
      <bottom/>
      <diagonal/>
    </border>
    <border>
      <left style="thin">
        <color auto="1"/>
      </left>
      <right style="thin">
        <color auto="1"/>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medium">
        <color auto="1"/>
      </left>
      <right/>
      <top/>
      <bottom style="hair">
        <color auto="1"/>
      </bottom>
      <diagonal/>
    </border>
    <border>
      <left/>
      <right style="thin">
        <color auto="1"/>
      </right>
      <top/>
      <bottom style="hair">
        <color auto="1"/>
      </bottom>
      <diagonal/>
    </border>
    <border>
      <left style="thin">
        <color auto="1"/>
      </left>
      <right style="medium">
        <color auto="1"/>
      </right>
      <top/>
      <bottom style="hair">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hair">
        <color auto="1"/>
      </top>
      <bottom/>
      <diagonal/>
    </border>
    <border>
      <left style="medium">
        <color auto="1"/>
      </left>
      <right/>
      <top style="double">
        <color auto="1"/>
      </top>
      <bottom style="medium">
        <color auto="1"/>
      </bottom>
      <diagonal/>
    </border>
    <border>
      <left/>
      <right style="thin">
        <color auto="1"/>
      </right>
      <top style="double">
        <color auto="1"/>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thin">
        <color auto="1"/>
      </left>
      <right style="medium">
        <color auto="1"/>
      </right>
      <top style="thin">
        <color auto="1"/>
      </top>
      <bottom style="medium">
        <color auto="1"/>
      </bottom>
      <diagonal/>
    </border>
    <border>
      <left/>
      <right style="thin">
        <color auto="1"/>
      </right>
      <top style="hair">
        <color auto="1"/>
      </top>
      <bottom/>
      <diagonal/>
    </border>
    <border>
      <left/>
      <right/>
      <top style="double">
        <color auto="1"/>
      </top>
      <bottom style="medium">
        <color auto="1"/>
      </bottom>
      <diagonal/>
    </border>
    <border>
      <left style="medium">
        <color auto="1"/>
      </left>
      <right/>
      <top style="hair">
        <color auto="1"/>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auto="1"/>
      </right>
      <top style="hair">
        <color indexed="64"/>
      </top>
      <bottom style="thin">
        <color indexed="64"/>
      </bottom>
      <diagonal/>
    </border>
    <border>
      <left/>
      <right/>
      <top style="hair">
        <color auto="1"/>
      </top>
      <bottom style="hair">
        <color auto="1"/>
      </bottom>
      <diagonal/>
    </border>
    <border>
      <left/>
      <right/>
      <top style="hair">
        <color auto="1"/>
      </top>
      <bottom style="thin">
        <color auto="1"/>
      </bottom>
      <diagonal/>
    </border>
    <border>
      <left style="thin">
        <color auto="1"/>
      </left>
      <right/>
      <top style="hair">
        <color auto="1"/>
      </top>
      <bottom style="thin">
        <color auto="1"/>
      </bottom>
      <diagonal/>
    </border>
    <border>
      <left style="medium">
        <color indexed="64"/>
      </left>
      <right style="thin">
        <color indexed="64"/>
      </right>
      <top style="thin">
        <color indexed="64"/>
      </top>
      <bottom style="medium">
        <color indexed="64"/>
      </bottom>
      <diagonal/>
    </border>
    <border>
      <left/>
      <right style="medium">
        <color auto="1"/>
      </right>
      <top style="hair">
        <color auto="1"/>
      </top>
      <bottom style="thin">
        <color auto="1"/>
      </bottom>
      <diagonal/>
    </border>
    <border>
      <left style="medium">
        <color auto="1"/>
      </left>
      <right/>
      <top style="hair">
        <color auto="1"/>
      </top>
      <bottom style="thin">
        <color indexed="64"/>
      </bottom>
      <diagonal/>
    </border>
    <border>
      <left/>
      <right style="thin">
        <color auto="1"/>
      </right>
      <top style="hair">
        <color auto="1"/>
      </top>
      <bottom style="thin">
        <color indexed="64"/>
      </bottom>
      <diagonal/>
    </border>
    <border>
      <left style="thin">
        <color auto="1"/>
      </left>
      <right style="medium">
        <color auto="1"/>
      </right>
      <top style="hair">
        <color auto="1"/>
      </top>
      <bottom style="thin">
        <color auto="1"/>
      </bottom>
      <diagonal/>
    </border>
    <border>
      <left style="thin">
        <color auto="1"/>
      </left>
      <right style="medium">
        <color auto="1"/>
      </right>
      <top style="medium">
        <color auto="1"/>
      </top>
      <bottom/>
      <diagonal/>
    </border>
    <border>
      <left/>
      <right/>
      <top/>
      <bottom style="hair">
        <color auto="1"/>
      </bottom>
      <diagonal/>
    </border>
    <border>
      <left style="thin">
        <color auto="1"/>
      </left>
      <right style="medium">
        <color indexed="64"/>
      </right>
      <top/>
      <bottom style="medium">
        <color indexed="64"/>
      </bottom>
      <diagonal/>
    </border>
    <border>
      <left style="hair">
        <color indexed="64"/>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top style="thin">
        <color indexed="64"/>
      </top>
      <bottom style="medium">
        <color indexed="64"/>
      </bottom>
      <diagonal/>
    </border>
    <border>
      <left/>
      <right style="thin">
        <color auto="1"/>
      </right>
      <top style="thin">
        <color auto="1"/>
      </top>
      <bottom style="hair">
        <color auto="1"/>
      </bottom>
      <diagonal/>
    </border>
    <border>
      <left style="thin">
        <color indexed="64"/>
      </left>
      <right/>
      <top style="hair">
        <color auto="1"/>
      </top>
      <bottom style="double">
        <color auto="1"/>
      </bottom>
      <diagonal/>
    </border>
    <border>
      <left/>
      <right style="thin">
        <color auto="1"/>
      </right>
      <top style="hair">
        <color auto="1"/>
      </top>
      <bottom style="double">
        <color auto="1"/>
      </bottom>
      <diagonal/>
    </border>
    <border>
      <left/>
      <right/>
      <top style="hair">
        <color auto="1"/>
      </top>
      <bottom style="double">
        <color auto="1"/>
      </bottom>
      <diagonal/>
    </border>
    <border>
      <left style="medium">
        <color indexed="64"/>
      </left>
      <right style="thin">
        <color auto="1"/>
      </right>
      <top style="hair">
        <color auto="1"/>
      </top>
      <bottom style="thin">
        <color indexed="64"/>
      </bottom>
      <diagonal/>
    </border>
    <border>
      <left/>
      <right style="hair">
        <color indexed="64"/>
      </right>
      <top style="thin">
        <color indexed="64"/>
      </top>
      <bottom style="thin">
        <color indexed="64"/>
      </bottom>
      <diagonal/>
    </border>
    <border>
      <left/>
      <right style="hair">
        <color indexed="64"/>
      </right>
      <top style="thin">
        <color indexed="64"/>
      </top>
      <bottom style="medium">
        <color indexed="64"/>
      </bottom>
      <diagonal/>
    </border>
    <border>
      <left style="medium">
        <color indexed="64"/>
      </left>
      <right/>
      <top/>
      <bottom style="double">
        <color indexed="64"/>
      </bottom>
      <diagonal/>
    </border>
    <border>
      <left/>
      <right/>
      <top/>
      <bottom style="double">
        <color indexed="64"/>
      </bottom>
      <diagonal/>
    </border>
    <border>
      <left style="medium">
        <color auto="1"/>
      </left>
      <right/>
      <top style="thin">
        <color auto="1"/>
      </top>
      <bottom style="hair">
        <color auto="1"/>
      </bottom>
      <diagonal/>
    </border>
    <border>
      <left/>
      <right style="medium">
        <color indexed="64"/>
      </right>
      <top/>
      <bottom style="double">
        <color indexed="64"/>
      </bottom>
      <diagonal/>
    </border>
    <border>
      <left/>
      <right/>
      <top style="hair">
        <color auto="1"/>
      </top>
      <bottom/>
      <diagonal/>
    </border>
  </borders>
  <cellStyleXfs count="3">
    <xf numFmtId="0" fontId="0" fillId="0" borderId="0"/>
    <xf numFmtId="38" fontId="10" fillId="0" borderId="0" applyFont="0" applyFill="0" applyBorder="0" applyAlignment="0" applyProtection="0">
      <alignment vertical="center"/>
    </xf>
    <xf numFmtId="0" fontId="1" fillId="0" borderId="0">
      <alignment vertical="center"/>
    </xf>
  </cellStyleXfs>
  <cellXfs count="746">
    <xf numFmtId="0" fontId="0" fillId="0" borderId="0" xfId="0"/>
    <xf numFmtId="0" fontId="3" fillId="0" borderId="0" xfId="0" applyFont="1" applyAlignment="1">
      <alignment vertical="center"/>
    </xf>
    <xf numFmtId="0" fontId="2" fillId="0" borderId="0" xfId="0" applyFont="1" applyAlignment="1">
      <alignment vertical="center"/>
    </xf>
    <xf numFmtId="0" fontId="2" fillId="0" borderId="9" xfId="0" applyFont="1" applyBorder="1" applyAlignment="1">
      <alignment vertical="center"/>
    </xf>
    <xf numFmtId="0" fontId="2" fillId="0" borderId="7" xfId="0" applyFont="1" applyBorder="1" applyAlignment="1">
      <alignment vertical="center"/>
    </xf>
    <xf numFmtId="0" fontId="2" fillId="0" borderId="28" xfId="0" applyFont="1" applyBorder="1" applyAlignment="1">
      <alignment vertical="center"/>
    </xf>
    <xf numFmtId="0" fontId="2" fillId="0" borderId="35" xfId="0" applyFont="1" applyBorder="1" applyAlignment="1">
      <alignment vertical="center"/>
    </xf>
    <xf numFmtId="0" fontId="2" fillId="0" borderId="45"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3" fillId="0" borderId="20" xfId="0" applyFont="1" applyBorder="1" applyAlignment="1">
      <alignment vertical="center"/>
    </xf>
    <xf numFmtId="0" fontId="9" fillId="0" borderId="0" xfId="0" applyFont="1" applyAlignment="1">
      <alignment vertical="center"/>
    </xf>
    <xf numFmtId="0" fontId="3" fillId="0" borderId="33"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6" fillId="2" borderId="0" xfId="0" applyFont="1" applyFill="1" applyAlignment="1">
      <alignment horizontal="center" vertical="center"/>
    </xf>
    <xf numFmtId="0" fontId="6" fillId="2" borderId="29" xfId="0" applyFont="1" applyFill="1" applyBorder="1" applyAlignment="1">
      <alignment horizontal="center" vertical="center"/>
    </xf>
    <xf numFmtId="0" fontId="2" fillId="0" borderId="53" xfId="0" applyFont="1" applyBorder="1" applyAlignment="1">
      <alignment vertical="center"/>
    </xf>
    <xf numFmtId="0" fontId="2" fillId="0" borderId="19" xfId="0" applyFont="1" applyBorder="1" applyAlignment="1">
      <alignment vertical="center"/>
    </xf>
    <xf numFmtId="0" fontId="2" fillId="0" borderId="57" xfId="0" applyFont="1" applyBorder="1" applyAlignment="1">
      <alignment vertical="center"/>
    </xf>
    <xf numFmtId="0" fontId="2" fillId="0" borderId="1" xfId="0" applyFont="1" applyBorder="1" applyAlignment="1">
      <alignment vertical="center"/>
    </xf>
    <xf numFmtId="0" fontId="11" fillId="4" borderId="7" xfId="0" applyFont="1" applyFill="1" applyBorder="1" applyAlignment="1">
      <alignment vertical="center"/>
    </xf>
    <xf numFmtId="0" fontId="11" fillId="4" borderId="8" xfId="0" applyFont="1" applyFill="1" applyBorder="1" applyAlignment="1">
      <alignment vertical="center"/>
    </xf>
    <xf numFmtId="0" fontId="2" fillId="0" borderId="8" xfId="0" applyFont="1" applyBorder="1" applyAlignment="1">
      <alignment vertical="center"/>
    </xf>
    <xf numFmtId="0" fontId="11" fillId="2" borderId="0" xfId="0" applyFont="1" applyFill="1" applyAlignment="1">
      <alignment horizontal="left" vertical="center"/>
    </xf>
    <xf numFmtId="0" fontId="11" fillId="3" borderId="7" xfId="0" applyFont="1" applyFill="1" applyBorder="1" applyAlignment="1">
      <alignment vertical="center"/>
    </xf>
    <xf numFmtId="0" fontId="11" fillId="3" borderId="8" xfId="0" applyFont="1" applyFill="1" applyBorder="1" applyAlignment="1">
      <alignment vertical="center"/>
    </xf>
    <xf numFmtId="0" fontId="2" fillId="3" borderId="9" xfId="0" applyFont="1" applyFill="1" applyBorder="1" applyAlignment="1">
      <alignment vertical="center"/>
    </xf>
    <xf numFmtId="0" fontId="2" fillId="3" borderId="7" xfId="0" applyFont="1" applyFill="1" applyBorder="1" applyAlignment="1">
      <alignment vertical="center"/>
    </xf>
    <xf numFmtId="0" fontId="2" fillId="3" borderId="8" xfId="0" applyFont="1" applyFill="1" applyBorder="1" applyAlignment="1">
      <alignment vertical="center"/>
    </xf>
    <xf numFmtId="0" fontId="2" fillId="0" borderId="4" xfId="0" applyFont="1" applyBorder="1" applyAlignment="1">
      <alignment vertical="center"/>
    </xf>
    <xf numFmtId="0" fontId="11" fillId="2" borderId="9" xfId="0" applyFont="1" applyFill="1" applyBorder="1" applyAlignment="1">
      <alignment horizontal="left" vertical="center"/>
    </xf>
    <xf numFmtId="0" fontId="6" fillId="2" borderId="7" xfId="0" applyFont="1" applyFill="1" applyBorder="1" applyAlignment="1">
      <alignment horizontal="center" vertical="center"/>
    </xf>
    <xf numFmtId="0" fontId="11" fillId="4" borderId="2" xfId="0" applyFont="1" applyFill="1" applyBorder="1" applyAlignment="1">
      <alignment vertical="center"/>
    </xf>
    <xf numFmtId="0" fontId="11" fillId="4" borderId="3" xfId="0" applyFont="1" applyFill="1" applyBorder="1" applyAlignment="1">
      <alignment vertical="center"/>
    </xf>
    <xf numFmtId="0" fontId="2" fillId="4" borderId="9" xfId="0" applyFont="1" applyFill="1" applyBorder="1" applyAlignment="1">
      <alignment vertical="center"/>
    </xf>
    <xf numFmtId="0" fontId="2" fillId="4" borderId="7" xfId="0" applyFont="1" applyFill="1" applyBorder="1" applyAlignment="1">
      <alignment vertical="center"/>
    </xf>
    <xf numFmtId="0" fontId="2" fillId="4" borderId="8" xfId="0" applyFont="1" applyFill="1" applyBorder="1" applyAlignment="1">
      <alignment vertical="center"/>
    </xf>
    <xf numFmtId="0" fontId="3" fillId="0" borderId="9" xfId="0" applyFont="1" applyBorder="1" applyAlignment="1">
      <alignment vertical="center"/>
    </xf>
    <xf numFmtId="0" fontId="6" fillId="2" borderId="10" xfId="0" applyFont="1" applyFill="1" applyBorder="1" applyAlignment="1">
      <alignment horizontal="center" vertical="center"/>
    </xf>
    <xf numFmtId="0" fontId="2" fillId="4" borderId="10" xfId="0" applyFont="1" applyFill="1" applyBorder="1" applyAlignment="1">
      <alignment vertical="center"/>
    </xf>
    <xf numFmtId="0" fontId="3" fillId="5" borderId="0" xfId="0" applyFont="1" applyFill="1" applyAlignment="1">
      <alignment vertical="center"/>
    </xf>
    <xf numFmtId="0" fontId="0" fillId="0" borderId="0" xfId="0" applyAlignment="1">
      <alignment horizontal="left" indent="2"/>
    </xf>
    <xf numFmtId="0" fontId="14" fillId="0" borderId="0" xfId="0" applyFont="1"/>
    <xf numFmtId="0" fontId="2" fillId="0" borderId="0" xfId="0" applyFont="1"/>
    <xf numFmtId="0" fontId="15" fillId="0" borderId="0" xfId="0" applyFont="1"/>
    <xf numFmtId="0" fontId="2" fillId="0" borderId="28" xfId="0" applyFont="1" applyBorder="1"/>
    <xf numFmtId="0" fontId="2" fillId="0" borderId="29" xfId="0" applyFont="1" applyBorder="1"/>
    <xf numFmtId="182" fontId="2" fillId="0" borderId="0" xfId="0" applyNumberFormat="1" applyFont="1"/>
    <xf numFmtId="0" fontId="2" fillId="0" borderId="61" xfId="0" applyFont="1" applyBorder="1"/>
    <xf numFmtId="0" fontId="2" fillId="0" borderId="62" xfId="0" applyFont="1" applyBorder="1"/>
    <xf numFmtId="182" fontId="2" fillId="0" borderId="60" xfId="0" applyNumberFormat="1" applyFont="1" applyBorder="1"/>
    <xf numFmtId="183" fontId="2" fillId="0" borderId="0" xfId="0" applyNumberFormat="1" applyFont="1"/>
    <xf numFmtId="182" fontId="2" fillId="0" borderId="29" xfId="0" applyNumberFormat="1" applyFont="1" applyBorder="1"/>
    <xf numFmtId="184" fontId="2" fillId="0" borderId="29" xfId="0" applyNumberFormat="1" applyFont="1" applyBorder="1"/>
    <xf numFmtId="185" fontId="2" fillId="0" borderId="0" xfId="0" applyNumberFormat="1" applyFont="1"/>
    <xf numFmtId="184" fontId="2" fillId="0" borderId="0" xfId="0" applyNumberFormat="1" applyFont="1"/>
    <xf numFmtId="0" fontId="15" fillId="0" borderId="29" xfId="0" applyFont="1" applyBorder="1"/>
    <xf numFmtId="0" fontId="8" fillId="0" borderId="28" xfId="0" applyFont="1" applyBorder="1"/>
    <xf numFmtId="0" fontId="16" fillId="0" borderId="0" xfId="0" applyFont="1"/>
    <xf numFmtId="182" fontId="2" fillId="0" borderId="87" xfId="0" applyNumberFormat="1" applyFont="1" applyBorder="1"/>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left" vertical="center"/>
    </xf>
    <xf numFmtId="0" fontId="2" fillId="0" borderId="38" xfId="0" applyFont="1" applyBorder="1" applyAlignment="1">
      <alignment horizontal="left" vertical="center"/>
    </xf>
    <xf numFmtId="0" fontId="9" fillId="0" borderId="0" xfId="0" applyFont="1"/>
    <xf numFmtId="0" fontId="16" fillId="0" borderId="28" xfId="0" applyFont="1" applyBorder="1"/>
    <xf numFmtId="0" fontId="9" fillId="0" borderId="29" xfId="0" applyFont="1" applyBorder="1"/>
    <xf numFmtId="0" fontId="3" fillId="0" borderId="38" xfId="0" applyFont="1" applyBorder="1" applyAlignment="1">
      <alignment vertical="center"/>
    </xf>
    <xf numFmtId="0" fontId="3" fillId="0" borderId="45" xfId="0" applyFont="1" applyBorder="1" applyAlignment="1">
      <alignment vertical="center"/>
    </xf>
    <xf numFmtId="187" fontId="2" fillId="0" borderId="0" xfId="0" applyNumberFormat="1" applyFont="1"/>
    <xf numFmtId="0" fontId="2" fillId="0" borderId="0" xfId="0" applyFont="1" applyAlignment="1">
      <alignment horizontal="center"/>
    </xf>
    <xf numFmtId="183" fontId="2" fillId="0" borderId="66" xfId="0" applyNumberFormat="1" applyFont="1" applyBorder="1"/>
    <xf numFmtId="186" fontId="2" fillId="0" borderId="0" xfId="0" applyNumberFormat="1" applyFont="1"/>
    <xf numFmtId="0" fontId="2" fillId="0" borderId="102" xfId="0" applyFont="1" applyBorder="1"/>
    <xf numFmtId="0" fontId="2" fillId="0" borderId="100" xfId="0" applyFont="1" applyBorder="1"/>
    <xf numFmtId="0" fontId="2" fillId="0" borderId="29" xfId="0" applyFont="1" applyBorder="1" applyAlignment="1">
      <alignment horizontal="center"/>
    </xf>
    <xf numFmtId="186" fontId="2" fillId="0" borderId="29" xfId="0" applyNumberFormat="1" applyFont="1" applyBorder="1"/>
    <xf numFmtId="0" fontId="2" fillId="0" borderId="110" xfId="0" applyFont="1" applyBorder="1" applyAlignment="1">
      <alignment vertical="center"/>
    </xf>
    <xf numFmtId="176" fontId="2" fillId="0" borderId="110" xfId="0" applyNumberFormat="1" applyFont="1" applyBorder="1" applyAlignment="1">
      <alignment vertical="center"/>
    </xf>
    <xf numFmtId="0" fontId="2" fillId="0" borderId="111" xfId="0" applyFont="1" applyBorder="1" applyAlignment="1">
      <alignment vertical="center"/>
    </xf>
    <xf numFmtId="0" fontId="3" fillId="0" borderId="109" xfId="0" applyFont="1" applyBorder="1" applyAlignment="1">
      <alignment horizontal="left" vertical="center"/>
    </xf>
    <xf numFmtId="0" fontId="3" fillId="0" borderId="110" xfId="0" applyFont="1" applyBorder="1" applyAlignment="1">
      <alignment horizontal="left" vertical="center"/>
    </xf>
    <xf numFmtId="0" fontId="3" fillId="0" borderId="110" xfId="0" applyFont="1" applyBorder="1" applyAlignment="1">
      <alignment vertical="center"/>
    </xf>
    <xf numFmtId="176" fontId="2" fillId="0" borderId="110" xfId="0" applyNumberFormat="1" applyFont="1" applyBorder="1" applyAlignment="1">
      <alignment horizontal="right" vertical="center"/>
    </xf>
    <xf numFmtId="0" fontId="3" fillId="0" borderId="4" xfId="0" applyFont="1" applyBorder="1" applyAlignment="1">
      <alignment vertical="center"/>
    </xf>
    <xf numFmtId="0" fontId="3" fillId="5" borderId="2" xfId="0" applyFont="1" applyFill="1" applyBorder="1" applyAlignment="1">
      <alignment vertical="center"/>
    </xf>
    <xf numFmtId="0" fontId="3" fillId="0" borderId="3" xfId="0" applyFont="1" applyBorder="1" applyAlignment="1">
      <alignment vertical="center"/>
    </xf>
    <xf numFmtId="0" fontId="3" fillId="5" borderId="7" xfId="0" applyFont="1" applyFill="1" applyBorder="1" applyAlignment="1">
      <alignment vertical="center"/>
    </xf>
    <xf numFmtId="0" fontId="3" fillId="0" borderId="8" xfId="0" applyFont="1" applyBorder="1" applyAlignment="1">
      <alignment vertical="center"/>
    </xf>
    <xf numFmtId="0" fontId="17" fillId="0" borderId="0" xfId="0" applyFont="1"/>
    <xf numFmtId="0" fontId="18" fillId="0" borderId="0" xfId="0" applyFont="1"/>
    <xf numFmtId="0" fontId="19" fillId="0" borderId="0" xfId="0" applyFont="1"/>
    <xf numFmtId="0" fontId="3" fillId="0" borderId="37" xfId="0" applyFont="1" applyBorder="1" applyAlignment="1">
      <alignment vertical="center"/>
    </xf>
    <xf numFmtId="0" fontId="2" fillId="0" borderId="0" xfId="0" applyFont="1" applyAlignment="1">
      <alignment horizontal="right"/>
    </xf>
    <xf numFmtId="0" fontId="2" fillId="0" borderId="0" xfId="0" applyFont="1" applyAlignment="1">
      <alignment horizontal="right" vertical="center"/>
    </xf>
    <xf numFmtId="2" fontId="2" fillId="0" borderId="0" xfId="0" applyNumberFormat="1" applyFont="1" applyAlignment="1">
      <alignment horizontal="right" vertical="center"/>
    </xf>
    <xf numFmtId="0" fontId="2" fillId="0" borderId="0" xfId="0" applyFont="1" applyAlignment="1">
      <alignment horizontal="center" vertical="center"/>
    </xf>
    <xf numFmtId="0" fontId="3" fillId="0" borderId="36" xfId="0" applyFont="1" applyBorder="1" applyAlignment="1">
      <alignment vertical="center"/>
    </xf>
    <xf numFmtId="0" fontId="3" fillId="5" borderId="35" xfId="0" applyFont="1" applyFill="1" applyBorder="1" applyAlignment="1">
      <alignment vertical="center"/>
    </xf>
    <xf numFmtId="182" fontId="2" fillId="7" borderId="75" xfId="0" applyNumberFormat="1" applyFont="1" applyFill="1" applyBorder="1" applyAlignment="1">
      <alignment horizontal="center" vertical="center"/>
    </xf>
    <xf numFmtId="184" fontId="2" fillId="7" borderId="59" xfId="0" applyNumberFormat="1" applyFont="1" applyFill="1" applyBorder="1" applyAlignment="1">
      <alignment horizontal="center" vertical="center"/>
    </xf>
    <xf numFmtId="0" fontId="2"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29" xfId="0" applyFont="1" applyBorder="1" applyAlignment="1">
      <alignment horizontal="center" vertical="top" wrapText="1"/>
    </xf>
    <xf numFmtId="0" fontId="13" fillId="0" borderId="0" xfId="0" applyFont="1"/>
    <xf numFmtId="0" fontId="13" fillId="0" borderId="0" xfId="0" applyFont="1" applyAlignment="1">
      <alignment horizontal="right" vertical="center"/>
    </xf>
    <xf numFmtId="0" fontId="8" fillId="0" borderId="0" xfId="0" applyFont="1"/>
    <xf numFmtId="0" fontId="8" fillId="0" borderId="29" xfId="0" applyFont="1" applyBorder="1"/>
    <xf numFmtId="0" fontId="2" fillId="0" borderId="31" xfId="0" applyFont="1" applyBorder="1" applyAlignment="1">
      <alignment vertical="center"/>
    </xf>
    <xf numFmtId="0" fontId="2" fillId="7" borderId="86" xfId="0" applyFont="1" applyFill="1" applyBorder="1"/>
    <xf numFmtId="0" fontId="2" fillId="7" borderId="85" xfId="0" applyFont="1" applyFill="1" applyBorder="1"/>
    <xf numFmtId="0" fontId="13" fillId="6" borderId="74" xfId="0" applyFont="1" applyFill="1" applyBorder="1" applyAlignment="1">
      <alignment horizontal="center" vertical="center" wrapText="1" shrinkToFit="1"/>
    </xf>
    <xf numFmtId="0" fontId="20" fillId="6" borderId="124" xfId="0" applyFont="1" applyFill="1" applyBorder="1" applyAlignment="1">
      <alignment horizontal="center" vertical="center" wrapText="1" shrinkToFit="1"/>
    </xf>
    <xf numFmtId="0" fontId="20" fillId="6" borderId="22" xfId="0" applyFont="1" applyFill="1" applyBorder="1" applyAlignment="1">
      <alignment horizontal="center" vertical="top" wrapText="1" shrinkToFit="1"/>
    </xf>
    <xf numFmtId="0" fontId="20" fillId="6" borderId="24" xfId="0" applyFont="1" applyFill="1" applyBorder="1" applyAlignment="1">
      <alignment horizontal="center" vertical="top" wrapText="1" shrinkToFit="1"/>
    </xf>
    <xf numFmtId="183" fontId="2" fillId="0" borderId="72" xfId="0" applyNumberFormat="1" applyFont="1" applyBorder="1"/>
    <xf numFmtId="183" fontId="2" fillId="0" borderId="60" xfId="0" applyNumberFormat="1" applyFont="1" applyBorder="1"/>
    <xf numFmtId="183" fontId="2" fillId="0" borderId="109" xfId="0" applyNumberFormat="1" applyFont="1" applyBorder="1"/>
    <xf numFmtId="186" fontId="2" fillId="8" borderId="90" xfId="0" applyNumberFormat="1" applyFont="1" applyFill="1" applyBorder="1"/>
    <xf numFmtId="182" fontId="2" fillId="8" borderId="87" xfId="0" applyNumberFormat="1" applyFont="1" applyFill="1" applyBorder="1"/>
    <xf numFmtId="183" fontId="2" fillId="8" borderId="123" xfId="0" applyNumberFormat="1" applyFont="1" applyFill="1" applyBorder="1"/>
    <xf numFmtId="183" fontId="2" fillId="8" borderId="66" xfId="0" applyNumberFormat="1" applyFont="1" applyFill="1" applyBorder="1"/>
    <xf numFmtId="0" fontId="13" fillId="6" borderId="54" xfId="0" applyFont="1" applyFill="1" applyBorder="1" applyAlignment="1">
      <alignment horizontal="center" vertical="center" wrapText="1"/>
    </xf>
    <xf numFmtId="0" fontId="13" fillId="6" borderId="74" xfId="0" applyFont="1" applyFill="1" applyBorder="1" applyAlignment="1">
      <alignment horizontal="center" vertical="center" wrapText="1"/>
    </xf>
    <xf numFmtId="0" fontId="20" fillId="6" borderId="74" xfId="0" applyFont="1" applyFill="1" applyBorder="1" applyAlignment="1">
      <alignment horizontal="center" vertical="center" wrapText="1" shrinkToFit="1"/>
    </xf>
    <xf numFmtId="0" fontId="13" fillId="6" borderId="4" xfId="0" applyFont="1" applyFill="1" applyBorder="1" applyAlignment="1">
      <alignment horizontal="center" vertical="top" wrapText="1"/>
    </xf>
    <xf numFmtId="0" fontId="20" fillId="6" borderId="22" xfId="0" applyFont="1" applyFill="1" applyBorder="1" applyAlignment="1">
      <alignment horizontal="center" vertical="top" wrapText="1"/>
    </xf>
    <xf numFmtId="179" fontId="2" fillId="0" borderId="97" xfId="0" applyNumberFormat="1" applyFont="1" applyBorder="1" applyAlignment="1">
      <alignment horizontal="right" vertical="center"/>
    </xf>
    <xf numFmtId="0" fontId="2" fillId="0" borderId="106" xfId="0" applyFont="1" applyBorder="1" applyAlignment="1">
      <alignment horizontal="right" vertical="center"/>
    </xf>
    <xf numFmtId="179" fontId="2" fillId="0" borderId="59" xfId="0" applyNumberFormat="1" applyFont="1" applyBorder="1" applyAlignment="1">
      <alignment horizontal="right" vertical="center"/>
    </xf>
    <xf numFmtId="0" fontId="2" fillId="0" borderId="72" xfId="0" applyFont="1" applyBorder="1" applyAlignment="1">
      <alignment horizontal="right" vertical="center"/>
    </xf>
    <xf numFmtId="179" fontId="2" fillId="0" borderId="115" xfId="0" applyNumberFormat="1" applyFont="1" applyBorder="1" applyAlignment="1">
      <alignment horizontal="right" vertical="center"/>
    </xf>
    <xf numFmtId="0" fontId="2" fillId="0" borderId="118" xfId="0" applyFont="1" applyBorder="1" applyAlignment="1">
      <alignment horizontal="right" vertical="center"/>
    </xf>
    <xf numFmtId="0" fontId="2" fillId="0" borderId="97" xfId="0" applyFont="1" applyBorder="1" applyAlignment="1">
      <alignment horizontal="right" vertical="center"/>
    </xf>
    <xf numFmtId="0" fontId="2" fillId="0" borderId="59" xfId="0" applyFont="1" applyBorder="1" applyAlignment="1">
      <alignment horizontal="right" vertical="center"/>
    </xf>
    <xf numFmtId="0" fontId="2" fillId="0" borderId="115" xfId="0" applyFont="1" applyBorder="1" applyAlignment="1">
      <alignment horizontal="right" vertical="center"/>
    </xf>
    <xf numFmtId="2" fontId="2" fillId="8" borderId="97" xfId="0" applyNumberFormat="1" applyFont="1" applyFill="1" applyBorder="1" applyAlignment="1">
      <alignment horizontal="right" vertical="center"/>
    </xf>
    <xf numFmtId="2" fontId="2" fillId="8" borderId="59" xfId="0" applyNumberFormat="1" applyFont="1" applyFill="1" applyBorder="1" applyAlignment="1">
      <alignment horizontal="right" vertical="center"/>
    </xf>
    <xf numFmtId="2" fontId="2" fillId="8" borderId="115" xfId="0" applyNumberFormat="1" applyFont="1" applyFill="1" applyBorder="1" applyAlignment="1">
      <alignment horizontal="right" vertical="center"/>
    </xf>
    <xf numFmtId="2" fontId="2" fillId="8" borderId="27" xfId="0" applyNumberFormat="1" applyFont="1" applyFill="1" applyBorder="1" applyAlignment="1">
      <alignment horizontal="right" vertical="center"/>
    </xf>
    <xf numFmtId="179" fontId="2" fillId="8" borderId="27" xfId="0" applyNumberFormat="1" applyFont="1" applyFill="1" applyBorder="1" applyAlignment="1">
      <alignment horizontal="right" vertical="center"/>
    </xf>
    <xf numFmtId="0" fontId="2" fillId="8" borderId="14" xfId="0" applyFont="1" applyFill="1" applyBorder="1" applyAlignment="1">
      <alignment horizontal="right" vertical="center"/>
    </xf>
    <xf numFmtId="0" fontId="2" fillId="8" borderId="27" xfId="0" applyFont="1" applyFill="1" applyBorder="1" applyAlignment="1">
      <alignment horizontal="right" vertical="center"/>
    </xf>
    <xf numFmtId="0" fontId="2" fillId="0" borderId="35" xfId="0" applyFont="1" applyBorder="1" applyAlignment="1">
      <alignment horizontal="left" vertical="top"/>
    </xf>
    <xf numFmtId="0" fontId="2" fillId="0" borderId="44" xfId="0" applyFont="1" applyBorder="1" applyAlignment="1">
      <alignment horizontal="left" vertical="top"/>
    </xf>
    <xf numFmtId="184" fontId="2" fillId="0" borderId="75" xfId="0" applyNumberFormat="1" applyFont="1" applyBorder="1"/>
    <xf numFmtId="184" fontId="2" fillId="0" borderId="59" xfId="0" applyNumberFormat="1" applyFont="1" applyBorder="1"/>
    <xf numFmtId="184" fontId="2" fillId="0" borderId="79" xfId="0" applyNumberFormat="1" applyFont="1" applyBorder="1"/>
    <xf numFmtId="0" fontId="2" fillId="6" borderId="91" xfId="0" applyFont="1" applyFill="1" applyBorder="1" applyAlignment="1">
      <alignment horizontal="center" vertical="center"/>
    </xf>
    <xf numFmtId="0" fontId="8" fillId="6" borderId="89" xfId="0" applyFont="1" applyFill="1" applyBorder="1" applyAlignment="1">
      <alignment horizontal="center" vertical="center" wrapText="1"/>
    </xf>
    <xf numFmtId="0" fontId="8" fillId="6" borderId="90" xfId="0" applyFont="1" applyFill="1" applyBorder="1" applyAlignment="1">
      <alignment horizontal="center" vertical="center" wrapText="1"/>
    </xf>
    <xf numFmtId="0" fontId="2" fillId="6" borderId="96" xfId="0" applyFont="1" applyFill="1" applyBorder="1" applyAlignment="1">
      <alignment horizontal="center"/>
    </xf>
    <xf numFmtId="0" fontId="2" fillId="6" borderId="71" xfId="0" applyFont="1" applyFill="1" applyBorder="1" applyAlignment="1">
      <alignment horizontal="center"/>
    </xf>
    <xf numFmtId="0" fontId="2" fillId="6" borderId="78" xfId="0" applyFont="1" applyFill="1" applyBorder="1" applyAlignment="1">
      <alignment horizontal="center"/>
    </xf>
    <xf numFmtId="0" fontId="8" fillId="6" borderId="93" xfId="0" applyFont="1" applyFill="1" applyBorder="1" applyAlignment="1">
      <alignment horizontal="centerContinuous"/>
    </xf>
    <xf numFmtId="0" fontId="8" fillId="6" borderId="101" xfId="0" applyFont="1" applyFill="1" applyBorder="1" applyAlignment="1">
      <alignment horizontal="centerContinuous"/>
    </xf>
    <xf numFmtId="0" fontId="8" fillId="6" borderId="94" xfId="0" applyFont="1" applyFill="1" applyBorder="1" applyAlignment="1">
      <alignment horizontal="centerContinuous"/>
    </xf>
    <xf numFmtId="184" fontId="8" fillId="8" borderId="82" xfId="0" applyNumberFormat="1" applyFont="1" applyFill="1" applyBorder="1"/>
    <xf numFmtId="184" fontId="8" fillId="8" borderId="95" xfId="0" applyNumberFormat="1" applyFont="1" applyFill="1" applyBorder="1"/>
    <xf numFmtId="0" fontId="21" fillId="0" borderId="0" xfId="0" applyFont="1"/>
    <xf numFmtId="0" fontId="2" fillId="0" borderId="75" xfId="0" applyFont="1" applyBorder="1" applyAlignment="1">
      <alignment vertical="center"/>
    </xf>
    <xf numFmtId="0" fontId="2" fillId="0" borderId="115" xfId="0" applyFont="1" applyBorder="1" applyAlignment="1">
      <alignment vertical="center"/>
    </xf>
    <xf numFmtId="0" fontId="2" fillId="0" borderId="97" xfId="0" applyFont="1" applyBorder="1" applyAlignment="1">
      <alignment vertical="center"/>
    </xf>
    <xf numFmtId="0" fontId="2" fillId="0" borderId="65" xfId="0" applyFont="1" applyBorder="1" applyAlignment="1">
      <alignment vertical="center"/>
    </xf>
    <xf numFmtId="0" fontId="2" fillId="6" borderId="20" xfId="0" applyFont="1" applyFill="1" applyBorder="1" applyAlignment="1">
      <alignment horizontal="center" vertical="center"/>
    </xf>
    <xf numFmtId="0" fontId="21" fillId="6" borderId="46" xfId="0" applyFont="1" applyFill="1" applyBorder="1" applyAlignment="1">
      <alignment horizontal="left" vertical="center"/>
    </xf>
    <xf numFmtId="0" fontId="22" fillId="6" borderId="47" xfId="0" applyFont="1" applyFill="1" applyBorder="1" applyAlignment="1">
      <alignment horizontal="left" vertical="center"/>
    </xf>
    <xf numFmtId="0" fontId="22" fillId="6" borderId="47" xfId="0" applyFont="1" applyFill="1" applyBorder="1"/>
    <xf numFmtId="0" fontId="22" fillId="6" borderId="0" xfId="0" applyFont="1" applyFill="1"/>
    <xf numFmtId="0" fontId="22" fillId="6" borderId="116" xfId="0" applyFont="1" applyFill="1" applyBorder="1"/>
    <xf numFmtId="0" fontId="21" fillId="6" borderId="88" xfId="0" applyFont="1" applyFill="1" applyBorder="1"/>
    <xf numFmtId="0" fontId="21" fillId="6" borderId="69" xfId="0" applyFont="1" applyFill="1" applyBorder="1"/>
    <xf numFmtId="0" fontId="21" fillId="6" borderId="47" xfId="0" applyFont="1" applyFill="1" applyBorder="1"/>
    <xf numFmtId="0" fontId="21" fillId="6" borderId="56" xfId="0" applyFont="1" applyFill="1" applyBorder="1"/>
    <xf numFmtId="0" fontId="22" fillId="6" borderId="29" xfId="0" applyFont="1" applyFill="1" applyBorder="1"/>
    <xf numFmtId="0" fontId="2" fillId="6" borderId="35" xfId="0" applyFont="1" applyFill="1" applyBorder="1" applyAlignment="1">
      <alignment horizontal="left" vertical="center"/>
    </xf>
    <xf numFmtId="0" fontId="2" fillId="6" borderId="37" xfId="0" applyFont="1" applyFill="1" applyBorder="1" applyAlignment="1">
      <alignment horizontal="left" vertical="center"/>
    </xf>
    <xf numFmtId="0" fontId="2" fillId="6" borderId="36" xfId="0" applyFont="1" applyFill="1" applyBorder="1" applyAlignment="1">
      <alignment horizontal="left" vertical="center"/>
    </xf>
    <xf numFmtId="0" fontId="3" fillId="0" borderId="14" xfId="0" applyFont="1" applyBorder="1" applyAlignment="1">
      <alignment horizontal="left" vertical="center"/>
    </xf>
    <xf numFmtId="0" fontId="3" fillId="0" borderId="12" xfId="0" applyFont="1" applyBorder="1" applyAlignment="1">
      <alignment horizontal="left" vertical="center"/>
    </xf>
    <xf numFmtId="0" fontId="2" fillId="0" borderId="12" xfId="0" applyFont="1" applyBorder="1" applyAlignment="1">
      <alignment vertical="center"/>
    </xf>
    <xf numFmtId="176" fontId="2" fillId="0" borderId="12" xfId="0" applyNumberFormat="1" applyFont="1" applyBorder="1" applyAlignment="1">
      <alignment vertical="center"/>
    </xf>
    <xf numFmtId="0" fontId="3" fillId="0" borderId="12" xfId="0" applyFont="1" applyBorder="1" applyAlignment="1">
      <alignment vertical="center"/>
    </xf>
    <xf numFmtId="176" fontId="2" fillId="0" borderId="12" xfId="0" applyNumberFormat="1" applyFont="1" applyBorder="1" applyAlignment="1">
      <alignment horizontal="right" vertical="center"/>
    </xf>
    <xf numFmtId="0" fontId="2" fillId="0" borderId="15" xfId="0" applyFont="1" applyBorder="1" applyAlignment="1">
      <alignment vertical="center"/>
    </xf>
    <xf numFmtId="0" fontId="2" fillId="0" borderId="10" xfId="0" applyFont="1" applyBorder="1" applyAlignment="1">
      <alignment vertical="center"/>
    </xf>
    <xf numFmtId="0" fontId="2" fillId="0" borderId="107" xfId="0" applyFont="1" applyBorder="1" applyAlignment="1">
      <alignment vertical="center"/>
    </xf>
    <xf numFmtId="176" fontId="2" fillId="0" borderId="107" xfId="0" applyNumberFormat="1" applyFont="1" applyBorder="1" applyAlignment="1">
      <alignment vertical="center"/>
    </xf>
    <xf numFmtId="181" fontId="2" fillId="0" borderId="107" xfId="0" applyNumberFormat="1" applyFont="1" applyBorder="1" applyAlignment="1">
      <alignment vertical="center"/>
    </xf>
    <xf numFmtId="0" fontId="2" fillId="0" borderId="108" xfId="0" applyFont="1" applyBorder="1" applyAlignment="1">
      <alignment vertical="center"/>
    </xf>
    <xf numFmtId="181" fontId="2" fillId="0" borderId="110" xfId="0" applyNumberFormat="1" applyFont="1" applyBorder="1" applyAlignment="1">
      <alignment vertical="center"/>
    </xf>
    <xf numFmtId="0" fontId="2" fillId="0" borderId="29" xfId="0" applyFont="1" applyBorder="1" applyAlignment="1">
      <alignment vertical="center"/>
    </xf>
    <xf numFmtId="0" fontId="13" fillId="0" borderId="0" xfId="0" applyFont="1" applyAlignment="1">
      <alignment vertical="center" wrapText="1"/>
    </xf>
    <xf numFmtId="0" fontId="2" fillId="0" borderId="30" xfId="0" applyFont="1" applyBorder="1" applyAlignment="1">
      <alignment vertical="center"/>
    </xf>
    <xf numFmtId="0" fontId="2" fillId="0" borderId="32" xfId="0" applyFont="1" applyBorder="1" applyAlignment="1">
      <alignment vertical="center"/>
    </xf>
    <xf numFmtId="0" fontId="2" fillId="0" borderId="36" xfId="0" applyFont="1" applyBorder="1" applyAlignment="1">
      <alignment horizontal="left" vertical="top" wrapText="1"/>
    </xf>
    <xf numFmtId="0" fontId="2" fillId="0" borderId="35" xfId="0" applyFont="1" applyBorder="1" applyAlignment="1">
      <alignment horizontal="left" vertical="top" wrapText="1"/>
    </xf>
    <xf numFmtId="0" fontId="2" fillId="0" borderId="5" xfId="0" applyFont="1" applyBorder="1" applyAlignment="1">
      <alignment vertical="center"/>
    </xf>
    <xf numFmtId="0" fontId="2" fillId="0" borderId="36" xfId="0" applyFont="1" applyBorder="1" applyAlignment="1">
      <alignment vertical="center"/>
    </xf>
    <xf numFmtId="0" fontId="3" fillId="0" borderId="35" xfId="0" applyFont="1" applyBorder="1" applyAlignment="1">
      <alignment horizontal="left" vertical="center"/>
    </xf>
    <xf numFmtId="0" fontId="2" fillId="0" borderId="44" xfId="0" applyFont="1" applyBorder="1" applyAlignment="1">
      <alignment vertical="center"/>
    </xf>
    <xf numFmtId="0" fontId="2" fillId="0" borderId="38" xfId="0" applyFont="1" applyBorder="1" applyAlignment="1">
      <alignment vertical="center"/>
    </xf>
    <xf numFmtId="0" fontId="3" fillId="0" borderId="0" xfId="0" applyFont="1" applyAlignment="1">
      <alignment horizontal="left" vertical="center"/>
    </xf>
    <xf numFmtId="0" fontId="13" fillId="0" borderId="7" xfId="0" applyFont="1" applyBorder="1" applyAlignment="1">
      <alignment vertical="center"/>
    </xf>
    <xf numFmtId="0" fontId="2" fillId="0" borderId="35" xfId="0" applyFont="1" applyBorder="1" applyAlignment="1">
      <alignment vertical="top"/>
    </xf>
    <xf numFmtId="0" fontId="2" fillId="0" borderId="44" xfId="0" applyFont="1" applyBorder="1" applyAlignment="1">
      <alignment vertical="top"/>
    </xf>
    <xf numFmtId="0" fontId="2" fillId="0" borderId="106" xfId="0" applyFont="1" applyBorder="1" applyAlignment="1">
      <alignment vertical="center"/>
    </xf>
    <xf numFmtId="0" fontId="2" fillId="0" borderId="109" xfId="0" applyFont="1" applyBorder="1" applyAlignment="1">
      <alignment vertical="center"/>
    </xf>
    <xf numFmtId="184" fontId="2" fillId="8" borderId="75" xfId="0" applyNumberFormat="1" applyFont="1" applyFill="1" applyBorder="1"/>
    <xf numFmtId="184" fontId="2" fillId="8" borderId="59" xfId="0" applyNumberFormat="1" applyFont="1" applyFill="1" applyBorder="1"/>
    <xf numFmtId="184" fontId="2" fillId="8" borderId="87" xfId="0" applyNumberFormat="1" applyFont="1" applyFill="1" applyBorder="1"/>
    <xf numFmtId="184" fontId="2" fillId="8" borderId="126" xfId="0" applyNumberFormat="1" applyFont="1" applyFill="1" applyBorder="1"/>
    <xf numFmtId="184" fontId="2" fillId="8" borderId="76" xfId="0" applyNumberFormat="1" applyFont="1" applyFill="1" applyBorder="1"/>
    <xf numFmtId="184" fontId="2" fillId="8" borderId="77" xfId="0" applyNumberFormat="1" applyFont="1" applyFill="1" applyBorder="1"/>
    <xf numFmtId="0" fontId="2" fillId="8" borderId="72" xfId="0" applyFont="1" applyFill="1" applyBorder="1"/>
    <xf numFmtId="184" fontId="2" fillId="8" borderId="73" xfId="0" applyNumberFormat="1" applyFont="1" applyFill="1" applyBorder="1"/>
    <xf numFmtId="0" fontId="2" fillId="8" borderId="80" xfId="0" applyFont="1" applyFill="1" applyBorder="1"/>
    <xf numFmtId="184" fontId="2" fillId="8" borderId="81" xfId="0" applyNumberFormat="1" applyFont="1" applyFill="1" applyBorder="1"/>
    <xf numFmtId="0" fontId="2" fillId="8" borderId="83" xfId="0" applyFont="1" applyFill="1" applyBorder="1"/>
    <xf numFmtId="184" fontId="2" fillId="8" borderId="84" xfId="0" applyNumberFormat="1" applyFont="1" applyFill="1" applyBorder="1"/>
    <xf numFmtId="184" fontId="2" fillId="8" borderId="79" xfId="0" applyNumberFormat="1" applyFont="1" applyFill="1" applyBorder="1"/>
    <xf numFmtId="184" fontId="2" fillId="8" borderId="82" xfId="0" applyNumberFormat="1" applyFont="1" applyFill="1" applyBorder="1"/>
    <xf numFmtId="0" fontId="13" fillId="0" borderId="29" xfId="0" applyFont="1" applyBorder="1" applyAlignment="1">
      <alignment horizontal="right"/>
    </xf>
    <xf numFmtId="0" fontId="2" fillId="6" borderId="88" xfId="0" applyFont="1" applyFill="1" applyBorder="1"/>
    <xf numFmtId="0" fontId="2" fillId="6" borderId="70" xfId="0" applyFont="1" applyFill="1" applyBorder="1"/>
    <xf numFmtId="0" fontId="13" fillId="6" borderId="89" xfId="0" applyFont="1" applyFill="1" applyBorder="1" applyAlignment="1">
      <alignment horizontal="center" wrapText="1"/>
    </xf>
    <xf numFmtId="0" fontId="2" fillId="6" borderId="89" xfId="0" applyFont="1" applyFill="1" applyBorder="1" applyAlignment="1">
      <alignment horizontal="center" wrapText="1"/>
    </xf>
    <xf numFmtId="0" fontId="2" fillId="6" borderId="90" xfId="0" applyFont="1" applyFill="1" applyBorder="1" applyAlignment="1">
      <alignment horizontal="center" wrapText="1"/>
    </xf>
    <xf numFmtId="0" fontId="2" fillId="6" borderId="46" xfId="0" applyFont="1" applyFill="1" applyBorder="1" applyAlignment="1">
      <alignment horizontal="centerContinuous" wrapText="1"/>
    </xf>
    <xf numFmtId="0" fontId="2" fillId="6" borderId="47" xfId="0" applyFont="1" applyFill="1" applyBorder="1" applyAlignment="1">
      <alignment horizontal="centerContinuous"/>
    </xf>
    <xf numFmtId="0" fontId="2" fillId="6" borderId="74" xfId="0" applyFont="1" applyFill="1" applyBorder="1" applyAlignment="1">
      <alignment horizontal="center" wrapText="1"/>
    </xf>
    <xf numFmtId="0" fontId="2" fillId="6" borderId="54" xfId="0" applyFont="1" applyFill="1" applyBorder="1" applyAlignment="1">
      <alignment horizontal="centerContinuous" wrapText="1"/>
    </xf>
    <xf numFmtId="0" fontId="2" fillId="6" borderId="56" xfId="0" applyFont="1" applyFill="1" applyBorder="1" applyAlignment="1">
      <alignment horizontal="centerContinuous"/>
    </xf>
    <xf numFmtId="0" fontId="2" fillId="6" borderId="1" xfId="0" applyFont="1" applyFill="1" applyBorder="1" applyAlignment="1">
      <alignment horizontal="centerContinuous"/>
    </xf>
    <xf numFmtId="182" fontId="2" fillId="6" borderId="2" xfId="0" applyNumberFormat="1" applyFont="1" applyFill="1" applyBorder="1" applyAlignment="1">
      <alignment horizontal="centerContinuous"/>
    </xf>
    <xf numFmtId="182" fontId="2" fillId="6" borderId="22" xfId="0" applyNumberFormat="1" applyFont="1" applyFill="1" applyBorder="1" applyAlignment="1">
      <alignment horizontal="center"/>
    </xf>
    <xf numFmtId="0" fontId="2" fillId="6" borderId="22" xfId="0" applyFont="1" applyFill="1" applyBorder="1" applyAlignment="1">
      <alignment horizontal="center"/>
    </xf>
    <xf numFmtId="0" fontId="2" fillId="6" borderId="4" xfId="0" applyFont="1" applyFill="1" applyBorder="1" applyAlignment="1">
      <alignment horizontal="centerContinuous"/>
    </xf>
    <xf numFmtId="182" fontId="2" fillId="6" borderId="5" xfId="0" applyNumberFormat="1" applyFont="1" applyFill="1" applyBorder="1" applyAlignment="1">
      <alignment horizontal="centerContinuous"/>
    </xf>
    <xf numFmtId="0" fontId="2" fillId="6" borderId="93" xfId="0" applyFont="1" applyFill="1" applyBorder="1"/>
    <xf numFmtId="0" fontId="2" fillId="6" borderId="94" xfId="0" applyFont="1" applyFill="1" applyBorder="1"/>
    <xf numFmtId="186" fontId="2" fillId="7" borderId="75" xfId="0" applyNumberFormat="1" applyFont="1" applyFill="1" applyBorder="1" applyAlignment="1">
      <alignment horizontal="center"/>
    </xf>
    <xf numFmtId="184" fontId="2" fillId="7" borderId="75" xfId="0" applyNumberFormat="1" applyFont="1" applyFill="1" applyBorder="1" applyAlignment="1">
      <alignment horizontal="center"/>
    </xf>
    <xf numFmtId="183" fontId="2" fillId="8" borderId="20" xfId="0" applyNumberFormat="1" applyFont="1" applyFill="1" applyBorder="1"/>
    <xf numFmtId="183" fontId="2" fillId="8" borderId="8" xfId="0" applyNumberFormat="1" applyFont="1" applyFill="1" applyBorder="1"/>
    <xf numFmtId="183" fontId="2" fillId="0" borderId="106" xfId="0" applyNumberFormat="1" applyFont="1" applyBorder="1"/>
    <xf numFmtId="183" fontId="2" fillId="0" borderId="98" xfId="0" applyNumberFormat="1" applyFont="1" applyBorder="1"/>
    <xf numFmtId="0" fontId="3" fillId="6" borderId="20" xfId="0" applyFont="1" applyFill="1" applyBorder="1" applyAlignment="1">
      <alignment vertical="center" wrapText="1"/>
    </xf>
    <xf numFmtId="0" fontId="3" fillId="6" borderId="20" xfId="0" applyFont="1" applyFill="1" applyBorder="1" applyAlignment="1">
      <alignment vertical="center"/>
    </xf>
    <xf numFmtId="0" fontId="3" fillId="6" borderId="9" xfId="0" applyFont="1" applyFill="1" applyBorder="1" applyAlignment="1">
      <alignment vertical="center"/>
    </xf>
    <xf numFmtId="0" fontId="3" fillId="6" borderId="0" xfId="0" applyFont="1" applyFill="1" applyAlignment="1">
      <alignment vertical="center"/>
    </xf>
    <xf numFmtId="0" fontId="2" fillId="6" borderId="70" xfId="0" applyFont="1" applyFill="1" applyBorder="1" applyAlignment="1">
      <alignment horizontal="center" vertical="center"/>
    </xf>
    <xf numFmtId="0" fontId="2" fillId="6" borderId="69" xfId="0" applyFont="1" applyFill="1" applyBorder="1" applyAlignment="1">
      <alignment horizontal="center" vertical="center"/>
    </xf>
    <xf numFmtId="0" fontId="2" fillId="6" borderId="134" xfId="0" applyFont="1" applyFill="1" applyBorder="1" applyAlignment="1">
      <alignment horizontal="center"/>
    </xf>
    <xf numFmtId="0" fontId="2" fillId="6" borderId="93" xfId="0" applyFont="1" applyFill="1" applyBorder="1" applyAlignment="1">
      <alignment horizontal="centerContinuous"/>
    </xf>
    <xf numFmtId="0" fontId="2" fillId="6" borderId="101" xfId="0" applyFont="1" applyFill="1" applyBorder="1" applyAlignment="1">
      <alignment horizontal="centerContinuous"/>
    </xf>
    <xf numFmtId="0" fontId="2" fillId="6" borderId="94" xfId="0" applyFont="1" applyFill="1" applyBorder="1" applyAlignment="1">
      <alignment horizontal="centerContinuous"/>
    </xf>
    <xf numFmtId="184" fontId="2" fillId="8" borderId="95" xfId="0" applyNumberFormat="1" applyFont="1" applyFill="1" applyBorder="1"/>
    <xf numFmtId="0" fontId="26" fillId="6" borderId="24" xfId="0" applyFont="1" applyFill="1" applyBorder="1" applyAlignment="1">
      <alignment horizontal="center" vertical="top" wrapText="1" shrinkToFit="1"/>
    </xf>
    <xf numFmtId="0" fontId="27" fillId="6" borderId="24" xfId="0" applyFont="1" applyFill="1" applyBorder="1" applyAlignment="1">
      <alignment horizontal="center" vertical="top" wrapText="1" shrinkToFit="1"/>
    </xf>
    <xf numFmtId="0" fontId="26" fillId="6" borderId="22" xfId="0" applyFont="1" applyFill="1" applyBorder="1" applyAlignment="1">
      <alignment horizontal="center" vertical="top" wrapText="1" shrinkToFit="1"/>
    </xf>
    <xf numFmtId="0" fontId="27" fillId="6" borderId="22" xfId="0" applyFont="1" applyFill="1" applyBorder="1" applyAlignment="1">
      <alignment horizontal="center" vertical="top" wrapText="1" shrinkToFit="1"/>
    </xf>
    <xf numFmtId="0" fontId="15" fillId="0" borderId="28" xfId="0" applyFont="1" applyBorder="1"/>
    <xf numFmtId="0" fontId="13" fillId="6" borderId="124" xfId="0" applyFont="1" applyFill="1" applyBorder="1" applyAlignment="1">
      <alignment horizontal="center" vertical="center" wrapText="1" shrinkToFit="1"/>
    </xf>
    <xf numFmtId="0" fontId="20" fillId="6" borderId="24" xfId="0" applyFont="1" applyFill="1" applyBorder="1" applyAlignment="1">
      <alignment horizontal="center" vertical="top" wrapText="1"/>
    </xf>
    <xf numFmtId="0" fontId="2" fillId="6" borderId="88" xfId="0" applyFont="1" applyFill="1" applyBorder="1" applyAlignment="1">
      <alignment horizontal="centerContinuous"/>
    </xf>
    <xf numFmtId="0" fontId="2" fillId="6" borderId="70" xfId="0" applyFont="1" applyFill="1" applyBorder="1" applyAlignment="1">
      <alignment horizontal="centerContinuous" wrapText="1"/>
    </xf>
    <xf numFmtId="0" fontId="2" fillId="6" borderId="90" xfId="0" applyFont="1" applyFill="1" applyBorder="1" applyAlignment="1">
      <alignment horizontal="center"/>
    </xf>
    <xf numFmtId="0" fontId="2" fillId="6" borderId="85" xfId="0" applyFont="1" applyFill="1" applyBorder="1"/>
    <xf numFmtId="0" fontId="2" fillId="6" borderId="61" xfId="0" applyFont="1" applyFill="1" applyBorder="1"/>
    <xf numFmtId="0" fontId="2" fillId="6" borderId="62" xfId="0" applyFont="1" applyFill="1" applyBorder="1"/>
    <xf numFmtId="0" fontId="2" fillId="6" borderId="102" xfId="0" applyFont="1" applyFill="1" applyBorder="1"/>
    <xf numFmtId="0" fontId="2" fillId="6" borderId="50" xfId="0" applyFont="1" applyFill="1" applyBorder="1"/>
    <xf numFmtId="0" fontId="2" fillId="6" borderId="67" xfId="0" applyFont="1" applyFill="1" applyBorder="1"/>
    <xf numFmtId="182" fontId="2" fillId="0" borderId="92" xfId="0" applyNumberFormat="1" applyFont="1" applyBorder="1"/>
    <xf numFmtId="182" fontId="2" fillId="8" borderId="95" xfId="0" applyNumberFormat="1" applyFont="1" applyFill="1" applyBorder="1"/>
    <xf numFmtId="184" fontId="2" fillId="8" borderId="103" xfId="0" applyNumberFormat="1" applyFont="1" applyFill="1" applyBorder="1"/>
    <xf numFmtId="0" fontId="2" fillId="6" borderId="69" xfId="0" applyFont="1" applyFill="1" applyBorder="1" applyAlignment="1">
      <alignment horizontal="centerContinuous" wrapText="1"/>
    </xf>
    <xf numFmtId="0" fontId="2" fillId="6" borderId="125" xfId="0" applyFont="1" applyFill="1" applyBorder="1"/>
    <xf numFmtId="0" fontId="2" fillId="6" borderId="116" xfId="0" applyFont="1" applyFill="1" applyBorder="1"/>
    <xf numFmtId="0" fontId="2" fillId="6" borderId="141" xfId="0" applyFont="1" applyFill="1" applyBorder="1"/>
    <xf numFmtId="0" fontId="2" fillId="6" borderId="51" xfId="0" applyFont="1" applyFill="1" applyBorder="1"/>
    <xf numFmtId="0" fontId="2" fillId="6" borderId="130" xfId="0" applyFont="1" applyFill="1" applyBorder="1"/>
    <xf numFmtId="0" fontId="2" fillId="6" borderId="132" xfId="0" applyFont="1" applyFill="1" applyBorder="1"/>
    <xf numFmtId="0" fontId="3" fillId="0" borderId="0" xfId="0" applyFont="1"/>
    <xf numFmtId="0" fontId="2" fillId="6" borderId="63" xfId="0" applyFont="1" applyFill="1" applyBorder="1"/>
    <xf numFmtId="0" fontId="2" fillId="6" borderId="110" xfId="0" applyFont="1" applyFill="1" applyBorder="1"/>
    <xf numFmtId="0" fontId="2" fillId="6" borderId="64" xfId="0" applyFont="1" applyFill="1" applyBorder="1"/>
    <xf numFmtId="182" fontId="2" fillId="0" borderId="66" xfId="0" applyNumberFormat="1" applyFont="1" applyBorder="1"/>
    <xf numFmtId="0" fontId="2" fillId="6" borderId="11" xfId="0" applyFont="1" applyFill="1" applyBorder="1" applyAlignment="1">
      <alignment horizontal="centerContinuous"/>
    </xf>
    <xf numFmtId="0" fontId="2" fillId="6" borderId="12" xfId="0" applyFont="1" applyFill="1" applyBorder="1" applyAlignment="1">
      <alignment horizontal="centerContinuous"/>
    </xf>
    <xf numFmtId="0" fontId="2" fillId="6" borderId="13" xfId="0" applyFont="1" applyFill="1" applyBorder="1" applyAlignment="1">
      <alignment horizontal="centerContinuous"/>
    </xf>
    <xf numFmtId="184" fontId="2" fillId="8" borderId="27" xfId="0" applyNumberFormat="1" applyFont="1" applyFill="1" applyBorder="1"/>
    <xf numFmtId="184" fontId="2" fillId="8" borderId="99" xfId="0" applyNumberFormat="1" applyFont="1" applyFill="1" applyBorder="1"/>
    <xf numFmtId="0" fontId="2" fillId="6" borderId="88" xfId="0" applyFont="1" applyFill="1" applyBorder="1" applyAlignment="1">
      <alignment horizontal="center" vertical="center"/>
    </xf>
    <xf numFmtId="184" fontId="2" fillId="0" borderId="64" xfId="0" applyNumberFormat="1" applyFont="1" applyBorder="1"/>
    <xf numFmtId="184" fontId="2" fillId="8" borderId="65" xfId="0" applyNumberFormat="1" applyFont="1" applyFill="1" applyBorder="1"/>
    <xf numFmtId="184" fontId="2" fillId="8" borderId="98" xfId="0" applyNumberFormat="1" applyFont="1" applyFill="1" applyBorder="1"/>
    <xf numFmtId="184" fontId="2" fillId="8" borderId="60" xfId="0" applyNumberFormat="1" applyFont="1" applyFill="1" applyBorder="1"/>
    <xf numFmtId="183" fontId="8" fillId="8" borderId="82" xfId="0" applyNumberFormat="1" applyFont="1" applyFill="1" applyBorder="1"/>
    <xf numFmtId="184" fontId="2" fillId="0" borderId="97" xfId="0" applyNumberFormat="1" applyFont="1" applyBorder="1"/>
    <xf numFmtId="183" fontId="2" fillId="0" borderId="97" xfId="0" applyNumberFormat="1" applyFont="1" applyBorder="1"/>
    <xf numFmtId="183" fontId="2" fillId="0" borderId="59" xfId="0" applyNumberFormat="1" applyFont="1" applyBorder="1"/>
    <xf numFmtId="183" fontId="2" fillId="8" borderId="82" xfId="0" applyNumberFormat="1" applyFont="1" applyFill="1" applyBorder="1"/>
    <xf numFmtId="183" fontId="2" fillId="8" borderId="27" xfId="0" applyNumberFormat="1" applyFont="1" applyFill="1" applyBorder="1"/>
    <xf numFmtId="2" fontId="2" fillId="8" borderId="97" xfId="0" applyNumberFormat="1" applyFont="1" applyFill="1" applyBorder="1" applyAlignment="1">
      <alignment horizontal="center" vertical="center"/>
    </xf>
    <xf numFmtId="2" fontId="2" fillId="8" borderId="59" xfId="0" applyNumberFormat="1" applyFont="1" applyFill="1" applyBorder="1" applyAlignment="1">
      <alignment horizontal="center" vertical="center"/>
    </xf>
    <xf numFmtId="2" fontId="2" fillId="8" borderId="115" xfId="0" applyNumberFormat="1" applyFont="1" applyFill="1" applyBorder="1" applyAlignment="1">
      <alignment horizontal="center" vertical="center"/>
    </xf>
    <xf numFmtId="2" fontId="2" fillId="8" borderId="27" xfId="0" applyNumberFormat="1" applyFont="1" applyFill="1" applyBorder="1" applyAlignment="1">
      <alignment horizontal="center" vertical="center"/>
    </xf>
    <xf numFmtId="2" fontId="2" fillId="8" borderId="98" xfId="0" applyNumberFormat="1" applyFont="1" applyFill="1" applyBorder="1" applyAlignment="1">
      <alignment horizontal="center" vertical="center"/>
    </xf>
    <xf numFmtId="2" fontId="2" fillId="8" borderId="60" xfId="0" applyNumberFormat="1" applyFont="1" applyFill="1" applyBorder="1" applyAlignment="1">
      <alignment horizontal="center" vertical="center"/>
    </xf>
    <xf numFmtId="2" fontId="2" fillId="8" borderId="123" xfId="0" applyNumberFormat="1" applyFont="1" applyFill="1" applyBorder="1" applyAlignment="1">
      <alignment horizontal="center" vertical="center"/>
    </xf>
    <xf numFmtId="2" fontId="2" fillId="8" borderId="99" xfId="0" applyNumberFormat="1" applyFont="1" applyFill="1" applyBorder="1" applyAlignment="1">
      <alignment horizontal="center" vertical="center"/>
    </xf>
    <xf numFmtId="0" fontId="22" fillId="6" borderId="125" xfId="0" applyFont="1" applyFill="1" applyBorder="1"/>
    <xf numFmtId="0" fontId="16" fillId="0" borderId="0" xfId="0" applyFont="1" applyAlignment="1">
      <alignment horizontal="center"/>
    </xf>
    <xf numFmtId="0" fontId="28" fillId="0" borderId="0" xfId="0" applyFont="1"/>
    <xf numFmtId="0" fontId="3" fillId="0" borderId="0" xfId="0" applyFont="1" applyAlignment="1">
      <alignment vertical="top"/>
    </xf>
    <xf numFmtId="0" fontId="2" fillId="0" borderId="20" xfId="0" applyFont="1" applyBorder="1" applyAlignment="1">
      <alignment horizontal="center" vertical="center"/>
    </xf>
    <xf numFmtId="0" fontId="2" fillId="0" borderId="9" xfId="0" applyFont="1" applyBorder="1"/>
    <xf numFmtId="0" fontId="2" fillId="0" borderId="7" xfId="0" applyFont="1" applyBorder="1"/>
    <xf numFmtId="0" fontId="2" fillId="0" borderId="8" xfId="0" applyFont="1" applyBorder="1"/>
    <xf numFmtId="0" fontId="13" fillId="0" borderId="0" xfId="0" applyFont="1" applyAlignment="1">
      <alignment horizontal="right"/>
    </xf>
    <xf numFmtId="0" fontId="15" fillId="0" borderId="0" xfId="0" applyFont="1" applyAlignment="1">
      <alignment horizontal="center"/>
    </xf>
    <xf numFmtId="0" fontId="2" fillId="0" borderId="0" xfId="0" applyFont="1" applyAlignment="1">
      <alignment horizontal="left" vertical="top"/>
    </xf>
    <xf numFmtId="0" fontId="2" fillId="0" borderId="29" xfId="0" applyFont="1" applyBorder="1" applyAlignment="1">
      <alignment horizontal="left" vertical="top"/>
    </xf>
    <xf numFmtId="0" fontId="2" fillId="0" borderId="28" xfId="0" applyFont="1" applyBorder="1" applyAlignment="1">
      <alignment horizontal="left" vertical="top" wrapText="1"/>
    </xf>
    <xf numFmtId="0" fontId="2" fillId="0" borderId="0" xfId="0" applyFont="1" applyAlignment="1">
      <alignment horizontal="left" vertical="top" wrapText="1"/>
    </xf>
    <xf numFmtId="1" fontId="2" fillId="0" borderId="59" xfId="0" applyNumberFormat="1" applyFont="1" applyBorder="1" applyAlignment="1">
      <alignment horizontal="right" vertical="center"/>
    </xf>
    <xf numFmtId="1" fontId="2" fillId="8" borderId="27" xfId="0" applyNumberFormat="1" applyFont="1" applyFill="1" applyBorder="1" applyAlignment="1">
      <alignment horizontal="right" vertical="center"/>
    </xf>
    <xf numFmtId="0" fontId="8" fillId="6" borderId="14" xfId="0" applyFont="1" applyFill="1" applyBorder="1" applyAlignment="1">
      <alignment horizontal="left" vertical="center" shrinkToFit="1"/>
    </xf>
    <xf numFmtId="0" fontId="8" fillId="6" borderId="12" xfId="0" applyFont="1" applyFill="1" applyBorder="1" applyAlignment="1">
      <alignment horizontal="left" vertical="center" shrinkToFit="1"/>
    </xf>
    <xf numFmtId="0" fontId="8" fillId="6" borderId="13" xfId="0" applyFont="1" applyFill="1" applyBorder="1" applyAlignment="1">
      <alignment horizontal="left" vertical="center" shrinkToFit="1"/>
    </xf>
    <xf numFmtId="14" fontId="8" fillId="0" borderId="14" xfId="0" applyNumberFormat="1" applyFont="1" applyBorder="1" applyAlignment="1">
      <alignment horizontal="center" vertical="center"/>
    </xf>
    <xf numFmtId="14" fontId="8" fillId="0" borderId="12" xfId="0" applyNumberFormat="1" applyFont="1" applyBorder="1" applyAlignment="1">
      <alignment horizontal="center" vertical="center"/>
    </xf>
    <xf numFmtId="14" fontId="8" fillId="0" borderId="12" xfId="0" applyNumberFormat="1" applyFont="1" applyBorder="1" applyAlignment="1" applyProtection="1">
      <alignment horizontal="center" vertical="center"/>
      <protection locked="0"/>
    </xf>
    <xf numFmtId="0" fontId="8" fillId="0" borderId="12" xfId="0" applyFont="1" applyBorder="1" applyAlignment="1">
      <alignment horizontal="center" vertical="center"/>
    </xf>
    <xf numFmtId="0" fontId="8" fillId="0" borderId="15" xfId="0" applyFont="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8" xfId="0" applyFont="1" applyFill="1" applyBorder="1" applyAlignment="1">
      <alignment horizontal="center" vertical="center"/>
    </xf>
    <xf numFmtId="0" fontId="2" fillId="6" borderId="41" xfId="0" applyFont="1" applyFill="1" applyBorder="1" applyAlignment="1">
      <alignment horizontal="left" vertical="center"/>
    </xf>
    <xf numFmtId="0" fontId="2" fillId="6" borderId="39" xfId="0" applyFont="1" applyFill="1" applyBorder="1" applyAlignment="1">
      <alignment horizontal="left" vertical="center"/>
    </xf>
    <xf numFmtId="0" fontId="2" fillId="6" borderId="40" xfId="0" applyFont="1" applyFill="1" applyBorder="1" applyAlignment="1">
      <alignment horizontal="left" vertical="center"/>
    </xf>
    <xf numFmtId="0" fontId="2" fillId="0" borderId="22" xfId="0" applyFont="1" applyBorder="1" applyAlignment="1">
      <alignment horizontal="left" vertical="center"/>
    </xf>
    <xf numFmtId="0" fontId="2" fillId="0" borderId="34" xfId="0" applyFont="1" applyBorder="1" applyAlignment="1">
      <alignment horizontal="left" vertical="center"/>
    </xf>
    <xf numFmtId="0" fontId="2" fillId="0" borderId="19" xfId="0" applyFont="1" applyBorder="1" applyAlignment="1">
      <alignment horizontal="left" vertical="center"/>
    </xf>
    <xf numFmtId="0" fontId="2" fillId="0" borderId="42" xfId="0" applyFont="1" applyBorder="1" applyAlignment="1">
      <alignment horizontal="left" vertical="center"/>
    </xf>
    <xf numFmtId="0" fontId="20" fillId="6" borderId="25" xfId="0" applyFont="1" applyFill="1" applyBorder="1" applyAlignment="1">
      <alignment horizontal="left" vertical="center" shrinkToFit="1"/>
    </xf>
    <xf numFmtId="0" fontId="20" fillId="6" borderId="20" xfId="0" applyFont="1" applyFill="1" applyBorder="1" applyAlignment="1">
      <alignment horizontal="left" vertical="center" shrinkToFit="1"/>
    </xf>
    <xf numFmtId="0" fontId="2" fillId="0" borderId="20" xfId="0" applyFont="1" applyBorder="1" applyAlignment="1">
      <alignment horizontal="left" vertical="center" shrinkToFit="1"/>
    </xf>
    <xf numFmtId="0" fontId="2" fillId="0" borderId="20" xfId="0" applyFont="1" applyBorder="1" applyAlignment="1">
      <alignment horizontal="left" vertical="center"/>
    </xf>
    <xf numFmtId="0" fontId="2" fillId="0" borderId="26" xfId="0" applyFont="1" applyBorder="1" applyAlignment="1">
      <alignment horizontal="left" vertical="center"/>
    </xf>
    <xf numFmtId="0" fontId="20" fillId="6" borderId="25" xfId="0" applyFont="1" applyFill="1" applyBorder="1" applyAlignment="1">
      <alignment horizontal="left" vertical="center"/>
    </xf>
    <xf numFmtId="0" fontId="20" fillId="6" borderId="20" xfId="0" applyFont="1" applyFill="1" applyBorder="1" applyAlignment="1">
      <alignment horizontal="left" vertical="center"/>
    </xf>
    <xf numFmtId="0" fontId="6" fillId="2" borderId="16"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0" fontId="2" fillId="0" borderId="53" xfId="0" applyFont="1" applyBorder="1" applyAlignment="1">
      <alignment horizontal="left" vertical="top"/>
    </xf>
    <xf numFmtId="0" fontId="2" fillId="0" borderId="19" xfId="0" applyFont="1" applyBorder="1" applyAlignment="1">
      <alignment horizontal="left" vertical="top"/>
    </xf>
    <xf numFmtId="0" fontId="2" fillId="0" borderId="42" xfId="0" applyFont="1" applyBorder="1" applyAlignment="1">
      <alignment horizontal="left" vertical="top"/>
    </xf>
    <xf numFmtId="0" fontId="2" fillId="0" borderId="28" xfId="0" applyFont="1" applyBorder="1" applyAlignment="1">
      <alignment horizontal="left" vertical="top"/>
    </xf>
    <xf numFmtId="0" fontId="2" fillId="0" borderId="0" xfId="0" applyFont="1" applyAlignment="1">
      <alignment horizontal="left" vertical="top"/>
    </xf>
    <xf numFmtId="0" fontId="2" fillId="0" borderId="29" xfId="0" applyFont="1" applyBorder="1" applyAlignment="1">
      <alignment horizontal="left" vertical="top"/>
    </xf>
    <xf numFmtId="0" fontId="2" fillId="0" borderId="30" xfId="0" applyFont="1" applyBorder="1" applyAlignment="1">
      <alignment horizontal="left" vertical="top"/>
    </xf>
    <xf numFmtId="0" fontId="2" fillId="0" borderId="31" xfId="0" applyFont="1" applyBorder="1" applyAlignment="1">
      <alignment horizontal="left" vertical="top"/>
    </xf>
    <xf numFmtId="0" fontId="2" fillId="0" borderId="32" xfId="0" applyFont="1" applyBorder="1" applyAlignment="1">
      <alignment horizontal="left" vertical="top"/>
    </xf>
    <xf numFmtId="0" fontId="13" fillId="6" borderId="23" xfId="0" applyFont="1" applyFill="1" applyBorder="1" applyAlignment="1">
      <alignment horizontal="left" vertical="center" shrinkToFit="1"/>
    </xf>
    <xf numFmtId="0" fontId="13" fillId="6" borderId="22" xfId="0" applyFont="1" applyFill="1" applyBorder="1" applyAlignment="1">
      <alignment horizontal="left" vertical="center" shrinkToFit="1"/>
    </xf>
    <xf numFmtId="0" fontId="2" fillId="0" borderId="22" xfId="0" applyFont="1" applyBorder="1" applyAlignment="1">
      <alignment horizontal="left" vertical="center" shrinkToFit="1"/>
    </xf>
    <xf numFmtId="0" fontId="2" fillId="0" borderId="24" xfId="0" applyFont="1" applyBorder="1" applyAlignment="1">
      <alignment horizontal="left" vertical="center"/>
    </xf>
    <xf numFmtId="181" fontId="2" fillId="0" borderId="107" xfId="0" applyNumberFormat="1" applyFont="1" applyBorder="1" applyAlignment="1">
      <alignment horizontal="center" vertical="center"/>
    </xf>
    <xf numFmtId="181" fontId="2" fillId="0" borderId="110" xfId="0" applyNumberFormat="1" applyFont="1" applyBorder="1" applyAlignment="1">
      <alignment horizontal="center" vertical="center"/>
    </xf>
    <xf numFmtId="0" fontId="2" fillId="6" borderId="6" xfId="0" applyFont="1" applyFill="1" applyBorder="1" applyAlignment="1">
      <alignment horizontal="left" vertical="center"/>
    </xf>
    <xf numFmtId="0" fontId="2" fillId="6" borderId="7" xfId="0" applyFont="1" applyFill="1" applyBorder="1" applyAlignment="1">
      <alignment horizontal="left" vertical="center"/>
    </xf>
    <xf numFmtId="0" fontId="2" fillId="6" borderId="8" xfId="0" applyFont="1" applyFill="1" applyBorder="1" applyAlignment="1">
      <alignment horizontal="left" vertical="center"/>
    </xf>
    <xf numFmtId="0" fontId="2" fillId="0" borderId="9"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7" fillId="0" borderId="0" xfId="0" applyFont="1" applyAlignment="1">
      <alignment horizontal="center" vertical="center"/>
    </xf>
    <xf numFmtId="0" fontId="6" fillId="2" borderId="137" xfId="0" applyFont="1" applyFill="1" applyBorder="1" applyAlignment="1">
      <alignment horizontal="center" vertical="center"/>
    </xf>
    <xf numFmtId="0" fontId="6" fillId="2" borderId="138" xfId="0" applyFont="1" applyFill="1" applyBorder="1" applyAlignment="1">
      <alignment horizontal="center" vertical="center"/>
    </xf>
    <xf numFmtId="0" fontId="6" fillId="2" borderId="140" xfId="0" applyFont="1" applyFill="1" applyBorder="1" applyAlignment="1">
      <alignment horizontal="center" vertical="center"/>
    </xf>
    <xf numFmtId="0" fontId="23" fillId="6" borderId="1" xfId="0" applyFont="1" applyFill="1" applyBorder="1" applyAlignment="1">
      <alignment horizontal="left" vertical="center" shrinkToFit="1"/>
    </xf>
    <xf numFmtId="0" fontId="23" fillId="6" borderId="2" xfId="0" applyFont="1" applyFill="1" applyBorder="1" applyAlignment="1">
      <alignment horizontal="left" vertical="center" shrinkToFit="1"/>
    </xf>
    <xf numFmtId="0" fontId="23" fillId="6" borderId="3" xfId="0" applyFont="1" applyFill="1" applyBorder="1" applyAlignment="1">
      <alignment horizontal="left" vertical="center" shrinkToFit="1"/>
    </xf>
    <xf numFmtId="0" fontId="8" fillId="0" borderId="4" xfId="0" applyFont="1" applyBorder="1" applyAlignment="1" applyProtection="1">
      <alignment horizontal="left" vertical="center"/>
      <protection locked="0"/>
    </xf>
    <xf numFmtId="0" fontId="8" fillId="0" borderId="2" xfId="0" applyFont="1" applyBorder="1" applyAlignment="1" applyProtection="1">
      <alignment horizontal="left" vertical="center"/>
      <protection locked="0"/>
    </xf>
    <xf numFmtId="0" fontId="8" fillId="0" borderId="3" xfId="0" applyFont="1" applyBorder="1" applyAlignment="1" applyProtection="1">
      <alignment horizontal="left" vertical="center"/>
      <protection locked="0"/>
    </xf>
    <xf numFmtId="0" fontId="8" fillId="6" borderId="4" xfId="0" applyFont="1" applyFill="1" applyBorder="1" applyAlignment="1">
      <alignment horizontal="left" vertical="center" shrinkToFit="1"/>
    </xf>
    <xf numFmtId="0" fontId="8" fillId="6" borderId="2" xfId="0" applyFont="1" applyFill="1" applyBorder="1" applyAlignment="1">
      <alignment horizontal="left" vertical="center" shrinkToFit="1"/>
    </xf>
    <xf numFmtId="0" fontId="8" fillId="6" borderId="3" xfId="0" applyFont="1" applyFill="1" applyBorder="1" applyAlignment="1">
      <alignment horizontal="left" vertical="center" shrinkToFit="1"/>
    </xf>
    <xf numFmtId="0" fontId="8" fillId="0" borderId="4"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14" fontId="8" fillId="0" borderId="7"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23" fillId="6" borderId="6" xfId="0" applyFont="1" applyFill="1" applyBorder="1" applyAlignment="1">
      <alignment horizontal="left" vertical="center" shrinkToFit="1"/>
    </xf>
    <xf numFmtId="0" fontId="23" fillId="6" borderId="7" xfId="0" applyFont="1" applyFill="1" applyBorder="1" applyAlignment="1">
      <alignment horizontal="left" vertical="center" shrinkToFit="1"/>
    </xf>
    <xf numFmtId="0" fontId="23" fillId="6" borderId="8" xfId="0" applyFont="1" applyFill="1" applyBorder="1" applyAlignment="1">
      <alignment horizontal="left" vertical="center" shrinkToFit="1"/>
    </xf>
    <xf numFmtId="0" fontId="8" fillId="0" borderId="9" xfId="0" applyFont="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6" borderId="9" xfId="0" applyFont="1" applyFill="1" applyBorder="1" applyAlignment="1">
      <alignment horizontal="left" vertical="center" shrinkToFit="1"/>
    </xf>
    <xf numFmtId="0" fontId="8" fillId="6" borderId="7" xfId="0" applyFont="1" applyFill="1" applyBorder="1" applyAlignment="1">
      <alignment horizontal="left" vertical="center" shrinkToFit="1"/>
    </xf>
    <xf numFmtId="0" fontId="8" fillId="6" borderId="8" xfId="0" applyFont="1" applyFill="1" applyBorder="1" applyAlignment="1">
      <alignment horizontal="left" vertical="center" shrinkToFit="1"/>
    </xf>
    <xf numFmtId="0" fontId="8" fillId="0" borderId="9"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14" fontId="8" fillId="0" borderId="9" xfId="0" applyNumberFormat="1" applyFont="1" applyBorder="1" applyAlignment="1">
      <alignment horizontal="center" vertical="center"/>
    </xf>
    <xf numFmtId="14" fontId="8" fillId="0" borderId="7" xfId="0" applyNumberFormat="1" applyFont="1" applyBorder="1" applyAlignment="1" applyProtection="1">
      <alignment horizontal="center" vertical="center"/>
      <protection locked="0"/>
    </xf>
    <xf numFmtId="0" fontId="13" fillId="6" borderId="43" xfId="0" applyFont="1" applyFill="1" applyBorder="1" applyAlignment="1">
      <alignment horizontal="left" vertical="center" wrapText="1"/>
    </xf>
    <xf numFmtId="0" fontId="13" fillId="6" borderId="35" xfId="0" applyFont="1" applyFill="1" applyBorder="1" applyAlignment="1">
      <alignment horizontal="left" vertical="center" wrapText="1"/>
    </xf>
    <xf numFmtId="0" fontId="13" fillId="6" borderId="37" xfId="0" applyFont="1" applyFill="1" applyBorder="1" applyAlignment="1">
      <alignment horizontal="left" vertical="center" wrapText="1"/>
    </xf>
    <xf numFmtId="0" fontId="13" fillId="6" borderId="30" xfId="0" applyFont="1" applyFill="1" applyBorder="1" applyAlignment="1">
      <alignment horizontal="left" vertical="center" wrapText="1"/>
    </xf>
    <xf numFmtId="0" fontId="13" fillId="6" borderId="31" xfId="0" applyFont="1" applyFill="1" applyBorder="1" applyAlignment="1">
      <alignment horizontal="left" vertical="center" wrapText="1"/>
    </xf>
    <xf numFmtId="0" fontId="13" fillId="6" borderId="48" xfId="0" applyFont="1" applyFill="1" applyBorder="1" applyAlignment="1">
      <alignment horizontal="left" vertical="center" wrapText="1"/>
    </xf>
    <xf numFmtId="0" fontId="25" fillId="6" borderId="11" xfId="0" applyFont="1" applyFill="1" applyBorder="1" applyAlignment="1">
      <alignment horizontal="left" vertical="center"/>
    </xf>
    <xf numFmtId="0" fontId="25" fillId="6" borderId="12" xfId="0" applyFont="1" applyFill="1" applyBorder="1" applyAlignment="1">
      <alignment horizontal="left" vertical="center"/>
    </xf>
    <xf numFmtId="0" fontId="25" fillId="6" borderId="13" xfId="0" applyFont="1" applyFill="1" applyBorder="1" applyAlignment="1">
      <alignment horizontal="left" vertical="center"/>
    </xf>
    <xf numFmtId="0" fontId="8" fillId="0" borderId="14" xfId="0" applyFont="1" applyBorder="1" applyAlignment="1" applyProtection="1">
      <alignment horizontal="left" vertical="center"/>
      <protection locked="0"/>
    </xf>
    <xf numFmtId="0" fontId="8" fillId="0" borderId="12"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2" fillId="0" borderId="9" xfId="0" applyFont="1" applyBorder="1" applyAlignment="1">
      <alignment horizontal="left" vertical="center" shrinkToFit="1"/>
    </xf>
    <xf numFmtId="0" fontId="2" fillId="0" borderId="7" xfId="0" applyFont="1" applyBorder="1" applyAlignment="1">
      <alignment horizontal="left" vertical="center" shrinkToFit="1"/>
    </xf>
    <xf numFmtId="0" fontId="2" fillId="0" borderId="8" xfId="0" applyFont="1" applyBorder="1" applyAlignment="1">
      <alignment horizontal="left" vertical="center" shrinkToFit="1"/>
    </xf>
    <xf numFmtId="0" fontId="2" fillId="6" borderId="43" xfId="0" applyFont="1" applyFill="1" applyBorder="1" applyAlignment="1">
      <alignment horizontal="left" vertical="center"/>
    </xf>
    <xf numFmtId="0" fontId="2" fillId="6" borderId="35" xfId="0" applyFont="1" applyFill="1" applyBorder="1" applyAlignment="1">
      <alignment horizontal="left" vertical="center"/>
    </xf>
    <xf numFmtId="0" fontId="2" fillId="6" borderId="37" xfId="0" applyFont="1" applyFill="1" applyBorder="1" applyAlignment="1">
      <alignment horizontal="left" vertical="center"/>
    </xf>
    <xf numFmtId="0" fontId="2" fillId="6" borderId="1" xfId="0" applyFont="1" applyFill="1" applyBorder="1" applyAlignment="1">
      <alignment horizontal="left" vertical="center"/>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0" borderId="2" xfId="0" applyFont="1" applyBorder="1" applyAlignment="1">
      <alignment horizontal="left" vertical="center"/>
    </xf>
    <xf numFmtId="0" fontId="2" fillId="6" borderId="6" xfId="0" applyFont="1" applyFill="1" applyBorder="1" applyAlignment="1">
      <alignment horizontal="left" vertical="center" shrinkToFit="1"/>
    </xf>
    <xf numFmtId="0" fontId="2" fillId="6" borderId="7" xfId="0" applyFont="1" applyFill="1" applyBorder="1" applyAlignment="1">
      <alignment horizontal="left" vertical="center" shrinkToFit="1"/>
    </xf>
    <xf numFmtId="0" fontId="2" fillId="6" borderId="8" xfId="0" applyFont="1" applyFill="1" applyBorder="1" applyAlignment="1">
      <alignment horizontal="left" vertical="center" shrinkToFit="1"/>
    </xf>
    <xf numFmtId="0" fontId="2" fillId="0" borderId="7" xfId="0" applyFont="1" applyBorder="1" applyAlignment="1">
      <alignment horizontal="center" vertical="center"/>
    </xf>
    <xf numFmtId="0" fontId="2" fillId="6" borderId="6" xfId="0" applyFont="1" applyFill="1" applyBorder="1" applyAlignment="1">
      <alignment horizontal="left" vertical="center" wrapText="1"/>
    </xf>
    <xf numFmtId="176" fontId="2" fillId="0" borderId="7" xfId="0" applyNumberFormat="1" applyFont="1" applyBorder="1" applyAlignment="1">
      <alignment horizontal="center" vertical="center"/>
    </xf>
    <xf numFmtId="0" fontId="24" fillId="6" borderId="9" xfId="0" applyFont="1" applyFill="1" applyBorder="1" applyAlignment="1">
      <alignment horizontal="left" vertical="center" wrapText="1"/>
    </xf>
    <xf numFmtId="0" fontId="24" fillId="6" borderId="7" xfId="0" applyFont="1" applyFill="1" applyBorder="1" applyAlignment="1">
      <alignment horizontal="left" vertical="center" wrapText="1"/>
    </xf>
    <xf numFmtId="0" fontId="24" fillId="6" borderId="8" xfId="0" applyFont="1" applyFill="1" applyBorder="1" applyAlignment="1">
      <alignment horizontal="left" vertical="center" wrapText="1"/>
    </xf>
    <xf numFmtId="14" fontId="8" fillId="0" borderId="38" xfId="0" applyNumberFormat="1" applyFont="1" applyBorder="1" applyAlignment="1">
      <alignment horizontal="center" vertical="center"/>
    </xf>
    <xf numFmtId="14" fontId="8" fillId="0" borderId="0" xfId="0" applyNumberFormat="1" applyFont="1" applyAlignment="1">
      <alignment horizontal="center" vertical="center"/>
    </xf>
    <xf numFmtId="0" fontId="2" fillId="6" borderId="43" xfId="0" applyFont="1" applyFill="1" applyBorder="1" applyAlignment="1">
      <alignment horizontal="center" vertical="center"/>
    </xf>
    <xf numFmtId="0" fontId="2" fillId="6" borderId="35" xfId="0" applyFont="1" applyFill="1" applyBorder="1" applyAlignment="1">
      <alignment horizontal="center" vertical="center"/>
    </xf>
    <xf numFmtId="0" fontId="2" fillId="6" borderId="37"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0" xfId="0" applyFont="1" applyFill="1" applyAlignment="1">
      <alignment horizontal="center" vertical="center"/>
    </xf>
    <xf numFmtId="0" fontId="2" fillId="6" borderId="45"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177" fontId="2" fillId="0" borderId="7" xfId="0" applyNumberFormat="1" applyFont="1" applyBorder="1" applyAlignment="1">
      <alignment horizontal="center" vertical="center" shrinkToFit="1"/>
    </xf>
    <xf numFmtId="0" fontId="13" fillId="0" borderId="36" xfId="0" applyFont="1" applyBorder="1" applyAlignment="1">
      <alignment horizontal="left" vertical="top" wrapText="1" shrinkToFit="1"/>
    </xf>
    <xf numFmtId="0" fontId="13" fillId="0" borderId="35" xfId="0" applyFont="1" applyBorder="1" applyAlignment="1">
      <alignment horizontal="left" vertical="top" wrapText="1" shrinkToFit="1"/>
    </xf>
    <xf numFmtId="0" fontId="13" fillId="0" borderId="37" xfId="0" applyFont="1" applyBorder="1" applyAlignment="1">
      <alignment horizontal="left" vertical="top" wrapText="1" shrinkToFit="1"/>
    </xf>
    <xf numFmtId="0" fontId="3" fillId="0" borderId="2" xfId="0" applyFont="1" applyBorder="1" applyAlignment="1">
      <alignment horizontal="left" vertical="center"/>
    </xf>
    <xf numFmtId="0" fontId="3" fillId="0" borderId="0" xfId="0" applyFont="1" applyAlignment="1">
      <alignment horizontal="left" vertical="center"/>
    </xf>
    <xf numFmtId="0" fontId="2" fillId="6" borderId="11" xfId="0" applyFont="1" applyFill="1" applyBorder="1" applyAlignment="1">
      <alignment horizontal="left" vertical="center"/>
    </xf>
    <xf numFmtId="0" fontId="2" fillId="6" borderId="12" xfId="0" applyFont="1" applyFill="1" applyBorder="1" applyAlignment="1">
      <alignment horizontal="left" vertical="center"/>
    </xf>
    <xf numFmtId="0" fontId="2" fillId="6" borderId="13" xfId="0" applyFont="1" applyFill="1" applyBorder="1" applyAlignment="1">
      <alignment horizontal="left" vertical="center"/>
    </xf>
    <xf numFmtId="0" fontId="2" fillId="0" borderId="14" xfId="0" applyFont="1" applyBorder="1" applyAlignment="1">
      <alignment horizontal="left" vertical="center" shrinkToFit="1"/>
    </xf>
    <xf numFmtId="0" fontId="2" fillId="0" borderId="12" xfId="0" applyFont="1" applyBorder="1" applyAlignment="1">
      <alignment horizontal="left" vertical="center" shrinkToFit="1"/>
    </xf>
    <xf numFmtId="0" fontId="2" fillId="0" borderId="13" xfId="0" applyFont="1" applyBorder="1" applyAlignment="1">
      <alignment horizontal="left" vertical="center" shrinkToFit="1"/>
    </xf>
    <xf numFmtId="0" fontId="2" fillId="0" borderId="35" xfId="0" applyFont="1" applyBorder="1" applyAlignment="1">
      <alignment horizontal="left" vertical="center" shrinkToFit="1"/>
    </xf>
    <xf numFmtId="0" fontId="2" fillId="0" borderId="58" xfId="0" applyFont="1" applyBorder="1" applyAlignment="1">
      <alignment horizontal="left" vertical="center"/>
    </xf>
    <xf numFmtId="0" fontId="2" fillId="0" borderId="39" xfId="0" applyFont="1" applyBorder="1" applyAlignment="1">
      <alignment horizontal="left" vertical="center"/>
    </xf>
    <xf numFmtId="0" fontId="2" fillId="0" borderId="40" xfId="0" applyFont="1" applyBorder="1" applyAlignment="1">
      <alignment horizontal="left" vertical="center"/>
    </xf>
    <xf numFmtId="0" fontId="8" fillId="0" borderId="58" xfId="0" applyFont="1" applyBorder="1" applyAlignment="1">
      <alignment horizontal="right" vertical="center"/>
    </xf>
    <xf numFmtId="0" fontId="8" fillId="0" borderId="39" xfId="0" applyFont="1" applyBorder="1" applyAlignment="1">
      <alignment horizontal="right" vertical="center"/>
    </xf>
    <xf numFmtId="176" fontId="2" fillId="0" borderId="39" xfId="0" applyNumberFormat="1" applyFont="1" applyBorder="1" applyAlignment="1">
      <alignment horizontal="right" vertical="center"/>
    </xf>
    <xf numFmtId="179" fontId="8" fillId="3" borderId="9" xfId="0" applyNumberFormat="1" applyFont="1" applyFill="1" applyBorder="1" applyAlignment="1">
      <alignment horizontal="right" vertical="center"/>
    </xf>
    <xf numFmtId="0" fontId="8" fillId="3" borderId="7" xfId="0" applyFont="1" applyFill="1" applyBorder="1" applyAlignment="1">
      <alignment horizontal="right" vertical="center"/>
    </xf>
    <xf numFmtId="176" fontId="2" fillId="3" borderId="7" xfId="0" applyNumberFormat="1" applyFont="1" applyFill="1" applyBorder="1" applyAlignment="1">
      <alignment horizontal="right" vertical="center"/>
    </xf>
    <xf numFmtId="179" fontId="8" fillId="3" borderId="9" xfId="0" applyNumberFormat="1" applyFont="1" applyFill="1" applyBorder="1" applyAlignment="1">
      <alignment horizontal="center" vertical="center"/>
    </xf>
    <xf numFmtId="179" fontId="8" fillId="3" borderId="7" xfId="0" applyNumberFormat="1" applyFont="1" applyFill="1" applyBorder="1" applyAlignment="1">
      <alignment horizontal="center" vertical="center"/>
    </xf>
    <xf numFmtId="38" fontId="2" fillId="3" borderId="7" xfId="1" applyFont="1" applyFill="1" applyBorder="1" applyAlignment="1">
      <alignment horizontal="right" vertical="center"/>
    </xf>
    <xf numFmtId="180" fontId="11" fillId="3" borderId="9" xfId="0" applyNumberFormat="1" applyFont="1" applyFill="1" applyBorder="1" applyAlignment="1">
      <alignment horizontal="center" vertical="center"/>
    </xf>
    <xf numFmtId="180" fontId="11" fillId="3" borderId="7" xfId="0" applyNumberFormat="1" applyFont="1" applyFill="1" applyBorder="1" applyAlignment="1">
      <alignment horizontal="center" vertical="center"/>
    </xf>
    <xf numFmtId="180" fontId="11" fillId="3" borderId="10" xfId="0" applyNumberFormat="1" applyFont="1" applyFill="1" applyBorder="1" applyAlignment="1">
      <alignment horizontal="center" vertical="center"/>
    </xf>
    <xf numFmtId="0" fontId="8" fillId="0" borderId="9" xfId="0" applyFont="1" applyBorder="1" applyAlignment="1">
      <alignment horizontal="center" vertical="center"/>
    </xf>
    <xf numFmtId="0" fontId="8" fillId="0" borderId="7" xfId="0" applyFont="1" applyBorder="1" applyAlignment="1">
      <alignment horizontal="center" vertical="center"/>
    </xf>
    <xf numFmtId="176" fontId="2" fillId="0" borderId="7" xfId="0" applyNumberFormat="1" applyFont="1" applyBorder="1" applyAlignment="1">
      <alignment horizontal="right" vertical="center"/>
    </xf>
    <xf numFmtId="179" fontId="8" fillId="0" borderId="9" xfId="0" applyNumberFormat="1" applyFont="1" applyBorder="1" applyAlignment="1">
      <alignment horizontal="right" vertical="center"/>
    </xf>
    <xf numFmtId="179" fontId="8" fillId="0" borderId="7" xfId="0" applyNumberFormat="1" applyFont="1" applyBorder="1" applyAlignment="1">
      <alignment horizontal="right" vertical="center"/>
    </xf>
    <xf numFmtId="0" fontId="8" fillId="4" borderId="9" xfId="0" applyFont="1" applyFill="1" applyBorder="1" applyAlignment="1">
      <alignment horizontal="center" vertical="center"/>
    </xf>
    <xf numFmtId="0" fontId="8" fillId="4" borderId="7" xfId="0" applyFont="1" applyFill="1" applyBorder="1" applyAlignment="1">
      <alignment horizontal="center" vertical="center"/>
    </xf>
    <xf numFmtId="176" fontId="2" fillId="4" borderId="7" xfId="0" applyNumberFormat="1" applyFont="1" applyFill="1" applyBorder="1" applyAlignment="1">
      <alignment horizontal="right" vertical="center"/>
    </xf>
    <xf numFmtId="0" fontId="2" fillId="0" borderId="36" xfId="0" applyFont="1" applyBorder="1" applyAlignment="1">
      <alignment horizontal="left" vertical="center"/>
    </xf>
    <xf numFmtId="0" fontId="2" fillId="0" borderId="35" xfId="0" applyFont="1" applyBorder="1" applyAlignment="1">
      <alignment horizontal="left" vertical="center"/>
    </xf>
    <xf numFmtId="0" fontId="2" fillId="0" borderId="37" xfId="0" applyFont="1" applyBorder="1" applyAlignment="1">
      <alignment horizontal="left" vertical="center"/>
    </xf>
    <xf numFmtId="0" fontId="2" fillId="6" borderId="9" xfId="0" applyFont="1" applyFill="1" applyBorder="1" applyAlignment="1">
      <alignment vertical="center"/>
    </xf>
    <xf numFmtId="0" fontId="2" fillId="6" borderId="7" xfId="0" applyFont="1" applyFill="1" applyBorder="1" applyAlignment="1">
      <alignment vertical="center"/>
    </xf>
    <xf numFmtId="0" fontId="2" fillId="6" borderId="8" xfId="0" applyFont="1" applyFill="1" applyBorder="1" applyAlignment="1">
      <alignment vertical="center"/>
    </xf>
    <xf numFmtId="0" fontId="2" fillId="6" borderId="9" xfId="0" applyFont="1" applyFill="1" applyBorder="1" applyAlignment="1">
      <alignment vertical="center" wrapText="1"/>
    </xf>
    <xf numFmtId="0" fontId="2" fillId="0" borderId="9"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xf>
    <xf numFmtId="0" fontId="2" fillId="0" borderId="10" xfId="0" applyFont="1" applyBorder="1" applyAlignment="1">
      <alignment horizontal="left" vertical="top"/>
    </xf>
    <xf numFmtId="0" fontId="2" fillId="6" borderId="9" xfId="0" applyFont="1" applyFill="1" applyBorder="1" applyAlignment="1">
      <alignment horizontal="left" vertical="center" wrapText="1"/>
    </xf>
    <xf numFmtId="0" fontId="2" fillId="6" borderId="9" xfId="0" applyFont="1" applyFill="1" applyBorder="1" applyAlignment="1">
      <alignment horizontal="left" vertical="center" wrapText="1" shrinkToFit="1"/>
    </xf>
    <xf numFmtId="0" fontId="2" fillId="0" borderId="9" xfId="0" applyFont="1" applyBorder="1" applyAlignment="1">
      <alignment horizontal="left" vertical="top"/>
    </xf>
    <xf numFmtId="178" fontId="2" fillId="0" borderId="7" xfId="0" applyNumberFormat="1" applyFont="1" applyBorder="1" applyAlignment="1">
      <alignment horizontal="center" vertical="center"/>
    </xf>
    <xf numFmtId="0" fontId="2" fillId="3" borderId="7" xfId="0" applyFont="1" applyFill="1" applyBorder="1" applyAlignment="1">
      <alignment horizontal="left" vertical="center"/>
    </xf>
    <xf numFmtId="0" fontId="2" fillId="6" borderId="9" xfId="0" applyFont="1" applyFill="1" applyBorder="1" applyAlignment="1">
      <alignment horizontal="center" vertical="center" wrapText="1"/>
    </xf>
    <xf numFmtId="0" fontId="2" fillId="6" borderId="7" xfId="0" applyFont="1" applyFill="1" applyBorder="1" applyAlignment="1">
      <alignment horizontal="center" vertical="center"/>
    </xf>
    <xf numFmtId="0" fontId="2" fillId="6" borderId="10" xfId="0" applyFont="1" applyFill="1" applyBorder="1" applyAlignment="1">
      <alignment horizontal="center" vertical="center"/>
    </xf>
    <xf numFmtId="178" fontId="2" fillId="6" borderId="9" xfId="0" applyNumberFormat="1" applyFont="1" applyFill="1" applyBorder="1" applyAlignment="1">
      <alignment horizontal="center" vertical="center"/>
    </xf>
    <xf numFmtId="178" fontId="2" fillId="6" borderId="7" xfId="0" applyNumberFormat="1" applyFont="1" applyFill="1" applyBorder="1" applyAlignment="1">
      <alignment horizontal="center" vertical="center"/>
    </xf>
    <xf numFmtId="178" fontId="2" fillId="6" borderId="8" xfId="0" applyNumberFormat="1" applyFont="1" applyFill="1" applyBorder="1" applyAlignment="1">
      <alignment horizontal="center" vertical="center"/>
    </xf>
    <xf numFmtId="0" fontId="2" fillId="0" borderId="46" xfId="0" applyFont="1" applyBorder="1" applyAlignment="1">
      <alignment horizontal="left" vertical="top" wrapText="1"/>
    </xf>
    <xf numFmtId="0" fontId="2" fillId="0" borderId="47" xfId="0" applyFont="1" applyBorder="1" applyAlignment="1">
      <alignment horizontal="left" vertical="top" wrapText="1"/>
    </xf>
    <xf numFmtId="0" fontId="2" fillId="0" borderId="56"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2" fillId="0" borderId="32" xfId="0" applyFont="1" applyBorder="1" applyAlignment="1">
      <alignment horizontal="left" vertical="top" wrapText="1"/>
    </xf>
    <xf numFmtId="0" fontId="6" fillId="2" borderId="50" xfId="0" applyFont="1" applyFill="1" applyBorder="1" applyAlignment="1">
      <alignment horizontal="center" vertical="center"/>
    </xf>
    <xf numFmtId="0" fontId="6" fillId="2" borderId="51" xfId="0" applyFont="1" applyFill="1" applyBorder="1" applyAlignment="1">
      <alignment horizontal="center" vertical="center"/>
    </xf>
    <xf numFmtId="0" fontId="6" fillId="2" borderId="52" xfId="0" applyFont="1" applyFill="1" applyBorder="1" applyAlignment="1">
      <alignment horizontal="center" vertical="center"/>
    </xf>
    <xf numFmtId="0" fontId="2" fillId="6" borderId="43"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2" fillId="6" borderId="30" xfId="0" applyFont="1" applyFill="1" applyBorder="1" applyAlignment="1">
      <alignment horizontal="center" vertical="center"/>
    </xf>
    <xf numFmtId="0" fontId="2" fillId="6" borderId="31" xfId="0" applyFont="1" applyFill="1" applyBorder="1" applyAlignment="1">
      <alignment horizontal="center" vertical="center"/>
    </xf>
    <xf numFmtId="0" fontId="2" fillId="6" borderId="48" xfId="0" applyFont="1" applyFill="1" applyBorder="1" applyAlignment="1">
      <alignment horizontal="center" vertical="center"/>
    </xf>
    <xf numFmtId="0" fontId="2" fillId="6" borderId="35" xfId="0" applyFont="1" applyFill="1" applyBorder="1" applyAlignment="1">
      <alignment horizontal="left" vertical="center" wrapText="1"/>
    </xf>
    <xf numFmtId="0" fontId="2" fillId="6" borderId="0" xfId="0" applyFont="1" applyFill="1" applyAlignment="1">
      <alignment horizontal="left" vertical="center"/>
    </xf>
    <xf numFmtId="0" fontId="2" fillId="6" borderId="45" xfId="0" applyFont="1" applyFill="1" applyBorder="1" applyAlignment="1">
      <alignment horizontal="left" vertical="center"/>
    </xf>
    <xf numFmtId="0" fontId="2" fillId="6" borderId="36" xfId="0" applyFont="1" applyFill="1" applyBorder="1" applyAlignment="1">
      <alignment horizontal="left" vertical="center" wrapText="1"/>
    </xf>
    <xf numFmtId="0" fontId="3" fillId="6" borderId="36" xfId="0" applyFont="1" applyFill="1" applyBorder="1" applyAlignment="1">
      <alignment vertical="center" wrapText="1"/>
    </xf>
    <xf numFmtId="0" fontId="3" fillId="6" borderId="35" xfId="0" applyFont="1" applyFill="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3" fillId="6" borderId="0" xfId="0" applyFont="1" applyFill="1" applyAlignment="1">
      <alignment vertical="center"/>
    </xf>
    <xf numFmtId="0" fontId="3" fillId="6" borderId="45" xfId="0" applyFont="1" applyFill="1" applyBorder="1" applyAlignment="1">
      <alignment vertical="center"/>
    </xf>
    <xf numFmtId="0" fontId="3" fillId="6" borderId="9" xfId="0" applyFont="1" applyFill="1" applyBorder="1" applyAlignment="1">
      <alignment horizontal="left" vertical="center"/>
    </xf>
    <xf numFmtId="0" fontId="3" fillId="6" borderId="7" xfId="0" applyFont="1" applyFill="1" applyBorder="1" applyAlignment="1">
      <alignment horizontal="left" vertical="center"/>
    </xf>
    <xf numFmtId="0" fontId="3" fillId="6" borderId="8" xfId="0" applyFont="1" applyFill="1" applyBorder="1" applyAlignment="1">
      <alignment horizontal="left" vertical="center"/>
    </xf>
    <xf numFmtId="0" fontId="2" fillId="0" borderId="9"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xf>
    <xf numFmtId="0" fontId="2" fillId="0" borderId="7" xfId="0" applyFont="1" applyBorder="1" applyAlignment="1">
      <alignment vertical="top"/>
    </xf>
    <xf numFmtId="0" fontId="2" fillId="0" borderId="10" xfId="0" applyFont="1" applyBorder="1" applyAlignment="1">
      <alignment vertical="top"/>
    </xf>
    <xf numFmtId="0" fontId="3" fillId="6" borderId="36" xfId="0" applyFont="1" applyFill="1" applyBorder="1" applyAlignment="1">
      <alignment horizontal="left" vertical="center"/>
    </xf>
    <xf numFmtId="0" fontId="3" fillId="6" borderId="35" xfId="0" applyFont="1" applyFill="1" applyBorder="1" applyAlignment="1">
      <alignment horizontal="left" vertical="center"/>
    </xf>
    <xf numFmtId="0" fontId="3" fillId="6" borderId="37" xfId="0" applyFont="1" applyFill="1" applyBorder="1" applyAlignment="1">
      <alignment horizontal="left" vertical="center"/>
    </xf>
    <xf numFmtId="0" fontId="2" fillId="0" borderId="36" xfId="0" applyFont="1" applyBorder="1" applyAlignment="1">
      <alignment vertical="top" wrapText="1"/>
    </xf>
    <xf numFmtId="0" fontId="2" fillId="0" borderId="35" xfId="0" applyFont="1" applyBorder="1" applyAlignment="1">
      <alignment vertical="top" wrapText="1"/>
    </xf>
    <xf numFmtId="0" fontId="2" fillId="0" borderId="37" xfId="0" applyFont="1" applyBorder="1" applyAlignment="1">
      <alignment vertical="top" wrapText="1"/>
    </xf>
    <xf numFmtId="0" fontId="2" fillId="0" borderId="36" xfId="0" applyFont="1" applyBorder="1" applyAlignment="1">
      <alignment vertical="top"/>
    </xf>
    <xf numFmtId="0" fontId="2" fillId="0" borderId="35" xfId="0" applyFont="1" applyBorder="1" applyAlignment="1">
      <alignment vertical="top"/>
    </xf>
    <xf numFmtId="0" fontId="2" fillId="0" borderId="44" xfId="0" applyFont="1" applyBorder="1" applyAlignment="1">
      <alignment vertical="top"/>
    </xf>
    <xf numFmtId="0" fontId="3" fillId="0" borderId="112" xfId="0" applyFont="1" applyBorder="1" applyAlignment="1">
      <alignment vertical="top"/>
    </xf>
    <xf numFmtId="0" fontId="3" fillId="0" borderId="113" xfId="0" applyFont="1" applyBorder="1" applyAlignment="1">
      <alignment vertical="top"/>
    </xf>
    <xf numFmtId="0" fontId="3" fillId="0" borderId="114" xfId="0" applyFont="1" applyBorder="1" applyAlignment="1">
      <alignment vertical="top"/>
    </xf>
    <xf numFmtId="0" fontId="2" fillId="6" borderId="46" xfId="0" applyFont="1" applyFill="1" applyBorder="1" applyAlignment="1">
      <alignment horizontal="center" vertical="center" wrapText="1"/>
    </xf>
    <xf numFmtId="0" fontId="2" fillId="6" borderId="47" xfId="0" applyFont="1" applyFill="1" applyBorder="1" applyAlignment="1">
      <alignment horizontal="center" vertical="center"/>
    </xf>
    <xf numFmtId="0" fontId="2" fillId="6" borderId="55" xfId="0" applyFont="1" applyFill="1" applyBorder="1" applyAlignment="1">
      <alignment horizontal="center" vertical="center"/>
    </xf>
    <xf numFmtId="0" fontId="2" fillId="3" borderId="9" xfId="0" applyFont="1" applyFill="1" applyBorder="1" applyAlignment="1">
      <alignment horizontal="left" vertical="center"/>
    </xf>
    <xf numFmtId="0" fontId="2" fillId="3" borderId="8" xfId="0" applyFont="1" applyFill="1" applyBorder="1" applyAlignment="1">
      <alignment horizontal="left" vertical="center"/>
    </xf>
    <xf numFmtId="0" fontId="2" fillId="6" borderId="7" xfId="0" applyFont="1" applyFill="1" applyBorder="1" applyAlignment="1">
      <alignment horizontal="left" vertical="center" wrapText="1" shrinkToFit="1"/>
    </xf>
    <xf numFmtId="0" fontId="2" fillId="6" borderId="37"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0" fillId="6" borderId="9"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2" fillId="0" borderId="44"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6" borderId="25" xfId="0" applyFont="1" applyFill="1" applyBorder="1" applyAlignment="1">
      <alignment horizontal="center"/>
    </xf>
    <xf numFmtId="0" fontId="2" fillId="6" borderId="20" xfId="0" applyFont="1" applyFill="1" applyBorder="1" applyAlignment="1">
      <alignment horizontal="center"/>
    </xf>
    <xf numFmtId="0" fontId="2" fillId="6" borderId="9" xfId="0" applyFont="1" applyFill="1" applyBorder="1" applyAlignment="1">
      <alignment horizontal="center"/>
    </xf>
    <xf numFmtId="0" fontId="2" fillId="6" borderId="127" xfId="0" applyFont="1" applyFill="1" applyBorder="1" applyAlignment="1">
      <alignment horizontal="center"/>
    </xf>
    <xf numFmtId="0" fontId="2" fillId="6" borderId="26" xfId="0" applyFont="1" applyFill="1" applyBorder="1" applyAlignment="1">
      <alignment horizontal="center"/>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29" xfId="0" applyFont="1" applyBorder="1" applyAlignment="1">
      <alignment horizontal="left" vertical="top" wrapText="1"/>
    </xf>
    <xf numFmtId="0" fontId="2" fillId="0" borderId="15" xfId="0" applyFont="1" applyBorder="1" applyAlignment="1">
      <alignment horizontal="left" vertical="top" wrapText="1"/>
    </xf>
    <xf numFmtId="0" fontId="16" fillId="6" borderId="16" xfId="0" applyFont="1" applyFill="1" applyBorder="1" applyAlignment="1">
      <alignment horizontal="center"/>
    </xf>
    <xf numFmtId="0" fontId="16" fillId="6" borderId="17" xfId="0" applyFont="1" applyFill="1" applyBorder="1" applyAlignment="1">
      <alignment horizontal="center"/>
    </xf>
    <xf numFmtId="0" fontId="16" fillId="6" borderId="18" xfId="0" applyFont="1" applyFill="1" applyBorder="1" applyAlignment="1">
      <alignment horizontal="center"/>
    </xf>
    <xf numFmtId="0" fontId="3" fillId="6" borderId="139" xfId="0" applyFont="1" applyFill="1" applyBorder="1" applyAlignment="1">
      <alignment horizontal="left" vertical="top"/>
    </xf>
    <xf numFmtId="0" fontId="3" fillId="6" borderId="130" xfId="0" applyFont="1" applyFill="1" applyBorder="1" applyAlignment="1">
      <alignment horizontal="left" vertical="top"/>
    </xf>
    <xf numFmtId="0" fontId="3" fillId="6" borderId="61" xfId="0" applyFont="1" applyFill="1" applyBorder="1" applyAlignment="1">
      <alignment horizontal="left" vertical="top" wrapText="1"/>
    </xf>
    <xf numFmtId="0" fontId="3" fillId="6" borderId="62" xfId="0" applyFont="1" applyFill="1" applyBorder="1" applyAlignment="1">
      <alignment horizontal="left" vertical="top" wrapText="1"/>
    </xf>
    <xf numFmtId="0" fontId="20" fillId="6" borderId="63" xfId="0" applyFont="1" applyFill="1" applyBorder="1" applyAlignment="1">
      <alignment horizontal="left" vertical="top" wrapText="1"/>
    </xf>
    <xf numFmtId="0" fontId="20" fillId="6" borderId="64" xfId="0" applyFont="1" applyFill="1" applyBorder="1" applyAlignment="1">
      <alignment horizontal="left" vertical="top" wrapText="1"/>
    </xf>
    <xf numFmtId="0" fontId="2" fillId="6" borderId="6" xfId="0" applyFont="1" applyFill="1" applyBorder="1" applyAlignment="1">
      <alignment horizontal="center"/>
    </xf>
    <xf numFmtId="0" fontId="2" fillId="6" borderId="7" xfId="0" applyFont="1" applyFill="1" applyBorder="1" applyAlignment="1">
      <alignment horizontal="center"/>
    </xf>
    <xf numFmtId="0" fontId="2" fillId="6" borderId="10" xfId="0" applyFont="1" applyFill="1" applyBorder="1" applyAlignment="1">
      <alignment horizontal="center"/>
    </xf>
    <xf numFmtId="0" fontId="8" fillId="6" borderId="68" xfId="0" applyFont="1" applyFill="1" applyBorder="1" applyAlignment="1">
      <alignment horizontal="center" vertical="center"/>
    </xf>
    <xf numFmtId="0" fontId="8" fillId="6" borderId="70" xfId="0" applyFont="1" applyFill="1" applyBorder="1" applyAlignment="1">
      <alignment horizontal="center" vertical="center"/>
    </xf>
    <xf numFmtId="0" fontId="8" fillId="6" borderId="69" xfId="0" applyFont="1" applyFill="1" applyBorder="1" applyAlignment="1">
      <alignment horizontal="center" vertical="center"/>
    </xf>
    <xf numFmtId="0" fontId="2" fillId="0" borderId="106" xfId="0" applyFont="1" applyBorder="1" applyAlignment="1">
      <alignment horizontal="left"/>
    </xf>
    <xf numFmtId="0" fontId="2" fillId="0" borderId="130" xfId="0" applyFont="1" applyBorder="1" applyAlignment="1">
      <alignment horizontal="left"/>
    </xf>
    <xf numFmtId="0" fontId="2" fillId="0" borderId="106" xfId="0" applyFont="1" applyBorder="1" applyAlignment="1">
      <alignment horizontal="left" vertical="top"/>
    </xf>
    <xf numFmtId="0" fontId="2" fillId="0" borderId="107" xfId="0" applyFont="1" applyBorder="1" applyAlignment="1">
      <alignment horizontal="left" vertical="top"/>
    </xf>
    <xf numFmtId="0" fontId="2" fillId="0" borderId="130" xfId="0" applyFont="1" applyBorder="1" applyAlignment="1">
      <alignment horizontal="left" vertical="top"/>
    </xf>
    <xf numFmtId="0" fontId="2" fillId="0" borderId="72" xfId="0" applyFont="1" applyBorder="1" applyAlignment="1">
      <alignment horizontal="left"/>
    </xf>
    <xf numFmtId="0" fontId="2" fillId="0" borderId="62" xfId="0" applyFont="1" applyBorder="1" applyAlignment="1">
      <alignment horizontal="left"/>
    </xf>
    <xf numFmtId="0" fontId="2" fillId="0" borderId="72" xfId="0" applyFont="1" applyBorder="1" applyAlignment="1">
      <alignment horizontal="left" vertical="top"/>
    </xf>
    <xf numFmtId="0" fontId="2" fillId="0" borderId="116" xfId="0" applyFont="1" applyBorder="1" applyAlignment="1">
      <alignment horizontal="left" vertical="top"/>
    </xf>
    <xf numFmtId="0" fontId="2" fillId="0" borderId="62" xfId="0" applyFont="1" applyBorder="1" applyAlignment="1">
      <alignment horizontal="left" vertical="top"/>
    </xf>
    <xf numFmtId="0" fontId="2" fillId="0" borderId="131" xfId="0" applyFont="1" applyBorder="1" applyAlignment="1">
      <alignment horizontal="left"/>
    </xf>
    <xf numFmtId="0" fontId="2" fillId="0" borderId="132" xfId="0" applyFont="1" applyBorder="1" applyAlignment="1">
      <alignment horizontal="left"/>
    </xf>
    <xf numFmtId="0" fontId="2" fillId="0" borderId="131" xfId="0" applyFont="1" applyBorder="1" applyAlignment="1">
      <alignment horizontal="left" vertical="top"/>
    </xf>
    <xf numFmtId="0" fontId="2" fillId="0" borderId="133" xfId="0" applyFont="1" applyBorder="1" applyAlignment="1">
      <alignment horizontal="left" vertical="top"/>
    </xf>
    <xf numFmtId="0" fontId="2" fillId="0" borderId="132" xfId="0" applyFont="1" applyBorder="1" applyAlignment="1">
      <alignment horizontal="left" vertical="top"/>
    </xf>
    <xf numFmtId="0" fontId="8" fillId="6" borderId="9" xfId="0" applyFont="1" applyFill="1" applyBorder="1" applyAlignment="1">
      <alignment horizontal="center"/>
    </xf>
    <xf numFmtId="0" fontId="8" fillId="6" borderId="7" xfId="0" applyFont="1" applyFill="1" applyBorder="1" applyAlignment="1">
      <alignment horizontal="center"/>
    </xf>
    <xf numFmtId="0" fontId="8" fillId="6" borderId="10" xfId="0" applyFont="1" applyFill="1" applyBorder="1" applyAlignment="1">
      <alignment horizontal="center"/>
    </xf>
    <xf numFmtId="0" fontId="8" fillId="6" borderId="128" xfId="0" applyFont="1" applyFill="1" applyBorder="1" applyAlignment="1">
      <alignment horizontal="center"/>
    </xf>
    <xf numFmtId="0" fontId="2" fillId="0" borderId="128"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2" fillId="6" borderId="68" xfId="0" applyFont="1" applyFill="1" applyBorder="1" applyAlignment="1">
      <alignment horizontal="center" vertical="center"/>
    </xf>
    <xf numFmtId="0" fontId="2" fillId="6" borderId="70" xfId="0" applyFont="1" applyFill="1" applyBorder="1" applyAlignment="1">
      <alignment horizontal="center" vertical="center"/>
    </xf>
    <xf numFmtId="0" fontId="2" fillId="6" borderId="69" xfId="0" applyFont="1" applyFill="1" applyBorder="1" applyAlignment="1">
      <alignment horizontal="center" vertical="center"/>
    </xf>
    <xf numFmtId="0" fontId="2" fillId="6" borderId="128" xfId="0" applyFont="1" applyFill="1" applyBorder="1" applyAlignment="1">
      <alignment horizontal="center"/>
    </xf>
    <xf numFmtId="0" fontId="2" fillId="0" borderId="6" xfId="0" applyFont="1" applyBorder="1" applyAlignment="1">
      <alignment horizontal="left" vertical="top" wrapText="1"/>
    </xf>
    <xf numFmtId="0" fontId="2" fillId="0" borderId="135" xfId="0" applyFont="1" applyBorder="1" applyAlignment="1">
      <alignment horizontal="left" vertical="top" wrapText="1"/>
    </xf>
    <xf numFmtId="0" fontId="2" fillId="0" borderId="128" xfId="0" applyFont="1" applyBorder="1" applyAlignment="1">
      <alignment horizontal="left" vertical="top" wrapText="1"/>
    </xf>
    <xf numFmtId="0" fontId="2" fillId="0" borderId="10" xfId="0" applyFont="1" applyBorder="1" applyAlignment="1">
      <alignment horizontal="left" vertical="top" wrapText="1"/>
    </xf>
    <xf numFmtId="0" fontId="2" fillId="0" borderId="136" xfId="0" applyFont="1" applyBorder="1" applyAlignment="1">
      <alignment horizontal="left" vertical="top" wrapText="1"/>
    </xf>
    <xf numFmtId="0" fontId="15" fillId="6" borderId="16" xfId="0" applyFont="1" applyFill="1" applyBorder="1" applyAlignment="1">
      <alignment horizontal="center"/>
    </xf>
    <xf numFmtId="0" fontId="15" fillId="6" borderId="17" xfId="0" applyFont="1" applyFill="1" applyBorder="1" applyAlignment="1">
      <alignment horizontal="center"/>
    </xf>
    <xf numFmtId="0" fontId="15" fillId="6" borderId="18" xfId="0" applyFont="1" applyFill="1" applyBorder="1" applyAlignment="1">
      <alignment horizontal="center"/>
    </xf>
    <xf numFmtId="0" fontId="2" fillId="0" borderId="71" xfId="0" applyFont="1" applyBorder="1" applyAlignment="1">
      <alignment horizontal="center"/>
    </xf>
    <xf numFmtId="0" fontId="2" fillId="0" borderId="59" xfId="0" applyFont="1" applyBorder="1" applyAlignment="1">
      <alignment horizontal="center"/>
    </xf>
    <xf numFmtId="0" fontId="2" fillId="0" borderId="23" xfId="0" applyFont="1" applyBorder="1" applyAlignment="1">
      <alignment horizontal="center"/>
    </xf>
    <xf numFmtId="0" fontId="2" fillId="0" borderId="22" xfId="0" applyFont="1" applyBorder="1" applyAlignment="1">
      <alignment horizontal="center"/>
    </xf>
    <xf numFmtId="0" fontId="13" fillId="6" borderId="119" xfId="0" applyFont="1" applyFill="1" applyBorder="1" applyAlignment="1">
      <alignment horizontal="center"/>
    </xf>
    <xf numFmtId="0" fontId="13" fillId="6" borderId="27" xfId="0" applyFont="1" applyFill="1" applyBorder="1" applyAlignment="1">
      <alignment horizontal="center"/>
    </xf>
    <xf numFmtId="0" fontId="13" fillId="6" borderId="46" xfId="0" applyFont="1" applyFill="1" applyBorder="1" applyAlignment="1">
      <alignment horizontal="center" vertical="center"/>
    </xf>
    <xf numFmtId="0" fontId="13" fillId="6" borderId="47" xfId="0" applyFont="1" applyFill="1" applyBorder="1" applyAlignment="1">
      <alignment horizontal="center" vertical="center"/>
    </xf>
    <xf numFmtId="0" fontId="13" fillId="6" borderId="55"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2" xfId="0" applyFont="1" applyFill="1" applyBorder="1" applyAlignment="1">
      <alignment horizontal="center" vertical="center"/>
    </xf>
    <xf numFmtId="0" fontId="13" fillId="6" borderId="3" xfId="0" applyFont="1" applyFill="1" applyBorder="1" applyAlignment="1">
      <alignment horizontal="center" vertical="center"/>
    </xf>
    <xf numFmtId="0" fontId="13" fillId="6" borderId="74"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124" xfId="0" applyFont="1" applyFill="1" applyBorder="1" applyAlignment="1">
      <alignment horizontal="center" vertical="center"/>
    </xf>
    <xf numFmtId="0" fontId="13" fillId="6" borderId="24" xfId="0" applyFont="1" applyFill="1" applyBorder="1" applyAlignment="1">
      <alignment horizontal="center" vertical="center"/>
    </xf>
    <xf numFmtId="0" fontId="2" fillId="0" borderId="104" xfId="0" applyFont="1" applyBorder="1" applyAlignment="1">
      <alignment horizontal="center"/>
    </xf>
    <xf numFmtId="0" fontId="2" fillId="0" borderId="33" xfId="0" applyFont="1" applyBorder="1" applyAlignment="1">
      <alignment horizontal="center"/>
    </xf>
    <xf numFmtId="0" fontId="20" fillId="6" borderId="63" xfId="0" applyFont="1" applyFill="1" applyBorder="1" applyAlignment="1">
      <alignment horizontal="left" vertical="center" wrapText="1"/>
    </xf>
    <xf numFmtId="0" fontId="20" fillId="6" borderId="64" xfId="0" applyFont="1" applyFill="1" applyBorder="1" applyAlignment="1">
      <alignment horizontal="left" vertical="center" wrapText="1"/>
    </xf>
    <xf numFmtId="0" fontId="13" fillId="6" borderId="91" xfId="0" applyFont="1" applyFill="1" applyBorder="1" applyAlignment="1">
      <alignment horizontal="left"/>
    </xf>
    <xf numFmtId="0" fontId="13" fillId="6" borderId="89" xfId="0" applyFont="1" applyFill="1" applyBorder="1" applyAlignment="1">
      <alignment horizontal="left"/>
    </xf>
    <xf numFmtId="0" fontId="13" fillId="6" borderId="139" xfId="0" applyFont="1" applyFill="1" applyBorder="1" applyAlignment="1">
      <alignment horizontal="left"/>
    </xf>
    <xf numFmtId="0" fontId="13" fillId="6" borderId="107" xfId="0" applyFont="1" applyFill="1" applyBorder="1" applyAlignment="1">
      <alignment horizontal="left"/>
    </xf>
    <xf numFmtId="0" fontId="13" fillId="6" borderId="130" xfId="0" applyFont="1" applyFill="1" applyBorder="1" applyAlignment="1">
      <alignment horizontal="left"/>
    </xf>
    <xf numFmtId="0" fontId="20" fillId="6" borderId="121" xfId="0" applyFont="1" applyFill="1" applyBorder="1" applyAlignment="1">
      <alignment horizontal="left"/>
    </xf>
    <xf numFmtId="0" fontId="20" fillId="6" borderId="117" xfId="0" applyFont="1" applyFill="1" applyBorder="1" applyAlignment="1">
      <alignment horizontal="left"/>
    </xf>
    <xf numFmtId="0" fontId="20" fillId="6" borderId="122" xfId="0" applyFont="1" applyFill="1" applyBorder="1" applyAlignment="1">
      <alignment horizontal="left"/>
    </xf>
    <xf numFmtId="0" fontId="20" fillId="6" borderId="63" xfId="0" applyFont="1" applyFill="1" applyBorder="1" applyAlignment="1">
      <alignment horizontal="left"/>
    </xf>
    <xf numFmtId="0" fontId="20" fillId="6" borderId="110" xfId="0" applyFont="1" applyFill="1" applyBorder="1" applyAlignment="1">
      <alignment horizontal="left"/>
    </xf>
    <xf numFmtId="0" fontId="20" fillId="6" borderId="64" xfId="0" applyFont="1" applyFill="1" applyBorder="1" applyAlignment="1">
      <alignment horizontal="left"/>
    </xf>
    <xf numFmtId="0" fontId="13" fillId="6" borderId="46"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20" fillId="6" borderId="139" xfId="0" applyFont="1" applyFill="1" applyBorder="1" applyAlignment="1">
      <alignment horizontal="left" vertical="center" wrapText="1"/>
    </xf>
    <xf numFmtId="0" fontId="20" fillId="6" borderId="130" xfId="0" applyFont="1" applyFill="1" applyBorder="1" applyAlignment="1">
      <alignment horizontal="left" vertical="center" wrapText="1"/>
    </xf>
    <xf numFmtId="0" fontId="20" fillId="6" borderId="61" xfId="0" applyFont="1" applyFill="1" applyBorder="1" applyAlignment="1">
      <alignment horizontal="left" vertical="center" wrapText="1"/>
    </xf>
    <xf numFmtId="0" fontId="20" fillId="6" borderId="62" xfId="0" applyFont="1" applyFill="1" applyBorder="1" applyAlignment="1">
      <alignment horizontal="left" vertical="center" wrapText="1"/>
    </xf>
    <xf numFmtId="0" fontId="13" fillId="6" borderId="11" xfId="0" applyFont="1" applyFill="1" applyBorder="1" applyAlignment="1">
      <alignment horizontal="center"/>
    </xf>
    <xf numFmtId="0" fontId="13" fillId="6" borderId="12" xfId="0" applyFont="1" applyFill="1" applyBorder="1" applyAlignment="1">
      <alignment horizontal="center"/>
    </xf>
    <xf numFmtId="0" fontId="13" fillId="6" borderId="13" xfId="0" applyFont="1" applyFill="1" applyBorder="1" applyAlignment="1">
      <alignment horizontal="center"/>
    </xf>
    <xf numFmtId="0" fontId="2" fillId="0" borderId="61" xfId="0" applyFont="1" applyBorder="1" applyAlignment="1">
      <alignment horizontal="center"/>
    </xf>
    <xf numFmtId="0" fontId="2" fillId="0" borderId="116" xfId="0" applyFont="1" applyBorder="1" applyAlignment="1">
      <alignment horizontal="center"/>
    </xf>
    <xf numFmtId="0" fontId="2" fillId="0" borderId="62" xfId="0" applyFont="1" applyBorder="1" applyAlignment="1">
      <alignment horizontal="center"/>
    </xf>
    <xf numFmtId="0" fontId="2" fillId="0" borderId="121" xfId="0" applyFont="1" applyBorder="1" applyAlignment="1">
      <alignment horizontal="center"/>
    </xf>
    <xf numFmtId="0" fontId="2" fillId="0" borderId="117" xfId="0" applyFont="1" applyBorder="1" applyAlignment="1">
      <alignment horizontal="center"/>
    </xf>
    <xf numFmtId="0" fontId="2" fillId="0" borderId="122" xfId="0" applyFont="1" applyBorder="1" applyAlignment="1">
      <alignment horizontal="center"/>
    </xf>
    <xf numFmtId="0" fontId="13" fillId="6" borderId="5"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20" xfId="0" applyFont="1" applyFill="1" applyBorder="1" applyAlignment="1">
      <alignment horizontal="center" vertical="center"/>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106" xfId="0" applyFont="1" applyFill="1" applyBorder="1" applyAlignment="1">
      <alignment horizontal="center" vertical="center" wrapText="1"/>
    </xf>
    <xf numFmtId="0" fontId="2" fillId="6" borderId="107" xfId="0" applyFont="1" applyFill="1" applyBorder="1" applyAlignment="1">
      <alignment horizontal="center" vertical="center" wrapText="1"/>
    </xf>
    <xf numFmtId="0" fontId="2" fillId="6" borderId="108" xfId="0" applyFont="1" applyFill="1" applyBorder="1" applyAlignment="1">
      <alignment horizontal="center" vertical="center" wrapText="1"/>
    </xf>
    <xf numFmtId="0" fontId="2" fillId="6" borderId="23" xfId="0" applyFont="1" applyFill="1" applyBorder="1" applyAlignment="1">
      <alignment horizontal="left" vertical="center"/>
    </xf>
    <xf numFmtId="0" fontId="2" fillId="6" borderId="22" xfId="0" applyFont="1" applyFill="1" applyBorder="1" applyAlignment="1">
      <alignment horizontal="left" vertical="center"/>
    </xf>
    <xf numFmtId="0" fontId="2" fillId="6" borderId="25" xfId="0" applyFont="1" applyFill="1" applyBorder="1" applyAlignment="1">
      <alignment horizontal="left" vertical="center"/>
    </xf>
    <xf numFmtId="0" fontId="2" fillId="6" borderId="20" xfId="0" applyFont="1" applyFill="1" applyBorder="1" applyAlignment="1">
      <alignment horizontal="left" vertical="center"/>
    </xf>
    <xf numFmtId="0" fontId="2" fillId="6" borderId="75" xfId="0" applyFont="1" applyFill="1" applyBorder="1" applyAlignment="1">
      <alignment horizontal="center" vertical="center"/>
    </xf>
    <xf numFmtId="0" fontId="2" fillId="0" borderId="75" xfId="0" applyFont="1" applyBorder="1" applyAlignment="1">
      <alignment vertical="top" wrapText="1"/>
    </xf>
    <xf numFmtId="0" fontId="2" fillId="0" borderId="75" xfId="0" applyFont="1" applyBorder="1" applyAlignment="1">
      <alignment vertical="top"/>
    </xf>
    <xf numFmtId="0" fontId="2" fillId="0" borderId="76" xfId="0" applyFont="1" applyBorder="1" applyAlignment="1">
      <alignment horizontal="left" vertical="top"/>
    </xf>
    <xf numFmtId="0" fontId="2" fillId="0" borderId="125" xfId="0" applyFont="1" applyBorder="1" applyAlignment="1">
      <alignment horizontal="left" vertical="top"/>
    </xf>
    <xf numFmtId="0" fontId="2" fillId="0" borderId="86" xfId="0" applyFont="1" applyBorder="1" applyAlignment="1">
      <alignment horizontal="left" vertical="top"/>
    </xf>
    <xf numFmtId="0" fontId="2" fillId="0" borderId="106" xfId="0" applyFont="1" applyBorder="1" applyAlignment="1">
      <alignment vertical="top" wrapText="1"/>
    </xf>
    <xf numFmtId="0" fontId="2" fillId="0" borderId="107" xfId="0" applyFont="1" applyBorder="1" applyAlignment="1">
      <alignment vertical="top" wrapText="1"/>
    </xf>
    <xf numFmtId="0" fontId="2" fillId="0" borderId="108" xfId="0" applyFont="1" applyBorder="1" applyAlignment="1">
      <alignment vertical="top" wrapText="1"/>
    </xf>
    <xf numFmtId="0" fontId="2" fillId="6" borderId="59" xfId="0" applyFont="1" applyFill="1" applyBorder="1" applyAlignment="1">
      <alignment horizontal="center" vertical="center"/>
    </xf>
    <xf numFmtId="0" fontId="2" fillId="0" borderId="118" xfId="0" applyFont="1" applyBorder="1" applyAlignment="1">
      <alignment horizontal="left" vertical="top" wrapText="1"/>
    </xf>
    <xf numFmtId="0" fontId="2" fillId="0" borderId="117" xfId="0" applyFont="1" applyBorder="1" applyAlignment="1">
      <alignment horizontal="left" vertical="top" wrapText="1"/>
    </xf>
    <xf numFmtId="0" fontId="2" fillId="0" borderId="122" xfId="0" applyFont="1" applyBorder="1" applyAlignment="1">
      <alignment horizontal="left" vertical="top" wrapText="1"/>
    </xf>
    <xf numFmtId="0" fontId="2" fillId="0" borderId="72" xfId="0" applyFont="1" applyBorder="1" applyAlignment="1">
      <alignment vertical="top" wrapText="1"/>
    </xf>
    <xf numFmtId="0" fontId="2" fillId="0" borderId="116" xfId="0" applyFont="1" applyBorder="1" applyAlignment="1">
      <alignment vertical="top" wrapText="1"/>
    </xf>
    <xf numFmtId="0" fontId="2" fillId="0" borderId="73" xfId="0" applyFont="1" applyBorder="1" applyAlignment="1">
      <alignment vertical="top" wrapText="1"/>
    </xf>
    <xf numFmtId="0" fontId="2" fillId="6" borderId="119" xfId="0" applyFont="1" applyFill="1" applyBorder="1" applyAlignment="1">
      <alignment horizontal="left" vertical="center"/>
    </xf>
    <xf numFmtId="0" fontId="2" fillId="6" borderId="27" xfId="0" applyFont="1" applyFill="1" applyBorder="1" applyAlignment="1">
      <alignment horizontal="left" vertical="center"/>
    </xf>
    <xf numFmtId="0" fontId="2" fillId="6" borderId="97" xfId="0" applyFont="1" applyFill="1" applyBorder="1" applyAlignment="1">
      <alignment horizontal="center" vertical="center"/>
    </xf>
    <xf numFmtId="0" fontId="2" fillId="0" borderId="97" xfId="0" applyFont="1" applyBorder="1" applyAlignment="1">
      <alignment vertical="top" wrapText="1"/>
    </xf>
    <xf numFmtId="0" fontId="2" fillId="0" borderId="97" xfId="0" applyFont="1" applyBorder="1" applyAlignment="1">
      <alignment vertical="top"/>
    </xf>
    <xf numFmtId="0" fontId="2" fillId="6" borderId="65" xfId="0" applyFont="1" applyFill="1" applyBorder="1" applyAlignment="1">
      <alignment horizontal="center" vertical="center"/>
    </xf>
    <xf numFmtId="0" fontId="2" fillId="0" borderId="105" xfId="0" applyFont="1" applyBorder="1" applyAlignment="1">
      <alignment vertical="top" wrapText="1"/>
    </xf>
    <xf numFmtId="0" fontId="2" fillId="0" borderId="105" xfId="0" applyFont="1" applyBorder="1" applyAlignment="1">
      <alignment vertical="top"/>
    </xf>
    <xf numFmtId="0" fontId="2" fillId="0" borderId="14"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vertical="top" wrapText="1"/>
    </xf>
    <xf numFmtId="0" fontId="2" fillId="0" borderId="12" xfId="0" applyFont="1" applyBorder="1" applyAlignment="1">
      <alignment vertical="top" wrapText="1"/>
    </xf>
    <xf numFmtId="0" fontId="2" fillId="0" borderId="15" xfId="0" applyFont="1" applyBorder="1" applyAlignment="1">
      <alignment vertical="top" wrapText="1"/>
    </xf>
    <xf numFmtId="0" fontId="21" fillId="6" borderId="20" xfId="0" applyFont="1" applyFill="1" applyBorder="1" applyAlignment="1">
      <alignment horizontal="center" vertical="center"/>
    </xf>
    <xf numFmtId="0" fontId="2" fillId="0" borderId="97" xfId="0" applyFont="1" applyBorder="1" applyAlignment="1">
      <alignment horizontal="left" vertical="top" wrapText="1"/>
    </xf>
    <xf numFmtId="0" fontId="2" fillId="0" borderId="75" xfId="0" applyFont="1" applyBorder="1" applyAlignment="1">
      <alignment vertical="center"/>
    </xf>
    <xf numFmtId="0" fontId="2" fillId="6" borderId="115" xfId="0" applyFont="1" applyFill="1" applyBorder="1" applyAlignment="1">
      <alignment horizontal="center" vertical="center"/>
    </xf>
    <xf numFmtId="0" fontId="2" fillId="6" borderId="118" xfId="0" applyFont="1" applyFill="1" applyBorder="1" applyAlignment="1">
      <alignment horizontal="center" vertical="center"/>
    </xf>
    <xf numFmtId="0" fontId="2" fillId="0" borderId="4" xfId="0" applyFont="1" applyBorder="1" applyAlignment="1">
      <alignment horizontal="left" vertical="top" wrapText="1"/>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115" xfId="0" applyFont="1" applyBorder="1" applyAlignment="1">
      <alignment vertical="center"/>
    </xf>
    <xf numFmtId="0" fontId="2" fillId="0" borderId="118" xfId="0" applyFont="1" applyBorder="1" applyAlignment="1">
      <alignment vertical="top" wrapText="1"/>
    </xf>
    <xf numFmtId="0" fontId="2" fillId="0" borderId="117" xfId="0" applyFont="1" applyBorder="1" applyAlignment="1">
      <alignment vertical="top" wrapText="1"/>
    </xf>
    <xf numFmtId="0" fontId="2" fillId="0" borderId="120" xfId="0" applyFont="1" applyBorder="1" applyAlignment="1">
      <alignment vertical="top" wrapText="1"/>
    </xf>
    <xf numFmtId="0" fontId="2" fillId="0" borderId="49" xfId="0" applyFont="1" applyBorder="1" applyAlignment="1">
      <alignment horizontal="left" vertical="top" wrapText="1"/>
    </xf>
    <xf numFmtId="0" fontId="2" fillId="0" borderId="48" xfId="0" applyFont="1" applyBorder="1" applyAlignment="1">
      <alignment horizontal="left" vertical="top"/>
    </xf>
    <xf numFmtId="0" fontId="2" fillId="0" borderId="105" xfId="0" applyFont="1" applyBorder="1" applyAlignment="1">
      <alignment vertical="center"/>
    </xf>
    <xf numFmtId="0" fontId="2" fillId="0" borderId="109" xfId="0" applyFont="1" applyBorder="1" applyAlignment="1">
      <alignment vertical="top" wrapText="1"/>
    </xf>
    <xf numFmtId="0" fontId="2" fillId="0" borderId="110" xfId="0" applyFont="1" applyBorder="1" applyAlignment="1">
      <alignment vertical="top" wrapText="1"/>
    </xf>
    <xf numFmtId="0" fontId="2" fillId="0" borderId="111" xfId="0" applyFont="1" applyBorder="1" applyAlignment="1">
      <alignment vertical="top" wrapText="1"/>
    </xf>
    <xf numFmtId="0" fontId="2" fillId="0" borderId="106" xfId="0" applyFont="1" applyBorder="1" applyAlignment="1">
      <alignment horizontal="left" vertical="top" wrapText="1"/>
    </xf>
    <xf numFmtId="0" fontId="2" fillId="0" borderId="97" xfId="0" applyFont="1" applyBorder="1" applyAlignment="1">
      <alignment vertical="center"/>
    </xf>
  </cellXfs>
  <cellStyles count="3">
    <cellStyle name="桁区切り" xfId="1" builtinId="6"/>
    <cellStyle name="標準" xfId="0" builtinId="0"/>
    <cellStyle name="標準 2" xfId="2" xr:uid="{00000000-0005-0000-0000-000002000000}"/>
  </cellStyles>
  <dxfs count="0"/>
  <tableStyles count="0" defaultTableStyle="TableStyleMedium2" defaultPivotStyle="PivotStyleMedium9"/>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生産性（</a:t>
            </a:r>
            <a:r>
              <a:rPr lang="en-US" altLang="ja-JP" b="1"/>
              <a:t>KLOC/</a:t>
            </a:r>
            <a:r>
              <a:rPr lang="ja-JP" altLang="en-US" b="1"/>
              <a:t>人月）</a:t>
            </a:r>
            <a:r>
              <a:rPr lang="en-US" altLang="ja-JP" b="1"/>
              <a:t>/Productivity</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Productivity!$B$9</c:f>
              <c:strCache>
                <c:ptCount val="1"/>
                <c:pt idx="0">
                  <c:v>見積
Estimates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Productivity!$C$8</c:f>
              <c:numCache>
                <c:formatCode>General</c:formatCode>
                <c:ptCount val="1"/>
                <c:pt idx="0">
                  <c:v>0</c:v>
                </c:pt>
              </c:numCache>
            </c:numRef>
          </c:cat>
          <c:val>
            <c:numRef>
              <c:f>Productivity!$C$9</c:f>
              <c:numCache>
                <c:formatCode>0.00_ ;[Red]\-0.00\ </c:formatCode>
                <c:ptCount val="1"/>
                <c:pt idx="0">
                  <c:v>2</c:v>
                </c:pt>
              </c:numCache>
            </c:numRef>
          </c:val>
          <c:extLst>
            <c:ext xmlns:c16="http://schemas.microsoft.com/office/drawing/2014/chart" uri="{C3380CC4-5D6E-409C-BE32-E72D297353CC}">
              <c16:uniqueId val="{00000000-A347-46A6-A786-1F09B6E82F68}"/>
            </c:ext>
          </c:extLst>
        </c:ser>
        <c:ser>
          <c:idx val="1"/>
          <c:order val="1"/>
          <c:tx>
            <c:strRef>
              <c:f>Productivity!$B$10</c:f>
              <c:strCache>
                <c:ptCount val="1"/>
                <c:pt idx="0">
                  <c:v>実績
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Productivity!$C$8</c:f>
              <c:numCache>
                <c:formatCode>General</c:formatCode>
                <c:ptCount val="1"/>
                <c:pt idx="0">
                  <c:v>0</c:v>
                </c:pt>
              </c:numCache>
            </c:numRef>
          </c:cat>
          <c:val>
            <c:numRef>
              <c:f>Productivity!$C$10</c:f>
              <c:numCache>
                <c:formatCode>0.00_ ;[Red]\-0.00\ </c:formatCode>
                <c:ptCount val="1"/>
                <c:pt idx="0">
                  <c:v>3.1111111111111112</c:v>
                </c:pt>
              </c:numCache>
            </c:numRef>
          </c:val>
          <c:extLst>
            <c:ext xmlns:c16="http://schemas.microsoft.com/office/drawing/2014/chart" uri="{C3380CC4-5D6E-409C-BE32-E72D297353CC}">
              <c16:uniqueId val="{00000001-A347-46A6-A786-1F09B6E82F68}"/>
            </c:ext>
          </c:extLst>
        </c:ser>
        <c:ser>
          <c:idx val="2"/>
          <c:order val="2"/>
          <c:tx>
            <c:strRef>
              <c:f>Productivity!$B$11</c:f>
              <c:strCache>
                <c:ptCount val="1"/>
                <c:pt idx="0">
                  <c:v>目標*1
Target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Productivity!$C$11</c:f>
              <c:numCache>
                <c:formatCode>#,##0.00_ ;[Red]\-#,##0.00\ </c:formatCode>
                <c:ptCount val="1"/>
                <c:pt idx="0">
                  <c:v>0</c:v>
                </c:pt>
              </c:numCache>
            </c:numRef>
          </c:val>
          <c:extLst>
            <c:ext xmlns:c16="http://schemas.microsoft.com/office/drawing/2014/chart" uri="{C3380CC4-5D6E-409C-BE32-E72D297353CC}">
              <c16:uniqueId val="{00000002-A347-46A6-A786-1F09B6E82F68}"/>
            </c:ext>
          </c:extLst>
        </c:ser>
        <c:dLbls>
          <c:showLegendKey val="0"/>
          <c:showVal val="0"/>
          <c:showCatName val="0"/>
          <c:showSerName val="0"/>
          <c:showPercent val="0"/>
          <c:showBubbleSize val="0"/>
        </c:dLbls>
        <c:gapWidth val="219"/>
        <c:overlap val="-27"/>
        <c:axId val="625679584"/>
        <c:axId val="625679912"/>
      </c:barChart>
      <c:catAx>
        <c:axId val="625679584"/>
        <c:scaling>
          <c:orientation val="minMax"/>
        </c:scaling>
        <c:delete val="1"/>
        <c:axPos val="b"/>
        <c:numFmt formatCode="General" sourceLinked="1"/>
        <c:majorTickMark val="none"/>
        <c:minorTickMark val="none"/>
        <c:tickLblPos val="nextTo"/>
        <c:crossAx val="625679912"/>
        <c:crosses val="autoZero"/>
        <c:auto val="1"/>
        <c:lblAlgn val="ctr"/>
        <c:lblOffset val="100"/>
        <c:noMultiLvlLbl val="0"/>
      </c:catAx>
      <c:valAx>
        <c:axId val="625679912"/>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0.00_ ;[Red]\-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2567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Q/A</a:t>
            </a:r>
            <a:r>
              <a:rPr lang="ja-JP" altLang="en-US" b="1"/>
              <a:t>分類比率</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B3-4F82-ACCE-47C68D97CC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B3-4F82-ACCE-47C68D97CC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B3-4F82-ACCE-47C68D97CC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B3-4F82-ACCE-47C68D97CC73}"/>
              </c:ext>
            </c:extLst>
          </c:dPt>
          <c:dLbls>
            <c:dLbl>
              <c:idx val="0"/>
              <c:layout>
                <c:manualLayout>
                  <c:x val="4.7613735783027123E-3"/>
                  <c:y val="1.87989799147447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4B3-4F82-ACCE-47C68D97CC73}"/>
                </c:ext>
              </c:extLst>
            </c:dLbl>
            <c:dLbl>
              <c:idx val="1"/>
              <c:layout>
                <c:manualLayout>
                  <c:x val="2.885094050743657E-2"/>
                  <c:y val="-3.170454756985164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B3-4F82-ACCE-47C68D97CC73}"/>
                </c:ext>
              </c:extLst>
            </c:dLbl>
            <c:dLbl>
              <c:idx val="2"/>
              <c:layout>
                <c:manualLayout>
                  <c:x val="-1.6157152230971129E-2"/>
                  <c:y val="1.195063383034567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4B3-4F82-ACCE-47C68D97CC7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Quality!$G$194:$G$197</c15:sqref>
                  </c15:fullRef>
                </c:ext>
              </c:extLst>
              <c:f>Quality!$G$194:$G$197</c:f>
              <c:strCache>
                <c:ptCount val="4"/>
                <c:pt idx="0">
                  <c:v>インプット不備/Input deficiency</c:v>
                </c:pt>
                <c:pt idx="1">
                  <c:v>知識不足/lack of knowledge</c:v>
                </c:pt>
                <c:pt idx="2">
                  <c:v>技術不足/lack of technology</c:v>
                </c:pt>
                <c:pt idx="3">
                  <c:v>依頼事項/Request Matters</c:v>
                </c:pt>
              </c:strCache>
            </c:strRef>
          </c:cat>
          <c:val>
            <c:numRef>
              <c:extLst>
                <c:ext xmlns:c15="http://schemas.microsoft.com/office/drawing/2012/chart" uri="{02D57815-91ED-43cb-92C2-25804820EDAC}">
                  <c15:fullRef>
                    <c15:sqref>Quality!$C$193:$C$197</c15:sqref>
                  </c15:fullRef>
                </c:ext>
              </c:extLst>
              <c:f>Quality!$C$193:$C$196</c:f>
              <c:numCache>
                <c:formatCode>#,##0_ ;[Red]\-#,##0\ </c:formatCode>
                <c:ptCount val="4"/>
                <c:pt idx="0">
                  <c:v>0</c:v>
                </c:pt>
                <c:pt idx="1">
                  <c:v>0</c:v>
                </c:pt>
                <c:pt idx="2">
                  <c:v>0</c:v>
                </c:pt>
                <c:pt idx="3">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64B3-4F82-ACCE-47C68D97CC7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ja-JP" altLang="en-US" sz="1200" b="1"/>
              <a:t>回答日数</a:t>
            </a:r>
            <a:r>
              <a:rPr lang="en-US" altLang="ja-JP" sz="1200" b="1"/>
              <a:t>/Response Days</a:t>
            </a:r>
            <a:endParaRPr lang="ja-JP" alt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Quality!$C$174</c:f>
              <c:strCache>
                <c:ptCount val="1"/>
                <c:pt idx="0">
                  <c:v>件数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Quality!$B$175:$B$182</c:f>
              <c:strCache>
                <c:ptCount val="8"/>
                <c:pt idx="0">
                  <c:v>0</c:v>
                </c:pt>
                <c:pt idx="1">
                  <c:v>1</c:v>
                </c:pt>
                <c:pt idx="2">
                  <c:v>2</c:v>
                </c:pt>
                <c:pt idx="3">
                  <c:v>3</c:v>
                </c:pt>
                <c:pt idx="4">
                  <c:v>4</c:v>
                </c:pt>
                <c:pt idx="5">
                  <c:v>5</c:v>
                </c:pt>
                <c:pt idx="6">
                  <c:v>6</c:v>
                </c:pt>
                <c:pt idx="7">
                  <c:v>7以上</c:v>
                </c:pt>
              </c:strCache>
            </c:strRef>
          </c:cat>
          <c:val>
            <c:numRef>
              <c:f>Quality!$C$175:$C$182</c:f>
              <c:numCache>
                <c:formatCode>#,##0_ ;[Red]\-#,##0\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7018-40F9-986F-0496CB903BEE}"/>
            </c:ext>
          </c:extLst>
        </c:ser>
        <c:dLbls>
          <c:showLegendKey val="0"/>
          <c:showVal val="0"/>
          <c:showCatName val="0"/>
          <c:showSerName val="0"/>
          <c:showPercent val="0"/>
          <c:showBubbleSize val="0"/>
        </c:dLbls>
        <c:gapWidth val="219"/>
        <c:overlap val="-27"/>
        <c:axId val="652769656"/>
        <c:axId val="652767032"/>
      </c:barChart>
      <c:catAx>
        <c:axId val="6527696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ja-JP" altLang="en-US" b="1"/>
                  <a:t>回答までの日数（日）</a:t>
                </a:r>
                <a:r>
                  <a:rPr lang="en-US" altLang="ja-JP" b="1"/>
                  <a:t>/Days to respond(days)</a:t>
                </a:r>
                <a:endParaRPr lang="ja-JP"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2767032"/>
        <c:crosses val="autoZero"/>
        <c:auto val="1"/>
        <c:lblAlgn val="ctr"/>
        <c:lblOffset val="100"/>
        <c:noMultiLvlLbl val="0"/>
      </c:catAx>
      <c:valAx>
        <c:axId val="65276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r>
                  <a:rPr lang="ja-JP" altLang="en-US" sz="1000" b="1"/>
                  <a:t>件数</a:t>
                </a:r>
                <a:r>
                  <a:rPr lang="ja-JP" altLang="ja-JP" sz="1000" b="1" i="0" baseline="0">
                    <a:effectLst/>
                  </a:rPr>
                  <a:t>（件）</a:t>
                </a:r>
                <a:r>
                  <a:rPr lang="en-US" altLang="ja-JP" sz="1000" b="1" i="0" baseline="0">
                    <a:effectLst/>
                  </a:rPr>
                  <a:t>/</a:t>
                </a:r>
                <a:r>
                  <a:rPr lang="en-US" altLang="ja-JP" sz="1000" b="1"/>
                  <a:t>/items</a:t>
                </a:r>
                <a:endParaRPr lang="ja-JP" altLang="en-US" sz="1000" b="1"/>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endParaRPr lang="ja-JP"/>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276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400" b="1">
                <a:effectLst/>
              </a:rPr>
              <a:t>プログラム設計書</a:t>
            </a:r>
            <a:r>
              <a:rPr lang="en-US" altLang="ja-JP" sz="1400" b="0">
                <a:effectLst/>
              </a:rPr>
              <a:t>/</a:t>
            </a:r>
          </a:p>
          <a:p>
            <a:pPr>
              <a:defRPr/>
            </a:pPr>
            <a:r>
              <a:rPr lang="en-US" altLang="ja-JP" sz="1400" b="0">
                <a:effectLst/>
              </a:rPr>
              <a:t>program design document</a:t>
            </a:r>
            <a:endParaRPr lang="ja-JP" altLang="ja-JP" sz="14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Quality!$N$7:$R$7</c:f>
              <c:numCache>
                <c:formatCode>0.00_ ;[Red]\-0.00\ </c:formatCode>
                <c:ptCount val="5"/>
                <c:pt idx="0">
                  <c:v>6.98</c:v>
                </c:pt>
                <c:pt idx="1">
                  <c:v>20.82</c:v>
                </c:pt>
                <c:pt idx="2">
                  <c:v>20.82</c:v>
                </c:pt>
                <c:pt idx="3">
                  <c:v>6.98</c:v>
                </c:pt>
                <c:pt idx="4">
                  <c:v>6.98</c:v>
                </c:pt>
              </c:numCache>
            </c:numRef>
          </c:xVal>
          <c:yVal>
            <c:numRef>
              <c:f>Quality!$N$8:$R$8</c:f>
              <c:numCache>
                <c:formatCode>0.00_ ;[Red]\-0.00\ </c:formatCode>
                <c:ptCount val="5"/>
                <c:pt idx="0">
                  <c:v>0.05</c:v>
                </c:pt>
                <c:pt idx="1">
                  <c:v>0.05</c:v>
                </c:pt>
                <c:pt idx="2">
                  <c:v>0.32</c:v>
                </c:pt>
                <c:pt idx="3">
                  <c:v>0.32</c:v>
                </c:pt>
                <c:pt idx="4">
                  <c:v>0.05</c:v>
                </c:pt>
              </c:numCache>
            </c:numRef>
          </c:yVal>
          <c:smooth val="0"/>
          <c:extLst>
            <c:ext xmlns:c16="http://schemas.microsoft.com/office/drawing/2014/chart" uri="{C3380CC4-5D6E-409C-BE32-E72D297353CC}">
              <c16:uniqueId val="{00000000-396F-4E47-BA2B-45B23BB054F3}"/>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Quality!$K$17</c:f>
              <c:numCache>
                <c:formatCode>0.00_ ;[Red]\-0.00\ </c:formatCode>
                <c:ptCount val="1"/>
                <c:pt idx="0">
                  <c:v>10.714285714285714</c:v>
                </c:pt>
              </c:numCache>
            </c:numRef>
          </c:xVal>
          <c:yVal>
            <c:numRef>
              <c:f>Quality!$K$19</c:f>
              <c:numCache>
                <c:formatCode>0.00_ ;[Red]\-0.00\ </c:formatCode>
                <c:ptCount val="1"/>
                <c:pt idx="0">
                  <c:v>0.1111111111111111</c:v>
                </c:pt>
              </c:numCache>
            </c:numRef>
          </c:yVal>
          <c:smooth val="0"/>
          <c:extLst>
            <c:ext xmlns:c16="http://schemas.microsoft.com/office/drawing/2014/chart" uri="{C3380CC4-5D6E-409C-BE32-E72D297353CC}">
              <c16:uniqueId val="{00000001-396F-4E47-BA2B-45B23BB054F3}"/>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Quality!$H$25:$H$29</c:f>
              <c:numCache>
                <c:formatCode>0.00</c:formatCode>
                <c:ptCount val="5"/>
                <c:pt idx="0">
                  <c:v>12.5</c:v>
                </c:pt>
                <c:pt idx="1">
                  <c:v>7.1428571428571432</c:v>
                </c:pt>
                <c:pt idx="2">
                  <c:v>12.5</c:v>
                </c:pt>
                <c:pt idx="3">
                  <c:v>0</c:v>
                </c:pt>
                <c:pt idx="4">
                  <c:v>0</c:v>
                </c:pt>
              </c:numCache>
            </c:numRef>
          </c:xVal>
          <c:yVal>
            <c:numRef>
              <c:f>Quality!$J$25:$J$29</c:f>
              <c:numCache>
                <c:formatCode>0.00</c:formatCode>
                <c:ptCount val="5"/>
                <c:pt idx="0">
                  <c:v>0.1</c:v>
                </c:pt>
                <c:pt idx="1">
                  <c:v>0.2</c:v>
                </c:pt>
                <c:pt idx="2">
                  <c:v>6.6666666666666666E-2</c:v>
                </c:pt>
                <c:pt idx="3">
                  <c:v>0</c:v>
                </c:pt>
                <c:pt idx="4">
                  <c:v>0</c:v>
                </c:pt>
              </c:numCache>
            </c:numRef>
          </c:yVal>
          <c:smooth val="0"/>
          <c:extLst>
            <c:ext xmlns:c16="http://schemas.microsoft.com/office/drawing/2014/chart" uri="{C3380CC4-5D6E-409C-BE32-E72D297353CC}">
              <c16:uniqueId val="{00000002-396F-4E47-BA2B-45B23BB054F3}"/>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ドキュメント率</a:t>
                </a:r>
                <a:r>
                  <a:rPr lang="en-US" altLang="ja-JP"/>
                  <a:t>(</a:t>
                </a:r>
                <a:r>
                  <a:rPr lang="ja-JP" altLang="en-US"/>
                  <a:t>頁</a:t>
                </a:r>
                <a:r>
                  <a:rPr lang="en-US" altLang="ja-JP"/>
                  <a:t>/KLOC)/</a:t>
                </a:r>
              </a:p>
              <a:p>
                <a:pPr>
                  <a:defRPr/>
                </a:pPr>
                <a:r>
                  <a:rPr lang="en-US" altLang="ja-JP"/>
                  <a:t>Document rate(Pages/KLOC)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レビューエラー率（件</a:t>
                </a:r>
                <a:r>
                  <a:rPr lang="en-US" altLang="ja-JP"/>
                  <a:t>/</a:t>
                </a:r>
                <a:r>
                  <a:rPr lang="ja-JP" altLang="en-US"/>
                  <a:t>頁</a:t>
                </a:r>
                <a:r>
                  <a:rPr lang="en-US" altLang="ja-JP"/>
                  <a:t>)</a:t>
                </a:r>
              </a:p>
              <a:p>
                <a:pPr>
                  <a:defRPr/>
                </a:pPr>
                <a:r>
                  <a:rPr lang="en-US" altLang="ja-JP"/>
                  <a:t>Review error rate(bugs/page)</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400" b="1">
                <a:effectLst/>
              </a:rPr>
              <a:t>コードレビュー</a:t>
            </a:r>
            <a:r>
              <a:rPr lang="en-US" altLang="ja-JP" sz="1400" b="0">
                <a:effectLst/>
              </a:rPr>
              <a:t>/Code</a:t>
            </a:r>
            <a:r>
              <a:rPr lang="en-US" altLang="ja-JP" sz="1400" b="0" baseline="0">
                <a:effectLst/>
              </a:rPr>
              <a:t> Review</a:t>
            </a:r>
            <a:endParaRPr lang="en-US" altLang="ja-JP" sz="14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Quality!$N$40:$R$40</c:f>
              <c:numCache>
                <c:formatCode>0.00_ ;[Red]\-0.00\ </c:formatCode>
                <c:ptCount val="5"/>
                <c:pt idx="0">
                  <c:v>0.76</c:v>
                </c:pt>
                <c:pt idx="1">
                  <c:v>3.27</c:v>
                </c:pt>
                <c:pt idx="2">
                  <c:v>3.27</c:v>
                </c:pt>
                <c:pt idx="3">
                  <c:v>0.76</c:v>
                </c:pt>
                <c:pt idx="4">
                  <c:v>0.76</c:v>
                </c:pt>
              </c:numCache>
            </c:numRef>
          </c:xVal>
          <c:yVal>
            <c:numRef>
              <c:f>Quality!$N$41:$R$41</c:f>
              <c:numCache>
                <c:formatCode>0.00_ ;[Red]\-0.00\ </c:formatCode>
                <c:ptCount val="5"/>
                <c:pt idx="0">
                  <c:v>0.52</c:v>
                </c:pt>
                <c:pt idx="1">
                  <c:v>0.52</c:v>
                </c:pt>
                <c:pt idx="2">
                  <c:v>1.89</c:v>
                </c:pt>
                <c:pt idx="3">
                  <c:v>1.89</c:v>
                </c:pt>
                <c:pt idx="4">
                  <c:v>0.52</c:v>
                </c:pt>
              </c:numCache>
            </c:numRef>
          </c:yVal>
          <c:smooth val="0"/>
          <c:extLst>
            <c:ext xmlns:c16="http://schemas.microsoft.com/office/drawing/2014/chart" uri="{C3380CC4-5D6E-409C-BE32-E72D297353CC}">
              <c16:uniqueId val="{00000000-6005-4729-A561-9D30F615833E}"/>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Quality!$K$50</c:f>
              <c:numCache>
                <c:formatCode>0.00_ ;[Red]\-0.00\ </c:formatCode>
                <c:ptCount val="1"/>
                <c:pt idx="0">
                  <c:v>1.9047619047619047</c:v>
                </c:pt>
              </c:numCache>
            </c:numRef>
          </c:xVal>
          <c:yVal>
            <c:numRef>
              <c:f>Quality!$K$52</c:f>
              <c:numCache>
                <c:formatCode>0.00_ ;[Red]\-0.00\ </c:formatCode>
                <c:ptCount val="1"/>
                <c:pt idx="0">
                  <c:v>1.1904761904761905</c:v>
                </c:pt>
              </c:numCache>
            </c:numRef>
          </c:yVal>
          <c:smooth val="0"/>
          <c:extLst>
            <c:ext xmlns:c16="http://schemas.microsoft.com/office/drawing/2014/chart" uri="{C3380CC4-5D6E-409C-BE32-E72D297353CC}">
              <c16:uniqueId val="{00000001-6005-4729-A561-9D30F615833E}"/>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Quality!$H$58:$H$62</c:f>
              <c:numCache>
                <c:formatCode>0.00</c:formatCode>
                <c:ptCount val="5"/>
                <c:pt idx="0">
                  <c:v>1.875</c:v>
                </c:pt>
                <c:pt idx="1">
                  <c:v>2.1428571428571428</c:v>
                </c:pt>
                <c:pt idx="2">
                  <c:v>1.6666666666666667</c:v>
                </c:pt>
                <c:pt idx="3">
                  <c:v>0</c:v>
                </c:pt>
                <c:pt idx="4">
                  <c:v>0</c:v>
                </c:pt>
              </c:numCache>
            </c:numRef>
          </c:xVal>
          <c:yVal>
            <c:numRef>
              <c:f>Quality!$J$58:$J$62</c:f>
              <c:numCache>
                <c:formatCode>0.00</c:formatCode>
                <c:ptCount val="5"/>
                <c:pt idx="0">
                  <c:v>0.625</c:v>
                </c:pt>
                <c:pt idx="1">
                  <c:v>1.4285714285714286</c:v>
                </c:pt>
                <c:pt idx="2">
                  <c:v>1.6666666666666667</c:v>
                </c:pt>
                <c:pt idx="3">
                  <c:v>0</c:v>
                </c:pt>
                <c:pt idx="4">
                  <c:v>0</c:v>
                </c:pt>
              </c:numCache>
            </c:numRef>
          </c:yVal>
          <c:smooth val="0"/>
          <c:extLst>
            <c:ext xmlns:c16="http://schemas.microsoft.com/office/drawing/2014/chart" uri="{C3380CC4-5D6E-409C-BE32-E72D297353CC}">
              <c16:uniqueId val="{00000002-6005-4729-A561-9D30F615833E}"/>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レビュー密度</a:t>
                </a:r>
                <a:r>
                  <a:rPr lang="en-US" altLang="ja-JP"/>
                  <a:t>(H/KLOC)/</a:t>
                </a:r>
              </a:p>
              <a:p>
                <a:pPr>
                  <a:defRPr/>
                </a:pPr>
                <a:r>
                  <a:rPr lang="en-US" altLang="ja-JP"/>
                  <a:t>Review density (H/KLOC)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レビュー指摘率（件</a:t>
                </a:r>
                <a:r>
                  <a:rPr lang="en-US" altLang="ja-JP"/>
                  <a:t>/KLOC</a:t>
                </a:r>
                <a:r>
                  <a:rPr lang="ja-JP" altLang="en-US"/>
                  <a:t>）</a:t>
                </a:r>
                <a:r>
                  <a:rPr lang="en-US" altLang="ja-JP"/>
                  <a:t>/</a:t>
                </a:r>
              </a:p>
              <a:p>
                <a:pPr>
                  <a:defRPr/>
                </a:pPr>
                <a:r>
                  <a:rPr lang="en-US" altLang="ja-JP"/>
                  <a:t>Review indication rate(count/KLOC)</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400" b="1" i="0" baseline="0">
                <a:effectLst/>
              </a:rPr>
              <a:t>PT</a:t>
            </a:r>
            <a:r>
              <a:rPr lang="ja-JP" altLang="ja-JP" sz="1400" b="1" i="0" baseline="0">
                <a:effectLst/>
              </a:rPr>
              <a:t>仕様書レビュー</a:t>
            </a:r>
            <a:r>
              <a:rPr lang="en-US" altLang="ja-JP" sz="1400" b="1" i="0" baseline="0">
                <a:effectLst/>
              </a:rPr>
              <a:t>/</a:t>
            </a:r>
            <a:r>
              <a:rPr lang="en-US" altLang="ja-JP" sz="1400" b="0">
                <a:effectLst/>
              </a:rPr>
              <a:t>PT Specification Review</a:t>
            </a:r>
            <a:endParaRPr lang="ja-JP" altLang="ja-JP" sz="1400" b="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Quality!$N$73:$R$73</c:f>
              <c:numCache>
                <c:formatCode>0.00_ ;[Red]\-0.00\ </c:formatCode>
                <c:ptCount val="5"/>
                <c:pt idx="0">
                  <c:v>4.2699999999999996</c:v>
                </c:pt>
                <c:pt idx="1">
                  <c:v>6.41</c:v>
                </c:pt>
                <c:pt idx="2">
                  <c:v>6.41</c:v>
                </c:pt>
                <c:pt idx="3">
                  <c:v>4.2699999999999996</c:v>
                </c:pt>
                <c:pt idx="4">
                  <c:v>4.2699999999999996</c:v>
                </c:pt>
              </c:numCache>
            </c:numRef>
          </c:xVal>
          <c:yVal>
            <c:numRef>
              <c:f>Quality!$N$74:$R$74</c:f>
              <c:numCache>
                <c:formatCode>0.00_ ;[Red]\-0.00\ </c:formatCode>
                <c:ptCount val="5"/>
                <c:pt idx="0">
                  <c:v>2.81</c:v>
                </c:pt>
                <c:pt idx="1">
                  <c:v>2.81</c:v>
                </c:pt>
                <c:pt idx="2">
                  <c:v>4.21</c:v>
                </c:pt>
                <c:pt idx="3">
                  <c:v>4.21</c:v>
                </c:pt>
                <c:pt idx="4">
                  <c:v>2.81</c:v>
                </c:pt>
              </c:numCache>
            </c:numRef>
          </c:yVal>
          <c:smooth val="0"/>
          <c:extLst>
            <c:ext xmlns:c16="http://schemas.microsoft.com/office/drawing/2014/chart" uri="{C3380CC4-5D6E-409C-BE32-E72D297353CC}">
              <c16:uniqueId val="{00000000-3DE1-4DAA-B6A9-CD05E9E97A0C}"/>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Quality!$K$83</c:f>
              <c:numCache>
                <c:formatCode>0.00_ ;[Red]\-0.00\ </c:formatCode>
                <c:ptCount val="1"/>
                <c:pt idx="0">
                  <c:v>4.4047619047619042</c:v>
                </c:pt>
              </c:numCache>
            </c:numRef>
          </c:xVal>
          <c:yVal>
            <c:numRef>
              <c:f>Quality!$K$85</c:f>
              <c:numCache>
                <c:formatCode>0.00_ ;[Red]\-0.00\ </c:formatCode>
                <c:ptCount val="1"/>
                <c:pt idx="0">
                  <c:v>3.5714285714285712</c:v>
                </c:pt>
              </c:numCache>
            </c:numRef>
          </c:yVal>
          <c:smooth val="0"/>
          <c:extLst>
            <c:ext xmlns:c16="http://schemas.microsoft.com/office/drawing/2014/chart" uri="{C3380CC4-5D6E-409C-BE32-E72D297353CC}">
              <c16:uniqueId val="{00000001-3DE1-4DAA-B6A9-CD05E9E97A0C}"/>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Quality!$H$91:$H$95</c:f>
              <c:numCache>
                <c:formatCode>0.00</c:formatCode>
                <c:ptCount val="5"/>
                <c:pt idx="0">
                  <c:v>4.375</c:v>
                </c:pt>
                <c:pt idx="1">
                  <c:v>4.2857142857142856</c:v>
                </c:pt>
                <c:pt idx="2">
                  <c:v>4.5833333333333339</c:v>
                </c:pt>
                <c:pt idx="3">
                  <c:v>0</c:v>
                </c:pt>
                <c:pt idx="4">
                  <c:v>0</c:v>
                </c:pt>
              </c:numCache>
            </c:numRef>
          </c:xVal>
          <c:yVal>
            <c:numRef>
              <c:f>Quality!$J$91:$J$95</c:f>
              <c:numCache>
                <c:formatCode>0.00</c:formatCode>
                <c:ptCount val="5"/>
                <c:pt idx="0">
                  <c:v>3.125</c:v>
                </c:pt>
                <c:pt idx="1">
                  <c:v>3.5714285714285716</c:v>
                </c:pt>
                <c:pt idx="2">
                  <c:v>4.166666666666667</c:v>
                </c:pt>
                <c:pt idx="3">
                  <c:v>0</c:v>
                </c:pt>
                <c:pt idx="4">
                  <c:v>0</c:v>
                </c:pt>
              </c:numCache>
            </c:numRef>
          </c:yVal>
          <c:smooth val="0"/>
          <c:extLst>
            <c:ext xmlns:c16="http://schemas.microsoft.com/office/drawing/2014/chart" uri="{C3380CC4-5D6E-409C-BE32-E72D297353CC}">
              <c16:uniqueId val="{00000002-3DE1-4DAA-B6A9-CD05E9E97A0C}"/>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レビュー密度</a:t>
                </a:r>
                <a:r>
                  <a:rPr lang="en-US" altLang="ja-JP"/>
                  <a:t>(H/KLOC)/Review density (H/KLOC)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レビュー指摘率（件</a:t>
                </a:r>
                <a:r>
                  <a:rPr lang="en-US" altLang="ja-JP"/>
                  <a:t>/KLOC</a:t>
                </a:r>
                <a:r>
                  <a:rPr lang="ja-JP" altLang="en-US"/>
                  <a:t>）</a:t>
                </a:r>
                <a:endParaRPr lang="en-US" altLang="ja-JP"/>
              </a:p>
              <a:p>
                <a:pPr>
                  <a:defRPr/>
                </a:pPr>
                <a:r>
                  <a:rPr lang="en-US" altLang="ja-JP"/>
                  <a:t>Review indication rate(count/KLOC)</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400" b="1">
                <a:effectLst/>
              </a:rPr>
              <a:t>PT</a:t>
            </a:r>
            <a:r>
              <a:rPr lang="ja-JP" altLang="en-US" sz="1400" b="1">
                <a:effectLst/>
              </a:rPr>
              <a:t>障害</a:t>
            </a:r>
            <a:r>
              <a:rPr lang="en-US" altLang="ja-JP" sz="1400" b="0">
                <a:effectLst/>
              </a:rPr>
              <a:t>/PT bug</a:t>
            </a:r>
            <a:endParaRPr lang="ja-JP" altLang="ja-JP" sz="14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Quality!$N$106:$R$106</c:f>
              <c:numCache>
                <c:formatCode>0.00_ ;[Red]\-0.00\ </c:formatCode>
                <c:ptCount val="5"/>
                <c:pt idx="0">
                  <c:v>54.2</c:v>
                </c:pt>
                <c:pt idx="1">
                  <c:v>167.5</c:v>
                </c:pt>
                <c:pt idx="2">
                  <c:v>167.5</c:v>
                </c:pt>
                <c:pt idx="3">
                  <c:v>54.2</c:v>
                </c:pt>
                <c:pt idx="4">
                  <c:v>54.2</c:v>
                </c:pt>
              </c:numCache>
            </c:numRef>
          </c:xVal>
          <c:yVal>
            <c:numRef>
              <c:f>Quality!$N$107:$R$107</c:f>
              <c:numCache>
                <c:formatCode>0.00_ ;[Red]\-0.00\ </c:formatCode>
                <c:ptCount val="5"/>
                <c:pt idx="0">
                  <c:v>1</c:v>
                </c:pt>
                <c:pt idx="1">
                  <c:v>1</c:v>
                </c:pt>
                <c:pt idx="2">
                  <c:v>0.9</c:v>
                </c:pt>
                <c:pt idx="3">
                  <c:v>0.9</c:v>
                </c:pt>
                <c:pt idx="4">
                  <c:v>1</c:v>
                </c:pt>
              </c:numCache>
            </c:numRef>
          </c:yVal>
          <c:smooth val="0"/>
          <c:extLst>
            <c:ext xmlns:c16="http://schemas.microsoft.com/office/drawing/2014/chart" uri="{C3380CC4-5D6E-409C-BE32-E72D297353CC}">
              <c16:uniqueId val="{00000000-A656-4B34-ABBD-57BF15425339}"/>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Quality!$K$116</c:f>
              <c:numCache>
                <c:formatCode>0.00_ ;[Red]\-0.00\ </c:formatCode>
                <c:ptCount val="1"/>
                <c:pt idx="0">
                  <c:v>66.19047619047619</c:v>
                </c:pt>
              </c:numCache>
            </c:numRef>
          </c:xVal>
          <c:yVal>
            <c:numRef>
              <c:f>Quality!$K$118</c:f>
              <c:numCache>
                <c:formatCode>0.00_ ;[Red]\-0.00\ </c:formatCode>
                <c:ptCount val="1"/>
                <c:pt idx="0">
                  <c:v>1.1904761904761905</c:v>
                </c:pt>
              </c:numCache>
            </c:numRef>
          </c:yVal>
          <c:smooth val="0"/>
          <c:extLst>
            <c:ext xmlns:c16="http://schemas.microsoft.com/office/drawing/2014/chart" uri="{C3380CC4-5D6E-409C-BE32-E72D297353CC}">
              <c16:uniqueId val="{00000001-A656-4B34-ABBD-57BF15425339}"/>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Quality!$H$124:$H$128</c:f>
              <c:numCache>
                <c:formatCode>0.00</c:formatCode>
                <c:ptCount val="5"/>
                <c:pt idx="0">
                  <c:v>55</c:v>
                </c:pt>
                <c:pt idx="1">
                  <c:v>57.142857142857146</c:v>
                </c:pt>
                <c:pt idx="2">
                  <c:v>91.666666666666671</c:v>
                </c:pt>
                <c:pt idx="3">
                  <c:v>0</c:v>
                </c:pt>
                <c:pt idx="4">
                  <c:v>0</c:v>
                </c:pt>
              </c:numCache>
            </c:numRef>
          </c:xVal>
          <c:yVal>
            <c:numRef>
              <c:f>Quality!$J$124:$J$128</c:f>
              <c:numCache>
                <c:formatCode>0.00</c:formatCode>
                <c:ptCount val="5"/>
                <c:pt idx="0">
                  <c:v>1.25</c:v>
                </c:pt>
                <c:pt idx="1">
                  <c:v>1.4285714285714286</c:v>
                </c:pt>
                <c:pt idx="2">
                  <c:v>0.83333333333333337</c:v>
                </c:pt>
                <c:pt idx="3">
                  <c:v>0</c:v>
                </c:pt>
                <c:pt idx="4">
                  <c:v>0</c:v>
                </c:pt>
              </c:numCache>
            </c:numRef>
          </c:yVal>
          <c:smooth val="0"/>
          <c:extLst>
            <c:ext xmlns:c16="http://schemas.microsoft.com/office/drawing/2014/chart" uri="{C3380CC4-5D6E-409C-BE32-E72D297353CC}">
              <c16:uniqueId val="{00000002-A656-4B34-ABBD-57BF15425339}"/>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テスト密度</a:t>
                </a:r>
                <a:r>
                  <a:rPr lang="en-US" altLang="ja-JP"/>
                  <a:t>(</a:t>
                </a:r>
                <a:r>
                  <a:rPr lang="ja-JP" altLang="en-US"/>
                  <a:t>項目数</a:t>
                </a:r>
                <a:r>
                  <a:rPr lang="en-US" altLang="ja-JP"/>
                  <a:t>/KLOC)/Test density (items/KLOC)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バグ検出率</a:t>
                </a:r>
                <a:r>
                  <a:rPr lang="en-US" altLang="ja-JP"/>
                  <a:t>(</a:t>
                </a:r>
                <a:r>
                  <a:rPr lang="ja-JP" altLang="en-US"/>
                  <a:t>件</a:t>
                </a:r>
                <a:r>
                  <a:rPr lang="en-US" altLang="ja-JP"/>
                  <a:t>/KLOC)</a:t>
                </a:r>
              </a:p>
              <a:p>
                <a:pPr>
                  <a:defRPr/>
                </a:pPr>
                <a:r>
                  <a:rPr lang="en-US" altLang="ja-JP"/>
                  <a:t>Bugs detection rate(count/KLOC)</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200" b="1">
                <a:effectLst/>
              </a:rPr>
              <a:t>受入テスト障害</a:t>
            </a:r>
            <a:r>
              <a:rPr lang="en-US" altLang="ja-JP" sz="1200" b="1">
                <a:effectLst/>
              </a:rPr>
              <a:t>/Acceptance test bug</a:t>
            </a:r>
            <a:endParaRPr lang="ja-JP" altLang="ja-JP" sz="12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v>ゾーン/Zone</c:v>
          </c:tx>
          <c:spPr>
            <a:ln w="19050" cap="rnd">
              <a:solidFill>
                <a:srgbClr val="FF0000"/>
              </a:solidFill>
              <a:round/>
            </a:ln>
            <a:effectLst/>
          </c:spPr>
          <c:marker>
            <c:symbol val="circle"/>
            <c:size val="5"/>
            <c:spPr>
              <a:noFill/>
              <a:ln w="9525">
                <a:noFill/>
              </a:ln>
              <a:effectLst/>
            </c:spPr>
          </c:marker>
          <c:xVal>
            <c:numRef>
              <c:f>Quality!$N$139:$R$139</c:f>
              <c:numCache>
                <c:formatCode>0.00_ ;[Red]\-0.00\ </c:formatCode>
                <c:ptCount val="5"/>
                <c:pt idx="0">
                  <c:v>16.3</c:v>
                </c:pt>
                <c:pt idx="1">
                  <c:v>98.2</c:v>
                </c:pt>
                <c:pt idx="2">
                  <c:v>98.2</c:v>
                </c:pt>
                <c:pt idx="3">
                  <c:v>16.3</c:v>
                </c:pt>
                <c:pt idx="4">
                  <c:v>16.3</c:v>
                </c:pt>
              </c:numCache>
            </c:numRef>
          </c:xVal>
          <c:yVal>
            <c:numRef>
              <c:f>Quality!$N$140:$R$140</c:f>
              <c:numCache>
                <c:formatCode>0.00_ ;[Red]\-0.00\ </c:formatCode>
                <c:ptCount val="5"/>
                <c:pt idx="0">
                  <c:v>0.4</c:v>
                </c:pt>
                <c:pt idx="1">
                  <c:v>0.4</c:v>
                </c:pt>
                <c:pt idx="2">
                  <c:v>1.6</c:v>
                </c:pt>
                <c:pt idx="3">
                  <c:v>1.6</c:v>
                </c:pt>
                <c:pt idx="4">
                  <c:v>0.4</c:v>
                </c:pt>
              </c:numCache>
            </c:numRef>
          </c:yVal>
          <c:smooth val="0"/>
          <c:extLst>
            <c:ext xmlns:c16="http://schemas.microsoft.com/office/drawing/2014/chart" uri="{C3380CC4-5D6E-409C-BE32-E72D297353CC}">
              <c16:uniqueId val="{00000000-BFD7-4EDA-92FF-449BA895CE8B}"/>
            </c:ext>
          </c:extLst>
        </c:ser>
        <c:ser>
          <c:idx val="2"/>
          <c:order val="1"/>
          <c:tx>
            <c:v>実績(合計)/Actual (Total)</c:v>
          </c:tx>
          <c:spPr>
            <a:ln w="25400" cap="rnd">
              <a:noFill/>
              <a:round/>
            </a:ln>
            <a:effectLst/>
          </c:spPr>
          <c:marker>
            <c:symbol val="circle"/>
            <c:size val="5"/>
            <c:spPr>
              <a:solidFill>
                <a:schemeClr val="accent3"/>
              </a:solidFill>
              <a:ln w="9525">
                <a:solidFill>
                  <a:schemeClr val="accent3"/>
                </a:solidFill>
              </a:ln>
              <a:effectLst/>
            </c:spPr>
          </c:marker>
          <c:xVal>
            <c:numRef>
              <c:f>Quality!$K$149</c:f>
              <c:numCache>
                <c:formatCode>0.00_ ;[Red]\-0.00\ </c:formatCode>
                <c:ptCount val="1"/>
                <c:pt idx="0">
                  <c:v>33.333333333333329</c:v>
                </c:pt>
              </c:numCache>
            </c:numRef>
          </c:xVal>
          <c:yVal>
            <c:numRef>
              <c:f>Quality!$K$151</c:f>
              <c:numCache>
                <c:formatCode>0.00_ ;[Red]\-0.00\ </c:formatCode>
                <c:ptCount val="1"/>
                <c:pt idx="0">
                  <c:v>0.7142857142857143</c:v>
                </c:pt>
              </c:numCache>
            </c:numRef>
          </c:yVal>
          <c:smooth val="0"/>
          <c:extLst>
            <c:ext xmlns:c16="http://schemas.microsoft.com/office/drawing/2014/chart" uri="{C3380CC4-5D6E-409C-BE32-E72D297353CC}">
              <c16:uniqueId val="{00000001-BFD7-4EDA-92FF-449BA895CE8B}"/>
            </c:ext>
          </c:extLst>
        </c:ser>
        <c:ser>
          <c:idx val="1"/>
          <c:order val="2"/>
          <c:tx>
            <c:v>機能/Function</c:v>
          </c:tx>
          <c:spPr>
            <a:ln w="19050" cap="rnd">
              <a:noFill/>
              <a:round/>
            </a:ln>
            <a:effectLst/>
          </c:spPr>
          <c:marker>
            <c:symbol val="circle"/>
            <c:size val="5"/>
            <c:spPr>
              <a:solidFill>
                <a:srgbClr val="00B0F0"/>
              </a:solidFill>
              <a:ln w="9525">
                <a:solidFill>
                  <a:srgbClr val="00B0F0"/>
                </a:solidFill>
              </a:ln>
              <a:effectLst/>
            </c:spPr>
          </c:marker>
          <c:xVal>
            <c:numRef>
              <c:f>Quality!$H$157:$H$161</c:f>
              <c:numCache>
                <c:formatCode>0.00</c:formatCode>
                <c:ptCount val="5"/>
                <c:pt idx="0">
                  <c:v>50</c:v>
                </c:pt>
                <c:pt idx="1">
                  <c:v>28.571428571428573</c:v>
                </c:pt>
                <c:pt idx="2">
                  <c:v>16.666666666666668</c:v>
                </c:pt>
                <c:pt idx="3">
                  <c:v>0</c:v>
                </c:pt>
                <c:pt idx="4">
                  <c:v>0</c:v>
                </c:pt>
              </c:numCache>
            </c:numRef>
          </c:xVal>
          <c:yVal>
            <c:numRef>
              <c:f>Quality!$J$157:$J$161</c:f>
              <c:numCache>
                <c:formatCode>0.00</c:formatCode>
                <c:ptCount val="5"/>
                <c:pt idx="0">
                  <c:v>0.625</c:v>
                </c:pt>
                <c:pt idx="1">
                  <c:v>0.7142857142857143</c:v>
                </c:pt>
                <c:pt idx="2">
                  <c:v>0.83333333333333337</c:v>
                </c:pt>
                <c:pt idx="3">
                  <c:v>0</c:v>
                </c:pt>
                <c:pt idx="4">
                  <c:v>0</c:v>
                </c:pt>
              </c:numCache>
            </c:numRef>
          </c:yVal>
          <c:smooth val="0"/>
          <c:extLst>
            <c:ext xmlns:c16="http://schemas.microsoft.com/office/drawing/2014/chart" uri="{C3380CC4-5D6E-409C-BE32-E72D297353CC}">
              <c16:uniqueId val="{00000002-BFD7-4EDA-92FF-449BA895CE8B}"/>
            </c:ext>
          </c:extLst>
        </c:ser>
        <c:dLbls>
          <c:showLegendKey val="0"/>
          <c:showVal val="0"/>
          <c:showCatName val="0"/>
          <c:showSerName val="0"/>
          <c:showPercent val="0"/>
          <c:showBubbleSize val="0"/>
        </c:dLbls>
        <c:axId val="460658432"/>
        <c:axId val="460654496"/>
      </c:scatterChart>
      <c:valAx>
        <c:axId val="46065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テスト密度</a:t>
                </a:r>
                <a:r>
                  <a:rPr lang="en-US" altLang="ja-JP"/>
                  <a:t>(</a:t>
                </a:r>
                <a:r>
                  <a:rPr lang="ja-JP" altLang="en-US"/>
                  <a:t>項目数</a:t>
                </a:r>
                <a:r>
                  <a:rPr lang="en-US" altLang="ja-JP"/>
                  <a:t>/KLOC)/Test density (items/KLOC)</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4496"/>
        <c:crosses val="autoZero"/>
        <c:crossBetween val="midCat"/>
      </c:valAx>
      <c:valAx>
        <c:axId val="4606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バグ検出率</a:t>
                </a:r>
                <a:r>
                  <a:rPr lang="en-US" altLang="ja-JP"/>
                  <a:t>(</a:t>
                </a:r>
                <a:r>
                  <a:rPr lang="ja-JP" altLang="en-US"/>
                  <a:t>件</a:t>
                </a:r>
                <a:r>
                  <a:rPr lang="en-US" altLang="ja-JP"/>
                  <a:t>/KLOC)</a:t>
                </a:r>
              </a:p>
              <a:p>
                <a:pPr>
                  <a:defRPr/>
                </a:pPr>
                <a:r>
                  <a:rPr lang="en-US" altLang="ja-JP"/>
                  <a:t>Bugs detection rate(count/KLOC)</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 ;[Red]\-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60658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image" Target="../media/image6.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5.png"/><Relationship Id="rId5" Type="http://schemas.openxmlformats.org/officeDocument/2006/relationships/chart" Target="../charts/chart6.xml"/><Relationship Id="rId10" Type="http://schemas.openxmlformats.org/officeDocument/2006/relationships/image" Target="../media/image4.png"/><Relationship Id="rId4" Type="http://schemas.openxmlformats.org/officeDocument/2006/relationships/chart" Target="../charts/chart5.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66675</xdr:colOff>
      <xdr:row>99</xdr:row>
      <xdr:rowOff>47625</xdr:rowOff>
    </xdr:from>
    <xdr:to>
      <xdr:col>6</xdr:col>
      <xdr:colOff>60417</xdr:colOff>
      <xdr:row>100</xdr:row>
      <xdr:rowOff>142975</xdr:rowOff>
    </xdr:to>
    <xdr:sp macro="" textlink="">
      <xdr:nvSpPr>
        <xdr:cNvPr id="22" name="四角形: 角を丸くする 21">
          <a:extLst>
            <a:ext uri="{FF2B5EF4-FFF2-40B4-BE49-F238E27FC236}">
              <a16:creationId xmlns:a16="http://schemas.microsoft.com/office/drawing/2014/main" id="{00000000-0008-0000-0000-000016000000}"/>
            </a:ext>
          </a:extLst>
        </xdr:cNvPr>
        <xdr:cNvSpPr/>
      </xdr:nvSpPr>
      <xdr:spPr>
        <a:xfrm>
          <a:off x="66675" y="22059900"/>
          <a:ext cx="1251042" cy="295375"/>
        </a:xfrm>
        <a:prstGeom prst="roundRect">
          <a:avLst>
            <a:gd name="adj" fmla="val 45238"/>
          </a:avLst>
        </a:prstGeom>
        <a:noFill/>
        <a:ln w="12700" cap="flat" cmpd="sng" algn="ctr">
          <a:solidFill>
            <a:sysClr val="windowText" lastClr="000000"/>
          </a:solidFill>
          <a:prstDash val="solid"/>
          <a:miter lim="800000"/>
        </a:ln>
        <a:effectLst/>
      </xdr:spPr>
      <xdr:txBody>
        <a:bodyPr vertOverflow="clip" horzOverflow="clip" lIns="0" tIns="0" rIns="0" bIns="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Fujitsu Restricted</a:t>
          </a: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37</xdr:col>
      <xdr:colOff>38100</xdr:colOff>
      <xdr:row>99</xdr:row>
      <xdr:rowOff>123825</xdr:rowOff>
    </xdr:from>
    <xdr:to>
      <xdr:col>44</xdr:col>
      <xdr:colOff>112050</xdr:colOff>
      <xdr:row>100</xdr:row>
      <xdr:rowOff>67799</xdr:rowOff>
    </xdr:to>
    <xdr:sp macro="" textlink="">
      <xdr:nvSpPr>
        <xdr:cNvPr id="24" name="フッター プレースホルダー 4">
          <a:extLst>
            <a:ext uri="{FF2B5EF4-FFF2-40B4-BE49-F238E27FC236}">
              <a16:creationId xmlns:a16="http://schemas.microsoft.com/office/drawing/2014/main" id="{00000000-0008-0000-0000-000018000000}"/>
            </a:ext>
          </a:extLst>
        </xdr:cNvPr>
        <xdr:cNvSpPr>
          <a:spLocks noGrp="1"/>
        </xdr:cNvSpPr>
      </xdr:nvSpPr>
      <xdr:spPr bwMode="gray">
        <a:xfrm>
          <a:off x="7791450" y="22136100"/>
          <a:ext cx="1540800" cy="143999"/>
        </a:xfrm>
        <a:prstGeom prst="rect">
          <a:avLst/>
        </a:prstGeom>
      </xdr:spPr>
      <xdr:txBody>
        <a:bodyPr vert="horz" wrap="square" lIns="0" tIns="0" rIns="0" bIns="0" rtlCol="0" anchor="ctr"/>
        <a:lstStyle>
          <a:defPPr>
            <a:defRPr lang="ja-JP"/>
          </a:defPPr>
          <a:lvl1pPr algn="r" rtl="0" fontAlgn="ctr">
            <a:spcBef>
              <a:spcPct val="0"/>
            </a:spcBef>
            <a:spcAft>
              <a:spcPct val="0"/>
            </a:spcAft>
            <a:defRPr kumimoji="1" sz="758" kern="1200">
              <a:solidFill>
                <a:schemeClr val="tx1"/>
              </a:solidFill>
              <a:latin typeface="Arial" panose="020B0604020202020204" pitchFamily="34" charset="0"/>
              <a:ea typeface="Meiryo UI" panose="020B0604030504040204" pitchFamily="50" charset="-128"/>
              <a:cs typeface="Arial" panose="020B0604020202020204" pitchFamily="34" charset="0"/>
              <a:sym typeface="Arial" panose="020B0604020202020204" pitchFamily="34" charset="0"/>
            </a:defRPr>
          </a:lvl1pPr>
          <a:lvl2pPr marL="4572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2pPr>
          <a:lvl3pPr marL="9144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3pPr>
          <a:lvl4pPr marL="13716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4pPr>
          <a:lvl5pPr marL="18288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5pPr>
          <a:lvl6pPr marL="2286000" algn="l" defTabSz="914400" rtl="0" eaLnBrk="1" latinLnBrk="0" hangingPunct="1">
            <a:defRPr kumimoji="1" sz="1400" kern="1200">
              <a:solidFill>
                <a:srgbClr val="000000"/>
              </a:solidFill>
              <a:latin typeface="Arial" charset="0"/>
              <a:ea typeface="ＭＳ Ｐゴシック" pitchFamily="50" charset="-128"/>
              <a:cs typeface="+mn-cs"/>
            </a:defRPr>
          </a:lvl6pPr>
          <a:lvl7pPr marL="2743200" algn="l" defTabSz="914400" rtl="0" eaLnBrk="1" latinLnBrk="0" hangingPunct="1">
            <a:defRPr kumimoji="1" sz="1400" kern="1200">
              <a:solidFill>
                <a:srgbClr val="000000"/>
              </a:solidFill>
              <a:latin typeface="Arial" charset="0"/>
              <a:ea typeface="ＭＳ Ｐゴシック" pitchFamily="50" charset="-128"/>
              <a:cs typeface="+mn-cs"/>
            </a:defRPr>
          </a:lvl7pPr>
          <a:lvl8pPr marL="3200400" algn="l" defTabSz="914400" rtl="0" eaLnBrk="1" latinLnBrk="0" hangingPunct="1">
            <a:defRPr kumimoji="1" sz="1400" kern="1200">
              <a:solidFill>
                <a:srgbClr val="000000"/>
              </a:solidFill>
              <a:latin typeface="Arial" charset="0"/>
              <a:ea typeface="ＭＳ Ｐゴシック" pitchFamily="50" charset="-128"/>
              <a:cs typeface="+mn-cs"/>
            </a:defRPr>
          </a:lvl8pPr>
          <a:lvl9pPr marL="3657600" algn="l" defTabSz="914400" rtl="0" eaLnBrk="1" latinLnBrk="0" hangingPunct="1">
            <a:defRPr kumimoji="1" sz="1400" kern="1200">
              <a:solidFill>
                <a:srgbClr val="000000"/>
              </a:solidFill>
              <a:latin typeface="Arial" charset="0"/>
              <a:ea typeface="ＭＳ Ｐゴシック" pitchFamily="50" charset="-128"/>
              <a:cs typeface="+mn-cs"/>
            </a:defRPr>
          </a:lvl9pPr>
        </a:lstStyle>
        <a:p>
          <a:r>
            <a:rPr lang="en-US" altLang="ja-JP" sz="1100"/>
            <a:t>© 2023 Fujitsu Limited</a:t>
          </a:r>
        </a:p>
      </xdr:txBody>
    </xdr:sp>
    <xdr:clientData/>
  </xdr:twoCellAnchor>
  <mc:AlternateContent xmlns:mc="http://schemas.openxmlformats.org/markup-compatibility/2006">
    <mc:Choice xmlns:a14="http://schemas.microsoft.com/office/drawing/2010/main" Requires="a14">
      <xdr:twoCellAnchor editAs="oneCell">
        <xdr:from>
          <xdr:col>8</xdr:col>
          <xdr:colOff>19050</xdr:colOff>
          <xdr:row>49</xdr:row>
          <xdr:rowOff>0</xdr:rowOff>
        </xdr:from>
        <xdr:to>
          <xdr:col>20</xdr:col>
          <xdr:colOff>12700</xdr:colOff>
          <xdr:row>50</xdr:row>
          <xdr:rowOff>12700</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0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Fujitsu Developers Platform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171450</xdr:colOff>
          <xdr:row>49</xdr:row>
          <xdr:rowOff>6350</xdr:rowOff>
        </xdr:from>
        <xdr:to>
          <xdr:col>44</xdr:col>
          <xdr:colOff>146050</xdr:colOff>
          <xdr:row>49</xdr:row>
          <xdr:rowOff>209550</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0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グロコミ基盤/Global Communication and Collaboration Platform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6350</xdr:colOff>
          <xdr:row>50</xdr:row>
          <xdr:rowOff>196850</xdr:rowOff>
        </xdr:from>
        <xdr:to>
          <xdr:col>23</xdr:col>
          <xdr:colOff>88900</xdr:colOff>
          <xdr:row>52</xdr:row>
          <xdr:rowOff>19050</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0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お客様環境/Customer Environment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165100</xdr:colOff>
          <xdr:row>50</xdr:row>
          <xdr:rowOff>209550</xdr:rowOff>
        </xdr:from>
        <xdr:to>
          <xdr:col>41</xdr:col>
          <xdr:colOff>127000</xdr:colOff>
          <xdr:row>52</xdr:row>
          <xdr:rowOff>38100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0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その他/Other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54</xdr:row>
          <xdr:rowOff>6350</xdr:rowOff>
        </xdr:from>
        <xdr:to>
          <xdr:col>15</xdr:col>
          <xdr:colOff>76200</xdr:colOff>
          <xdr:row>55</xdr:row>
          <xdr:rowOff>0</xdr:rowOff>
        </xdr:to>
        <xdr:sp macro="" textlink="">
          <xdr:nvSpPr>
            <xdr:cNvPr id="5177" name="Check Box 57" hidden="1">
              <a:extLst>
                <a:ext uri="{63B3BB69-23CF-44E3-9099-C40C66FF867C}">
                  <a14:compatExt spid="_x0000_s5177"/>
                </a:ext>
                <a:ext uri="{FF2B5EF4-FFF2-40B4-BE49-F238E27FC236}">
                  <a16:creationId xmlns:a16="http://schemas.microsoft.com/office/drawing/2014/main" id="{00000000-0008-0000-0000-00003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夕会/Evening meeting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114300</xdr:colOff>
          <xdr:row>53</xdr:row>
          <xdr:rowOff>6350</xdr:rowOff>
        </xdr:from>
        <xdr:to>
          <xdr:col>29</xdr:col>
          <xdr:colOff>76200</xdr:colOff>
          <xdr:row>54</xdr:row>
          <xdr:rowOff>12700</xdr:rowOff>
        </xdr:to>
        <xdr:sp macro="" textlink="">
          <xdr:nvSpPr>
            <xdr:cNvPr id="5178" name="Check Box 58" hidden="1">
              <a:extLst>
                <a:ext uri="{63B3BB69-23CF-44E3-9099-C40C66FF867C}">
                  <a14:compatExt spid="_x0000_s5178"/>
                </a:ext>
                <a:ext uri="{FF2B5EF4-FFF2-40B4-BE49-F238E27FC236}">
                  <a16:creationId xmlns:a16="http://schemas.microsoft.com/office/drawing/2014/main" id="{00000000-0008-0000-0000-00003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進捗会議/Progress meeting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114300</xdr:colOff>
          <xdr:row>53</xdr:row>
          <xdr:rowOff>222250</xdr:rowOff>
        </xdr:from>
        <xdr:to>
          <xdr:col>23</xdr:col>
          <xdr:colOff>63500</xdr:colOff>
          <xdr:row>55</xdr:row>
          <xdr:rowOff>12700</xdr:rowOff>
        </xdr:to>
        <xdr:sp macro="" textlink="">
          <xdr:nvSpPr>
            <xdr:cNvPr id="5179" name="Check Box 59" hidden="1">
              <a:extLst>
                <a:ext uri="{63B3BB69-23CF-44E3-9099-C40C66FF867C}">
                  <a14:compatExt spid="_x0000_s5179"/>
                </a:ext>
                <a:ext uri="{FF2B5EF4-FFF2-40B4-BE49-F238E27FC236}">
                  <a16:creationId xmlns:a16="http://schemas.microsoft.com/office/drawing/2014/main" id="{00000000-0008-0000-0000-00003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その他/Other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xdr:colOff>
          <xdr:row>11</xdr:row>
          <xdr:rowOff>0</xdr:rowOff>
        </xdr:from>
        <xdr:to>
          <xdr:col>9</xdr:col>
          <xdr:colOff>152400</xdr:colOff>
          <xdr:row>12</xdr:row>
          <xdr:rowOff>0</xdr:rowOff>
        </xdr:to>
        <xdr:sp macro="" textlink="">
          <xdr:nvSpPr>
            <xdr:cNvPr id="5180" name="Check Box 60" hidden="1">
              <a:extLst>
                <a:ext uri="{63B3BB69-23CF-44E3-9099-C40C66FF867C}">
                  <a14:compatExt spid="_x0000_s5180"/>
                </a:ext>
                <a:ext uri="{FF2B5EF4-FFF2-40B4-BE49-F238E27FC236}">
                  <a16:creationId xmlns:a16="http://schemas.microsoft.com/office/drawing/2014/main" id="{00000000-0008-0000-0000-00003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Java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146050</xdr:colOff>
          <xdr:row>11</xdr:row>
          <xdr:rowOff>0</xdr:rowOff>
        </xdr:from>
        <xdr:to>
          <xdr:col>13</xdr:col>
          <xdr:colOff>82550</xdr:colOff>
          <xdr:row>12</xdr:row>
          <xdr:rowOff>0</xdr:rowOff>
        </xdr:to>
        <xdr:sp macro="" textlink="">
          <xdr:nvSpPr>
            <xdr:cNvPr id="5181" name="Check Box 61" hidden="1">
              <a:extLst>
                <a:ext uri="{63B3BB69-23CF-44E3-9099-C40C66FF867C}">
                  <a14:compatExt spid="_x0000_s5181"/>
                </a:ext>
                <a:ext uri="{FF2B5EF4-FFF2-40B4-BE49-F238E27FC236}">
                  <a16:creationId xmlns:a16="http://schemas.microsoft.com/office/drawing/2014/main" id="{00000000-0008-0000-0000-00003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88900</xdr:colOff>
          <xdr:row>11</xdr:row>
          <xdr:rowOff>0</xdr:rowOff>
        </xdr:from>
        <xdr:to>
          <xdr:col>17</xdr:col>
          <xdr:colOff>31750</xdr:colOff>
          <xdr:row>12</xdr:row>
          <xdr:rowOff>0</xdr:rowOff>
        </xdr:to>
        <xdr:sp macro="" textlink="">
          <xdr:nvSpPr>
            <xdr:cNvPr id="5182" name="Check Box 62" hidden="1">
              <a:extLst>
                <a:ext uri="{63B3BB69-23CF-44E3-9099-C40C66FF867C}">
                  <a14:compatExt spid="_x0000_s5182"/>
                </a:ext>
                <a:ext uri="{FF2B5EF4-FFF2-40B4-BE49-F238E27FC236}">
                  <a16:creationId xmlns:a16="http://schemas.microsoft.com/office/drawing/2014/main" id="{00000000-0008-0000-0000-00003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107950</xdr:colOff>
          <xdr:row>11</xdr:row>
          <xdr:rowOff>0</xdr:rowOff>
        </xdr:from>
        <xdr:to>
          <xdr:col>21</xdr:col>
          <xdr:colOff>50800</xdr:colOff>
          <xdr:row>12</xdr:row>
          <xdr:rowOff>0</xdr:rowOff>
        </xdr:to>
        <xdr:sp macro="" textlink="">
          <xdr:nvSpPr>
            <xdr:cNvPr id="5183" name="Check Box 63" hidden="1">
              <a:extLst>
                <a:ext uri="{63B3BB69-23CF-44E3-9099-C40C66FF867C}">
                  <a14:compatExt spid="_x0000_s5183"/>
                </a:ext>
                <a:ext uri="{FF2B5EF4-FFF2-40B4-BE49-F238E27FC236}">
                  <a16:creationId xmlns:a16="http://schemas.microsoft.com/office/drawing/2014/main" id="{00000000-0008-0000-0000-00003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VB.NET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158750</xdr:colOff>
          <xdr:row>11</xdr:row>
          <xdr:rowOff>0</xdr:rowOff>
        </xdr:from>
        <xdr:to>
          <xdr:col>25</xdr:col>
          <xdr:colOff>101600</xdr:colOff>
          <xdr:row>12</xdr:row>
          <xdr:rowOff>0</xdr:rowOff>
        </xdr:to>
        <xdr:sp macro="" textlink="">
          <xdr:nvSpPr>
            <xdr:cNvPr id="5184" name="Check Box 64" hidden="1">
              <a:extLst>
                <a:ext uri="{63B3BB69-23CF-44E3-9099-C40C66FF867C}">
                  <a14:compatExt spid="_x0000_s5184"/>
                </a:ext>
                <a:ext uri="{FF2B5EF4-FFF2-40B4-BE49-F238E27FC236}">
                  <a16:creationId xmlns:a16="http://schemas.microsoft.com/office/drawing/2014/main" id="{00000000-0008-0000-0000-00004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COBOL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11</xdr:row>
          <xdr:rowOff>0</xdr:rowOff>
        </xdr:from>
        <xdr:to>
          <xdr:col>29</xdr:col>
          <xdr:colOff>152400</xdr:colOff>
          <xdr:row>12</xdr:row>
          <xdr:rowOff>0</xdr:rowOff>
        </xdr:to>
        <xdr:sp macro="" textlink="">
          <xdr:nvSpPr>
            <xdr:cNvPr id="5185" name="Check Box 65" hidden="1">
              <a:extLst>
                <a:ext uri="{63B3BB69-23CF-44E3-9099-C40C66FF867C}">
                  <a14:compatExt spid="_x0000_s5185"/>
                </a:ext>
                <a:ext uri="{FF2B5EF4-FFF2-40B4-BE49-F238E27FC236}">
                  <a16:creationId xmlns:a16="http://schemas.microsoft.com/office/drawing/2014/main" id="{00000000-0008-0000-0000-00004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その他/Other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53</xdr:row>
          <xdr:rowOff>0</xdr:rowOff>
        </xdr:from>
        <xdr:to>
          <xdr:col>16</xdr:col>
          <xdr:colOff>6350</xdr:colOff>
          <xdr:row>54</xdr:row>
          <xdr:rowOff>6350</xdr:rowOff>
        </xdr:to>
        <xdr:sp macro="" textlink="">
          <xdr:nvSpPr>
            <xdr:cNvPr id="5194" name="Check Box 74" hidden="1">
              <a:extLst>
                <a:ext uri="{63B3BB69-23CF-44E3-9099-C40C66FF867C}">
                  <a14:compatExt spid="_x0000_s5194"/>
                </a:ext>
                <a:ext uri="{FF2B5EF4-FFF2-40B4-BE49-F238E27FC236}">
                  <a16:creationId xmlns:a16="http://schemas.microsoft.com/office/drawing/2014/main" id="{00000000-0008-0000-0000-00004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朝会/Morning meeting</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76199</xdr:colOff>
      <xdr:row>6</xdr:row>
      <xdr:rowOff>39781</xdr:rowOff>
    </xdr:from>
    <xdr:to>
      <xdr:col>5</xdr:col>
      <xdr:colOff>561974</xdr:colOff>
      <xdr:row>18</xdr:row>
      <xdr:rowOff>68356</xdr:rowOff>
    </xdr:to>
    <xdr:graphicFrame macro="">
      <xdr:nvGraphicFramePr>
        <xdr:cNvPr id="3" name="グラフ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234951</xdr:colOff>
      <xdr:row>7</xdr:row>
      <xdr:rowOff>63500</xdr:rowOff>
    </xdr:from>
    <xdr:to>
      <xdr:col>25</xdr:col>
      <xdr:colOff>327544</xdr:colOff>
      <xdr:row>10</xdr:row>
      <xdr:rowOff>14412</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8181976" y="1638300"/>
          <a:ext cx="8265043" cy="1227262"/>
        </a:xfrm>
        <a:prstGeom prst="rect">
          <a:avLst/>
        </a:prstGeom>
      </xdr:spPr>
    </xdr:pic>
    <xdr:clientData/>
  </xdr:twoCellAnchor>
  <xdr:twoCellAnchor>
    <xdr:from>
      <xdr:col>20</xdr:col>
      <xdr:colOff>589644</xdr:colOff>
      <xdr:row>7</xdr:row>
      <xdr:rowOff>390071</xdr:rowOff>
    </xdr:from>
    <xdr:to>
      <xdr:col>25</xdr:col>
      <xdr:colOff>158750</xdr:colOff>
      <xdr:row>9</xdr:row>
      <xdr:rowOff>222250</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3562694" y="1964871"/>
          <a:ext cx="2715531" cy="68307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135032</xdr:colOff>
      <xdr:row>191</xdr:row>
      <xdr:rowOff>82923</xdr:rowOff>
    </xdr:from>
    <xdr:to>
      <xdr:col>5</xdr:col>
      <xdr:colOff>601756</xdr:colOff>
      <xdr:row>204</xdr:row>
      <xdr:rowOff>178173</xdr:rowOff>
    </xdr:to>
    <xdr:graphicFrame macro="">
      <xdr:nvGraphicFramePr>
        <xdr:cNvPr id="2" name="グラフ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172</xdr:row>
      <xdr:rowOff>33337</xdr:rowOff>
    </xdr:from>
    <xdr:to>
      <xdr:col>5</xdr:col>
      <xdr:colOff>571500</xdr:colOff>
      <xdr:row>185</xdr:row>
      <xdr:rowOff>128587</xdr:rowOff>
    </xdr:to>
    <xdr:graphicFrame macro="">
      <xdr:nvGraphicFramePr>
        <xdr:cNvPr id="3" name="グラフ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5</xdr:row>
      <xdr:rowOff>90487</xdr:rowOff>
    </xdr:from>
    <xdr:to>
      <xdr:col>6</xdr:col>
      <xdr:colOff>533400</xdr:colOff>
      <xdr:row>20</xdr:row>
      <xdr:rowOff>14287</xdr:rowOff>
    </xdr:to>
    <xdr:graphicFrame macro="">
      <xdr:nvGraphicFramePr>
        <xdr:cNvPr id="4" name="グラフ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38</xdr:row>
      <xdr:rowOff>90487</xdr:rowOff>
    </xdr:from>
    <xdr:to>
      <xdr:col>6</xdr:col>
      <xdr:colOff>533400</xdr:colOff>
      <xdr:row>53</xdr:row>
      <xdr:rowOff>14287</xdr:rowOff>
    </xdr:to>
    <xdr:graphicFrame macro="">
      <xdr:nvGraphicFramePr>
        <xdr:cNvPr id="5" name="グラフ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133350</xdr:colOff>
      <xdr:row>71</xdr:row>
      <xdr:rowOff>90487</xdr:rowOff>
    </xdr:from>
    <xdr:to>
      <xdr:col>6</xdr:col>
      <xdr:colOff>533400</xdr:colOff>
      <xdr:row>86</xdr:row>
      <xdr:rowOff>14287</xdr:rowOff>
    </xdr:to>
    <xdr:graphicFrame macro="">
      <xdr:nvGraphicFramePr>
        <xdr:cNvPr id="6" name="グラフ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133350</xdr:colOff>
      <xdr:row>104</xdr:row>
      <xdr:rowOff>90487</xdr:rowOff>
    </xdr:from>
    <xdr:to>
      <xdr:col>6</xdr:col>
      <xdr:colOff>533400</xdr:colOff>
      <xdr:row>119</xdr:row>
      <xdr:rowOff>14287</xdr:rowOff>
    </xdr:to>
    <xdr:graphicFrame macro="">
      <xdr:nvGraphicFramePr>
        <xdr:cNvPr id="7" name="グラフ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133350</xdr:colOff>
      <xdr:row>137</xdr:row>
      <xdr:rowOff>90487</xdr:rowOff>
    </xdr:from>
    <xdr:to>
      <xdr:col>6</xdr:col>
      <xdr:colOff>533400</xdr:colOff>
      <xdr:row>152</xdr:row>
      <xdr:rowOff>14287</xdr:rowOff>
    </xdr:to>
    <xdr:graphicFrame macro="">
      <xdr:nvGraphicFramePr>
        <xdr:cNvPr id="8" name="グラフ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67237</xdr:colOff>
      <xdr:row>25</xdr:row>
      <xdr:rowOff>173181</xdr:rowOff>
    </xdr:from>
    <xdr:to>
      <xdr:col>37</xdr:col>
      <xdr:colOff>439165</xdr:colOff>
      <xdr:row>31</xdr:row>
      <xdr:rowOff>147615</xdr:rowOff>
    </xdr:to>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18598591" y="6000240"/>
          <a:ext cx="6022868" cy="1125465"/>
          <a:chOff x="8428182" y="1662545"/>
          <a:chExt cx="6029202" cy="1147994"/>
        </a:xfrm>
      </xdr:grpSpPr>
      <xdr:pic>
        <xdr:nvPicPr>
          <xdr:cNvPr id="10" name="図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8428182" y="1662545"/>
            <a:ext cx="6029202" cy="1147994"/>
          </a:xfrm>
          <a:prstGeom prst="rect">
            <a:avLst/>
          </a:prstGeom>
        </xdr:spPr>
      </xdr:pic>
      <xdr:sp macro="" textlink="">
        <xdr:nvSpPr>
          <xdr:cNvPr id="11" name="正方形/長方形 10">
            <a:extLst>
              <a:ext uri="{FF2B5EF4-FFF2-40B4-BE49-F238E27FC236}">
                <a16:creationId xmlns:a16="http://schemas.microsoft.com/office/drawing/2014/main" id="{00000000-0008-0000-0400-00000B000000}"/>
              </a:ext>
            </a:extLst>
          </xdr:cNvPr>
          <xdr:cNvSpPr/>
        </xdr:nvSpPr>
        <xdr:spPr>
          <a:xfrm>
            <a:off x="9731992" y="1995467"/>
            <a:ext cx="3342409" cy="8116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10513</xdr:colOff>
      <xdr:row>25</xdr:row>
      <xdr:rowOff>46182</xdr:rowOff>
    </xdr:from>
    <xdr:to>
      <xdr:col>26</xdr:col>
      <xdr:colOff>65547</xdr:colOff>
      <xdr:row>36</xdr:row>
      <xdr:rowOff>49536</xdr:rowOff>
    </xdr:to>
    <xdr:grpSp>
      <xdr:nvGrpSpPr>
        <xdr:cNvPr id="12" name="グループ化 11">
          <a:extLst>
            <a:ext uri="{FF2B5EF4-FFF2-40B4-BE49-F238E27FC236}">
              <a16:creationId xmlns:a16="http://schemas.microsoft.com/office/drawing/2014/main" id="{00000000-0008-0000-0400-00000C000000}"/>
            </a:ext>
          </a:extLst>
        </xdr:cNvPr>
        <xdr:cNvGrpSpPr/>
      </xdr:nvGrpSpPr>
      <xdr:grpSpPr>
        <a:xfrm>
          <a:off x="9095309" y="5876416"/>
          <a:ext cx="8252884" cy="2574357"/>
          <a:chOff x="8500752" y="5720773"/>
          <a:chExt cx="8206125" cy="2624172"/>
        </a:xfrm>
      </xdr:grpSpPr>
      <xdr:pic>
        <xdr:nvPicPr>
          <xdr:cNvPr id="13" name="図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9"/>
          <a:stretch>
            <a:fillRect/>
          </a:stretch>
        </xdr:blipFill>
        <xdr:spPr>
          <a:xfrm>
            <a:off x="8509826" y="5720773"/>
            <a:ext cx="8197051" cy="1237313"/>
          </a:xfrm>
          <a:prstGeom prst="rect">
            <a:avLst/>
          </a:prstGeom>
        </xdr:spPr>
      </xdr:pic>
      <xdr:sp macro="" textlink="">
        <xdr:nvSpPr>
          <xdr:cNvPr id="14" name="正方形/長方形 13">
            <a:extLst>
              <a:ext uri="{FF2B5EF4-FFF2-40B4-BE49-F238E27FC236}">
                <a16:creationId xmlns:a16="http://schemas.microsoft.com/office/drawing/2014/main" id="{00000000-0008-0000-0400-00000E000000}"/>
              </a:ext>
            </a:extLst>
          </xdr:cNvPr>
          <xdr:cNvSpPr/>
        </xdr:nvSpPr>
        <xdr:spPr>
          <a:xfrm>
            <a:off x="8500752" y="6077033"/>
            <a:ext cx="4492006" cy="8322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5" name="図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8527968" y="7031182"/>
            <a:ext cx="6693476" cy="1313763"/>
          </a:xfrm>
          <a:prstGeom prst="rect">
            <a:avLst/>
          </a:prstGeom>
        </xdr:spPr>
      </xdr:pic>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9984177" y="7361712"/>
            <a:ext cx="2230914" cy="8297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71747</xdr:colOff>
      <xdr:row>58</xdr:row>
      <xdr:rowOff>38348</xdr:rowOff>
    </xdr:from>
    <xdr:to>
      <xdr:col>26</xdr:col>
      <xdr:colOff>89128</xdr:colOff>
      <xdr:row>68</xdr:row>
      <xdr:rowOff>165340</xdr:rowOff>
    </xdr:to>
    <xdr:grpSp>
      <xdr:nvGrpSpPr>
        <xdr:cNvPr id="17" name="グループ化 16">
          <a:extLst>
            <a:ext uri="{FF2B5EF4-FFF2-40B4-BE49-F238E27FC236}">
              <a16:creationId xmlns:a16="http://schemas.microsoft.com/office/drawing/2014/main" id="{00000000-0008-0000-0400-000011000000}"/>
            </a:ext>
          </a:extLst>
        </xdr:cNvPr>
        <xdr:cNvGrpSpPr/>
      </xdr:nvGrpSpPr>
      <xdr:grpSpPr>
        <a:xfrm>
          <a:off x="9156543" y="13619877"/>
          <a:ext cx="8208881" cy="2510670"/>
          <a:chOff x="8673111" y="13526325"/>
          <a:chExt cx="8168472" cy="2551536"/>
        </a:xfrm>
      </xdr:grpSpPr>
      <xdr:pic>
        <xdr:nvPicPr>
          <xdr:cNvPr id="18" name="図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1"/>
          <a:stretch>
            <a:fillRect/>
          </a:stretch>
        </xdr:blipFill>
        <xdr:spPr>
          <a:xfrm>
            <a:off x="8673111" y="13526325"/>
            <a:ext cx="8168472" cy="1225882"/>
          </a:xfrm>
          <a:prstGeom prst="rect">
            <a:avLst/>
          </a:prstGeom>
        </xdr:spPr>
      </xdr:pic>
      <xdr:pic>
        <xdr:nvPicPr>
          <xdr:cNvPr id="19" name="図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2"/>
          <a:stretch>
            <a:fillRect/>
          </a:stretch>
        </xdr:blipFill>
        <xdr:spPr>
          <a:xfrm>
            <a:off x="8718468" y="14900235"/>
            <a:ext cx="8105598" cy="1177626"/>
          </a:xfrm>
          <a:prstGeom prst="rect">
            <a:avLst/>
          </a:prstGeom>
        </xdr:spPr>
      </xdr:pic>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8682182" y="13876813"/>
            <a:ext cx="6280727" cy="83803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正方形/長方形 20">
            <a:extLst>
              <a:ext uri="{FF2B5EF4-FFF2-40B4-BE49-F238E27FC236}">
                <a16:creationId xmlns:a16="http://schemas.microsoft.com/office/drawing/2014/main" id="{00000000-0008-0000-0400-000015000000}"/>
              </a:ext>
            </a:extLst>
          </xdr:cNvPr>
          <xdr:cNvSpPr/>
        </xdr:nvSpPr>
        <xdr:spPr>
          <a:xfrm>
            <a:off x="8734796" y="15203550"/>
            <a:ext cx="6280727" cy="8297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624526</xdr:colOff>
      <xdr:row>124</xdr:row>
      <xdr:rowOff>20616</xdr:rowOff>
    </xdr:from>
    <xdr:to>
      <xdr:col>23</xdr:col>
      <xdr:colOff>575905</xdr:colOff>
      <xdr:row>133</xdr:row>
      <xdr:rowOff>313512</xdr:rowOff>
    </xdr:to>
    <xdr:grpSp>
      <xdr:nvGrpSpPr>
        <xdr:cNvPr id="22" name="グループ化 21">
          <a:extLst>
            <a:ext uri="{FF2B5EF4-FFF2-40B4-BE49-F238E27FC236}">
              <a16:creationId xmlns:a16="http://schemas.microsoft.com/office/drawing/2014/main" id="{00000000-0008-0000-0400-000016000000}"/>
            </a:ext>
          </a:extLst>
        </xdr:cNvPr>
        <xdr:cNvGrpSpPr/>
      </xdr:nvGrpSpPr>
      <xdr:grpSpPr>
        <a:xfrm>
          <a:off x="9070586" y="29099881"/>
          <a:ext cx="6905376" cy="2021777"/>
          <a:chOff x="8553367" y="28797662"/>
          <a:chExt cx="6885868" cy="2053578"/>
        </a:xfrm>
      </xdr:grpSpPr>
      <xdr:pic>
        <xdr:nvPicPr>
          <xdr:cNvPr id="23" name="図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3"/>
          <a:stretch>
            <a:fillRect/>
          </a:stretch>
        </xdr:blipFill>
        <xdr:spPr>
          <a:xfrm>
            <a:off x="8564253" y="28797662"/>
            <a:ext cx="6874982" cy="2053578"/>
          </a:xfrm>
          <a:prstGeom prst="rect">
            <a:avLst/>
          </a:prstGeom>
        </xdr:spPr>
      </xdr:pic>
      <xdr:sp macro="" textlink="">
        <xdr:nvSpPr>
          <xdr:cNvPr id="24" name="正方形/長方形 23">
            <a:extLst>
              <a:ext uri="{FF2B5EF4-FFF2-40B4-BE49-F238E27FC236}">
                <a16:creationId xmlns:a16="http://schemas.microsoft.com/office/drawing/2014/main" id="{00000000-0008-0000-0400-000018000000}"/>
              </a:ext>
            </a:extLst>
          </xdr:cNvPr>
          <xdr:cNvSpPr/>
        </xdr:nvSpPr>
        <xdr:spPr>
          <a:xfrm>
            <a:off x="8582396" y="29042593"/>
            <a:ext cx="5233389" cy="7298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8553367" y="30099660"/>
            <a:ext cx="5233389" cy="7306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kurakami.takash\Desktop\&#23448;&#20844;&#24193;\K5\02_PaaS&#36939;&#29992;&#12489;&#12461;&#12517;&#12513;&#12531;&#12488;\K5_PaaS&#21033;&#29992;&#30003;&#35531;&#26360;&#12304;&#12486;&#12531;&#12503;&#12524;&#12540;&#12488;&#123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fujitsu.sharepoint.com/Users/admin/Documents/51_&#20316;&#26989;/04_&#27161;&#28310;&#21270;/41_&#12461;&#12483;&#12463;&#12458;&#12501;&#65286;&#25391;&#12426;&#36820;&#12426;&#12398;&#12486;&#12531;&#12503;&#12524;&#12540;&#12488;&#20316;&#25104;_2019&#24180;&#24230;/02_&#25391;&#12426;&#36820;&#12426;/11_&#12501;&#12457;&#12540;&#12510;&#12483;&#12488;/&#12452;&#12513;&#12540;&#12472;_20190422/02_Project=CC/&#21029;&#32025;_&#12467;&#12473;&#1248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030169201006.yakushin2gen.jp.fujitsu.com/Users/admin/Documents/51_&#20316;&#26989;/04_&#27161;&#28310;&#21270;/41_&#12461;&#12483;&#12463;&#12458;&#12501;&#65286;&#25391;&#12426;&#36820;&#12426;&#12398;&#12486;&#12531;&#12503;&#12524;&#12540;&#12488;&#20316;&#25104;_2019&#24180;&#24230;/02_&#25391;&#12426;&#36820;&#12426;/11_&#12501;&#12457;&#12540;&#12510;&#12483;&#12488;/&#12452;&#12513;&#12540;&#12472;_20190422/02_Project=CC/&#21029;&#32025;_&#12467;&#12473;&#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規・変更・廃止申請書"/>
      <sheetName val="契約情報【返却用】"/>
      <sheetName val="修正履歴"/>
      <sheetName val="List"/>
      <sheetName val="生産性情報"/>
    </sheetNames>
    <sheetDataSet>
      <sheetData sheetId="0"/>
      <sheetData sheetId="1"/>
      <sheetData sheetId="2"/>
      <sheetData sheetId="3">
        <row r="2">
          <cell r="B2" t="str">
            <v>スタンダードCPUタイプ【LOW】</v>
          </cell>
          <cell r="C2" t="str">
            <v>スタンダードCPUタイプ【MID】</v>
          </cell>
          <cell r="D2" t="str">
            <v>スタンダードCPUタイプ【HIGH】</v>
          </cell>
          <cell r="E2" t="str">
            <v>ハイスピードCPUタイプ【LOW】</v>
          </cell>
          <cell r="F2" t="str">
            <v>ハイスピードCPUタイプ【MID】</v>
          </cell>
          <cell r="G2" t="str">
            <v>ハイスピードCPUタイプ【HIGH】</v>
          </cell>
        </row>
        <row r="54">
          <cell r="B54" t="str">
            <v>OS提供サービス_サポートなし</v>
          </cell>
          <cell r="C54" t="str">
            <v>OS提供サービス_サポートあり</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①チェックリスト"/>
      <sheetName val="【見本】チェックリスト(記入例)"/>
      <sheetName val="コスト"/>
      <sheetName val="【見本】申請書（記入例）"/>
      <sheetName val="List"/>
      <sheetName val="改版履歴"/>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①チェックリスト"/>
      <sheetName val="【見本】チェックリスト(記入例)"/>
      <sheetName val="コスト"/>
      <sheetName val="【見本】申請書（記入例）"/>
      <sheetName val="List"/>
      <sheetName val="改版履歴"/>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T117"/>
  <sheetViews>
    <sheetView showGridLines="0" tabSelected="1" zoomScaleNormal="100" zoomScaleSheetLayoutView="85" workbookViewId="0">
      <selection sqref="A1:AS2"/>
    </sheetView>
  </sheetViews>
  <sheetFormatPr defaultColWidth="2.7265625" defaultRowHeight="18" customHeight="1" x14ac:dyDescent="0.2"/>
  <cols>
    <col min="1" max="16384" width="2.7265625" style="1"/>
  </cols>
  <sheetData>
    <row r="1" spans="1:45" ht="18" customHeight="1" x14ac:dyDescent="0.2">
      <c r="A1" s="382" t="s">
        <v>0</v>
      </c>
      <c r="B1" s="382"/>
      <c r="C1" s="382"/>
      <c r="D1" s="382"/>
      <c r="E1" s="382"/>
      <c r="F1" s="382"/>
      <c r="G1" s="382"/>
      <c r="H1" s="382"/>
      <c r="I1" s="382"/>
      <c r="J1" s="382"/>
      <c r="K1" s="382"/>
      <c r="L1" s="382"/>
      <c r="M1" s="382"/>
      <c r="N1" s="382"/>
      <c r="O1" s="382"/>
      <c r="P1" s="382"/>
      <c r="Q1" s="382"/>
      <c r="R1" s="382"/>
      <c r="S1" s="382"/>
      <c r="T1" s="382"/>
      <c r="U1" s="382"/>
      <c r="V1" s="382"/>
      <c r="W1" s="382"/>
      <c r="X1" s="382"/>
      <c r="Y1" s="382"/>
      <c r="Z1" s="382"/>
      <c r="AA1" s="382"/>
      <c r="AB1" s="382"/>
      <c r="AC1" s="382"/>
      <c r="AD1" s="382"/>
      <c r="AE1" s="382"/>
      <c r="AF1" s="382"/>
      <c r="AG1" s="382"/>
      <c r="AH1" s="382"/>
      <c r="AI1" s="382"/>
      <c r="AJ1" s="382"/>
      <c r="AK1" s="382"/>
      <c r="AL1" s="382"/>
      <c r="AM1" s="382"/>
      <c r="AN1" s="382"/>
      <c r="AO1" s="382"/>
      <c r="AP1" s="382"/>
      <c r="AQ1" s="382"/>
      <c r="AR1" s="382"/>
      <c r="AS1" s="382"/>
    </row>
    <row r="2" spans="1:45" ht="18" customHeight="1" x14ac:dyDescent="0.2">
      <c r="A2" s="382"/>
      <c r="B2" s="382"/>
      <c r="C2" s="382"/>
      <c r="D2" s="382"/>
      <c r="E2" s="382"/>
      <c r="F2" s="382"/>
      <c r="G2" s="382"/>
      <c r="H2" s="382"/>
      <c r="I2" s="382"/>
      <c r="J2" s="382"/>
      <c r="K2" s="382"/>
      <c r="L2" s="382"/>
      <c r="M2" s="382"/>
      <c r="N2" s="382"/>
      <c r="O2" s="382"/>
      <c r="P2" s="382"/>
      <c r="Q2" s="382"/>
      <c r="R2" s="382"/>
      <c r="S2" s="382"/>
      <c r="T2" s="382"/>
      <c r="U2" s="382"/>
      <c r="V2" s="382"/>
      <c r="W2" s="382"/>
      <c r="X2" s="382"/>
      <c r="Y2" s="382"/>
      <c r="Z2" s="382"/>
      <c r="AA2" s="382"/>
      <c r="AB2" s="382"/>
      <c r="AC2" s="382"/>
      <c r="AD2" s="382"/>
      <c r="AE2" s="382"/>
      <c r="AF2" s="382"/>
      <c r="AG2" s="382"/>
      <c r="AH2" s="382"/>
      <c r="AI2" s="382"/>
      <c r="AJ2" s="382"/>
      <c r="AK2" s="382"/>
      <c r="AL2" s="382"/>
      <c r="AM2" s="382"/>
      <c r="AN2" s="382"/>
      <c r="AO2" s="382"/>
      <c r="AP2" s="382"/>
      <c r="AQ2" s="382"/>
      <c r="AR2" s="382"/>
      <c r="AS2" s="382"/>
    </row>
    <row r="3" spans="1:45" s="2" customFormat="1" ht="18" customHeight="1" thickBot="1" x14ac:dyDescent="0.25">
      <c r="A3" s="110"/>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row>
    <row r="4" spans="1:45" s="2" customFormat="1" ht="18" customHeight="1" thickBot="1" x14ac:dyDescent="0.25">
      <c r="A4" s="383" t="s">
        <v>1</v>
      </c>
      <c r="B4" s="384"/>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5"/>
    </row>
    <row r="5" spans="1:45" s="2" customFormat="1" ht="15.5" thickTop="1" x14ac:dyDescent="0.2">
      <c r="A5" s="386" t="s">
        <v>2</v>
      </c>
      <c r="B5" s="387"/>
      <c r="C5" s="387"/>
      <c r="D5" s="387"/>
      <c r="E5" s="387"/>
      <c r="F5" s="388"/>
      <c r="G5" s="389" t="s">
        <v>3</v>
      </c>
      <c r="H5" s="390"/>
      <c r="I5" s="390"/>
      <c r="J5" s="390"/>
      <c r="K5" s="390"/>
      <c r="L5" s="390"/>
      <c r="M5" s="390"/>
      <c r="N5" s="390"/>
      <c r="O5" s="390"/>
      <c r="P5" s="390"/>
      <c r="Q5" s="390"/>
      <c r="R5" s="390"/>
      <c r="S5" s="390"/>
      <c r="T5" s="390"/>
      <c r="U5" s="390"/>
      <c r="V5" s="390"/>
      <c r="W5" s="390"/>
      <c r="X5" s="390"/>
      <c r="Y5" s="391"/>
      <c r="Z5" s="392" t="s">
        <v>4</v>
      </c>
      <c r="AA5" s="393"/>
      <c r="AB5" s="393"/>
      <c r="AC5" s="393"/>
      <c r="AD5" s="393"/>
      <c r="AE5" s="393"/>
      <c r="AF5" s="393"/>
      <c r="AG5" s="394"/>
      <c r="AH5" s="395" t="s">
        <v>5</v>
      </c>
      <c r="AI5" s="396"/>
      <c r="AJ5" s="396"/>
      <c r="AK5" s="396"/>
      <c r="AL5" s="396"/>
      <c r="AM5" s="396"/>
      <c r="AN5" s="396"/>
      <c r="AO5" s="396"/>
      <c r="AP5" s="396"/>
      <c r="AQ5" s="396"/>
      <c r="AR5" s="396"/>
      <c r="AS5" s="397"/>
    </row>
    <row r="6" spans="1:45" s="2" customFormat="1" ht="18" customHeight="1" x14ac:dyDescent="0.2">
      <c r="A6" s="400" t="s">
        <v>6</v>
      </c>
      <c r="B6" s="401"/>
      <c r="C6" s="401"/>
      <c r="D6" s="401"/>
      <c r="E6" s="401"/>
      <c r="F6" s="402"/>
      <c r="G6" s="403" t="s">
        <v>7</v>
      </c>
      <c r="H6" s="404"/>
      <c r="I6" s="404"/>
      <c r="J6" s="404"/>
      <c r="K6" s="404"/>
      <c r="L6" s="404"/>
      <c r="M6" s="404"/>
      <c r="N6" s="404"/>
      <c r="O6" s="404"/>
      <c r="P6" s="404"/>
      <c r="Q6" s="404"/>
      <c r="R6" s="404"/>
      <c r="S6" s="404"/>
      <c r="T6" s="404"/>
      <c r="U6" s="404"/>
      <c r="V6" s="404"/>
      <c r="W6" s="404"/>
      <c r="X6" s="404"/>
      <c r="Y6" s="405"/>
      <c r="Z6" s="406" t="s">
        <v>8</v>
      </c>
      <c r="AA6" s="407"/>
      <c r="AB6" s="407"/>
      <c r="AC6" s="407"/>
      <c r="AD6" s="407"/>
      <c r="AE6" s="407"/>
      <c r="AF6" s="407"/>
      <c r="AG6" s="408"/>
      <c r="AH6" s="409" t="s">
        <v>9</v>
      </c>
      <c r="AI6" s="410"/>
      <c r="AJ6" s="410"/>
      <c r="AK6" s="410"/>
      <c r="AL6" s="410"/>
      <c r="AM6" s="410"/>
      <c r="AN6" s="410"/>
      <c r="AO6" s="410"/>
      <c r="AP6" s="410"/>
      <c r="AQ6" s="410"/>
      <c r="AR6" s="410"/>
      <c r="AS6" s="411"/>
    </row>
    <row r="7" spans="1:45" s="2" customFormat="1" ht="18" customHeight="1" x14ac:dyDescent="0.2">
      <c r="A7" s="400" t="s">
        <v>10</v>
      </c>
      <c r="B7" s="401"/>
      <c r="C7" s="401"/>
      <c r="D7" s="401"/>
      <c r="E7" s="401"/>
      <c r="F7" s="402"/>
      <c r="G7" s="403" t="s">
        <v>11</v>
      </c>
      <c r="H7" s="404"/>
      <c r="I7" s="404"/>
      <c r="J7" s="404"/>
      <c r="K7" s="404"/>
      <c r="L7" s="404"/>
      <c r="M7" s="404"/>
      <c r="N7" s="404"/>
      <c r="O7" s="404"/>
      <c r="P7" s="404"/>
      <c r="Q7" s="404"/>
      <c r="R7" s="404"/>
      <c r="S7" s="404"/>
      <c r="T7" s="404"/>
      <c r="U7" s="404"/>
      <c r="V7" s="404"/>
      <c r="W7" s="404"/>
      <c r="X7" s="404"/>
      <c r="Y7" s="405"/>
      <c r="Z7" s="406" t="s">
        <v>12</v>
      </c>
      <c r="AA7" s="407"/>
      <c r="AB7" s="407"/>
      <c r="AC7" s="407"/>
      <c r="AD7" s="407"/>
      <c r="AE7" s="407"/>
      <c r="AF7" s="407"/>
      <c r="AG7" s="408"/>
      <c r="AH7" s="412">
        <v>43452</v>
      </c>
      <c r="AI7" s="398"/>
      <c r="AJ7" s="398"/>
      <c r="AK7" s="398"/>
      <c r="AL7" s="398"/>
      <c r="AM7" s="413" t="s">
        <v>13</v>
      </c>
      <c r="AN7" s="413"/>
      <c r="AO7" s="398">
        <v>43524</v>
      </c>
      <c r="AP7" s="398"/>
      <c r="AQ7" s="398"/>
      <c r="AR7" s="398"/>
      <c r="AS7" s="399"/>
    </row>
    <row r="8" spans="1:45" s="2" customFormat="1" ht="18" customHeight="1" thickBot="1" x14ac:dyDescent="0.25">
      <c r="A8" s="420" t="s">
        <v>14</v>
      </c>
      <c r="B8" s="421"/>
      <c r="C8" s="421"/>
      <c r="D8" s="421"/>
      <c r="E8" s="421"/>
      <c r="F8" s="422"/>
      <c r="G8" s="423" t="s">
        <v>15</v>
      </c>
      <c r="H8" s="424"/>
      <c r="I8" s="424"/>
      <c r="J8" s="424"/>
      <c r="K8" s="424"/>
      <c r="L8" s="424"/>
      <c r="M8" s="424"/>
      <c r="N8" s="424"/>
      <c r="O8" s="424"/>
      <c r="P8" s="424"/>
      <c r="Q8" s="424"/>
      <c r="R8" s="424"/>
      <c r="S8" s="424"/>
      <c r="T8" s="424"/>
      <c r="U8" s="424"/>
      <c r="V8" s="424"/>
      <c r="W8" s="424"/>
      <c r="X8" s="424"/>
      <c r="Y8" s="425"/>
      <c r="Z8" s="331"/>
      <c r="AA8" s="332"/>
      <c r="AB8" s="332"/>
      <c r="AC8" s="332"/>
      <c r="AD8" s="332"/>
      <c r="AE8" s="332"/>
      <c r="AF8" s="332"/>
      <c r="AG8" s="333"/>
      <c r="AH8" s="334"/>
      <c r="AI8" s="335"/>
      <c r="AJ8" s="335"/>
      <c r="AK8" s="335"/>
      <c r="AL8" s="335"/>
      <c r="AM8" s="336"/>
      <c r="AN8" s="336"/>
      <c r="AO8" s="335"/>
      <c r="AP8" s="335"/>
      <c r="AQ8" s="335"/>
      <c r="AR8" s="337"/>
      <c r="AS8" s="338"/>
    </row>
    <row r="9" spans="1:45" s="2" customFormat="1" ht="18" customHeight="1" thickBot="1" x14ac:dyDescent="0.25">
      <c r="A9" s="339" t="s">
        <v>16</v>
      </c>
      <c r="B9" s="340"/>
      <c r="C9" s="340"/>
      <c r="D9" s="340"/>
      <c r="E9" s="340"/>
      <c r="F9" s="340"/>
      <c r="G9" s="340"/>
      <c r="H9" s="340"/>
      <c r="I9" s="340"/>
      <c r="J9" s="340"/>
      <c r="K9" s="340"/>
      <c r="L9" s="340"/>
      <c r="M9" s="340"/>
      <c r="N9" s="340"/>
      <c r="O9" s="340"/>
      <c r="P9" s="340"/>
      <c r="Q9" s="340"/>
      <c r="R9" s="340"/>
      <c r="S9" s="340"/>
      <c r="T9" s="340"/>
      <c r="U9" s="340"/>
      <c r="V9" s="340"/>
      <c r="W9" s="340"/>
      <c r="X9" s="340"/>
      <c r="Y9" s="340"/>
      <c r="Z9" s="340"/>
      <c r="AA9" s="340"/>
      <c r="AB9" s="340"/>
      <c r="AC9" s="340"/>
      <c r="AD9" s="340"/>
      <c r="AE9" s="340"/>
      <c r="AF9" s="340"/>
      <c r="AG9" s="340"/>
      <c r="AH9" s="340"/>
      <c r="AI9" s="340"/>
      <c r="AJ9" s="340"/>
      <c r="AK9" s="340"/>
      <c r="AL9" s="340"/>
      <c r="AM9" s="340"/>
      <c r="AN9" s="340"/>
      <c r="AO9" s="340"/>
      <c r="AP9" s="340"/>
      <c r="AQ9" s="340"/>
      <c r="AR9" s="340"/>
      <c r="AS9" s="341"/>
    </row>
    <row r="10" spans="1:45" s="2" customFormat="1" ht="18" customHeight="1" thickTop="1" x14ac:dyDescent="0.2">
      <c r="A10" s="369" t="s">
        <v>17</v>
      </c>
      <c r="B10" s="370"/>
      <c r="C10" s="370"/>
      <c r="D10" s="370"/>
      <c r="E10" s="370"/>
      <c r="F10" s="370"/>
      <c r="G10" s="371" t="s">
        <v>18</v>
      </c>
      <c r="H10" s="371"/>
      <c r="I10" s="371"/>
      <c r="J10" s="371"/>
      <c r="K10" s="371"/>
      <c r="L10" s="371"/>
      <c r="M10" s="371"/>
      <c r="N10" s="371"/>
      <c r="O10" s="371"/>
      <c r="P10" s="371"/>
      <c r="Q10" s="371"/>
      <c r="R10" s="371"/>
      <c r="S10" s="371"/>
      <c r="T10" s="371"/>
      <c r="U10" s="371"/>
      <c r="V10" s="371"/>
      <c r="W10" s="345"/>
      <c r="X10" s="345"/>
      <c r="Y10" s="345"/>
      <c r="Z10" s="345"/>
      <c r="AA10" s="345"/>
      <c r="AB10" s="345"/>
      <c r="AC10" s="345"/>
      <c r="AD10" s="345"/>
      <c r="AE10" s="345"/>
      <c r="AF10" s="345"/>
      <c r="AG10" s="345"/>
      <c r="AH10" s="345"/>
      <c r="AI10" s="345"/>
      <c r="AJ10" s="345"/>
      <c r="AK10" s="345"/>
      <c r="AL10" s="345"/>
      <c r="AM10" s="345"/>
      <c r="AN10" s="345"/>
      <c r="AO10" s="345"/>
      <c r="AP10" s="345"/>
      <c r="AQ10" s="345"/>
      <c r="AR10" s="345"/>
      <c r="AS10" s="372"/>
    </row>
    <row r="11" spans="1:45" s="2" customFormat="1" ht="18" customHeight="1" x14ac:dyDescent="0.2">
      <c r="A11" s="349" t="s">
        <v>19</v>
      </c>
      <c r="B11" s="350"/>
      <c r="C11" s="350"/>
      <c r="D11" s="350"/>
      <c r="E11" s="350"/>
      <c r="F11" s="350"/>
      <c r="G11" s="351" t="s">
        <v>20</v>
      </c>
      <c r="H11" s="351"/>
      <c r="I11" s="351"/>
      <c r="J11" s="351"/>
      <c r="K11" s="351"/>
      <c r="L11" s="351"/>
      <c r="M11" s="351"/>
      <c r="N11" s="351"/>
      <c r="O11" s="351"/>
      <c r="P11" s="351"/>
      <c r="Q11" s="351"/>
      <c r="R11" s="351"/>
      <c r="S11" s="351"/>
      <c r="T11" s="351"/>
      <c r="U11" s="351"/>
      <c r="V11" s="351"/>
      <c r="W11" s="352"/>
      <c r="X11" s="352"/>
      <c r="Y11" s="352"/>
      <c r="Z11" s="352"/>
      <c r="AA11" s="352"/>
      <c r="AB11" s="352"/>
      <c r="AC11" s="352"/>
      <c r="AD11" s="352"/>
      <c r="AE11" s="352"/>
      <c r="AF11" s="352"/>
      <c r="AG11" s="352"/>
      <c r="AH11" s="352"/>
      <c r="AI11" s="352"/>
      <c r="AJ11" s="352"/>
      <c r="AK11" s="352"/>
      <c r="AL11" s="352"/>
      <c r="AM11" s="352"/>
      <c r="AN11" s="352"/>
      <c r="AO11" s="352"/>
      <c r="AP11" s="352"/>
      <c r="AQ11" s="352"/>
      <c r="AR11" s="352"/>
      <c r="AS11" s="353"/>
    </row>
    <row r="12" spans="1:45" s="2" customFormat="1" ht="18" customHeight="1" x14ac:dyDescent="0.2">
      <c r="A12" s="354" t="s">
        <v>21</v>
      </c>
      <c r="B12" s="355"/>
      <c r="C12" s="355"/>
      <c r="D12" s="355"/>
      <c r="E12" s="355"/>
      <c r="F12" s="355"/>
      <c r="G12" s="3"/>
      <c r="H12" s="4"/>
      <c r="I12" s="4"/>
      <c r="J12" s="4"/>
      <c r="K12" s="4"/>
      <c r="L12" s="4"/>
      <c r="M12" s="4"/>
      <c r="N12" s="4"/>
      <c r="O12" s="4"/>
      <c r="P12" s="4"/>
      <c r="Q12" s="4"/>
      <c r="R12" s="4"/>
      <c r="S12" s="4"/>
      <c r="T12" s="4"/>
      <c r="U12" s="4"/>
      <c r="V12" s="4"/>
      <c r="W12" s="4"/>
      <c r="X12" s="4"/>
      <c r="Y12" s="4"/>
      <c r="Z12" s="4"/>
      <c r="AA12" s="4"/>
      <c r="AB12" s="4"/>
      <c r="AC12" s="4"/>
      <c r="AD12" s="4"/>
      <c r="AE12" s="4"/>
      <c r="AF12" s="4" t="s">
        <v>22</v>
      </c>
      <c r="AG12" s="379"/>
      <c r="AH12" s="379"/>
      <c r="AI12" s="379"/>
      <c r="AJ12" s="379"/>
      <c r="AK12" s="379"/>
      <c r="AL12" s="379"/>
      <c r="AM12" s="379"/>
      <c r="AN12" s="379"/>
      <c r="AO12" s="379"/>
      <c r="AP12" s="379"/>
      <c r="AQ12" s="379"/>
      <c r="AR12" s="379"/>
      <c r="AS12" s="187" t="s">
        <v>23</v>
      </c>
    </row>
    <row r="13" spans="1:45" s="2" customFormat="1" ht="18" customHeight="1" x14ac:dyDescent="0.2">
      <c r="A13" s="414" t="s">
        <v>24</v>
      </c>
      <c r="B13" s="415"/>
      <c r="C13" s="415"/>
      <c r="D13" s="415"/>
      <c r="E13" s="415"/>
      <c r="F13" s="416"/>
      <c r="G13" s="208" t="s">
        <v>25</v>
      </c>
      <c r="H13" s="188"/>
      <c r="I13" s="188"/>
      <c r="J13" s="188"/>
      <c r="K13" s="188"/>
      <c r="L13" s="188"/>
      <c r="M13" s="188"/>
      <c r="N13" s="190"/>
      <c r="O13" s="190"/>
      <c r="P13" s="190"/>
      <c r="Q13" s="190"/>
      <c r="R13" s="189"/>
      <c r="S13" s="188"/>
      <c r="T13" s="188" t="s">
        <v>22</v>
      </c>
      <c r="U13" s="373">
        <v>6</v>
      </c>
      <c r="V13" s="373"/>
      <c r="W13" s="373"/>
      <c r="X13" s="373"/>
      <c r="Y13" s="189" t="s">
        <v>26</v>
      </c>
      <c r="Z13" s="188"/>
      <c r="AA13" s="188"/>
      <c r="AB13" s="189"/>
      <c r="AC13" s="188"/>
      <c r="AD13" s="188"/>
      <c r="AE13" s="188"/>
      <c r="AF13" s="188"/>
      <c r="AG13" s="188"/>
      <c r="AH13" s="188"/>
      <c r="AI13" s="188"/>
      <c r="AJ13" s="188"/>
      <c r="AK13" s="188"/>
      <c r="AL13" s="188"/>
      <c r="AM13" s="188"/>
      <c r="AN13" s="188"/>
      <c r="AO13" s="188"/>
      <c r="AP13" s="188"/>
      <c r="AQ13" s="188"/>
      <c r="AR13" s="188"/>
      <c r="AS13" s="191"/>
    </row>
    <row r="14" spans="1:45" s="2" customFormat="1" ht="18" customHeight="1" thickBot="1" x14ac:dyDescent="0.25">
      <c r="A14" s="417"/>
      <c r="B14" s="418"/>
      <c r="C14" s="418"/>
      <c r="D14" s="418"/>
      <c r="E14" s="418"/>
      <c r="F14" s="419"/>
      <c r="G14" s="209" t="s">
        <v>27</v>
      </c>
      <c r="H14" s="78"/>
      <c r="I14" s="78"/>
      <c r="J14" s="78"/>
      <c r="K14" s="78"/>
      <c r="L14" s="78"/>
      <c r="M14" s="78"/>
      <c r="N14" s="192"/>
      <c r="O14" s="192"/>
      <c r="P14" s="192"/>
      <c r="Q14" s="192"/>
      <c r="R14" s="79"/>
      <c r="S14" s="78"/>
      <c r="T14" s="78" t="s">
        <v>22</v>
      </c>
      <c r="U14" s="374">
        <v>4.2</v>
      </c>
      <c r="V14" s="374"/>
      <c r="W14" s="374"/>
      <c r="X14" s="374"/>
      <c r="Y14" s="79" t="s">
        <v>26</v>
      </c>
      <c r="Z14" s="78"/>
      <c r="AA14" s="78"/>
      <c r="AB14" s="79"/>
      <c r="AC14" s="78"/>
      <c r="AD14" s="78"/>
      <c r="AE14" s="78"/>
      <c r="AF14" s="78"/>
      <c r="AG14" s="78"/>
      <c r="AH14" s="78"/>
      <c r="AI14" s="78"/>
      <c r="AJ14" s="78"/>
      <c r="AK14" s="78"/>
      <c r="AL14" s="78"/>
      <c r="AM14" s="78"/>
      <c r="AN14" s="78"/>
      <c r="AO14" s="78"/>
      <c r="AP14" s="78"/>
      <c r="AQ14" s="78"/>
      <c r="AR14" s="78"/>
      <c r="AS14" s="80"/>
    </row>
    <row r="15" spans="1:45" s="2" customFormat="1" ht="18" customHeight="1" thickBot="1" x14ac:dyDescent="0.25">
      <c r="A15" s="339" t="s">
        <v>28</v>
      </c>
      <c r="B15" s="340"/>
      <c r="C15" s="340"/>
      <c r="D15" s="340"/>
      <c r="E15" s="340"/>
      <c r="F15" s="340"/>
      <c r="G15" s="340"/>
      <c r="H15" s="340"/>
      <c r="I15" s="340"/>
      <c r="J15" s="340"/>
      <c r="K15" s="340"/>
      <c r="L15" s="340"/>
      <c r="M15" s="340"/>
      <c r="N15" s="340"/>
      <c r="O15" s="340"/>
      <c r="P15" s="340"/>
      <c r="Q15" s="340"/>
      <c r="R15" s="340"/>
      <c r="S15" s="340"/>
      <c r="T15" s="340"/>
      <c r="U15" s="340"/>
      <c r="V15" s="340"/>
      <c r="W15" s="340"/>
      <c r="X15" s="340"/>
      <c r="Y15" s="340"/>
      <c r="Z15" s="340"/>
      <c r="AA15" s="340"/>
      <c r="AB15" s="340"/>
      <c r="AC15" s="340"/>
      <c r="AD15" s="340"/>
      <c r="AE15" s="340"/>
      <c r="AF15" s="340"/>
      <c r="AG15" s="340"/>
      <c r="AH15" s="340"/>
      <c r="AI15" s="340"/>
      <c r="AJ15" s="340"/>
      <c r="AK15" s="340"/>
      <c r="AL15" s="340"/>
      <c r="AM15" s="340"/>
      <c r="AN15" s="340"/>
      <c r="AO15" s="340"/>
      <c r="AP15" s="340"/>
      <c r="AQ15" s="340"/>
      <c r="AR15" s="340"/>
      <c r="AS15" s="341"/>
    </row>
    <row r="16" spans="1:45" s="2" customFormat="1" ht="18" customHeight="1" thickTop="1" x14ac:dyDescent="0.2">
      <c r="A16" s="360" t="s">
        <v>29</v>
      </c>
      <c r="B16" s="361"/>
      <c r="C16" s="361"/>
      <c r="D16" s="361"/>
      <c r="E16" s="361"/>
      <c r="F16" s="361"/>
      <c r="G16" s="361"/>
      <c r="H16" s="361"/>
      <c r="I16" s="361"/>
      <c r="J16" s="361"/>
      <c r="K16" s="361"/>
      <c r="L16" s="361"/>
      <c r="M16" s="361"/>
      <c r="N16" s="361"/>
      <c r="O16" s="361"/>
      <c r="P16" s="361"/>
      <c r="Q16" s="361"/>
      <c r="R16" s="361"/>
      <c r="S16" s="361"/>
      <c r="T16" s="361"/>
      <c r="U16" s="361"/>
      <c r="V16" s="361"/>
      <c r="W16" s="361"/>
      <c r="X16" s="361"/>
      <c r="Y16" s="361"/>
      <c r="Z16" s="361"/>
      <c r="AA16" s="361"/>
      <c r="AB16" s="361"/>
      <c r="AC16" s="361"/>
      <c r="AD16" s="361"/>
      <c r="AE16" s="361"/>
      <c r="AF16" s="361"/>
      <c r="AG16" s="361"/>
      <c r="AH16" s="361"/>
      <c r="AI16" s="361"/>
      <c r="AJ16" s="361"/>
      <c r="AK16" s="361"/>
      <c r="AL16" s="361"/>
      <c r="AM16" s="361"/>
      <c r="AN16" s="361"/>
      <c r="AO16" s="361"/>
      <c r="AP16" s="361"/>
      <c r="AQ16" s="361"/>
      <c r="AR16" s="361"/>
      <c r="AS16" s="362"/>
    </row>
    <row r="17" spans="1:45" s="2" customFormat="1" ht="18" customHeight="1" x14ac:dyDescent="0.2">
      <c r="A17" s="363"/>
      <c r="B17" s="364"/>
      <c r="C17" s="364"/>
      <c r="D17" s="364"/>
      <c r="E17" s="364"/>
      <c r="F17" s="364"/>
      <c r="G17" s="364"/>
      <c r="H17" s="364"/>
      <c r="I17" s="364"/>
      <c r="J17" s="364"/>
      <c r="K17" s="364"/>
      <c r="L17" s="364"/>
      <c r="M17" s="364"/>
      <c r="N17" s="364"/>
      <c r="O17" s="364"/>
      <c r="P17" s="364"/>
      <c r="Q17" s="364"/>
      <c r="R17" s="364"/>
      <c r="S17" s="364"/>
      <c r="T17" s="364"/>
      <c r="U17" s="364"/>
      <c r="V17" s="364"/>
      <c r="W17" s="364"/>
      <c r="X17" s="364"/>
      <c r="Y17" s="364"/>
      <c r="Z17" s="364"/>
      <c r="AA17" s="364"/>
      <c r="AB17" s="364"/>
      <c r="AC17" s="364"/>
      <c r="AD17" s="364"/>
      <c r="AE17" s="364"/>
      <c r="AF17" s="364"/>
      <c r="AG17" s="364"/>
      <c r="AH17" s="364"/>
      <c r="AI17" s="364"/>
      <c r="AJ17" s="364"/>
      <c r="AK17" s="364"/>
      <c r="AL17" s="364"/>
      <c r="AM17" s="364"/>
      <c r="AN17" s="364"/>
      <c r="AO17" s="364"/>
      <c r="AP17" s="364"/>
      <c r="AQ17" s="364"/>
      <c r="AR17" s="364"/>
      <c r="AS17" s="365"/>
    </row>
    <row r="18" spans="1:45" s="2" customFormat="1" ht="18" customHeight="1" x14ac:dyDescent="0.2">
      <c r="A18" s="363"/>
      <c r="B18" s="364"/>
      <c r="C18" s="364"/>
      <c r="D18" s="364"/>
      <c r="E18" s="364"/>
      <c r="F18" s="364"/>
      <c r="G18" s="364"/>
      <c r="H18" s="364"/>
      <c r="I18" s="364"/>
      <c r="J18" s="364"/>
      <c r="K18" s="364"/>
      <c r="L18" s="364"/>
      <c r="M18" s="364"/>
      <c r="N18" s="364"/>
      <c r="O18" s="364"/>
      <c r="P18" s="364"/>
      <c r="Q18" s="364"/>
      <c r="R18" s="364"/>
      <c r="S18" s="364"/>
      <c r="T18" s="364"/>
      <c r="U18" s="364"/>
      <c r="V18" s="364"/>
      <c r="W18" s="364"/>
      <c r="X18" s="364"/>
      <c r="Y18" s="364"/>
      <c r="Z18" s="364"/>
      <c r="AA18" s="364"/>
      <c r="AB18" s="364"/>
      <c r="AC18" s="364"/>
      <c r="AD18" s="364"/>
      <c r="AE18" s="364"/>
      <c r="AF18" s="364"/>
      <c r="AG18" s="364"/>
      <c r="AH18" s="364"/>
      <c r="AI18" s="364"/>
      <c r="AJ18" s="364"/>
      <c r="AK18" s="364"/>
      <c r="AL18" s="364"/>
      <c r="AM18" s="364"/>
      <c r="AN18" s="364"/>
      <c r="AO18" s="364"/>
      <c r="AP18" s="364"/>
      <c r="AQ18" s="364"/>
      <c r="AR18" s="364"/>
      <c r="AS18" s="365"/>
    </row>
    <row r="19" spans="1:45" s="2" customFormat="1" ht="18" customHeight="1" x14ac:dyDescent="0.2">
      <c r="A19" s="363"/>
      <c r="B19" s="364"/>
      <c r="C19" s="364"/>
      <c r="D19" s="364"/>
      <c r="E19" s="364"/>
      <c r="F19" s="364"/>
      <c r="G19" s="364"/>
      <c r="H19" s="364"/>
      <c r="I19" s="364"/>
      <c r="J19" s="364"/>
      <c r="K19" s="364"/>
      <c r="L19" s="364"/>
      <c r="M19" s="364"/>
      <c r="N19" s="364"/>
      <c r="O19" s="364"/>
      <c r="P19" s="364"/>
      <c r="Q19" s="364"/>
      <c r="R19" s="364"/>
      <c r="S19" s="364"/>
      <c r="T19" s="364"/>
      <c r="U19" s="364"/>
      <c r="V19" s="364"/>
      <c r="W19" s="364"/>
      <c r="X19" s="364"/>
      <c r="Y19" s="364"/>
      <c r="Z19" s="364"/>
      <c r="AA19" s="364"/>
      <c r="AB19" s="364"/>
      <c r="AC19" s="364"/>
      <c r="AD19" s="364"/>
      <c r="AE19" s="364"/>
      <c r="AF19" s="364"/>
      <c r="AG19" s="364"/>
      <c r="AH19" s="364"/>
      <c r="AI19" s="364"/>
      <c r="AJ19" s="364"/>
      <c r="AK19" s="364"/>
      <c r="AL19" s="364"/>
      <c r="AM19" s="364"/>
      <c r="AN19" s="364"/>
      <c r="AO19" s="364"/>
      <c r="AP19" s="364"/>
      <c r="AQ19" s="364"/>
      <c r="AR19" s="364"/>
      <c r="AS19" s="365"/>
    </row>
    <row r="20" spans="1:45" s="2" customFormat="1" ht="18" customHeight="1" thickBot="1" x14ac:dyDescent="0.25">
      <c r="A20" s="366"/>
      <c r="B20" s="367"/>
      <c r="C20" s="367"/>
      <c r="D20" s="367"/>
      <c r="E20" s="367"/>
      <c r="F20" s="367"/>
      <c r="G20" s="367"/>
      <c r="H20" s="367"/>
      <c r="I20" s="367"/>
      <c r="J20" s="367"/>
      <c r="K20" s="367"/>
      <c r="L20" s="367"/>
      <c r="M20" s="367"/>
      <c r="N20" s="367"/>
      <c r="O20" s="367"/>
      <c r="P20" s="367"/>
      <c r="Q20" s="367"/>
      <c r="R20" s="367"/>
      <c r="S20" s="367"/>
      <c r="T20" s="367"/>
      <c r="U20" s="367"/>
      <c r="V20" s="367"/>
      <c r="W20" s="367"/>
      <c r="X20" s="367"/>
      <c r="Y20" s="367"/>
      <c r="Z20" s="367"/>
      <c r="AA20" s="367"/>
      <c r="AB20" s="367"/>
      <c r="AC20" s="367"/>
      <c r="AD20" s="367"/>
      <c r="AE20" s="367"/>
      <c r="AF20" s="367"/>
      <c r="AG20" s="367"/>
      <c r="AH20" s="367"/>
      <c r="AI20" s="367"/>
      <c r="AJ20" s="367"/>
      <c r="AK20" s="367"/>
      <c r="AL20" s="367"/>
      <c r="AM20" s="367"/>
      <c r="AN20" s="367"/>
      <c r="AO20" s="367"/>
      <c r="AP20" s="367"/>
      <c r="AQ20" s="367"/>
      <c r="AR20" s="367"/>
      <c r="AS20" s="368"/>
    </row>
    <row r="21" spans="1:45" s="2" customFormat="1" ht="32.5" customHeight="1" thickBot="1" x14ac:dyDescent="0.25">
      <c r="A21" s="357" t="s">
        <v>30</v>
      </c>
      <c r="B21" s="358"/>
      <c r="C21" s="358"/>
      <c r="D21" s="358"/>
      <c r="E21" s="358"/>
      <c r="F21" s="358"/>
      <c r="G21" s="358"/>
      <c r="H21" s="358"/>
      <c r="I21" s="358"/>
      <c r="J21" s="358"/>
      <c r="K21" s="358"/>
      <c r="L21" s="358"/>
      <c r="M21" s="358"/>
      <c r="N21" s="358"/>
      <c r="O21" s="358"/>
      <c r="P21" s="358"/>
      <c r="Q21" s="358"/>
      <c r="R21" s="358"/>
      <c r="S21" s="358"/>
      <c r="T21" s="358"/>
      <c r="U21" s="358"/>
      <c r="V21" s="358"/>
      <c r="W21" s="358"/>
      <c r="X21" s="358"/>
      <c r="Y21" s="358"/>
      <c r="Z21" s="358"/>
      <c r="AA21" s="358"/>
      <c r="AB21" s="358"/>
      <c r="AC21" s="358"/>
      <c r="AD21" s="358"/>
      <c r="AE21" s="358"/>
      <c r="AF21" s="358"/>
      <c r="AG21" s="358"/>
      <c r="AH21" s="358"/>
      <c r="AI21" s="358"/>
      <c r="AJ21" s="358"/>
      <c r="AK21" s="358"/>
      <c r="AL21" s="358"/>
      <c r="AM21" s="358"/>
      <c r="AN21" s="358"/>
      <c r="AO21" s="358"/>
      <c r="AP21" s="358"/>
      <c r="AQ21" s="358"/>
      <c r="AR21" s="358"/>
      <c r="AS21" s="359"/>
    </row>
    <row r="22" spans="1:45" s="2" customFormat="1" ht="18" customHeight="1" thickTop="1" x14ac:dyDescent="0.2">
      <c r="A22" s="5" t="s">
        <v>31</v>
      </c>
      <c r="AS22" s="193"/>
    </row>
    <row r="23" spans="1:45" s="2" customFormat="1" ht="18" customHeight="1" x14ac:dyDescent="0.2">
      <c r="A23" s="5"/>
      <c r="B23" s="2" t="s">
        <v>32</v>
      </c>
      <c r="AK23" s="97"/>
      <c r="AS23" s="193"/>
    </row>
    <row r="24" spans="1:45" s="2" customFormat="1" ht="18" customHeight="1" thickBot="1" x14ac:dyDescent="0.25">
      <c r="A24" s="5"/>
      <c r="AK24" s="97"/>
      <c r="AS24" s="193"/>
    </row>
    <row r="25" spans="1:45" s="2" customFormat="1" ht="30" customHeight="1" thickBot="1" x14ac:dyDescent="0.25">
      <c r="A25" s="356" t="s">
        <v>33</v>
      </c>
      <c r="B25" s="340"/>
      <c r="C25" s="340"/>
      <c r="D25" s="340"/>
      <c r="E25" s="340"/>
      <c r="F25" s="340"/>
      <c r="G25" s="340"/>
      <c r="H25" s="340"/>
      <c r="I25" s="340"/>
      <c r="J25" s="340"/>
      <c r="K25" s="340"/>
      <c r="L25" s="340"/>
      <c r="M25" s="340"/>
      <c r="N25" s="340"/>
      <c r="O25" s="340"/>
      <c r="P25" s="340"/>
      <c r="Q25" s="340"/>
      <c r="R25" s="340"/>
      <c r="S25" s="340"/>
      <c r="T25" s="340"/>
      <c r="U25" s="340"/>
      <c r="V25" s="340"/>
      <c r="W25" s="340"/>
      <c r="X25" s="340"/>
      <c r="Y25" s="340"/>
      <c r="Z25" s="340"/>
      <c r="AA25" s="340"/>
      <c r="AB25" s="340"/>
      <c r="AC25" s="340"/>
      <c r="AD25" s="340"/>
      <c r="AE25" s="340"/>
      <c r="AF25" s="340"/>
      <c r="AG25" s="340"/>
      <c r="AH25" s="340"/>
      <c r="AI25" s="340"/>
      <c r="AJ25" s="340"/>
      <c r="AK25" s="340"/>
      <c r="AL25" s="340"/>
      <c r="AM25" s="340"/>
      <c r="AN25" s="340"/>
      <c r="AO25" s="340"/>
      <c r="AP25" s="340"/>
      <c r="AQ25" s="340"/>
      <c r="AR25" s="340"/>
      <c r="AS25" s="341"/>
    </row>
    <row r="26" spans="1:45" s="2" customFormat="1" ht="18" customHeight="1" thickTop="1" x14ac:dyDescent="0.2">
      <c r="A26" s="5" t="s">
        <v>34</v>
      </c>
      <c r="V26" s="194"/>
      <c r="W26" s="194"/>
      <c r="X26" s="194"/>
      <c r="Y26" s="194"/>
      <c r="AS26" s="193"/>
    </row>
    <row r="27" spans="1:45" s="2" customFormat="1" ht="18" customHeight="1" x14ac:dyDescent="0.2">
      <c r="A27" s="5"/>
      <c r="B27" s="2" t="s">
        <v>35</v>
      </c>
      <c r="AS27" s="193"/>
    </row>
    <row r="28" spans="1:45" s="2" customFormat="1" ht="18" hidden="1" customHeight="1" x14ac:dyDescent="0.2">
      <c r="A28" s="5"/>
      <c r="AS28" s="193"/>
    </row>
    <row r="29" spans="1:45" s="2" customFormat="1" ht="18" hidden="1" customHeight="1" x14ac:dyDescent="0.2">
      <c r="A29" s="5"/>
      <c r="AS29" s="193"/>
    </row>
    <row r="30" spans="1:45" s="2" customFormat="1" ht="18" hidden="1" customHeight="1" x14ac:dyDescent="0.2">
      <c r="A30" s="5"/>
      <c r="AS30" s="193"/>
    </row>
    <row r="31" spans="1:45" s="2" customFormat="1" ht="18" hidden="1" customHeight="1" x14ac:dyDescent="0.2">
      <c r="A31" s="5"/>
      <c r="AS31" s="193"/>
    </row>
    <row r="32" spans="1:45" s="2" customFormat="1" ht="18" hidden="1" customHeight="1" x14ac:dyDescent="0.2">
      <c r="A32" s="5"/>
      <c r="AS32" s="193"/>
    </row>
    <row r="33" spans="1:45" s="2" customFormat="1" ht="18" hidden="1" customHeight="1" x14ac:dyDescent="0.2">
      <c r="A33" s="5"/>
      <c r="AS33" s="193"/>
    </row>
    <row r="34" spans="1:45" s="2" customFormat="1" ht="18" hidden="1" customHeight="1" x14ac:dyDescent="0.2">
      <c r="A34" s="5"/>
      <c r="AS34" s="193"/>
    </row>
    <row r="35" spans="1:45" s="2" customFormat="1" ht="18" hidden="1" customHeight="1" x14ac:dyDescent="0.2">
      <c r="A35" s="5"/>
      <c r="AS35" s="193"/>
    </row>
    <row r="36" spans="1:45" s="2" customFormat="1" ht="18" hidden="1" customHeight="1" x14ac:dyDescent="0.2">
      <c r="A36" s="5"/>
      <c r="AS36" s="193"/>
    </row>
    <row r="37" spans="1:45" s="2" customFormat="1" ht="18" hidden="1" customHeight="1" x14ac:dyDescent="0.2">
      <c r="A37" s="5"/>
      <c r="AS37" s="193"/>
    </row>
    <row r="38" spans="1:45" s="2" customFormat="1" ht="18" hidden="1" customHeight="1" x14ac:dyDescent="0.2">
      <c r="A38" s="5"/>
      <c r="AS38" s="193"/>
    </row>
    <row r="39" spans="1:45" s="2" customFormat="1" ht="18" hidden="1" customHeight="1" x14ac:dyDescent="0.2">
      <c r="A39" s="5"/>
      <c r="AS39" s="193"/>
    </row>
    <row r="40" spans="1:45" s="2" customFormat="1" ht="18" hidden="1" customHeight="1" x14ac:dyDescent="0.2">
      <c r="A40" s="5"/>
      <c r="AS40" s="193"/>
    </row>
    <row r="41" spans="1:45" s="2" customFormat="1" ht="18" hidden="1" customHeight="1" x14ac:dyDescent="0.2">
      <c r="A41" s="5"/>
      <c r="AS41" s="193"/>
    </row>
    <row r="42" spans="1:45" s="2" customFormat="1" ht="18" hidden="1" customHeight="1" x14ac:dyDescent="0.2">
      <c r="A42" s="5"/>
      <c r="AS42" s="193"/>
    </row>
    <row r="43" spans="1:45" s="2" customFormat="1" ht="18" hidden="1" customHeight="1" x14ac:dyDescent="0.2">
      <c r="A43" s="5"/>
      <c r="AS43" s="193"/>
    </row>
    <row r="44" spans="1:45" s="2" customFormat="1" ht="15.5" thickBot="1" x14ac:dyDescent="0.25">
      <c r="A44" s="195"/>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96"/>
    </row>
    <row r="45" spans="1:45" s="2" customFormat="1" ht="18" customHeight="1" thickBot="1" x14ac:dyDescent="0.25">
      <c r="A45" s="339" t="s">
        <v>36</v>
      </c>
      <c r="B45" s="340"/>
      <c r="C45" s="340"/>
      <c r="D45" s="340"/>
      <c r="E45" s="340"/>
      <c r="F45" s="340"/>
      <c r="G45" s="340"/>
      <c r="H45" s="340"/>
      <c r="I45" s="340"/>
      <c r="J45" s="340"/>
      <c r="K45" s="340"/>
      <c r="L45" s="340"/>
      <c r="M45" s="340"/>
      <c r="N45" s="340"/>
      <c r="O45" s="340"/>
      <c r="P45" s="340"/>
      <c r="Q45" s="340"/>
      <c r="R45" s="340"/>
      <c r="S45" s="340"/>
      <c r="T45" s="340"/>
      <c r="U45" s="340"/>
      <c r="V45" s="340"/>
      <c r="W45" s="340"/>
      <c r="X45" s="340"/>
      <c r="Y45" s="340"/>
      <c r="Z45" s="340"/>
      <c r="AA45" s="340"/>
      <c r="AB45" s="340"/>
      <c r="AC45" s="340"/>
      <c r="AD45" s="340"/>
      <c r="AE45" s="340"/>
      <c r="AF45" s="340"/>
      <c r="AG45" s="340"/>
      <c r="AH45" s="340"/>
      <c r="AI45" s="340"/>
      <c r="AJ45" s="340"/>
      <c r="AK45" s="340"/>
      <c r="AL45" s="340"/>
      <c r="AM45" s="340"/>
      <c r="AN45" s="340"/>
      <c r="AO45" s="340"/>
      <c r="AP45" s="340"/>
      <c r="AQ45" s="340"/>
      <c r="AR45" s="340"/>
      <c r="AS45" s="341"/>
    </row>
    <row r="46" spans="1:45" s="2" customFormat="1" ht="18" customHeight="1" thickTop="1" x14ac:dyDescent="0.2">
      <c r="A46" s="342" t="s">
        <v>37</v>
      </c>
      <c r="B46" s="343"/>
      <c r="C46" s="343"/>
      <c r="D46" s="343"/>
      <c r="E46" s="343"/>
      <c r="F46" s="343"/>
      <c r="G46" s="343"/>
      <c r="H46" s="344"/>
      <c r="I46" s="345" t="s">
        <v>38</v>
      </c>
      <c r="J46" s="345"/>
      <c r="K46" s="345"/>
      <c r="L46" s="345"/>
      <c r="M46" s="345"/>
      <c r="N46" s="345"/>
      <c r="O46" s="345"/>
      <c r="P46" s="345"/>
      <c r="Q46" s="345"/>
      <c r="R46" s="345"/>
      <c r="S46" s="345"/>
      <c r="T46" s="345"/>
      <c r="U46" s="345"/>
      <c r="V46" s="345"/>
      <c r="W46" s="345"/>
      <c r="X46" s="345"/>
      <c r="Y46" s="346"/>
      <c r="Z46" s="347"/>
      <c r="AA46" s="347"/>
      <c r="AB46" s="347"/>
      <c r="AC46" s="347"/>
      <c r="AD46" s="347"/>
      <c r="AE46" s="347"/>
      <c r="AF46" s="347"/>
      <c r="AG46" s="347"/>
      <c r="AH46" s="347"/>
      <c r="AI46" s="347"/>
      <c r="AJ46" s="347"/>
      <c r="AK46" s="347"/>
      <c r="AL46" s="347"/>
      <c r="AM46" s="347"/>
      <c r="AN46" s="347"/>
      <c r="AO46" s="347"/>
      <c r="AP46" s="347"/>
      <c r="AQ46" s="347"/>
      <c r="AR46" s="347"/>
      <c r="AS46" s="348"/>
    </row>
    <row r="47" spans="1:45" s="2" customFormat="1" ht="18" customHeight="1" x14ac:dyDescent="0.2">
      <c r="A47" s="375" t="s">
        <v>39</v>
      </c>
      <c r="B47" s="376"/>
      <c r="C47" s="376"/>
      <c r="D47" s="376"/>
      <c r="E47" s="376"/>
      <c r="F47" s="376"/>
      <c r="G47" s="376"/>
      <c r="H47" s="377"/>
      <c r="I47" s="378" t="s">
        <v>20</v>
      </c>
      <c r="J47" s="379"/>
      <c r="K47" s="379"/>
      <c r="L47" s="379"/>
      <c r="M47" s="379"/>
      <c r="N47" s="379"/>
      <c r="O47" s="379"/>
      <c r="P47" s="379"/>
      <c r="Q47" s="379"/>
      <c r="R47" s="379"/>
      <c r="S47" s="379"/>
      <c r="T47" s="379"/>
      <c r="U47" s="379"/>
      <c r="V47" s="379"/>
      <c r="W47" s="379"/>
      <c r="X47" s="380"/>
      <c r="Y47" s="378"/>
      <c r="Z47" s="379"/>
      <c r="AA47" s="379"/>
      <c r="AB47" s="379"/>
      <c r="AC47" s="379"/>
      <c r="AD47" s="379"/>
      <c r="AE47" s="379"/>
      <c r="AF47" s="379"/>
      <c r="AG47" s="379"/>
      <c r="AH47" s="379"/>
      <c r="AI47" s="379"/>
      <c r="AJ47" s="379"/>
      <c r="AK47" s="379"/>
      <c r="AL47" s="379"/>
      <c r="AM47" s="379"/>
      <c r="AN47" s="379"/>
      <c r="AO47" s="379"/>
      <c r="AP47" s="379"/>
      <c r="AQ47" s="379"/>
      <c r="AR47" s="379"/>
      <c r="AS47" s="381"/>
    </row>
    <row r="48" spans="1:45" s="2" customFormat="1" ht="33.75" customHeight="1" x14ac:dyDescent="0.2">
      <c r="A48" s="440" t="s">
        <v>40</v>
      </c>
      <c r="B48" s="376"/>
      <c r="C48" s="376"/>
      <c r="D48" s="376"/>
      <c r="E48" s="376"/>
      <c r="F48" s="376"/>
      <c r="G48" s="376"/>
      <c r="H48" s="377"/>
      <c r="I48" s="3" t="s">
        <v>22</v>
      </c>
      <c r="J48" s="441">
        <v>3</v>
      </c>
      <c r="K48" s="441"/>
      <c r="L48" s="4" t="s">
        <v>23</v>
      </c>
      <c r="M48" s="205" t="s">
        <v>41</v>
      </c>
      <c r="N48" s="4"/>
      <c r="Q48" s="3" t="s">
        <v>22</v>
      </c>
      <c r="R48" s="456">
        <v>8.5</v>
      </c>
      <c r="S48" s="456"/>
      <c r="T48" s="4" t="s">
        <v>23</v>
      </c>
      <c r="U48" s="205" t="s">
        <v>42</v>
      </c>
      <c r="V48" s="4"/>
      <c r="W48" s="4"/>
      <c r="X48" s="23"/>
      <c r="Y48" s="442" t="s">
        <v>43</v>
      </c>
      <c r="Z48" s="443"/>
      <c r="AA48" s="443"/>
      <c r="AB48" s="443"/>
      <c r="AC48" s="443"/>
      <c r="AD48" s="444"/>
      <c r="AE48" s="445">
        <v>43452</v>
      </c>
      <c r="AF48" s="446"/>
      <c r="AG48" s="446"/>
      <c r="AH48" s="446"/>
      <c r="AI48" s="446"/>
      <c r="AJ48" s="446"/>
      <c r="AK48" s="439" t="s">
        <v>13</v>
      </c>
      <c r="AL48" s="439"/>
      <c r="AM48" s="439"/>
      <c r="AN48" s="398">
        <v>43524</v>
      </c>
      <c r="AO48" s="398"/>
      <c r="AP48" s="398"/>
      <c r="AQ48" s="398"/>
      <c r="AR48" s="398"/>
      <c r="AS48" s="399"/>
    </row>
    <row r="49" spans="1:46" s="2" customFormat="1" ht="38.5" customHeight="1" x14ac:dyDescent="0.2">
      <c r="A49" s="429" t="s">
        <v>44</v>
      </c>
      <c r="B49" s="430"/>
      <c r="C49" s="430"/>
      <c r="D49" s="430"/>
      <c r="E49" s="430"/>
      <c r="F49" s="430"/>
      <c r="G49" s="430"/>
      <c r="H49" s="431"/>
      <c r="I49" s="457" t="s">
        <v>45</v>
      </c>
      <c r="J49" s="458"/>
      <c r="K49" s="458"/>
      <c r="L49" s="458"/>
      <c r="M49" s="458"/>
      <c r="N49" s="458"/>
      <c r="O49" s="458"/>
      <c r="P49" s="458"/>
      <c r="Q49" s="458"/>
      <c r="R49" s="458"/>
      <c r="S49" s="458"/>
      <c r="T49" s="458"/>
      <c r="U49" s="458"/>
      <c r="V49" s="458"/>
      <c r="W49" s="458"/>
      <c r="X49" s="458"/>
      <c r="Y49" s="458"/>
      <c r="Z49" s="458"/>
      <c r="AA49" s="458"/>
      <c r="AB49" s="458"/>
      <c r="AC49" s="458"/>
      <c r="AD49" s="459"/>
      <c r="AE49" s="206"/>
      <c r="AF49" s="206"/>
      <c r="AG49" s="206"/>
      <c r="AH49" s="206"/>
      <c r="AI49" s="206"/>
      <c r="AJ49" s="206"/>
      <c r="AK49" s="206"/>
      <c r="AL49" s="206"/>
      <c r="AM49" s="206"/>
      <c r="AN49" s="206"/>
      <c r="AO49" s="206"/>
      <c r="AP49" s="206"/>
      <c r="AQ49" s="206"/>
      <c r="AR49" s="206"/>
      <c r="AS49" s="207"/>
    </row>
    <row r="50" spans="1:46" s="2" customFormat="1" ht="18" customHeight="1" x14ac:dyDescent="0.2">
      <c r="A50" s="447" t="s">
        <v>46</v>
      </c>
      <c r="B50" s="448"/>
      <c r="C50" s="448"/>
      <c r="D50" s="448"/>
      <c r="E50" s="448"/>
      <c r="F50" s="448"/>
      <c r="G50" s="448"/>
      <c r="H50" s="449"/>
      <c r="I50" s="197"/>
      <c r="J50" s="198"/>
      <c r="K50" s="198"/>
      <c r="L50" s="198"/>
      <c r="M50" s="198"/>
      <c r="N50" s="198"/>
      <c r="O50" s="198"/>
      <c r="P50" s="198"/>
      <c r="Q50" s="198"/>
      <c r="R50" s="198"/>
      <c r="S50" s="198"/>
      <c r="T50" s="198"/>
      <c r="U50" s="198"/>
      <c r="V50" s="198"/>
      <c r="W50" s="198"/>
      <c r="X50" s="198"/>
      <c r="Y50" s="145"/>
      <c r="Z50" s="145"/>
      <c r="AA50" s="145"/>
      <c r="AB50" s="145"/>
      <c r="AC50" s="145"/>
      <c r="AD50" s="145"/>
      <c r="AE50" s="145"/>
      <c r="AF50" s="145"/>
      <c r="AG50" s="145"/>
      <c r="AH50" s="145"/>
      <c r="AI50" s="145"/>
      <c r="AJ50" s="145"/>
      <c r="AK50" s="145"/>
      <c r="AL50" s="145"/>
      <c r="AM50" s="145"/>
      <c r="AN50" s="145"/>
      <c r="AO50" s="145"/>
      <c r="AP50" s="145"/>
      <c r="AQ50" s="145"/>
      <c r="AR50" s="145"/>
      <c r="AS50" s="146"/>
    </row>
    <row r="51" spans="1:46" s="2" customFormat="1" ht="16.5" customHeight="1" x14ac:dyDescent="0.2">
      <c r="A51" s="450"/>
      <c r="B51" s="451"/>
      <c r="C51" s="451"/>
      <c r="D51" s="451"/>
      <c r="E51" s="451"/>
      <c r="F51" s="451"/>
      <c r="G51" s="451"/>
      <c r="H51" s="452"/>
      <c r="I51" s="203"/>
      <c r="J51" s="2" t="s">
        <v>22</v>
      </c>
      <c r="K51" s="461" t="s">
        <v>47</v>
      </c>
      <c r="L51" s="461"/>
      <c r="M51" s="461"/>
      <c r="N51" s="461"/>
      <c r="O51" s="461"/>
      <c r="P51" s="461"/>
      <c r="Q51" s="461"/>
      <c r="R51" s="461"/>
      <c r="S51" s="461"/>
      <c r="T51" s="461"/>
      <c r="U51" s="461"/>
      <c r="V51" s="461"/>
      <c r="W51" s="461"/>
      <c r="X51" s="461"/>
      <c r="Y51" s="461"/>
      <c r="Z51" s="2" t="s">
        <v>23</v>
      </c>
      <c r="AB51" s="2" t="s">
        <v>22</v>
      </c>
      <c r="AC51" s="461" t="s">
        <v>48</v>
      </c>
      <c r="AD51" s="461"/>
      <c r="AE51" s="461"/>
      <c r="AF51" s="461"/>
      <c r="AG51" s="461"/>
      <c r="AH51" s="461"/>
      <c r="AI51" s="461"/>
      <c r="AJ51" s="461"/>
      <c r="AK51" s="461"/>
      <c r="AL51" s="461"/>
      <c r="AM51" s="461"/>
      <c r="AN51" s="461"/>
      <c r="AO51" s="461"/>
      <c r="AP51" s="461"/>
      <c r="AQ51" s="461"/>
      <c r="AR51" s="461"/>
      <c r="AS51" s="193" t="s">
        <v>23</v>
      </c>
      <c r="AT51" s="5"/>
    </row>
    <row r="52" spans="1:46" s="2" customFormat="1" ht="16.5" customHeight="1" x14ac:dyDescent="0.2">
      <c r="A52" s="450"/>
      <c r="B52" s="451"/>
      <c r="C52" s="451"/>
      <c r="D52" s="451"/>
      <c r="E52" s="451"/>
      <c r="F52" s="451"/>
      <c r="G52" s="451"/>
      <c r="H52" s="452"/>
      <c r="I52" s="203"/>
      <c r="J52" s="204"/>
      <c r="K52" s="204"/>
      <c r="L52" s="204"/>
      <c r="M52" s="204"/>
      <c r="N52" s="204"/>
      <c r="O52" s="204"/>
      <c r="P52" s="204"/>
      <c r="Q52" s="204"/>
      <c r="R52" s="204"/>
      <c r="S52" s="204"/>
      <c r="T52" s="204"/>
      <c r="U52" s="204"/>
      <c r="V52" s="204"/>
      <c r="W52" s="204"/>
      <c r="X52" s="204"/>
      <c r="Y52" s="204"/>
      <c r="AB52" s="204"/>
      <c r="AC52" s="204"/>
      <c r="AD52" s="204"/>
      <c r="AE52" s="204"/>
      <c r="AF52" s="204"/>
      <c r="AG52" s="204"/>
      <c r="AH52" s="204"/>
      <c r="AI52" s="204"/>
      <c r="AJ52" s="204"/>
      <c r="AK52" s="204"/>
      <c r="AL52" s="204"/>
      <c r="AM52" s="204"/>
      <c r="AN52" s="204"/>
      <c r="AO52" s="204"/>
      <c r="AP52" s="204"/>
      <c r="AQ52" s="204"/>
      <c r="AR52" s="204"/>
      <c r="AS52" s="193"/>
    </row>
    <row r="53" spans="1:46" s="2" customFormat="1" ht="15.65" customHeight="1" x14ac:dyDescent="0.2">
      <c r="A53" s="453"/>
      <c r="B53" s="454"/>
      <c r="C53" s="454"/>
      <c r="D53" s="454"/>
      <c r="E53" s="454"/>
      <c r="F53" s="454"/>
      <c r="G53" s="454"/>
      <c r="H53" s="455"/>
      <c r="I53" s="30"/>
      <c r="J53" s="8" t="s">
        <v>22</v>
      </c>
      <c r="K53" s="460"/>
      <c r="L53" s="460"/>
      <c r="M53" s="460"/>
      <c r="N53" s="460"/>
      <c r="O53" s="460"/>
      <c r="P53" s="460"/>
      <c r="Q53" s="460"/>
      <c r="R53" s="460"/>
      <c r="S53" s="460"/>
      <c r="T53" s="460"/>
      <c r="U53" s="460"/>
      <c r="V53" s="460"/>
      <c r="W53" s="460"/>
      <c r="X53" s="460"/>
      <c r="Y53" s="460"/>
      <c r="Z53" s="8" t="s">
        <v>23</v>
      </c>
      <c r="AA53" s="8"/>
      <c r="AB53" s="8" t="s">
        <v>22</v>
      </c>
      <c r="AC53" s="460" t="s">
        <v>49</v>
      </c>
      <c r="AD53" s="460"/>
      <c r="AE53" s="460"/>
      <c r="AF53" s="460"/>
      <c r="AG53" s="460"/>
      <c r="AH53" s="460"/>
      <c r="AI53" s="460"/>
      <c r="AJ53" s="460"/>
      <c r="AK53" s="460"/>
      <c r="AL53" s="460"/>
      <c r="AM53" s="460"/>
      <c r="AN53" s="460"/>
      <c r="AO53" s="460"/>
      <c r="AP53" s="460"/>
      <c r="AQ53" s="460"/>
      <c r="AR53" s="460"/>
      <c r="AS53" s="199" t="s">
        <v>23</v>
      </c>
    </row>
    <row r="54" spans="1:46" s="2" customFormat="1" ht="18" customHeight="1" x14ac:dyDescent="0.2">
      <c r="A54" s="429" t="s">
        <v>50</v>
      </c>
      <c r="B54" s="430"/>
      <c r="C54" s="430"/>
      <c r="D54" s="430"/>
      <c r="E54" s="430"/>
      <c r="F54" s="430"/>
      <c r="G54" s="430"/>
      <c r="H54" s="431"/>
      <c r="I54" s="200"/>
      <c r="J54" s="6"/>
      <c r="K54" s="201"/>
      <c r="L54" s="201"/>
      <c r="M54" s="201"/>
      <c r="N54" s="201"/>
      <c r="O54" s="201"/>
      <c r="P54" s="201"/>
      <c r="Q54" s="201"/>
      <c r="R54" s="201"/>
      <c r="S54" s="201"/>
      <c r="T54" s="201"/>
      <c r="U54" s="201"/>
      <c r="V54" s="201"/>
      <c r="W54" s="201"/>
      <c r="X54" s="201"/>
      <c r="Y54" s="201"/>
      <c r="Z54" s="6"/>
      <c r="AA54" s="6"/>
      <c r="AB54" s="6"/>
      <c r="AC54" s="201"/>
      <c r="AD54" s="201"/>
      <c r="AE54" s="201"/>
      <c r="AF54" s="201"/>
      <c r="AG54" s="201"/>
      <c r="AH54" s="201"/>
      <c r="AI54" s="201"/>
      <c r="AJ54" s="201"/>
      <c r="AK54" s="201"/>
      <c r="AL54" s="201"/>
      <c r="AM54" s="201"/>
      <c r="AN54" s="201"/>
      <c r="AO54" s="201"/>
      <c r="AP54" s="201"/>
      <c r="AQ54" s="201"/>
      <c r="AR54" s="201"/>
      <c r="AS54" s="202"/>
    </row>
    <row r="55" spans="1:46" s="2" customFormat="1" ht="18" customHeight="1" x14ac:dyDescent="0.2">
      <c r="A55" s="432"/>
      <c r="B55" s="433"/>
      <c r="C55" s="433"/>
      <c r="D55" s="433"/>
      <c r="E55" s="433"/>
      <c r="F55" s="433"/>
      <c r="G55" s="433"/>
      <c r="H55" s="434"/>
      <c r="I55" s="30"/>
      <c r="J55" s="8"/>
      <c r="K55" s="8"/>
      <c r="L55" s="8"/>
      <c r="M55" s="8"/>
      <c r="N55" s="8"/>
      <c r="O55" s="8"/>
      <c r="P55" s="8"/>
      <c r="Q55" s="8"/>
      <c r="R55" s="8"/>
      <c r="S55" s="8"/>
      <c r="T55" s="8"/>
      <c r="U55" s="8"/>
      <c r="V55" s="8"/>
      <c r="W55" s="8"/>
      <c r="X55" s="8" t="s">
        <v>22</v>
      </c>
      <c r="Y55" s="435"/>
      <c r="Z55" s="435"/>
      <c r="AA55" s="435"/>
      <c r="AB55" s="435"/>
      <c r="AC55" s="435"/>
      <c r="AD55" s="435"/>
      <c r="AE55" s="435"/>
      <c r="AF55" s="435"/>
      <c r="AG55" s="435"/>
      <c r="AH55" s="435"/>
      <c r="AI55" s="435"/>
      <c r="AJ55" s="435"/>
      <c r="AK55" s="435"/>
      <c r="AL55" s="435"/>
      <c r="AM55" s="435"/>
      <c r="AN55" s="435"/>
      <c r="AO55" s="435"/>
      <c r="AP55" s="435"/>
      <c r="AQ55" s="435"/>
      <c r="AR55" s="435"/>
      <c r="AS55" s="199" t="s">
        <v>23</v>
      </c>
    </row>
    <row r="56" spans="1:46" s="2" customFormat="1" ht="18" customHeight="1" x14ac:dyDescent="0.2">
      <c r="A56" s="436" t="s">
        <v>51</v>
      </c>
      <c r="B56" s="437"/>
      <c r="C56" s="437"/>
      <c r="D56" s="437"/>
      <c r="E56" s="437"/>
      <c r="F56" s="437"/>
      <c r="G56" s="437"/>
      <c r="H56" s="438"/>
      <c r="I56" s="378" t="s">
        <v>52</v>
      </c>
      <c r="J56" s="379"/>
      <c r="K56" s="379"/>
      <c r="L56" s="379"/>
      <c r="M56" s="379"/>
      <c r="N56" s="379"/>
      <c r="O56" s="379"/>
      <c r="P56" s="379"/>
      <c r="Q56" s="379"/>
      <c r="R56" s="379"/>
      <c r="S56" s="379"/>
      <c r="T56" s="379"/>
      <c r="U56" s="379"/>
      <c r="V56" s="379"/>
      <c r="W56" s="379"/>
      <c r="X56" s="379"/>
      <c r="Y56" s="379"/>
      <c r="Z56" s="379"/>
      <c r="AA56" s="379"/>
      <c r="AB56" s="379"/>
      <c r="AC56" s="379"/>
      <c r="AD56" s="379"/>
      <c r="AE56" s="379"/>
      <c r="AF56" s="379"/>
      <c r="AG56" s="379"/>
      <c r="AH56" s="379"/>
      <c r="AI56" s="379"/>
      <c r="AJ56" s="379"/>
      <c r="AK56" s="379"/>
      <c r="AL56" s="379"/>
      <c r="AM56" s="379"/>
      <c r="AN56" s="379"/>
      <c r="AO56" s="379"/>
      <c r="AP56" s="379"/>
      <c r="AQ56" s="379"/>
      <c r="AR56" s="379"/>
      <c r="AS56" s="381"/>
    </row>
    <row r="57" spans="1:46" s="2" customFormat="1" ht="18" customHeight="1" x14ac:dyDescent="0.2">
      <c r="A57" s="375" t="s">
        <v>53</v>
      </c>
      <c r="B57" s="376"/>
      <c r="C57" s="376"/>
      <c r="D57" s="376"/>
      <c r="E57" s="376"/>
      <c r="F57" s="376"/>
      <c r="G57" s="376"/>
      <c r="H57" s="377"/>
      <c r="I57" s="426" t="s">
        <v>54</v>
      </c>
      <c r="J57" s="427"/>
      <c r="K57" s="427"/>
      <c r="L57" s="427"/>
      <c r="M57" s="427"/>
      <c r="N57" s="427"/>
      <c r="O57" s="427"/>
      <c r="P57" s="427"/>
      <c r="Q57" s="427"/>
      <c r="R57" s="428"/>
      <c r="S57" s="378" t="s">
        <v>55</v>
      </c>
      <c r="T57" s="379"/>
      <c r="U57" s="379"/>
      <c r="V57" s="379"/>
      <c r="W57" s="379"/>
      <c r="X57" s="380"/>
      <c r="Y57" s="572" t="s">
        <v>56</v>
      </c>
      <c r="Z57" s="573"/>
      <c r="AA57" s="573"/>
      <c r="AB57" s="574"/>
      <c r="AC57" s="426" t="s">
        <v>57</v>
      </c>
      <c r="AD57" s="427"/>
      <c r="AE57" s="427"/>
      <c r="AF57" s="427"/>
      <c r="AG57" s="427"/>
      <c r="AH57" s="427"/>
      <c r="AI57" s="427"/>
      <c r="AJ57" s="427"/>
      <c r="AK57" s="427"/>
      <c r="AL57" s="428"/>
      <c r="AM57" s="378"/>
      <c r="AN57" s="379"/>
      <c r="AO57" s="379"/>
      <c r="AP57" s="379"/>
      <c r="AQ57" s="379"/>
      <c r="AR57" s="379"/>
      <c r="AS57" s="381"/>
    </row>
    <row r="58" spans="1:46" s="2" customFormat="1" ht="18" customHeight="1" x14ac:dyDescent="0.2">
      <c r="A58" s="375" t="s">
        <v>58</v>
      </c>
      <c r="B58" s="376"/>
      <c r="C58" s="376"/>
      <c r="D58" s="376"/>
      <c r="E58" s="376"/>
      <c r="F58" s="376"/>
      <c r="G58" s="376"/>
      <c r="H58" s="377"/>
      <c r="I58" s="468" t="s">
        <v>59</v>
      </c>
      <c r="J58" s="468"/>
      <c r="K58" s="468"/>
      <c r="L58" s="468"/>
      <c r="M58" s="468"/>
      <c r="N58" s="468"/>
      <c r="O58" s="468"/>
      <c r="P58" s="468"/>
      <c r="Q58" s="468"/>
      <c r="R58" s="468"/>
      <c r="S58" s="378" t="s">
        <v>60</v>
      </c>
      <c r="T58" s="379"/>
      <c r="U58" s="379"/>
      <c r="V58" s="379"/>
      <c r="W58" s="379"/>
      <c r="X58" s="380"/>
      <c r="Y58" s="572" t="s">
        <v>56</v>
      </c>
      <c r="Z58" s="573"/>
      <c r="AA58" s="573"/>
      <c r="AB58" s="574"/>
      <c r="AC58" s="426" t="s">
        <v>61</v>
      </c>
      <c r="AD58" s="427"/>
      <c r="AE58" s="427"/>
      <c r="AF58" s="427"/>
      <c r="AG58" s="427"/>
      <c r="AH58" s="427"/>
      <c r="AI58" s="427"/>
      <c r="AJ58" s="427"/>
      <c r="AK58" s="427"/>
      <c r="AL58" s="428"/>
      <c r="AM58" s="378"/>
      <c r="AN58" s="379"/>
      <c r="AO58" s="379"/>
      <c r="AP58" s="379"/>
      <c r="AQ58" s="379"/>
      <c r="AR58" s="379"/>
      <c r="AS58" s="381"/>
    </row>
    <row r="59" spans="1:46" s="2" customFormat="1" ht="18" customHeight="1" x14ac:dyDescent="0.2">
      <c r="A59" s="375" t="s">
        <v>62</v>
      </c>
      <c r="B59" s="376"/>
      <c r="C59" s="376"/>
      <c r="D59" s="376"/>
      <c r="E59" s="376"/>
      <c r="F59" s="376"/>
      <c r="G59" s="376"/>
      <c r="H59" s="377"/>
      <c r="I59" s="468" t="s">
        <v>63</v>
      </c>
      <c r="J59" s="468"/>
      <c r="K59" s="468"/>
      <c r="L59" s="468"/>
      <c r="M59" s="468"/>
      <c r="N59" s="468"/>
      <c r="O59" s="468"/>
      <c r="P59" s="468"/>
      <c r="Q59" s="468"/>
      <c r="R59" s="468"/>
      <c r="S59" s="378" t="s">
        <v>64</v>
      </c>
      <c r="T59" s="379"/>
      <c r="U59" s="379"/>
      <c r="V59" s="379"/>
      <c r="W59" s="379"/>
      <c r="X59" s="380"/>
      <c r="Y59" s="572" t="s">
        <v>56</v>
      </c>
      <c r="Z59" s="573"/>
      <c r="AA59" s="573"/>
      <c r="AB59" s="574"/>
      <c r="AC59" s="426" t="s">
        <v>65</v>
      </c>
      <c r="AD59" s="427"/>
      <c r="AE59" s="427"/>
      <c r="AF59" s="427"/>
      <c r="AG59" s="427"/>
      <c r="AH59" s="427"/>
      <c r="AI59" s="427"/>
      <c r="AJ59" s="427"/>
      <c r="AK59" s="427"/>
      <c r="AL59" s="428"/>
      <c r="AM59" s="378"/>
      <c r="AN59" s="379"/>
      <c r="AO59" s="379"/>
      <c r="AP59" s="379"/>
      <c r="AQ59" s="379"/>
      <c r="AR59" s="379"/>
      <c r="AS59" s="381"/>
    </row>
    <row r="60" spans="1:46" s="2" customFormat="1" ht="18" customHeight="1" thickBot="1" x14ac:dyDescent="0.25">
      <c r="A60" s="462" t="s">
        <v>66</v>
      </c>
      <c r="B60" s="463"/>
      <c r="C60" s="463"/>
      <c r="D60" s="463"/>
      <c r="E60" s="463"/>
      <c r="F60" s="463"/>
      <c r="G60" s="463"/>
      <c r="H60" s="464"/>
      <c r="I60" s="465" t="s">
        <v>67</v>
      </c>
      <c r="J60" s="466"/>
      <c r="K60" s="466"/>
      <c r="L60" s="466"/>
      <c r="M60" s="466"/>
      <c r="N60" s="466"/>
      <c r="O60" s="466"/>
      <c r="P60" s="466"/>
      <c r="Q60" s="466"/>
      <c r="R60" s="467"/>
      <c r="S60" s="378" t="s">
        <v>68</v>
      </c>
      <c r="T60" s="379"/>
      <c r="U60" s="379"/>
      <c r="V60" s="379"/>
      <c r="W60" s="379"/>
      <c r="X60" s="380"/>
      <c r="Y60" s="572" t="s">
        <v>56</v>
      </c>
      <c r="Z60" s="573"/>
      <c r="AA60" s="573"/>
      <c r="AB60" s="574"/>
      <c r="AC60" s="426" t="s">
        <v>65</v>
      </c>
      <c r="AD60" s="427"/>
      <c r="AE60" s="427"/>
      <c r="AF60" s="427"/>
      <c r="AG60" s="427"/>
      <c r="AH60" s="427"/>
      <c r="AI60" s="427"/>
      <c r="AJ60" s="427"/>
      <c r="AK60" s="427"/>
      <c r="AL60" s="428"/>
      <c r="AM60" s="378"/>
      <c r="AN60" s="379"/>
      <c r="AO60" s="379"/>
      <c r="AP60" s="379"/>
      <c r="AQ60" s="379"/>
      <c r="AR60" s="379"/>
      <c r="AS60" s="381"/>
    </row>
    <row r="61" spans="1:46" s="2" customFormat="1" ht="18" customHeight="1" thickBot="1" x14ac:dyDescent="0.25">
      <c r="A61" s="339" t="s">
        <v>69</v>
      </c>
      <c r="B61" s="340"/>
      <c r="C61" s="340"/>
      <c r="D61" s="340"/>
      <c r="E61" s="340"/>
      <c r="F61" s="340"/>
      <c r="G61" s="340"/>
      <c r="H61" s="340"/>
      <c r="I61" s="340"/>
      <c r="J61" s="340"/>
      <c r="K61" s="340"/>
      <c r="L61" s="340"/>
      <c r="M61" s="340"/>
      <c r="N61" s="340"/>
      <c r="O61" s="340"/>
      <c r="P61" s="340"/>
      <c r="Q61" s="340"/>
      <c r="R61" s="340"/>
      <c r="S61" s="340"/>
      <c r="T61" s="340"/>
      <c r="U61" s="340"/>
      <c r="V61" s="340"/>
      <c r="W61" s="340"/>
      <c r="X61" s="340"/>
      <c r="Y61" s="340"/>
      <c r="Z61" s="340"/>
      <c r="AA61" s="340"/>
      <c r="AB61" s="340"/>
      <c r="AC61" s="340"/>
      <c r="AD61" s="340"/>
      <c r="AE61" s="340"/>
      <c r="AF61" s="340"/>
      <c r="AG61" s="340"/>
      <c r="AH61" s="340"/>
      <c r="AI61" s="340"/>
      <c r="AJ61" s="340"/>
      <c r="AK61" s="340"/>
      <c r="AL61" s="340"/>
      <c r="AM61" s="340"/>
      <c r="AN61" s="340"/>
      <c r="AO61" s="340"/>
      <c r="AP61" s="340"/>
      <c r="AQ61" s="340"/>
      <c r="AR61" s="340"/>
      <c r="AS61" s="341"/>
    </row>
    <row r="62" spans="1:46" s="2" customFormat="1" ht="18" hidden="1" customHeight="1" thickTop="1" x14ac:dyDescent="0.2">
      <c r="A62" s="17" t="s">
        <v>70</v>
      </c>
      <c r="B62" s="18"/>
      <c r="C62" s="19"/>
      <c r="D62" s="469" t="s">
        <v>71</v>
      </c>
      <c r="E62" s="470"/>
      <c r="F62" s="470"/>
      <c r="G62" s="470"/>
      <c r="H62" s="470"/>
      <c r="I62" s="470"/>
      <c r="J62" s="470"/>
      <c r="K62" s="470"/>
      <c r="L62" s="470"/>
      <c r="M62" s="471"/>
      <c r="N62" s="472"/>
      <c r="O62" s="473"/>
      <c r="P62" s="473"/>
      <c r="Q62" s="33" t="s">
        <v>72</v>
      </c>
      <c r="R62" s="34"/>
      <c r="S62" s="30" t="s">
        <v>22</v>
      </c>
      <c r="T62" s="474"/>
      <c r="U62" s="474"/>
      <c r="V62" s="474"/>
      <c r="W62" s="474"/>
      <c r="X62" s="8" t="s">
        <v>73</v>
      </c>
      <c r="Y62" s="8"/>
      <c r="Z62" s="9"/>
      <c r="AA62" s="24" t="s">
        <v>74</v>
      </c>
      <c r="AB62" s="15"/>
      <c r="AC62" s="15"/>
      <c r="AD62" s="15"/>
      <c r="AE62" s="15"/>
      <c r="AF62" s="15"/>
      <c r="AG62" s="15"/>
      <c r="AH62" s="15"/>
      <c r="AI62" s="15"/>
      <c r="AJ62" s="15"/>
      <c r="AK62" s="15"/>
      <c r="AL62" s="15"/>
      <c r="AM62" s="15"/>
      <c r="AN62" s="15"/>
      <c r="AO62" s="15"/>
      <c r="AP62" s="15"/>
      <c r="AQ62" s="15"/>
      <c r="AR62" s="15"/>
      <c r="AS62" s="16"/>
    </row>
    <row r="63" spans="1:46" s="2" customFormat="1" ht="18" hidden="1" customHeight="1" x14ac:dyDescent="0.2">
      <c r="A63" s="5"/>
      <c r="C63" s="7"/>
      <c r="D63" s="378" t="s">
        <v>75</v>
      </c>
      <c r="E63" s="379"/>
      <c r="F63" s="379"/>
      <c r="G63" s="379"/>
      <c r="H63" s="379"/>
      <c r="I63" s="379"/>
      <c r="J63" s="379"/>
      <c r="K63" s="379"/>
      <c r="L63" s="379"/>
      <c r="M63" s="380"/>
      <c r="N63" s="475"/>
      <c r="O63" s="476"/>
      <c r="P63" s="476"/>
      <c r="Q63" s="25" t="s">
        <v>72</v>
      </c>
      <c r="R63" s="26"/>
      <c r="S63" s="27" t="s">
        <v>22</v>
      </c>
      <c r="T63" s="477"/>
      <c r="U63" s="477"/>
      <c r="V63" s="477"/>
      <c r="W63" s="477"/>
      <c r="X63" s="28" t="s">
        <v>73</v>
      </c>
      <c r="Y63" s="28"/>
      <c r="Z63" s="29"/>
      <c r="AA63" s="478">
        <f>N63-N62</f>
        <v>0</v>
      </c>
      <c r="AB63" s="479"/>
      <c r="AC63" s="479"/>
      <c r="AD63" s="25" t="s">
        <v>72</v>
      </c>
      <c r="AE63" s="26"/>
      <c r="AF63" s="27" t="s">
        <v>22</v>
      </c>
      <c r="AG63" s="480">
        <f>T63-T62</f>
        <v>0</v>
      </c>
      <c r="AH63" s="480"/>
      <c r="AI63" s="480"/>
      <c r="AJ63" s="480"/>
      <c r="AK63" s="28" t="s">
        <v>73</v>
      </c>
      <c r="AL63" s="28"/>
      <c r="AM63" s="29"/>
      <c r="AN63" s="481" t="e">
        <f>(1-N63/N62)</f>
        <v>#DIV/0!</v>
      </c>
      <c r="AO63" s="482"/>
      <c r="AP63" s="482"/>
      <c r="AQ63" s="482"/>
      <c r="AR63" s="482"/>
      <c r="AS63" s="483"/>
    </row>
    <row r="64" spans="1:46" s="2" customFormat="1" ht="18" hidden="1" customHeight="1" x14ac:dyDescent="0.2">
      <c r="A64" s="5"/>
      <c r="C64" s="7"/>
      <c r="D64" s="31" t="s">
        <v>76</v>
      </c>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9"/>
    </row>
    <row r="65" spans="1:45" s="2" customFormat="1" ht="18" hidden="1" customHeight="1" x14ac:dyDescent="0.2">
      <c r="A65" s="5"/>
      <c r="C65" s="7"/>
      <c r="D65" s="492" t="s">
        <v>77</v>
      </c>
      <c r="E65" s="493"/>
      <c r="F65" s="493"/>
      <c r="G65" s="493"/>
      <c r="H65" s="493"/>
      <c r="I65" s="493"/>
      <c r="J65" s="493"/>
      <c r="K65" s="493"/>
      <c r="L65" s="493"/>
      <c r="M65" s="494"/>
      <c r="N65" s="475"/>
      <c r="O65" s="476"/>
      <c r="P65" s="476"/>
      <c r="Q65" s="25" t="s">
        <v>72</v>
      </c>
      <c r="R65" s="26"/>
      <c r="S65" s="27" t="s">
        <v>22</v>
      </c>
      <c r="T65" s="477"/>
      <c r="U65" s="477"/>
      <c r="V65" s="477"/>
      <c r="W65" s="477"/>
      <c r="X65" s="28" t="s">
        <v>73</v>
      </c>
      <c r="Y65" s="28"/>
      <c r="Z65" s="29"/>
      <c r="AA65" s="24"/>
      <c r="AB65" s="15"/>
      <c r="AC65" s="15"/>
      <c r="AD65" s="15"/>
      <c r="AE65" s="15"/>
      <c r="AF65" s="15"/>
      <c r="AG65" s="15"/>
      <c r="AH65" s="15"/>
      <c r="AI65" s="15"/>
      <c r="AJ65" s="15"/>
      <c r="AK65" s="15"/>
      <c r="AL65" s="15"/>
      <c r="AM65" s="15"/>
      <c r="AN65" s="15"/>
      <c r="AO65" s="15"/>
      <c r="AP65" s="15"/>
      <c r="AQ65" s="15"/>
      <c r="AR65" s="15"/>
      <c r="AS65" s="16"/>
    </row>
    <row r="66" spans="1:45" s="2" customFormat="1" ht="18" hidden="1" customHeight="1" x14ac:dyDescent="0.2">
      <c r="A66" s="5"/>
      <c r="C66" s="7"/>
      <c r="D66" s="64"/>
      <c r="E66" s="63"/>
      <c r="F66" s="63"/>
      <c r="G66" s="63"/>
      <c r="H66" s="38" t="s">
        <v>78</v>
      </c>
      <c r="I66" s="4"/>
      <c r="J66" s="4"/>
      <c r="K66" s="4"/>
      <c r="L66" s="4"/>
      <c r="M66" s="23"/>
      <c r="N66" s="487"/>
      <c r="O66" s="488"/>
      <c r="P66" s="488"/>
      <c r="Q66" s="21" t="s">
        <v>72</v>
      </c>
      <c r="R66" s="22"/>
      <c r="S66" s="35" t="s">
        <v>22</v>
      </c>
      <c r="T66" s="486"/>
      <c r="U66" s="486"/>
      <c r="V66" s="486"/>
      <c r="W66" s="486"/>
      <c r="X66" s="36" t="s">
        <v>73</v>
      </c>
      <c r="Y66" s="36"/>
      <c r="Z66" s="36"/>
      <c r="AA66" s="38" t="s">
        <v>79</v>
      </c>
      <c r="AB66" s="4"/>
      <c r="AC66" s="4"/>
      <c r="AD66" s="4"/>
      <c r="AE66" s="4"/>
      <c r="AF66" s="4"/>
      <c r="AG66" s="484"/>
      <c r="AH66" s="485"/>
      <c r="AI66" s="485"/>
      <c r="AJ66" s="21" t="s">
        <v>72</v>
      </c>
      <c r="AK66" s="22"/>
      <c r="AL66" s="35" t="s">
        <v>22</v>
      </c>
      <c r="AM66" s="486"/>
      <c r="AN66" s="486"/>
      <c r="AO66" s="486"/>
      <c r="AP66" s="486"/>
      <c r="AQ66" s="36" t="s">
        <v>73</v>
      </c>
      <c r="AR66" s="36"/>
      <c r="AS66" s="40"/>
    </row>
    <row r="67" spans="1:45" s="2" customFormat="1" ht="18" hidden="1" customHeight="1" x14ac:dyDescent="0.2">
      <c r="A67" s="5"/>
      <c r="C67" s="7"/>
      <c r="D67" s="62"/>
      <c r="E67" s="61"/>
      <c r="F67" s="61"/>
      <c r="G67" s="61"/>
      <c r="H67" s="38" t="s">
        <v>80</v>
      </c>
      <c r="I67" s="4"/>
      <c r="J67" s="4"/>
      <c r="K67" s="4"/>
      <c r="L67" s="4"/>
      <c r="M67" s="23"/>
      <c r="N67" s="487"/>
      <c r="O67" s="488"/>
      <c r="P67" s="488"/>
      <c r="Q67" s="21" t="s">
        <v>72</v>
      </c>
      <c r="R67" s="22"/>
      <c r="S67" s="35" t="s">
        <v>22</v>
      </c>
      <c r="T67" s="486"/>
      <c r="U67" s="486"/>
      <c r="V67" s="486"/>
      <c r="W67" s="486"/>
      <c r="X67" s="36" t="s">
        <v>73</v>
      </c>
      <c r="Y67" s="36"/>
      <c r="Z67" s="36"/>
      <c r="AA67" s="38" t="s">
        <v>81</v>
      </c>
      <c r="AB67" s="4"/>
      <c r="AC67" s="4"/>
      <c r="AD67" s="4"/>
      <c r="AE67" s="4"/>
      <c r="AF67" s="4"/>
      <c r="AG67" s="489"/>
      <c r="AH67" s="490"/>
      <c r="AI67" s="490"/>
      <c r="AJ67" s="21" t="s">
        <v>72</v>
      </c>
      <c r="AK67" s="22"/>
      <c r="AL67" s="35" t="s">
        <v>22</v>
      </c>
      <c r="AM67" s="491"/>
      <c r="AN67" s="491"/>
      <c r="AO67" s="491"/>
      <c r="AP67" s="491"/>
      <c r="AQ67" s="36" t="s">
        <v>73</v>
      </c>
      <c r="AR67" s="36"/>
      <c r="AS67" s="40"/>
    </row>
    <row r="68" spans="1:45" s="2" customFormat="1" ht="18" hidden="1" customHeight="1" x14ac:dyDescent="0.2">
      <c r="A68" s="5"/>
      <c r="C68" s="7"/>
      <c r="D68" s="352" t="s">
        <v>82</v>
      </c>
      <c r="E68" s="352"/>
      <c r="F68" s="352"/>
      <c r="G68" s="352"/>
      <c r="H68" s="352"/>
      <c r="I68" s="352"/>
      <c r="J68" s="352"/>
      <c r="K68" s="352"/>
      <c r="L68" s="352"/>
      <c r="M68" s="352"/>
      <c r="N68" s="490"/>
      <c r="O68" s="490"/>
      <c r="P68" s="490"/>
      <c r="Q68" s="21" t="s">
        <v>72</v>
      </c>
      <c r="R68" s="22"/>
      <c r="S68" s="35" t="s">
        <v>22</v>
      </c>
      <c r="T68" s="491"/>
      <c r="U68" s="491"/>
      <c r="V68" s="491"/>
      <c r="W68" s="491"/>
      <c r="X68" s="36" t="s">
        <v>73</v>
      </c>
      <c r="Y68" s="36"/>
      <c r="Z68" s="37"/>
      <c r="AA68" s="3" t="s">
        <v>83</v>
      </c>
      <c r="AB68" s="4"/>
      <c r="AC68" s="4"/>
      <c r="AD68" s="4"/>
      <c r="AE68" s="4"/>
      <c r="AF68" s="4"/>
      <c r="AG68" s="489"/>
      <c r="AH68" s="490"/>
      <c r="AI68" s="490"/>
      <c r="AJ68" s="21" t="s">
        <v>72</v>
      </c>
      <c r="AK68" s="22"/>
      <c r="AL68" s="35" t="s">
        <v>22</v>
      </c>
      <c r="AM68" s="491"/>
      <c r="AN68" s="491"/>
      <c r="AO68" s="491"/>
      <c r="AP68" s="491"/>
      <c r="AQ68" s="36" t="s">
        <v>73</v>
      </c>
      <c r="AR68" s="36"/>
      <c r="AS68" s="40"/>
    </row>
    <row r="69" spans="1:45" s="2" customFormat="1" ht="18" hidden="1" customHeight="1" x14ac:dyDescent="0.2">
      <c r="A69" s="5"/>
      <c r="C69" s="7"/>
      <c r="D69" s="352" t="s">
        <v>84</v>
      </c>
      <c r="E69" s="352"/>
      <c r="F69" s="352"/>
      <c r="G69" s="352"/>
      <c r="H69" s="352"/>
      <c r="I69" s="352"/>
      <c r="J69" s="352"/>
      <c r="K69" s="352"/>
      <c r="L69" s="352"/>
      <c r="M69" s="352"/>
      <c r="N69" s="487"/>
      <c r="O69" s="488"/>
      <c r="P69" s="488"/>
      <c r="Q69" s="21" t="s">
        <v>72</v>
      </c>
      <c r="R69" s="22"/>
      <c r="S69" s="35" t="s">
        <v>22</v>
      </c>
      <c r="T69" s="486"/>
      <c r="U69" s="486"/>
      <c r="V69" s="486"/>
      <c r="W69" s="486"/>
      <c r="X69" s="36" t="s">
        <v>73</v>
      </c>
      <c r="Y69" s="36"/>
      <c r="Z69" s="37"/>
      <c r="AA69" s="492"/>
      <c r="AB69" s="493"/>
      <c r="AC69" s="493"/>
      <c r="AD69" s="493"/>
      <c r="AE69" s="493"/>
      <c r="AF69" s="493"/>
      <c r="AG69" s="493"/>
      <c r="AH69" s="493"/>
      <c r="AI69" s="493"/>
      <c r="AJ69" s="493"/>
      <c r="AK69" s="493"/>
      <c r="AL69" s="493"/>
      <c r="AM69" s="493"/>
      <c r="AN69" s="493"/>
      <c r="AO69" s="493"/>
      <c r="AP69" s="493"/>
      <c r="AQ69" s="493"/>
      <c r="AR69" s="493"/>
      <c r="AS69" s="575"/>
    </row>
    <row r="70" spans="1:45" s="2" customFormat="1" ht="18" hidden="1" customHeight="1" x14ac:dyDescent="0.2">
      <c r="A70" s="20"/>
      <c r="B70" s="8"/>
      <c r="C70" s="9"/>
      <c r="D70" s="352" t="s">
        <v>85</v>
      </c>
      <c r="E70" s="352"/>
      <c r="F70" s="352"/>
      <c r="G70" s="352"/>
      <c r="H70" s="352"/>
      <c r="I70" s="352"/>
      <c r="J70" s="352"/>
      <c r="K70" s="352"/>
      <c r="L70" s="352"/>
      <c r="M70" s="352"/>
      <c r="N70" s="490"/>
      <c r="O70" s="490"/>
      <c r="P70" s="490"/>
      <c r="Q70" s="21" t="s">
        <v>72</v>
      </c>
      <c r="R70" s="22"/>
      <c r="S70" s="35" t="s">
        <v>22</v>
      </c>
      <c r="T70" s="491"/>
      <c r="U70" s="491"/>
      <c r="V70" s="491"/>
      <c r="W70" s="491"/>
      <c r="X70" s="36" t="s">
        <v>73</v>
      </c>
      <c r="Y70" s="36"/>
      <c r="Z70" s="37"/>
      <c r="AA70" s="576"/>
      <c r="AB70" s="435"/>
      <c r="AC70" s="435"/>
      <c r="AD70" s="435"/>
      <c r="AE70" s="435"/>
      <c r="AF70" s="435"/>
      <c r="AG70" s="435"/>
      <c r="AH70" s="435"/>
      <c r="AI70" s="435"/>
      <c r="AJ70" s="435"/>
      <c r="AK70" s="435"/>
      <c r="AL70" s="435"/>
      <c r="AM70" s="435"/>
      <c r="AN70" s="435"/>
      <c r="AO70" s="435"/>
      <c r="AP70" s="435"/>
      <c r="AQ70" s="435"/>
      <c r="AR70" s="435"/>
      <c r="AS70" s="577"/>
    </row>
    <row r="71" spans="1:45" s="2" customFormat="1" ht="18" hidden="1" customHeight="1" x14ac:dyDescent="0.2">
      <c r="A71" s="527" t="s">
        <v>86</v>
      </c>
      <c r="B71" s="448"/>
      <c r="C71" s="449"/>
      <c r="D71" s="493" t="s">
        <v>87</v>
      </c>
      <c r="E71" s="493"/>
      <c r="F71" s="493"/>
      <c r="G71" s="493"/>
      <c r="H71" s="494"/>
      <c r="I71" s="378" t="s">
        <v>88</v>
      </c>
      <c r="J71" s="379"/>
      <c r="K71" s="379"/>
      <c r="L71" s="379"/>
      <c r="M71" s="379"/>
      <c r="N71" s="507"/>
      <c r="O71" s="507"/>
      <c r="P71" s="6" t="s">
        <v>23</v>
      </c>
      <c r="Q71" s="508" t="s">
        <v>89</v>
      </c>
      <c r="R71" s="508"/>
      <c r="S71" s="508"/>
      <c r="T71" s="508"/>
      <c r="U71" s="508"/>
      <c r="V71" s="492" t="s">
        <v>90</v>
      </c>
      <c r="W71" s="493"/>
      <c r="X71" s="494"/>
      <c r="Y71" s="566" t="s">
        <v>91</v>
      </c>
      <c r="Z71" s="508"/>
      <c r="AA71" s="508"/>
      <c r="AB71" s="508"/>
      <c r="AC71" s="508"/>
      <c r="AD71" s="508"/>
      <c r="AE71" s="508"/>
      <c r="AF71" s="567"/>
      <c r="AG71" s="378"/>
      <c r="AH71" s="379"/>
      <c r="AI71" s="379"/>
      <c r="AJ71" s="379"/>
      <c r="AK71" s="379"/>
      <c r="AL71" s="379"/>
      <c r="AM71" s="379"/>
      <c r="AN71" s="379"/>
      <c r="AO71" s="379"/>
      <c r="AP71" s="379"/>
      <c r="AQ71" s="379"/>
      <c r="AR71" s="379"/>
      <c r="AS71" s="381"/>
    </row>
    <row r="72" spans="1:45" s="2" customFormat="1" ht="18" customHeight="1" thickTop="1" x14ac:dyDescent="0.2">
      <c r="A72" s="528"/>
      <c r="B72" s="451"/>
      <c r="C72" s="452"/>
      <c r="D72" s="177"/>
      <c r="E72" s="177"/>
      <c r="F72" s="177"/>
      <c r="G72" s="177"/>
      <c r="H72" s="178"/>
      <c r="I72" s="179"/>
      <c r="J72" s="177"/>
      <c r="K72" s="177"/>
      <c r="L72" s="177"/>
      <c r="M72" s="177"/>
      <c r="N72" s="512" t="s">
        <v>92</v>
      </c>
      <c r="O72" s="513"/>
      <c r="P72" s="513"/>
      <c r="Q72" s="513"/>
      <c r="R72" s="513"/>
      <c r="S72" s="513"/>
      <c r="T72" s="513"/>
      <c r="U72" s="514"/>
      <c r="V72" s="509" t="s">
        <v>93</v>
      </c>
      <c r="W72" s="510"/>
      <c r="X72" s="510"/>
      <c r="Y72" s="510"/>
      <c r="Z72" s="510"/>
      <c r="AA72" s="510"/>
      <c r="AB72" s="510"/>
      <c r="AC72" s="510"/>
      <c r="AD72" s="510"/>
      <c r="AE72" s="510"/>
      <c r="AF72" s="510"/>
      <c r="AG72" s="510"/>
      <c r="AH72" s="510"/>
      <c r="AI72" s="510"/>
      <c r="AJ72" s="510"/>
      <c r="AK72" s="510"/>
      <c r="AL72" s="510"/>
      <c r="AM72" s="510"/>
      <c r="AN72" s="510"/>
      <c r="AO72" s="510"/>
      <c r="AP72" s="510"/>
      <c r="AQ72" s="510"/>
      <c r="AR72" s="510"/>
      <c r="AS72" s="511"/>
    </row>
    <row r="73" spans="1:45" s="2" customFormat="1" ht="63.65" customHeight="1" x14ac:dyDescent="0.2">
      <c r="A73" s="450"/>
      <c r="B73" s="451"/>
      <c r="C73" s="452"/>
      <c r="D73" s="532" t="s">
        <v>94</v>
      </c>
      <c r="E73" s="430"/>
      <c r="F73" s="430"/>
      <c r="G73" s="430"/>
      <c r="H73" s="431"/>
      <c r="I73" s="535" t="s">
        <v>95</v>
      </c>
      <c r="J73" s="430"/>
      <c r="K73" s="430"/>
      <c r="L73" s="430"/>
      <c r="M73" s="431"/>
      <c r="N73" s="499" t="s">
        <v>91</v>
      </c>
      <c r="O73" s="500"/>
      <c r="P73" s="500"/>
      <c r="Q73" s="500"/>
      <c r="R73" s="500"/>
      <c r="S73" s="500"/>
      <c r="T73" s="500"/>
      <c r="U73" s="501"/>
      <c r="V73" s="499" t="s">
        <v>96</v>
      </c>
      <c r="W73" s="502"/>
      <c r="X73" s="502"/>
      <c r="Y73" s="502"/>
      <c r="Z73" s="502"/>
      <c r="AA73" s="502"/>
      <c r="AB73" s="502"/>
      <c r="AC73" s="502"/>
      <c r="AD73" s="502"/>
      <c r="AE73" s="502"/>
      <c r="AF73" s="502"/>
      <c r="AG73" s="502"/>
      <c r="AH73" s="502"/>
      <c r="AI73" s="502"/>
      <c r="AJ73" s="502"/>
      <c r="AK73" s="502"/>
      <c r="AL73" s="502"/>
      <c r="AM73" s="502"/>
      <c r="AN73" s="502"/>
      <c r="AO73" s="502"/>
      <c r="AP73" s="502"/>
      <c r="AQ73" s="502"/>
      <c r="AR73" s="502"/>
      <c r="AS73" s="503"/>
    </row>
    <row r="74" spans="1:45" s="2" customFormat="1" ht="63.65" customHeight="1" x14ac:dyDescent="0.2">
      <c r="A74" s="450"/>
      <c r="B74" s="451"/>
      <c r="C74" s="452"/>
      <c r="D74" s="533"/>
      <c r="E74" s="533"/>
      <c r="F74" s="533"/>
      <c r="G74" s="533"/>
      <c r="H74" s="534"/>
      <c r="I74" s="535" t="s">
        <v>97</v>
      </c>
      <c r="J74" s="532"/>
      <c r="K74" s="532"/>
      <c r="L74" s="532"/>
      <c r="M74" s="569"/>
      <c r="N74" s="499" t="s">
        <v>98</v>
      </c>
      <c r="O74" s="500"/>
      <c r="P74" s="500"/>
      <c r="Q74" s="500"/>
      <c r="R74" s="500"/>
      <c r="S74" s="500"/>
      <c r="T74" s="500"/>
      <c r="U74" s="501"/>
      <c r="V74" s="499" t="s">
        <v>99</v>
      </c>
      <c r="W74" s="502"/>
      <c r="X74" s="502"/>
      <c r="Y74" s="502"/>
      <c r="Z74" s="502"/>
      <c r="AA74" s="502"/>
      <c r="AB74" s="502"/>
      <c r="AC74" s="502"/>
      <c r="AD74" s="502"/>
      <c r="AE74" s="502"/>
      <c r="AF74" s="502"/>
      <c r="AG74" s="502"/>
      <c r="AH74" s="502"/>
      <c r="AI74" s="502"/>
      <c r="AJ74" s="502"/>
      <c r="AK74" s="502"/>
      <c r="AL74" s="502"/>
      <c r="AM74" s="502"/>
      <c r="AN74" s="502"/>
      <c r="AO74" s="502"/>
      <c r="AP74" s="502"/>
      <c r="AQ74" s="502"/>
      <c r="AR74" s="502"/>
      <c r="AS74" s="503"/>
    </row>
    <row r="75" spans="1:45" s="2" customFormat="1" ht="63.65" customHeight="1" x14ac:dyDescent="0.2">
      <c r="A75" s="450"/>
      <c r="B75" s="451"/>
      <c r="C75" s="452"/>
      <c r="D75" s="433"/>
      <c r="E75" s="433"/>
      <c r="F75" s="433"/>
      <c r="G75" s="433"/>
      <c r="H75" s="434"/>
      <c r="I75" s="504" t="s">
        <v>100</v>
      </c>
      <c r="J75" s="376"/>
      <c r="K75" s="376"/>
      <c r="L75" s="376"/>
      <c r="M75" s="377"/>
      <c r="N75" s="499" t="s">
        <v>91</v>
      </c>
      <c r="O75" s="500"/>
      <c r="P75" s="500"/>
      <c r="Q75" s="500"/>
      <c r="R75" s="500"/>
      <c r="S75" s="500"/>
      <c r="T75" s="500"/>
      <c r="U75" s="501"/>
      <c r="V75" s="499" t="s">
        <v>101</v>
      </c>
      <c r="W75" s="502"/>
      <c r="X75" s="502"/>
      <c r="Y75" s="502"/>
      <c r="Z75" s="502"/>
      <c r="AA75" s="502"/>
      <c r="AB75" s="502"/>
      <c r="AC75" s="502"/>
      <c r="AD75" s="502"/>
      <c r="AE75" s="502"/>
      <c r="AF75" s="502"/>
      <c r="AG75" s="502"/>
      <c r="AH75" s="502"/>
      <c r="AI75" s="502"/>
      <c r="AJ75" s="502"/>
      <c r="AK75" s="502"/>
      <c r="AL75" s="502"/>
      <c r="AM75" s="502"/>
      <c r="AN75" s="502"/>
      <c r="AO75" s="502"/>
      <c r="AP75" s="502"/>
      <c r="AQ75" s="502"/>
      <c r="AR75" s="502"/>
      <c r="AS75" s="503"/>
    </row>
    <row r="76" spans="1:45" s="2" customFormat="1" ht="63.65" customHeight="1" x14ac:dyDescent="0.2">
      <c r="A76" s="450"/>
      <c r="B76" s="451"/>
      <c r="C76" s="452"/>
      <c r="D76" s="532" t="s">
        <v>102</v>
      </c>
      <c r="E76" s="430"/>
      <c r="F76" s="430"/>
      <c r="G76" s="430"/>
      <c r="H76" s="431"/>
      <c r="I76" s="535" t="s">
        <v>103</v>
      </c>
      <c r="J76" s="430"/>
      <c r="K76" s="430"/>
      <c r="L76" s="430"/>
      <c r="M76" s="431"/>
      <c r="N76" s="499" t="s">
        <v>91</v>
      </c>
      <c r="O76" s="500"/>
      <c r="P76" s="500"/>
      <c r="Q76" s="500"/>
      <c r="R76" s="500"/>
      <c r="S76" s="500"/>
      <c r="T76" s="500"/>
      <c r="U76" s="501"/>
      <c r="V76" s="499" t="s">
        <v>96</v>
      </c>
      <c r="W76" s="502"/>
      <c r="X76" s="502"/>
      <c r="Y76" s="502"/>
      <c r="Z76" s="502"/>
      <c r="AA76" s="502"/>
      <c r="AB76" s="502"/>
      <c r="AC76" s="502"/>
      <c r="AD76" s="502"/>
      <c r="AE76" s="502"/>
      <c r="AF76" s="502"/>
      <c r="AG76" s="502"/>
      <c r="AH76" s="502"/>
      <c r="AI76" s="502"/>
      <c r="AJ76" s="502"/>
      <c r="AK76" s="502"/>
      <c r="AL76" s="502"/>
      <c r="AM76" s="502"/>
      <c r="AN76" s="502"/>
      <c r="AO76" s="502"/>
      <c r="AP76" s="502"/>
      <c r="AQ76" s="502"/>
      <c r="AR76" s="502"/>
      <c r="AS76" s="503"/>
    </row>
    <row r="77" spans="1:45" s="2" customFormat="1" ht="63.65" customHeight="1" x14ac:dyDescent="0.2">
      <c r="A77" s="450"/>
      <c r="B77" s="451"/>
      <c r="C77" s="452"/>
      <c r="D77" s="533"/>
      <c r="E77" s="533"/>
      <c r="F77" s="533"/>
      <c r="G77" s="533"/>
      <c r="H77" s="534"/>
      <c r="I77" s="535" t="s">
        <v>104</v>
      </c>
      <c r="J77" s="430"/>
      <c r="K77" s="430"/>
      <c r="L77" s="430"/>
      <c r="M77" s="431"/>
      <c r="N77" s="499" t="s">
        <v>98</v>
      </c>
      <c r="O77" s="500"/>
      <c r="P77" s="500"/>
      <c r="Q77" s="500"/>
      <c r="R77" s="500"/>
      <c r="S77" s="500"/>
      <c r="T77" s="500"/>
      <c r="U77" s="501"/>
      <c r="V77" s="499" t="s">
        <v>105</v>
      </c>
      <c r="W77" s="502"/>
      <c r="X77" s="502"/>
      <c r="Y77" s="502"/>
      <c r="Z77" s="502"/>
      <c r="AA77" s="502"/>
      <c r="AB77" s="502"/>
      <c r="AC77" s="502"/>
      <c r="AD77" s="502"/>
      <c r="AE77" s="502"/>
      <c r="AF77" s="502"/>
      <c r="AG77" s="502"/>
      <c r="AH77" s="502"/>
      <c r="AI77" s="502"/>
      <c r="AJ77" s="502"/>
      <c r="AK77" s="502"/>
      <c r="AL77" s="502"/>
      <c r="AM77" s="502"/>
      <c r="AN77" s="502"/>
      <c r="AO77" s="502"/>
      <c r="AP77" s="502"/>
      <c r="AQ77" s="502"/>
      <c r="AR77" s="502"/>
      <c r="AS77" s="503"/>
    </row>
    <row r="78" spans="1:45" s="2" customFormat="1" ht="63.65" customHeight="1" x14ac:dyDescent="0.2">
      <c r="A78" s="450"/>
      <c r="B78" s="451"/>
      <c r="C78" s="452"/>
      <c r="D78" s="433"/>
      <c r="E78" s="433"/>
      <c r="F78" s="433"/>
      <c r="G78" s="433"/>
      <c r="H78" s="434"/>
      <c r="I78" s="504" t="s">
        <v>100</v>
      </c>
      <c r="J78" s="376"/>
      <c r="K78" s="376"/>
      <c r="L78" s="376"/>
      <c r="M78" s="377"/>
      <c r="N78" s="499" t="s">
        <v>91</v>
      </c>
      <c r="O78" s="500"/>
      <c r="P78" s="500"/>
      <c r="Q78" s="500"/>
      <c r="R78" s="500"/>
      <c r="S78" s="500"/>
      <c r="T78" s="500"/>
      <c r="U78" s="501"/>
      <c r="V78" s="499" t="s">
        <v>101</v>
      </c>
      <c r="W78" s="502"/>
      <c r="X78" s="502"/>
      <c r="Y78" s="502"/>
      <c r="Z78" s="502"/>
      <c r="AA78" s="502"/>
      <c r="AB78" s="502"/>
      <c r="AC78" s="502"/>
      <c r="AD78" s="502"/>
      <c r="AE78" s="502"/>
      <c r="AF78" s="502"/>
      <c r="AG78" s="502"/>
      <c r="AH78" s="502"/>
      <c r="AI78" s="502"/>
      <c r="AJ78" s="502"/>
      <c r="AK78" s="502"/>
      <c r="AL78" s="502"/>
      <c r="AM78" s="502"/>
      <c r="AN78" s="502"/>
      <c r="AO78" s="502"/>
      <c r="AP78" s="502"/>
      <c r="AQ78" s="502"/>
      <c r="AR78" s="502"/>
      <c r="AS78" s="503"/>
    </row>
    <row r="79" spans="1:45" s="2" customFormat="1" ht="63.65" customHeight="1" x14ac:dyDescent="0.2">
      <c r="A79" s="450"/>
      <c r="B79" s="451"/>
      <c r="C79" s="452"/>
      <c r="D79" s="495" t="s">
        <v>106</v>
      </c>
      <c r="E79" s="496"/>
      <c r="F79" s="496"/>
      <c r="G79" s="496"/>
      <c r="H79" s="497"/>
      <c r="I79" s="504" t="s">
        <v>107</v>
      </c>
      <c r="J79" s="376"/>
      <c r="K79" s="376"/>
      <c r="L79" s="376"/>
      <c r="M79" s="377"/>
      <c r="N79" s="499" t="s">
        <v>91</v>
      </c>
      <c r="O79" s="500"/>
      <c r="P79" s="500"/>
      <c r="Q79" s="500"/>
      <c r="R79" s="500"/>
      <c r="S79" s="500"/>
      <c r="T79" s="500"/>
      <c r="U79" s="501"/>
      <c r="V79" s="499" t="s">
        <v>108</v>
      </c>
      <c r="W79" s="502"/>
      <c r="X79" s="502"/>
      <c r="Y79" s="502"/>
      <c r="Z79" s="502"/>
      <c r="AA79" s="502"/>
      <c r="AB79" s="502"/>
      <c r="AC79" s="502"/>
      <c r="AD79" s="502"/>
      <c r="AE79" s="502"/>
      <c r="AF79" s="502"/>
      <c r="AG79" s="502"/>
      <c r="AH79" s="502"/>
      <c r="AI79" s="502"/>
      <c r="AJ79" s="502"/>
      <c r="AK79" s="502"/>
      <c r="AL79" s="502"/>
      <c r="AM79" s="502"/>
      <c r="AN79" s="502"/>
      <c r="AO79" s="502"/>
      <c r="AP79" s="502"/>
      <c r="AQ79" s="502"/>
      <c r="AR79" s="502"/>
      <c r="AS79" s="503"/>
    </row>
    <row r="80" spans="1:45" s="2" customFormat="1" ht="63.65" customHeight="1" x14ac:dyDescent="0.2">
      <c r="A80" s="450"/>
      <c r="B80" s="451"/>
      <c r="C80" s="452"/>
      <c r="D80" s="495"/>
      <c r="E80" s="496"/>
      <c r="F80" s="496"/>
      <c r="G80" s="496"/>
      <c r="H80" s="497"/>
      <c r="I80" s="504" t="s">
        <v>109</v>
      </c>
      <c r="J80" s="376"/>
      <c r="K80" s="376"/>
      <c r="L80" s="376"/>
      <c r="M80" s="377"/>
      <c r="N80" s="499" t="s">
        <v>91</v>
      </c>
      <c r="O80" s="500"/>
      <c r="P80" s="500"/>
      <c r="Q80" s="500"/>
      <c r="R80" s="500"/>
      <c r="S80" s="500"/>
      <c r="T80" s="500"/>
      <c r="U80" s="501"/>
      <c r="V80" s="499" t="s">
        <v>96</v>
      </c>
      <c r="W80" s="502"/>
      <c r="X80" s="502"/>
      <c r="Y80" s="502"/>
      <c r="Z80" s="502"/>
      <c r="AA80" s="502"/>
      <c r="AB80" s="502"/>
      <c r="AC80" s="502"/>
      <c r="AD80" s="502"/>
      <c r="AE80" s="502"/>
      <c r="AF80" s="502"/>
      <c r="AG80" s="502"/>
      <c r="AH80" s="502"/>
      <c r="AI80" s="502"/>
      <c r="AJ80" s="502"/>
      <c r="AK80" s="502"/>
      <c r="AL80" s="502"/>
      <c r="AM80" s="502"/>
      <c r="AN80" s="502"/>
      <c r="AO80" s="502"/>
      <c r="AP80" s="502"/>
      <c r="AQ80" s="502"/>
      <c r="AR80" s="502"/>
      <c r="AS80" s="503"/>
    </row>
    <row r="81" spans="1:45" s="2" customFormat="1" ht="63.65" customHeight="1" x14ac:dyDescent="0.2">
      <c r="A81" s="450"/>
      <c r="B81" s="451"/>
      <c r="C81" s="452"/>
      <c r="D81" s="495"/>
      <c r="E81" s="496"/>
      <c r="F81" s="496"/>
      <c r="G81" s="496"/>
      <c r="H81" s="497"/>
      <c r="I81" s="504" t="s">
        <v>100</v>
      </c>
      <c r="J81" s="570"/>
      <c r="K81" s="570"/>
      <c r="L81" s="570"/>
      <c r="M81" s="571"/>
      <c r="N81" s="499" t="s">
        <v>91</v>
      </c>
      <c r="O81" s="500"/>
      <c r="P81" s="500"/>
      <c r="Q81" s="500"/>
      <c r="R81" s="500"/>
      <c r="S81" s="500"/>
      <c r="T81" s="500"/>
      <c r="U81" s="501"/>
      <c r="V81" s="499" t="s">
        <v>96</v>
      </c>
      <c r="W81" s="502"/>
      <c r="X81" s="502"/>
      <c r="Y81" s="502"/>
      <c r="Z81" s="502"/>
      <c r="AA81" s="502"/>
      <c r="AB81" s="502"/>
      <c r="AC81" s="502"/>
      <c r="AD81" s="502"/>
      <c r="AE81" s="502"/>
      <c r="AF81" s="502"/>
      <c r="AG81" s="502"/>
      <c r="AH81" s="502"/>
      <c r="AI81" s="502"/>
      <c r="AJ81" s="502"/>
      <c r="AK81" s="502"/>
      <c r="AL81" s="502"/>
      <c r="AM81" s="502"/>
      <c r="AN81" s="502"/>
      <c r="AO81" s="502"/>
      <c r="AP81" s="502"/>
      <c r="AQ81" s="502"/>
      <c r="AR81" s="502"/>
      <c r="AS81" s="503"/>
    </row>
    <row r="82" spans="1:45" s="2" customFormat="1" ht="63.65" customHeight="1" x14ac:dyDescent="0.2">
      <c r="A82" s="450"/>
      <c r="B82" s="451"/>
      <c r="C82" s="452"/>
      <c r="D82" s="498" t="s">
        <v>110</v>
      </c>
      <c r="E82" s="496"/>
      <c r="F82" s="496"/>
      <c r="G82" s="496"/>
      <c r="H82" s="497"/>
      <c r="I82" s="505" t="s">
        <v>111</v>
      </c>
      <c r="J82" s="437"/>
      <c r="K82" s="437"/>
      <c r="L82" s="437"/>
      <c r="M82" s="438"/>
      <c r="N82" s="499" t="s">
        <v>91</v>
      </c>
      <c r="O82" s="500"/>
      <c r="P82" s="500"/>
      <c r="Q82" s="500"/>
      <c r="R82" s="500"/>
      <c r="S82" s="500"/>
      <c r="T82" s="500"/>
      <c r="U82" s="501"/>
      <c r="V82" s="506" t="s">
        <v>112</v>
      </c>
      <c r="W82" s="502"/>
      <c r="X82" s="502"/>
      <c r="Y82" s="502"/>
      <c r="Z82" s="502"/>
      <c r="AA82" s="502"/>
      <c r="AB82" s="502"/>
      <c r="AC82" s="502"/>
      <c r="AD82" s="502"/>
      <c r="AE82" s="502"/>
      <c r="AF82" s="502"/>
      <c r="AG82" s="502"/>
      <c r="AH82" s="502"/>
      <c r="AI82" s="502"/>
      <c r="AJ82" s="502"/>
      <c r="AK82" s="502"/>
      <c r="AL82" s="502"/>
      <c r="AM82" s="502"/>
      <c r="AN82" s="502"/>
      <c r="AO82" s="502"/>
      <c r="AP82" s="502"/>
      <c r="AQ82" s="502"/>
      <c r="AR82" s="502"/>
      <c r="AS82" s="503"/>
    </row>
    <row r="83" spans="1:45" s="2" customFormat="1" ht="63.65" customHeight="1" x14ac:dyDescent="0.2">
      <c r="A83" s="450"/>
      <c r="B83" s="451"/>
      <c r="C83" s="452"/>
      <c r="D83" s="495"/>
      <c r="E83" s="496"/>
      <c r="F83" s="496"/>
      <c r="G83" s="496"/>
      <c r="H83" s="497"/>
      <c r="I83" s="504" t="s">
        <v>113</v>
      </c>
      <c r="J83" s="376"/>
      <c r="K83" s="376"/>
      <c r="L83" s="376"/>
      <c r="M83" s="377"/>
      <c r="N83" s="499" t="s">
        <v>91</v>
      </c>
      <c r="O83" s="500"/>
      <c r="P83" s="500"/>
      <c r="Q83" s="500"/>
      <c r="R83" s="500"/>
      <c r="S83" s="500"/>
      <c r="T83" s="500"/>
      <c r="U83" s="501"/>
      <c r="V83" s="506" t="s">
        <v>114</v>
      </c>
      <c r="W83" s="502"/>
      <c r="X83" s="502"/>
      <c r="Y83" s="502"/>
      <c r="Z83" s="502"/>
      <c r="AA83" s="502"/>
      <c r="AB83" s="502"/>
      <c r="AC83" s="502"/>
      <c r="AD83" s="502"/>
      <c r="AE83" s="502"/>
      <c r="AF83" s="502"/>
      <c r="AG83" s="502"/>
      <c r="AH83" s="502"/>
      <c r="AI83" s="502"/>
      <c r="AJ83" s="502"/>
      <c r="AK83" s="502"/>
      <c r="AL83" s="502"/>
      <c r="AM83" s="502"/>
      <c r="AN83" s="502"/>
      <c r="AO83" s="502"/>
      <c r="AP83" s="502"/>
      <c r="AQ83" s="502"/>
      <c r="AR83" s="502"/>
      <c r="AS83" s="503"/>
    </row>
    <row r="84" spans="1:45" s="2" customFormat="1" ht="63.65" customHeight="1" x14ac:dyDescent="0.2">
      <c r="A84" s="450"/>
      <c r="B84" s="451"/>
      <c r="C84" s="452"/>
      <c r="D84" s="495"/>
      <c r="E84" s="496"/>
      <c r="F84" s="496"/>
      <c r="G84" s="496"/>
      <c r="H84" s="497"/>
      <c r="I84" s="504" t="s">
        <v>115</v>
      </c>
      <c r="J84" s="376"/>
      <c r="K84" s="376"/>
      <c r="L84" s="376"/>
      <c r="M84" s="377"/>
      <c r="N84" s="499" t="s">
        <v>91</v>
      </c>
      <c r="O84" s="500"/>
      <c r="P84" s="500"/>
      <c r="Q84" s="500"/>
      <c r="R84" s="500"/>
      <c r="S84" s="500"/>
      <c r="T84" s="500"/>
      <c r="U84" s="501"/>
      <c r="V84" s="506" t="s">
        <v>116</v>
      </c>
      <c r="W84" s="502"/>
      <c r="X84" s="502"/>
      <c r="Y84" s="502"/>
      <c r="Z84" s="502"/>
      <c r="AA84" s="502"/>
      <c r="AB84" s="502"/>
      <c r="AC84" s="502"/>
      <c r="AD84" s="502"/>
      <c r="AE84" s="502"/>
      <c r="AF84" s="502"/>
      <c r="AG84" s="502"/>
      <c r="AH84" s="502"/>
      <c r="AI84" s="502"/>
      <c r="AJ84" s="502"/>
      <c r="AK84" s="502"/>
      <c r="AL84" s="502"/>
      <c r="AM84" s="502"/>
      <c r="AN84" s="502"/>
      <c r="AO84" s="502"/>
      <c r="AP84" s="502"/>
      <c r="AQ84" s="502"/>
      <c r="AR84" s="502"/>
      <c r="AS84" s="503"/>
    </row>
    <row r="85" spans="1:45" s="2" customFormat="1" ht="63.65" customHeight="1" x14ac:dyDescent="0.2">
      <c r="A85" s="450"/>
      <c r="B85" s="451"/>
      <c r="C85" s="452"/>
      <c r="D85" s="568" t="s">
        <v>117</v>
      </c>
      <c r="E85" s="437"/>
      <c r="F85" s="437"/>
      <c r="G85" s="437"/>
      <c r="H85" s="437"/>
      <c r="I85" s="437"/>
      <c r="J85" s="437"/>
      <c r="K85" s="437"/>
      <c r="L85" s="437"/>
      <c r="M85" s="438"/>
      <c r="N85" s="548" t="s">
        <v>118</v>
      </c>
      <c r="O85" s="549"/>
      <c r="P85" s="549"/>
      <c r="Q85" s="549"/>
      <c r="R85" s="549"/>
      <c r="S85" s="549"/>
      <c r="T85" s="549"/>
      <c r="U85" s="549"/>
      <c r="V85" s="549"/>
      <c r="W85" s="549"/>
      <c r="X85" s="549"/>
      <c r="Y85" s="549"/>
      <c r="Z85" s="549"/>
      <c r="AA85" s="549"/>
      <c r="AB85" s="549"/>
      <c r="AC85" s="549"/>
      <c r="AD85" s="549"/>
      <c r="AE85" s="549"/>
      <c r="AF85" s="549"/>
      <c r="AG85" s="549"/>
      <c r="AH85" s="549"/>
      <c r="AI85" s="549"/>
      <c r="AJ85" s="549"/>
      <c r="AK85" s="549"/>
      <c r="AL85" s="549"/>
      <c r="AM85" s="549"/>
      <c r="AN85" s="549"/>
      <c r="AO85" s="549"/>
      <c r="AP85" s="549"/>
      <c r="AQ85" s="549"/>
      <c r="AR85" s="549"/>
      <c r="AS85" s="550"/>
    </row>
    <row r="86" spans="1:45" s="2" customFormat="1" ht="18.75" customHeight="1" thickBot="1" x14ac:dyDescent="0.25">
      <c r="A86" s="529"/>
      <c r="B86" s="530"/>
      <c r="C86" s="531"/>
      <c r="D86" s="180" t="s">
        <v>119</v>
      </c>
      <c r="E86" s="181"/>
      <c r="F86" s="181"/>
      <c r="G86" s="181"/>
      <c r="H86" s="181"/>
      <c r="I86" s="181"/>
      <c r="J86" s="181"/>
      <c r="K86" s="181"/>
      <c r="L86" s="181"/>
      <c r="M86" s="181"/>
      <c r="N86" s="182"/>
      <c r="O86" s="182"/>
      <c r="P86" s="182"/>
      <c r="Q86" s="182"/>
      <c r="R86" s="182"/>
      <c r="S86" s="182"/>
      <c r="T86" s="182"/>
      <c r="U86" s="182"/>
      <c r="V86" s="182"/>
      <c r="W86" s="182"/>
      <c r="X86" s="182"/>
      <c r="Y86" s="183"/>
      <c r="Z86" s="183"/>
      <c r="AA86" s="183"/>
      <c r="AB86" s="184"/>
      <c r="AC86" s="182"/>
      <c r="AD86" s="182"/>
      <c r="AE86" s="182"/>
      <c r="AF86" s="182"/>
      <c r="AG86" s="182"/>
      <c r="AH86" s="182"/>
      <c r="AI86" s="185"/>
      <c r="AJ86" s="185"/>
      <c r="AK86" s="185"/>
      <c r="AL86" s="184"/>
      <c r="AM86" s="182"/>
      <c r="AN86" s="182"/>
      <c r="AO86" s="182"/>
      <c r="AP86" s="182"/>
      <c r="AQ86" s="182"/>
      <c r="AR86" s="182"/>
      <c r="AS86" s="186"/>
    </row>
    <row r="87" spans="1:45" s="2" customFormat="1" ht="40.5" customHeight="1" x14ac:dyDescent="0.2">
      <c r="A87" s="563" t="s">
        <v>120</v>
      </c>
      <c r="B87" s="564"/>
      <c r="C87" s="565"/>
      <c r="D87" s="560" t="s">
        <v>121</v>
      </c>
      <c r="E87" s="561"/>
      <c r="F87" s="561"/>
      <c r="G87" s="561"/>
      <c r="H87" s="561"/>
      <c r="I87" s="561"/>
      <c r="J87" s="561"/>
      <c r="K87" s="561"/>
      <c r="L87" s="561"/>
      <c r="M87" s="561"/>
      <c r="N87" s="561"/>
      <c r="O87" s="561"/>
      <c r="P87" s="561"/>
      <c r="Q87" s="561"/>
      <c r="R87" s="561"/>
      <c r="S87" s="561"/>
      <c r="T87" s="561"/>
      <c r="U87" s="561"/>
      <c r="V87" s="561"/>
      <c r="W87" s="561"/>
      <c r="X87" s="561"/>
      <c r="Y87" s="561"/>
      <c r="Z87" s="561"/>
      <c r="AA87" s="561"/>
      <c r="AB87" s="561"/>
      <c r="AC87" s="561"/>
      <c r="AD87" s="561"/>
      <c r="AE87" s="561"/>
      <c r="AF87" s="561"/>
      <c r="AG87" s="561"/>
      <c r="AH87" s="561"/>
      <c r="AI87" s="561"/>
      <c r="AJ87" s="561"/>
      <c r="AK87" s="561"/>
      <c r="AL87" s="561"/>
      <c r="AM87" s="561"/>
      <c r="AN87" s="561"/>
      <c r="AO87" s="561"/>
      <c r="AP87" s="561"/>
      <c r="AQ87" s="561"/>
      <c r="AR87" s="561"/>
      <c r="AS87" s="562"/>
    </row>
    <row r="88" spans="1:45" s="2" customFormat="1" ht="18.75" customHeight="1" thickBot="1" x14ac:dyDescent="0.25">
      <c r="A88" s="529"/>
      <c r="B88" s="530"/>
      <c r="C88" s="531"/>
      <c r="D88" s="81" t="s">
        <v>122</v>
      </c>
      <c r="E88" s="82"/>
      <c r="F88" s="82"/>
      <c r="G88" s="82"/>
      <c r="H88" s="82"/>
      <c r="I88" s="82"/>
      <c r="J88" s="82"/>
      <c r="K88" s="82"/>
      <c r="L88" s="82"/>
      <c r="M88" s="82"/>
      <c r="N88" s="78"/>
      <c r="O88" s="78"/>
      <c r="P88" s="78"/>
      <c r="Q88" s="78"/>
      <c r="R88" s="78"/>
      <c r="S88" s="78"/>
      <c r="T88" s="78"/>
      <c r="U88" s="78"/>
      <c r="V88" s="78"/>
      <c r="W88" s="78"/>
      <c r="X88" s="78"/>
      <c r="Y88" s="79"/>
      <c r="Z88" s="79"/>
      <c r="AA88" s="79"/>
      <c r="AB88" s="83"/>
      <c r="AC88" s="78"/>
      <c r="AD88" s="78"/>
      <c r="AE88" s="78"/>
      <c r="AF88" s="78"/>
      <c r="AG88" s="78"/>
      <c r="AH88" s="78"/>
      <c r="AI88" s="84"/>
      <c r="AJ88" s="84"/>
      <c r="AK88" s="84"/>
      <c r="AL88" s="83"/>
      <c r="AM88" s="78"/>
      <c r="AN88" s="78"/>
      <c r="AO88" s="78"/>
      <c r="AP88" s="78"/>
      <c r="AQ88" s="78"/>
      <c r="AR88" s="78"/>
      <c r="AS88" s="80"/>
    </row>
    <row r="89" spans="1:45" s="2" customFormat="1" ht="36" customHeight="1" x14ac:dyDescent="0.2">
      <c r="A89" s="528" t="s">
        <v>123</v>
      </c>
      <c r="B89" s="451"/>
      <c r="C89" s="452"/>
      <c r="D89" s="536" t="s">
        <v>124</v>
      </c>
      <c r="E89" s="537"/>
      <c r="F89" s="537"/>
      <c r="G89" s="537"/>
      <c r="H89" s="538"/>
      <c r="I89" s="542" t="s">
        <v>125</v>
      </c>
      <c r="J89" s="543"/>
      <c r="K89" s="543"/>
      <c r="L89" s="543"/>
      <c r="M89" s="544"/>
      <c r="N89" s="545" t="s">
        <v>126</v>
      </c>
      <c r="O89" s="546"/>
      <c r="P89" s="546"/>
      <c r="Q89" s="546"/>
      <c r="R89" s="546"/>
      <c r="S89" s="546"/>
      <c r="T89" s="546"/>
      <c r="U89" s="547"/>
      <c r="V89" s="548" t="s">
        <v>127</v>
      </c>
      <c r="W89" s="549"/>
      <c r="X89" s="549"/>
      <c r="Y89" s="549"/>
      <c r="Z89" s="549"/>
      <c r="AA89" s="549"/>
      <c r="AB89" s="549"/>
      <c r="AC89" s="549"/>
      <c r="AD89" s="549"/>
      <c r="AE89" s="549"/>
      <c r="AF89" s="549"/>
      <c r="AG89" s="549"/>
      <c r="AH89" s="549"/>
      <c r="AI89" s="549"/>
      <c r="AJ89" s="549"/>
      <c r="AK89" s="549"/>
      <c r="AL89" s="549"/>
      <c r="AM89" s="549"/>
      <c r="AN89" s="549"/>
      <c r="AO89" s="549"/>
      <c r="AP89" s="549"/>
      <c r="AQ89" s="549"/>
      <c r="AR89" s="549"/>
      <c r="AS89" s="550"/>
    </row>
    <row r="90" spans="1:45" s="2" customFormat="1" ht="35.25" customHeight="1" x14ac:dyDescent="0.2">
      <c r="A90" s="450"/>
      <c r="B90" s="451"/>
      <c r="C90" s="452"/>
      <c r="D90" s="539"/>
      <c r="E90" s="540"/>
      <c r="F90" s="540"/>
      <c r="G90" s="540"/>
      <c r="H90" s="541"/>
      <c r="I90" s="542" t="s">
        <v>128</v>
      </c>
      <c r="J90" s="543"/>
      <c r="K90" s="543"/>
      <c r="L90" s="543"/>
      <c r="M90" s="544"/>
      <c r="N90" s="545" t="s">
        <v>129</v>
      </c>
      <c r="O90" s="546"/>
      <c r="P90" s="546"/>
      <c r="Q90" s="546"/>
      <c r="R90" s="546"/>
      <c r="S90" s="546"/>
      <c r="T90" s="546"/>
      <c r="U90" s="547"/>
      <c r="V90" s="548" t="s">
        <v>130</v>
      </c>
      <c r="W90" s="549"/>
      <c r="X90" s="549"/>
      <c r="Y90" s="549"/>
      <c r="Z90" s="549"/>
      <c r="AA90" s="549"/>
      <c r="AB90" s="549"/>
      <c r="AC90" s="549"/>
      <c r="AD90" s="549"/>
      <c r="AE90" s="549"/>
      <c r="AF90" s="549"/>
      <c r="AG90" s="549"/>
      <c r="AH90" s="549"/>
      <c r="AI90" s="549"/>
      <c r="AJ90" s="549"/>
      <c r="AK90" s="549"/>
      <c r="AL90" s="549"/>
      <c r="AM90" s="549"/>
      <c r="AN90" s="549"/>
      <c r="AO90" s="549"/>
      <c r="AP90" s="549"/>
      <c r="AQ90" s="549"/>
      <c r="AR90" s="549"/>
      <c r="AS90" s="550"/>
    </row>
    <row r="91" spans="1:45" s="2" customFormat="1" ht="36" customHeight="1" thickBot="1" x14ac:dyDescent="0.25">
      <c r="A91" s="450"/>
      <c r="B91" s="451"/>
      <c r="C91" s="452"/>
      <c r="D91" s="539"/>
      <c r="E91" s="540"/>
      <c r="F91" s="540"/>
      <c r="G91" s="540"/>
      <c r="H91" s="541"/>
      <c r="I91" s="551" t="s">
        <v>131</v>
      </c>
      <c r="J91" s="552"/>
      <c r="K91" s="552"/>
      <c r="L91" s="552"/>
      <c r="M91" s="553"/>
      <c r="N91" s="554" t="s">
        <v>132</v>
      </c>
      <c r="O91" s="555"/>
      <c r="P91" s="555"/>
      <c r="Q91" s="555"/>
      <c r="R91" s="555"/>
      <c r="S91" s="555"/>
      <c r="T91" s="555"/>
      <c r="U91" s="556"/>
      <c r="V91" s="557" t="s">
        <v>133</v>
      </c>
      <c r="W91" s="558"/>
      <c r="X91" s="558"/>
      <c r="Y91" s="558"/>
      <c r="Z91" s="558"/>
      <c r="AA91" s="558"/>
      <c r="AB91" s="558"/>
      <c r="AC91" s="558"/>
      <c r="AD91" s="558"/>
      <c r="AE91" s="558"/>
      <c r="AF91" s="558"/>
      <c r="AG91" s="558"/>
      <c r="AH91" s="558"/>
      <c r="AI91" s="558"/>
      <c r="AJ91" s="558"/>
      <c r="AK91" s="558"/>
      <c r="AL91" s="558"/>
      <c r="AM91" s="558"/>
      <c r="AN91" s="558"/>
      <c r="AO91" s="558"/>
      <c r="AP91" s="558"/>
      <c r="AQ91" s="558"/>
      <c r="AR91" s="558"/>
      <c r="AS91" s="559"/>
    </row>
    <row r="92" spans="1:45" s="2" customFormat="1" ht="18" customHeight="1" thickBot="1" x14ac:dyDescent="0.25">
      <c r="A92" s="524" t="s">
        <v>134</v>
      </c>
      <c r="B92" s="525"/>
      <c r="C92" s="525"/>
      <c r="D92" s="525"/>
      <c r="E92" s="525"/>
      <c r="F92" s="525"/>
      <c r="G92" s="525"/>
      <c r="H92" s="525"/>
      <c r="I92" s="525"/>
      <c r="J92" s="525"/>
      <c r="K92" s="525"/>
      <c r="L92" s="525"/>
      <c r="M92" s="525"/>
      <c r="N92" s="525"/>
      <c r="O92" s="525"/>
      <c r="P92" s="525"/>
      <c r="Q92" s="525"/>
      <c r="R92" s="525"/>
      <c r="S92" s="525"/>
      <c r="T92" s="525"/>
      <c r="U92" s="525"/>
      <c r="V92" s="525"/>
      <c r="W92" s="525"/>
      <c r="X92" s="525"/>
      <c r="Y92" s="525"/>
      <c r="Z92" s="525"/>
      <c r="AA92" s="525"/>
      <c r="AB92" s="525"/>
      <c r="AC92" s="525"/>
      <c r="AD92" s="525"/>
      <c r="AE92" s="525"/>
      <c r="AF92" s="525"/>
      <c r="AG92" s="525"/>
      <c r="AH92" s="525"/>
      <c r="AI92" s="525"/>
      <c r="AJ92" s="525"/>
      <c r="AK92" s="525"/>
      <c r="AL92" s="525"/>
      <c r="AM92" s="525"/>
      <c r="AN92" s="525"/>
      <c r="AO92" s="525"/>
      <c r="AP92" s="525"/>
      <c r="AQ92" s="525"/>
      <c r="AR92" s="525"/>
      <c r="AS92" s="526"/>
    </row>
    <row r="93" spans="1:45" s="2" customFormat="1" ht="19" customHeight="1" x14ac:dyDescent="0.2">
      <c r="A93" s="515" t="s">
        <v>135</v>
      </c>
      <c r="B93" s="516"/>
      <c r="C93" s="516"/>
      <c r="D93" s="516"/>
      <c r="E93" s="516"/>
      <c r="F93" s="516"/>
      <c r="G93" s="516"/>
      <c r="H93" s="516"/>
      <c r="I93" s="516"/>
      <c r="J93" s="516"/>
      <c r="K93" s="516"/>
      <c r="L93" s="516"/>
      <c r="M93" s="516"/>
      <c r="N93" s="516"/>
      <c r="O93" s="516"/>
      <c r="P93" s="516"/>
      <c r="Q93" s="516"/>
      <c r="R93" s="516"/>
      <c r="S93" s="516"/>
      <c r="T93" s="516"/>
      <c r="U93" s="516"/>
      <c r="V93" s="516"/>
      <c r="W93" s="516"/>
      <c r="X93" s="516"/>
      <c r="Y93" s="516"/>
      <c r="Z93" s="516"/>
      <c r="AA93" s="516"/>
      <c r="AB93" s="516"/>
      <c r="AC93" s="516"/>
      <c r="AD93" s="516"/>
      <c r="AE93" s="516"/>
      <c r="AF93" s="516"/>
      <c r="AG93" s="516"/>
      <c r="AH93" s="516"/>
      <c r="AI93" s="516"/>
      <c r="AJ93" s="516"/>
      <c r="AK93" s="516"/>
      <c r="AL93" s="516"/>
      <c r="AM93" s="516"/>
      <c r="AN93" s="516"/>
      <c r="AO93" s="516"/>
      <c r="AP93" s="516"/>
      <c r="AQ93" s="516"/>
      <c r="AR93" s="516"/>
      <c r="AS93" s="517"/>
    </row>
    <row r="94" spans="1:45" s="2" customFormat="1" ht="19" customHeight="1" x14ac:dyDescent="0.2">
      <c r="A94" s="518"/>
      <c r="B94" s="519"/>
      <c r="C94" s="519"/>
      <c r="D94" s="519"/>
      <c r="E94" s="519"/>
      <c r="F94" s="519"/>
      <c r="G94" s="519"/>
      <c r="H94" s="519"/>
      <c r="I94" s="519"/>
      <c r="J94" s="519"/>
      <c r="K94" s="519"/>
      <c r="L94" s="519"/>
      <c r="M94" s="519"/>
      <c r="N94" s="519"/>
      <c r="O94" s="519"/>
      <c r="P94" s="519"/>
      <c r="Q94" s="519"/>
      <c r="R94" s="519"/>
      <c r="S94" s="519"/>
      <c r="T94" s="519"/>
      <c r="U94" s="519"/>
      <c r="V94" s="519"/>
      <c r="W94" s="519"/>
      <c r="X94" s="519"/>
      <c r="Y94" s="519"/>
      <c r="Z94" s="519"/>
      <c r="AA94" s="519"/>
      <c r="AB94" s="519"/>
      <c r="AC94" s="519"/>
      <c r="AD94" s="519"/>
      <c r="AE94" s="519"/>
      <c r="AF94" s="519"/>
      <c r="AG94" s="519"/>
      <c r="AH94" s="519"/>
      <c r="AI94" s="519"/>
      <c r="AJ94" s="519"/>
      <c r="AK94" s="519"/>
      <c r="AL94" s="519"/>
      <c r="AM94" s="519"/>
      <c r="AN94" s="519"/>
      <c r="AO94" s="519"/>
      <c r="AP94" s="519"/>
      <c r="AQ94" s="519"/>
      <c r="AR94" s="519"/>
      <c r="AS94" s="520"/>
    </row>
    <row r="95" spans="1:45" s="2" customFormat="1" ht="19" customHeight="1" x14ac:dyDescent="0.2">
      <c r="A95" s="518"/>
      <c r="B95" s="519"/>
      <c r="C95" s="519"/>
      <c r="D95" s="519"/>
      <c r="E95" s="519"/>
      <c r="F95" s="519"/>
      <c r="G95" s="519"/>
      <c r="H95" s="519"/>
      <c r="I95" s="519"/>
      <c r="J95" s="519"/>
      <c r="K95" s="519"/>
      <c r="L95" s="519"/>
      <c r="M95" s="519"/>
      <c r="N95" s="519"/>
      <c r="O95" s="519"/>
      <c r="P95" s="519"/>
      <c r="Q95" s="519"/>
      <c r="R95" s="519"/>
      <c r="S95" s="519"/>
      <c r="T95" s="519"/>
      <c r="U95" s="519"/>
      <c r="V95" s="519"/>
      <c r="W95" s="519"/>
      <c r="X95" s="519"/>
      <c r="Y95" s="519"/>
      <c r="Z95" s="519"/>
      <c r="AA95" s="519"/>
      <c r="AB95" s="519"/>
      <c r="AC95" s="519"/>
      <c r="AD95" s="519"/>
      <c r="AE95" s="519"/>
      <c r="AF95" s="519"/>
      <c r="AG95" s="519"/>
      <c r="AH95" s="519"/>
      <c r="AI95" s="519"/>
      <c r="AJ95" s="519"/>
      <c r="AK95" s="519"/>
      <c r="AL95" s="519"/>
      <c r="AM95" s="519"/>
      <c r="AN95" s="519"/>
      <c r="AO95" s="519"/>
      <c r="AP95" s="519"/>
      <c r="AQ95" s="519"/>
      <c r="AR95" s="519"/>
      <c r="AS95" s="520"/>
    </row>
    <row r="96" spans="1:45" s="2" customFormat="1" ht="19" customHeight="1" x14ac:dyDescent="0.2">
      <c r="A96" s="518"/>
      <c r="B96" s="519"/>
      <c r="C96" s="519"/>
      <c r="D96" s="519"/>
      <c r="E96" s="519"/>
      <c r="F96" s="519"/>
      <c r="G96" s="519"/>
      <c r="H96" s="519"/>
      <c r="I96" s="519"/>
      <c r="J96" s="519"/>
      <c r="K96" s="519"/>
      <c r="L96" s="519"/>
      <c r="M96" s="519"/>
      <c r="N96" s="519"/>
      <c r="O96" s="519"/>
      <c r="P96" s="519"/>
      <c r="Q96" s="519"/>
      <c r="R96" s="519"/>
      <c r="S96" s="519"/>
      <c r="T96" s="519"/>
      <c r="U96" s="519"/>
      <c r="V96" s="519"/>
      <c r="W96" s="519"/>
      <c r="X96" s="519"/>
      <c r="Y96" s="519"/>
      <c r="Z96" s="519"/>
      <c r="AA96" s="519"/>
      <c r="AB96" s="519"/>
      <c r="AC96" s="519"/>
      <c r="AD96" s="519"/>
      <c r="AE96" s="519"/>
      <c r="AF96" s="519"/>
      <c r="AG96" s="519"/>
      <c r="AH96" s="519"/>
      <c r="AI96" s="519"/>
      <c r="AJ96" s="519"/>
      <c r="AK96" s="519"/>
      <c r="AL96" s="519"/>
      <c r="AM96" s="519"/>
      <c r="AN96" s="519"/>
      <c r="AO96" s="519"/>
      <c r="AP96" s="519"/>
      <c r="AQ96" s="519"/>
      <c r="AR96" s="519"/>
      <c r="AS96" s="520"/>
    </row>
    <row r="97" spans="1:45" s="2" customFormat="1" ht="19" customHeight="1" x14ac:dyDescent="0.2">
      <c r="A97" s="518"/>
      <c r="B97" s="519"/>
      <c r="C97" s="519"/>
      <c r="D97" s="519"/>
      <c r="E97" s="519"/>
      <c r="F97" s="519"/>
      <c r="G97" s="519"/>
      <c r="H97" s="519"/>
      <c r="I97" s="519"/>
      <c r="J97" s="519"/>
      <c r="K97" s="519"/>
      <c r="L97" s="519"/>
      <c r="M97" s="519"/>
      <c r="N97" s="519"/>
      <c r="O97" s="519"/>
      <c r="P97" s="519"/>
      <c r="Q97" s="519"/>
      <c r="R97" s="519"/>
      <c r="S97" s="519"/>
      <c r="T97" s="519"/>
      <c r="U97" s="519"/>
      <c r="V97" s="519"/>
      <c r="W97" s="519"/>
      <c r="X97" s="519"/>
      <c r="Y97" s="519"/>
      <c r="Z97" s="519"/>
      <c r="AA97" s="519"/>
      <c r="AB97" s="519"/>
      <c r="AC97" s="519"/>
      <c r="AD97" s="519"/>
      <c r="AE97" s="519"/>
      <c r="AF97" s="519"/>
      <c r="AG97" s="519"/>
      <c r="AH97" s="519"/>
      <c r="AI97" s="519"/>
      <c r="AJ97" s="519"/>
      <c r="AK97" s="519"/>
      <c r="AL97" s="519"/>
      <c r="AM97" s="519"/>
      <c r="AN97" s="519"/>
      <c r="AO97" s="519"/>
      <c r="AP97" s="519"/>
      <c r="AQ97" s="519"/>
      <c r="AR97" s="519"/>
      <c r="AS97" s="520"/>
    </row>
    <row r="98" spans="1:45" s="2" customFormat="1" ht="19" customHeight="1" x14ac:dyDescent="0.2">
      <c r="A98" s="518"/>
      <c r="B98" s="519"/>
      <c r="C98" s="519"/>
      <c r="D98" s="519"/>
      <c r="E98" s="519"/>
      <c r="F98" s="519"/>
      <c r="G98" s="519"/>
      <c r="H98" s="519"/>
      <c r="I98" s="519"/>
      <c r="J98" s="519"/>
      <c r="K98" s="519"/>
      <c r="L98" s="519"/>
      <c r="M98" s="519"/>
      <c r="N98" s="519"/>
      <c r="O98" s="519"/>
      <c r="P98" s="519"/>
      <c r="Q98" s="519"/>
      <c r="R98" s="519"/>
      <c r="S98" s="519"/>
      <c r="T98" s="519"/>
      <c r="U98" s="519"/>
      <c r="V98" s="519"/>
      <c r="W98" s="519"/>
      <c r="X98" s="519"/>
      <c r="Y98" s="519"/>
      <c r="Z98" s="519"/>
      <c r="AA98" s="519"/>
      <c r="AB98" s="519"/>
      <c r="AC98" s="519"/>
      <c r="AD98" s="519"/>
      <c r="AE98" s="519"/>
      <c r="AF98" s="519"/>
      <c r="AG98" s="519"/>
      <c r="AH98" s="519"/>
      <c r="AI98" s="519"/>
      <c r="AJ98" s="519"/>
      <c r="AK98" s="519"/>
      <c r="AL98" s="519"/>
      <c r="AM98" s="519"/>
      <c r="AN98" s="519"/>
      <c r="AO98" s="519"/>
      <c r="AP98" s="519"/>
      <c r="AQ98" s="519"/>
      <c r="AR98" s="519"/>
      <c r="AS98" s="520"/>
    </row>
    <row r="99" spans="1:45" s="2" customFormat="1" ht="19" customHeight="1" thickBot="1" x14ac:dyDescent="0.25">
      <c r="A99" s="521"/>
      <c r="B99" s="522"/>
      <c r="C99" s="522"/>
      <c r="D99" s="522"/>
      <c r="E99" s="522"/>
      <c r="F99" s="522"/>
      <c r="G99" s="522"/>
      <c r="H99" s="522"/>
      <c r="I99" s="522"/>
      <c r="J99" s="522"/>
      <c r="K99" s="522"/>
      <c r="L99" s="522"/>
      <c r="M99" s="522"/>
      <c r="N99" s="522"/>
      <c r="O99" s="522"/>
      <c r="P99" s="522"/>
      <c r="Q99" s="522"/>
      <c r="R99" s="522"/>
      <c r="S99" s="522"/>
      <c r="T99" s="522"/>
      <c r="U99" s="522"/>
      <c r="V99" s="522"/>
      <c r="W99" s="522"/>
      <c r="X99" s="522"/>
      <c r="Y99" s="522"/>
      <c r="Z99" s="522"/>
      <c r="AA99" s="522"/>
      <c r="AB99" s="522"/>
      <c r="AC99" s="522"/>
      <c r="AD99" s="522"/>
      <c r="AE99" s="522"/>
      <c r="AF99" s="522"/>
      <c r="AG99" s="522"/>
      <c r="AH99" s="522"/>
      <c r="AI99" s="522"/>
      <c r="AJ99" s="522"/>
      <c r="AK99" s="522"/>
      <c r="AL99" s="522"/>
      <c r="AM99" s="522"/>
      <c r="AN99" s="522"/>
      <c r="AO99" s="522"/>
      <c r="AP99" s="522"/>
      <c r="AQ99" s="522"/>
      <c r="AR99" s="522"/>
      <c r="AS99" s="523"/>
    </row>
    <row r="100" spans="1:45" s="2" customFormat="1" ht="15" x14ac:dyDescent="0.2"/>
    <row r="101" spans="1:45" s="2" customFormat="1" ht="15" x14ac:dyDescent="0.2"/>
    <row r="102" spans="1:45" s="2" customFormat="1" ht="18" customHeight="1" x14ac:dyDescent="0.2"/>
    <row r="103" spans="1:45" s="2" customFormat="1" ht="18" customHeight="1" x14ac:dyDescent="0.2"/>
    <row r="104" spans="1:45" s="2" customFormat="1" ht="18" customHeight="1" x14ac:dyDescent="0.2"/>
    <row r="105" spans="1:45" s="2" customFormat="1" ht="18" customHeight="1" x14ac:dyDescent="0.2"/>
    <row r="106" spans="1:45" s="2" customFormat="1" ht="18" customHeight="1" x14ac:dyDescent="0.2"/>
    <row r="107" spans="1:45" s="2" customFormat="1" ht="18" customHeight="1" x14ac:dyDescent="0.2"/>
    <row r="108" spans="1:45" s="2" customFormat="1" ht="18" customHeight="1" x14ac:dyDescent="0.2"/>
    <row r="109" spans="1:45" s="2" customFormat="1" ht="18" customHeight="1" x14ac:dyDescent="0.2"/>
    <row r="110" spans="1:45" s="2" customFormat="1" ht="18" customHeight="1" x14ac:dyDescent="0.2"/>
    <row r="111" spans="1:45" s="2" customFormat="1" ht="18" customHeight="1" x14ac:dyDescent="0.2"/>
    <row r="112" spans="1:45" s="2" customFormat="1" ht="18" customHeight="1" x14ac:dyDescent="0.2"/>
    <row r="113" s="2" customFormat="1" ht="18" customHeight="1" x14ac:dyDescent="0.2"/>
    <row r="114" s="2" customFormat="1" ht="18" customHeight="1" x14ac:dyDescent="0.2"/>
    <row r="117" ht="17.25" customHeight="1" x14ac:dyDescent="0.2"/>
  </sheetData>
  <mergeCells count="187">
    <mergeCell ref="D69:M69"/>
    <mergeCell ref="N69:P69"/>
    <mergeCell ref="Y57:AB57"/>
    <mergeCell ref="AC57:AL57"/>
    <mergeCell ref="AM57:AS57"/>
    <mergeCell ref="Y58:AB58"/>
    <mergeCell ref="AC58:AL58"/>
    <mergeCell ref="AM58:AS58"/>
    <mergeCell ref="Y59:AB59"/>
    <mergeCell ref="AC59:AL59"/>
    <mergeCell ref="AM59:AS59"/>
    <mergeCell ref="Y60:AB60"/>
    <mergeCell ref="AC60:AL60"/>
    <mergeCell ref="AM60:AS60"/>
    <mergeCell ref="T69:W69"/>
    <mergeCell ref="AA69:AS70"/>
    <mergeCell ref="D70:M70"/>
    <mergeCell ref="N70:P70"/>
    <mergeCell ref="T70:W70"/>
    <mergeCell ref="D68:M68"/>
    <mergeCell ref="N68:P68"/>
    <mergeCell ref="T68:W68"/>
    <mergeCell ref="AG68:AI68"/>
    <mergeCell ref="AM68:AP68"/>
    <mergeCell ref="D85:M85"/>
    <mergeCell ref="I77:M77"/>
    <mergeCell ref="N77:U77"/>
    <mergeCell ref="V77:AS77"/>
    <mergeCell ref="N85:AS85"/>
    <mergeCell ref="I74:M74"/>
    <mergeCell ref="N74:U74"/>
    <mergeCell ref="V74:AS74"/>
    <mergeCell ref="I80:M80"/>
    <mergeCell ref="N80:U80"/>
    <mergeCell ref="V80:AS80"/>
    <mergeCell ref="I81:M81"/>
    <mergeCell ref="N81:U81"/>
    <mergeCell ref="V81:AS81"/>
    <mergeCell ref="I84:M84"/>
    <mergeCell ref="N84:U84"/>
    <mergeCell ref="N76:U76"/>
    <mergeCell ref="V76:AS76"/>
    <mergeCell ref="I78:M78"/>
    <mergeCell ref="I83:M83"/>
    <mergeCell ref="N83:U83"/>
    <mergeCell ref="V83:AS83"/>
    <mergeCell ref="A93:AS99"/>
    <mergeCell ref="A92:AS92"/>
    <mergeCell ref="A71:C86"/>
    <mergeCell ref="D73:H75"/>
    <mergeCell ref="I73:M73"/>
    <mergeCell ref="A89:C91"/>
    <mergeCell ref="D89:H91"/>
    <mergeCell ref="I89:M89"/>
    <mergeCell ref="N89:U89"/>
    <mergeCell ref="V89:AS89"/>
    <mergeCell ref="I90:M90"/>
    <mergeCell ref="N90:U90"/>
    <mergeCell ref="V90:AS90"/>
    <mergeCell ref="I91:M91"/>
    <mergeCell ref="N91:U91"/>
    <mergeCell ref="V91:AS91"/>
    <mergeCell ref="D87:AS87"/>
    <mergeCell ref="A87:C88"/>
    <mergeCell ref="D76:H78"/>
    <mergeCell ref="I76:M76"/>
    <mergeCell ref="N73:U73"/>
    <mergeCell ref="V71:X71"/>
    <mergeCell ref="Y71:AF71"/>
    <mergeCell ref="AG71:AS71"/>
    <mergeCell ref="D71:H71"/>
    <mergeCell ref="D79:H81"/>
    <mergeCell ref="D82:H84"/>
    <mergeCell ref="N78:U78"/>
    <mergeCell ref="V73:AS73"/>
    <mergeCell ref="I75:M75"/>
    <mergeCell ref="N75:U75"/>
    <mergeCell ref="V75:AS75"/>
    <mergeCell ref="I79:M79"/>
    <mergeCell ref="N79:U79"/>
    <mergeCell ref="V79:AS79"/>
    <mergeCell ref="I82:M82"/>
    <mergeCell ref="N82:U82"/>
    <mergeCell ref="V82:AS82"/>
    <mergeCell ref="I71:M71"/>
    <mergeCell ref="N71:O71"/>
    <mergeCell ref="V78:AS78"/>
    <mergeCell ref="Q71:U71"/>
    <mergeCell ref="V84:AS84"/>
    <mergeCell ref="V72:AS72"/>
    <mergeCell ref="N72:U72"/>
    <mergeCell ref="AG66:AI66"/>
    <mergeCell ref="AM66:AP66"/>
    <mergeCell ref="N67:P67"/>
    <mergeCell ref="T67:W67"/>
    <mergeCell ref="AG67:AI67"/>
    <mergeCell ref="AM67:AP67"/>
    <mergeCell ref="D65:M65"/>
    <mergeCell ref="N65:P65"/>
    <mergeCell ref="T65:W65"/>
    <mergeCell ref="N66:P66"/>
    <mergeCell ref="T66:W66"/>
    <mergeCell ref="A61:AS61"/>
    <mergeCell ref="D62:M62"/>
    <mergeCell ref="N62:P62"/>
    <mergeCell ref="T62:W62"/>
    <mergeCell ref="D63:M63"/>
    <mergeCell ref="N63:P63"/>
    <mergeCell ref="T63:W63"/>
    <mergeCell ref="AA63:AC63"/>
    <mergeCell ref="AG63:AJ63"/>
    <mergeCell ref="AN63:AS63"/>
    <mergeCell ref="A60:H60"/>
    <mergeCell ref="I60:R60"/>
    <mergeCell ref="S60:X60"/>
    <mergeCell ref="A59:H59"/>
    <mergeCell ref="I59:R59"/>
    <mergeCell ref="S59:X59"/>
    <mergeCell ref="A58:H58"/>
    <mergeCell ref="I58:R58"/>
    <mergeCell ref="S58:X58"/>
    <mergeCell ref="A57:H57"/>
    <mergeCell ref="I57:R57"/>
    <mergeCell ref="S57:X57"/>
    <mergeCell ref="A54:H55"/>
    <mergeCell ref="Y55:AR55"/>
    <mergeCell ref="A56:H56"/>
    <mergeCell ref="I56:AS56"/>
    <mergeCell ref="AK48:AM48"/>
    <mergeCell ref="AN48:AS48"/>
    <mergeCell ref="A49:H49"/>
    <mergeCell ref="A48:H48"/>
    <mergeCell ref="J48:K48"/>
    <mergeCell ref="Y48:AD48"/>
    <mergeCell ref="AE48:AJ48"/>
    <mergeCell ref="A50:H53"/>
    <mergeCell ref="R48:S48"/>
    <mergeCell ref="I49:AD49"/>
    <mergeCell ref="K53:Y53"/>
    <mergeCell ref="AC53:AR53"/>
    <mergeCell ref="K51:Y51"/>
    <mergeCell ref="AC51:AR51"/>
    <mergeCell ref="A47:H47"/>
    <mergeCell ref="I47:X47"/>
    <mergeCell ref="Y47:AS47"/>
    <mergeCell ref="A1:AS2"/>
    <mergeCell ref="A4:AS4"/>
    <mergeCell ref="A5:F5"/>
    <mergeCell ref="G5:Y5"/>
    <mergeCell ref="Z5:AG5"/>
    <mergeCell ref="AH5:AS5"/>
    <mergeCell ref="AO7:AS7"/>
    <mergeCell ref="A6:F6"/>
    <mergeCell ref="G6:Y6"/>
    <mergeCell ref="Z6:AG6"/>
    <mergeCell ref="AH6:AS6"/>
    <mergeCell ref="A7:F7"/>
    <mergeCell ref="G7:Y7"/>
    <mergeCell ref="Z7:AG7"/>
    <mergeCell ref="AH7:AL7"/>
    <mergeCell ref="AM7:AN7"/>
    <mergeCell ref="A9:AS9"/>
    <mergeCell ref="AG12:AR12"/>
    <mergeCell ref="A13:F14"/>
    <mergeCell ref="A8:F8"/>
    <mergeCell ref="G8:Y8"/>
    <mergeCell ref="Z8:AG8"/>
    <mergeCell ref="AH8:AL8"/>
    <mergeCell ref="AM8:AN8"/>
    <mergeCell ref="AO8:AS8"/>
    <mergeCell ref="A45:AS45"/>
    <mergeCell ref="A46:H46"/>
    <mergeCell ref="I46:X46"/>
    <mergeCell ref="Y46:AS46"/>
    <mergeCell ref="A11:F11"/>
    <mergeCell ref="G11:V11"/>
    <mergeCell ref="W11:AS11"/>
    <mergeCell ref="A12:F12"/>
    <mergeCell ref="A25:AS25"/>
    <mergeCell ref="A21:AS21"/>
    <mergeCell ref="A15:AS15"/>
    <mergeCell ref="A16:AS20"/>
    <mergeCell ref="A10:F10"/>
    <mergeCell ref="G10:V10"/>
    <mergeCell ref="W10:AS10"/>
    <mergeCell ref="U13:X13"/>
    <mergeCell ref="U14:X14"/>
  </mergeCells>
  <phoneticPr fontId="4"/>
  <dataValidations count="2">
    <dataValidation type="date" operator="greaterThanOrEqual" allowBlank="1" showInputMessage="1" showErrorMessage="1" sqref="AO7:AQ8" xr:uid="{00000000-0002-0000-0000-000000000000}">
      <formula1>37987</formula1>
    </dataValidation>
    <dataValidation type="date" operator="greaterThanOrEqual" allowBlank="1" showInputMessage="1" showErrorMessage="1" prompt="yyyy/mm/dd形式で入力してください" sqref="AH7:AI8 AE48 AN48" xr:uid="{00000000-0002-0000-0000-000001000000}">
      <formula1>37987</formula1>
    </dataValidation>
  </dataValidations>
  <printOptions horizontalCentered="1"/>
  <pageMargins left="0.23622047244094491" right="0.23622047244094491" top="0.74803149606299213" bottom="0.74803149606299213" header="0.31496062992125984" footer="0.31496062992125984"/>
  <pageSetup paperSize="9" scale="82" fitToHeight="0" orientation="portrait" r:id="rId1"/>
  <headerFooter>
    <oddHeader>&amp;L&amp;A</oddHeader>
  </headerFooter>
  <rowBreaks count="1" manualBreakCount="1">
    <brk id="60"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71" r:id="rId4" name="Check Box 51">
              <controlPr defaultSize="0" autoFill="0" autoLine="0" autoPict="0">
                <anchor moveWithCells="1">
                  <from>
                    <xdr:col>8</xdr:col>
                    <xdr:colOff>19050</xdr:colOff>
                    <xdr:row>49</xdr:row>
                    <xdr:rowOff>0</xdr:rowOff>
                  </from>
                  <to>
                    <xdr:col>20</xdr:col>
                    <xdr:colOff>12700</xdr:colOff>
                    <xdr:row>50</xdr:row>
                    <xdr:rowOff>12700</xdr:rowOff>
                  </to>
                </anchor>
              </controlPr>
            </control>
          </mc:Choice>
        </mc:AlternateContent>
        <mc:AlternateContent xmlns:mc="http://schemas.openxmlformats.org/markup-compatibility/2006">
          <mc:Choice Requires="x14">
            <control shapeId="5172" r:id="rId5" name="Check Box 52">
              <controlPr defaultSize="0" autoFill="0" autoLine="0" autoPict="0">
                <anchor moveWithCells="1">
                  <from>
                    <xdr:col>25</xdr:col>
                    <xdr:colOff>171450</xdr:colOff>
                    <xdr:row>49</xdr:row>
                    <xdr:rowOff>6350</xdr:rowOff>
                  </from>
                  <to>
                    <xdr:col>44</xdr:col>
                    <xdr:colOff>146050</xdr:colOff>
                    <xdr:row>49</xdr:row>
                    <xdr:rowOff>209550</xdr:rowOff>
                  </to>
                </anchor>
              </controlPr>
            </control>
          </mc:Choice>
        </mc:AlternateContent>
        <mc:AlternateContent xmlns:mc="http://schemas.openxmlformats.org/markup-compatibility/2006">
          <mc:Choice Requires="x14">
            <control shapeId="5173" r:id="rId6" name="Check Box 53">
              <controlPr defaultSize="0" autoFill="0" autoLine="0" autoPict="0">
                <anchor moveWithCells="1">
                  <from>
                    <xdr:col>8</xdr:col>
                    <xdr:colOff>6350</xdr:colOff>
                    <xdr:row>50</xdr:row>
                    <xdr:rowOff>196850</xdr:rowOff>
                  </from>
                  <to>
                    <xdr:col>23</xdr:col>
                    <xdr:colOff>88900</xdr:colOff>
                    <xdr:row>52</xdr:row>
                    <xdr:rowOff>19050</xdr:rowOff>
                  </to>
                </anchor>
              </controlPr>
            </control>
          </mc:Choice>
        </mc:AlternateContent>
        <mc:AlternateContent xmlns:mc="http://schemas.openxmlformats.org/markup-compatibility/2006">
          <mc:Choice Requires="x14">
            <control shapeId="5174" r:id="rId7" name="Check Box 54">
              <controlPr defaultSize="0" autoFill="0" autoLine="0" autoPict="0">
                <anchor moveWithCells="1">
                  <from>
                    <xdr:col>25</xdr:col>
                    <xdr:colOff>165100</xdr:colOff>
                    <xdr:row>50</xdr:row>
                    <xdr:rowOff>209550</xdr:rowOff>
                  </from>
                  <to>
                    <xdr:col>41</xdr:col>
                    <xdr:colOff>127000</xdr:colOff>
                    <xdr:row>52</xdr:row>
                    <xdr:rowOff>38100</xdr:rowOff>
                  </to>
                </anchor>
              </controlPr>
            </control>
          </mc:Choice>
        </mc:AlternateContent>
        <mc:AlternateContent xmlns:mc="http://schemas.openxmlformats.org/markup-compatibility/2006">
          <mc:Choice Requires="x14">
            <control shapeId="5177" r:id="rId8" name="Check Box 57">
              <controlPr defaultSize="0" autoFill="0" autoLine="0" autoPict="0">
                <anchor moveWithCells="1">
                  <from>
                    <xdr:col>8</xdr:col>
                    <xdr:colOff>19050</xdr:colOff>
                    <xdr:row>54</xdr:row>
                    <xdr:rowOff>6350</xdr:rowOff>
                  </from>
                  <to>
                    <xdr:col>15</xdr:col>
                    <xdr:colOff>76200</xdr:colOff>
                    <xdr:row>55</xdr:row>
                    <xdr:rowOff>0</xdr:rowOff>
                  </to>
                </anchor>
              </controlPr>
            </control>
          </mc:Choice>
        </mc:AlternateContent>
        <mc:AlternateContent xmlns:mc="http://schemas.openxmlformats.org/markup-compatibility/2006">
          <mc:Choice Requires="x14">
            <control shapeId="5178" r:id="rId9" name="Check Box 58">
              <controlPr defaultSize="0" autoFill="0" autoLine="0" autoPict="0">
                <anchor moveWithCells="1">
                  <from>
                    <xdr:col>16</xdr:col>
                    <xdr:colOff>114300</xdr:colOff>
                    <xdr:row>53</xdr:row>
                    <xdr:rowOff>6350</xdr:rowOff>
                  </from>
                  <to>
                    <xdr:col>29</xdr:col>
                    <xdr:colOff>76200</xdr:colOff>
                    <xdr:row>54</xdr:row>
                    <xdr:rowOff>12700</xdr:rowOff>
                  </to>
                </anchor>
              </controlPr>
            </control>
          </mc:Choice>
        </mc:AlternateContent>
        <mc:AlternateContent xmlns:mc="http://schemas.openxmlformats.org/markup-compatibility/2006">
          <mc:Choice Requires="x14">
            <control shapeId="5179" r:id="rId10" name="Check Box 59">
              <controlPr defaultSize="0" autoFill="0" autoLine="0" autoPict="0">
                <anchor moveWithCells="1">
                  <from>
                    <xdr:col>16</xdr:col>
                    <xdr:colOff>114300</xdr:colOff>
                    <xdr:row>53</xdr:row>
                    <xdr:rowOff>222250</xdr:rowOff>
                  </from>
                  <to>
                    <xdr:col>23</xdr:col>
                    <xdr:colOff>63500</xdr:colOff>
                    <xdr:row>55</xdr:row>
                    <xdr:rowOff>12700</xdr:rowOff>
                  </to>
                </anchor>
              </controlPr>
            </control>
          </mc:Choice>
        </mc:AlternateContent>
        <mc:AlternateContent xmlns:mc="http://schemas.openxmlformats.org/markup-compatibility/2006">
          <mc:Choice Requires="x14">
            <control shapeId="5180" r:id="rId11" name="Check Box 60">
              <controlPr defaultSize="0" autoFill="0" autoLine="0" autoPict="0">
                <anchor moveWithCells="1">
                  <from>
                    <xdr:col>6</xdr:col>
                    <xdr:colOff>31750</xdr:colOff>
                    <xdr:row>11</xdr:row>
                    <xdr:rowOff>0</xdr:rowOff>
                  </from>
                  <to>
                    <xdr:col>9</xdr:col>
                    <xdr:colOff>152400</xdr:colOff>
                    <xdr:row>12</xdr:row>
                    <xdr:rowOff>0</xdr:rowOff>
                  </to>
                </anchor>
              </controlPr>
            </control>
          </mc:Choice>
        </mc:AlternateContent>
        <mc:AlternateContent xmlns:mc="http://schemas.openxmlformats.org/markup-compatibility/2006">
          <mc:Choice Requires="x14">
            <control shapeId="5181" r:id="rId12" name="Check Box 61">
              <controlPr defaultSize="0" autoFill="0" autoLine="0" autoPict="0">
                <anchor moveWithCells="1">
                  <from>
                    <xdr:col>9</xdr:col>
                    <xdr:colOff>146050</xdr:colOff>
                    <xdr:row>11</xdr:row>
                    <xdr:rowOff>0</xdr:rowOff>
                  </from>
                  <to>
                    <xdr:col>13</xdr:col>
                    <xdr:colOff>82550</xdr:colOff>
                    <xdr:row>12</xdr:row>
                    <xdr:rowOff>0</xdr:rowOff>
                  </to>
                </anchor>
              </controlPr>
            </control>
          </mc:Choice>
        </mc:AlternateContent>
        <mc:AlternateContent xmlns:mc="http://schemas.openxmlformats.org/markup-compatibility/2006">
          <mc:Choice Requires="x14">
            <control shapeId="5182" r:id="rId13" name="Check Box 62">
              <controlPr defaultSize="0" autoFill="0" autoLine="0" autoPict="0">
                <anchor moveWithCells="1">
                  <from>
                    <xdr:col>13</xdr:col>
                    <xdr:colOff>88900</xdr:colOff>
                    <xdr:row>11</xdr:row>
                    <xdr:rowOff>0</xdr:rowOff>
                  </from>
                  <to>
                    <xdr:col>17</xdr:col>
                    <xdr:colOff>31750</xdr:colOff>
                    <xdr:row>12</xdr:row>
                    <xdr:rowOff>0</xdr:rowOff>
                  </to>
                </anchor>
              </controlPr>
            </control>
          </mc:Choice>
        </mc:AlternateContent>
        <mc:AlternateContent xmlns:mc="http://schemas.openxmlformats.org/markup-compatibility/2006">
          <mc:Choice Requires="x14">
            <control shapeId="5183" r:id="rId14" name="Check Box 63">
              <controlPr defaultSize="0" autoFill="0" autoLine="0" autoPict="0">
                <anchor moveWithCells="1">
                  <from>
                    <xdr:col>17</xdr:col>
                    <xdr:colOff>107950</xdr:colOff>
                    <xdr:row>11</xdr:row>
                    <xdr:rowOff>0</xdr:rowOff>
                  </from>
                  <to>
                    <xdr:col>21</xdr:col>
                    <xdr:colOff>50800</xdr:colOff>
                    <xdr:row>12</xdr:row>
                    <xdr:rowOff>0</xdr:rowOff>
                  </to>
                </anchor>
              </controlPr>
            </control>
          </mc:Choice>
        </mc:AlternateContent>
        <mc:AlternateContent xmlns:mc="http://schemas.openxmlformats.org/markup-compatibility/2006">
          <mc:Choice Requires="x14">
            <control shapeId="5184" r:id="rId15" name="Check Box 64">
              <controlPr defaultSize="0" autoFill="0" autoLine="0" autoPict="0">
                <anchor moveWithCells="1">
                  <from>
                    <xdr:col>21</xdr:col>
                    <xdr:colOff>158750</xdr:colOff>
                    <xdr:row>11</xdr:row>
                    <xdr:rowOff>0</xdr:rowOff>
                  </from>
                  <to>
                    <xdr:col>25</xdr:col>
                    <xdr:colOff>101600</xdr:colOff>
                    <xdr:row>12</xdr:row>
                    <xdr:rowOff>0</xdr:rowOff>
                  </to>
                </anchor>
              </controlPr>
            </control>
          </mc:Choice>
        </mc:AlternateContent>
        <mc:AlternateContent xmlns:mc="http://schemas.openxmlformats.org/markup-compatibility/2006">
          <mc:Choice Requires="x14">
            <control shapeId="5185" r:id="rId16" name="Check Box 65">
              <controlPr defaultSize="0" autoFill="0" autoLine="0" autoPict="0">
                <anchor moveWithCells="1">
                  <from>
                    <xdr:col>26</xdr:col>
                    <xdr:colOff>19050</xdr:colOff>
                    <xdr:row>11</xdr:row>
                    <xdr:rowOff>0</xdr:rowOff>
                  </from>
                  <to>
                    <xdr:col>29</xdr:col>
                    <xdr:colOff>152400</xdr:colOff>
                    <xdr:row>12</xdr:row>
                    <xdr:rowOff>0</xdr:rowOff>
                  </to>
                </anchor>
              </controlPr>
            </control>
          </mc:Choice>
        </mc:AlternateContent>
        <mc:AlternateContent xmlns:mc="http://schemas.openxmlformats.org/markup-compatibility/2006">
          <mc:Choice Requires="x14">
            <control shapeId="5194" r:id="rId17" name="Check Box 74">
              <controlPr defaultSize="0" autoFill="0" autoLine="0" autoPict="0">
                <anchor moveWithCells="1">
                  <from>
                    <xdr:col>8</xdr:col>
                    <xdr:colOff>19050</xdr:colOff>
                    <xdr:row>53</xdr:row>
                    <xdr:rowOff>0</xdr:rowOff>
                  </from>
                  <to>
                    <xdr:col>16</xdr:col>
                    <xdr:colOff>6350</xdr:colOff>
                    <xdr:row>54</xdr:row>
                    <xdr:rowOff>6350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000-000002000000}">
          <x14:formula1>
            <xm:f>List!$A$3:$A$7</xm:f>
          </x14:formula1>
          <xm:sqref>G10:V10</xm:sqref>
        </x14:dataValidation>
        <x14:dataValidation type="list" allowBlank="1" showInputMessage="1" showErrorMessage="1" xr:uid="{00000000-0002-0000-0000-000003000000}">
          <x14:formula1>
            <xm:f>List!$A$10:$A$14</xm:f>
          </x14:formula1>
          <xm:sqref>G11:V11</xm:sqref>
        </x14:dataValidation>
        <x14:dataValidation type="list" allowBlank="1" showInputMessage="1" showErrorMessage="1" xr:uid="{E447ED29-F8DD-43E4-8832-1DEB03F24228}">
          <x14:formula1>
            <xm:f>List!$A$93:$A$96</xm:f>
          </x14:formula1>
          <xm:sqref>Q71</xm:sqref>
        </x14:dataValidation>
        <x14:dataValidation type="list" allowBlank="1" showInputMessage="1" showErrorMessage="1" xr:uid="{65252A91-1D42-466D-A205-A7EEF0A3AA8A}">
          <x14:formula1>
            <xm:f>List!$A$99:$A$104</xm:f>
          </x14:formula1>
          <xm:sqref>Y71</xm:sqref>
        </x14:dataValidation>
        <x14:dataValidation type="list" allowBlank="1" showInputMessage="1" showErrorMessage="1" xr:uid="{46A5405E-2957-49C0-94F2-DFA0BBAD5E6A}">
          <x14:formula1>
            <xm:f>List!$A$74:$A$79</xm:f>
          </x14:formula1>
          <xm:sqref>I60:R60</xm:sqref>
        </x14:dataValidation>
        <x14:dataValidation type="list" allowBlank="1" showInputMessage="1" showErrorMessage="1" xr:uid="{E2A73842-D727-4101-9C28-5DE4989EBBA5}">
          <x14:formula1>
            <xm:f>List!$A$66:$A$71</xm:f>
          </x14:formula1>
          <xm:sqref>I59:R59</xm:sqref>
        </x14:dataValidation>
        <x14:dataValidation type="list" allowBlank="1" showInputMessage="1" showErrorMessage="1" xr:uid="{644FBF84-2455-4FE4-889A-B93B0F8B83FE}">
          <x14:formula1>
            <xm:f>List!$A$58:$A$63</xm:f>
          </x14:formula1>
          <xm:sqref>I58:R58</xm:sqref>
        </x14:dataValidation>
        <x14:dataValidation type="list" allowBlank="1" showInputMessage="1" showErrorMessage="1" xr:uid="{44CFFD66-2C23-4A15-9DA0-B367BF024083}">
          <x14:formula1>
            <xm:f>List!$A$50:$A$55</xm:f>
          </x14:formula1>
          <xm:sqref>I57:R57</xm:sqref>
        </x14:dataValidation>
        <x14:dataValidation type="list" allowBlank="1" showInputMessage="1" showErrorMessage="1" xr:uid="{85A5C194-BE21-458C-91B1-E5135690AA65}">
          <x14:formula1>
            <xm:f>List!$A$17:$A$28</xm:f>
          </x14:formula1>
          <xm:sqref>I46:X46</xm:sqref>
        </x14:dataValidation>
        <x14:dataValidation type="list" allowBlank="1" showInputMessage="1" showErrorMessage="1" xr:uid="{205E504E-315E-402D-A7A4-20F3C4DCC1AE}">
          <x14:formula1>
            <xm:f>List!$A$42:$A$47</xm:f>
          </x14:formula1>
          <xm:sqref>J50:X50 I49:I50</xm:sqref>
        </x14:dataValidation>
        <x14:dataValidation type="list" allowBlank="1" showInputMessage="1" showErrorMessage="1" xr:uid="{45735AF9-4AEB-4B9E-874F-DAA253146590}">
          <x14:formula1>
            <xm:f>List!$A$107:$A$113</xm:f>
          </x14:formula1>
          <xm:sqref>N73:N84</xm:sqref>
        </x14:dataValidation>
        <x14:dataValidation type="list" allowBlank="1" showInputMessage="1" showErrorMessage="1" xr:uid="{9DD973CC-6BC4-456D-A15E-A145FB87DB55}">
          <x14:formula1>
            <xm:f>List!$A$134:$A$138</xm:f>
          </x14:formula1>
          <xm:sqref>N89:U91</xm:sqref>
        </x14:dataValidation>
        <x14:dataValidation type="list" allowBlank="1" showInputMessage="1" showErrorMessage="1" xr:uid="{CD6BCD40-C06F-4437-A793-5B62A471742A}">
          <x14:formula1>
            <xm:f>List!$A$82:$A$90</xm:f>
          </x14:formula1>
          <xm:sqref>AC57:AC60</xm:sqref>
        </x14:dataValidation>
        <x14:dataValidation type="list" allowBlank="1" showInputMessage="1" showErrorMessage="1" xr:uid="{451BFDEC-5390-4C5D-A2E7-805AD9A50109}">
          <x14:formula1>
            <xm:f>List!$A$31:$A$39</xm:f>
          </x14:formula1>
          <xm:sqref>I47:X47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83FD-ACEC-4484-B9F2-CAC8013F6B78}">
  <sheetPr codeName="Sheet1">
    <pageSetUpPr fitToPage="1"/>
  </sheetPr>
  <dimension ref="B2:B38"/>
  <sheetViews>
    <sheetView showGridLines="0" workbookViewId="0"/>
  </sheetViews>
  <sheetFormatPr defaultRowHeight="13" x14ac:dyDescent="0.2"/>
  <cols>
    <col min="1" max="1" width="1.54296875" customWidth="1"/>
  </cols>
  <sheetData>
    <row r="2" spans="2:2" s="43" customFormat="1" x14ac:dyDescent="0.2">
      <c r="B2" s="43" t="s">
        <v>136</v>
      </c>
    </row>
    <row r="3" spans="2:2" s="43" customFormat="1" x14ac:dyDescent="0.2">
      <c r="B3" s="43" t="s">
        <v>137</v>
      </c>
    </row>
    <row r="4" spans="2:2" x14ac:dyDescent="0.2">
      <c r="B4" t="s">
        <v>138</v>
      </c>
    </row>
    <row r="5" spans="2:2" x14ac:dyDescent="0.2">
      <c r="B5" t="s">
        <v>139</v>
      </c>
    </row>
    <row r="6" spans="2:2" x14ac:dyDescent="0.2">
      <c r="B6" t="s">
        <v>140</v>
      </c>
    </row>
    <row r="7" spans="2:2" x14ac:dyDescent="0.2">
      <c r="B7" t="s">
        <v>141</v>
      </c>
    </row>
    <row r="9" spans="2:2" x14ac:dyDescent="0.2">
      <c r="B9" t="s">
        <v>142</v>
      </c>
    </row>
    <row r="10" spans="2:2" x14ac:dyDescent="0.2">
      <c r="B10" t="s">
        <v>143</v>
      </c>
    </row>
    <row r="11" spans="2:2" x14ac:dyDescent="0.2">
      <c r="B11" t="s">
        <v>144</v>
      </c>
    </row>
    <row r="12" spans="2:2" x14ac:dyDescent="0.2">
      <c r="B12" s="42" t="s">
        <v>145</v>
      </c>
    </row>
    <row r="13" spans="2:2" x14ac:dyDescent="0.2">
      <c r="B13" s="42" t="s">
        <v>146</v>
      </c>
    </row>
    <row r="14" spans="2:2" x14ac:dyDescent="0.2">
      <c r="B14" t="s">
        <v>147</v>
      </c>
    </row>
    <row r="15" spans="2:2" x14ac:dyDescent="0.2">
      <c r="B15" t="s">
        <v>148</v>
      </c>
    </row>
    <row r="16" spans="2:2" x14ac:dyDescent="0.2">
      <c r="B16" t="s">
        <v>149</v>
      </c>
    </row>
    <row r="17" spans="2:2" x14ac:dyDescent="0.2">
      <c r="B17" t="s">
        <v>150</v>
      </c>
    </row>
    <row r="18" spans="2:2" x14ac:dyDescent="0.2">
      <c r="B18" t="s">
        <v>151</v>
      </c>
    </row>
    <row r="20" spans="2:2" s="43" customFormat="1" x14ac:dyDescent="0.2">
      <c r="B20" s="43" t="s">
        <v>152</v>
      </c>
    </row>
    <row r="21" spans="2:2" x14ac:dyDescent="0.2">
      <c r="B21" t="s">
        <v>138</v>
      </c>
    </row>
    <row r="22" spans="2:2" x14ac:dyDescent="0.2">
      <c r="B22" t="s">
        <v>153</v>
      </c>
    </row>
    <row r="23" spans="2:2" x14ac:dyDescent="0.2">
      <c r="B23" t="s">
        <v>154</v>
      </c>
    </row>
    <row r="24" spans="2:2" x14ac:dyDescent="0.2">
      <c r="B24" t="s">
        <v>155</v>
      </c>
    </row>
    <row r="25" spans="2:2" x14ac:dyDescent="0.2">
      <c r="B25" t="s">
        <v>156</v>
      </c>
    </row>
    <row r="26" spans="2:2" x14ac:dyDescent="0.2">
      <c r="B26" t="s">
        <v>157</v>
      </c>
    </row>
    <row r="27" spans="2:2" x14ac:dyDescent="0.2">
      <c r="B27" t="s">
        <v>158</v>
      </c>
    </row>
    <row r="29" spans="2:2" x14ac:dyDescent="0.2">
      <c r="B29" t="s">
        <v>142</v>
      </c>
    </row>
    <row r="30" spans="2:2" x14ac:dyDescent="0.2">
      <c r="B30" t="s">
        <v>159</v>
      </c>
    </row>
    <row r="31" spans="2:2" x14ac:dyDescent="0.2">
      <c r="B31" t="s">
        <v>144</v>
      </c>
    </row>
    <row r="32" spans="2:2" x14ac:dyDescent="0.2">
      <c r="B32" t="s">
        <v>160</v>
      </c>
    </row>
    <row r="33" spans="2:2" x14ac:dyDescent="0.2">
      <c r="B33" t="s">
        <v>147</v>
      </c>
    </row>
    <row r="34" spans="2:2" x14ac:dyDescent="0.2">
      <c r="B34" t="s">
        <v>161</v>
      </c>
    </row>
    <row r="35" spans="2:2" x14ac:dyDescent="0.2">
      <c r="B35" t="s">
        <v>149</v>
      </c>
    </row>
    <row r="36" spans="2:2" x14ac:dyDescent="0.2">
      <c r="B36" t="s">
        <v>162</v>
      </c>
    </row>
    <row r="37" spans="2:2" x14ac:dyDescent="0.2">
      <c r="B37" t="s">
        <v>163</v>
      </c>
    </row>
    <row r="38" spans="2:2" x14ac:dyDescent="0.2">
      <c r="B38" t="s">
        <v>164</v>
      </c>
    </row>
  </sheetData>
  <phoneticPr fontId="4"/>
  <pageMargins left="0.70866141732283472" right="0.70866141732283472" top="0.74803149606299213" bottom="0.74803149606299213" header="0.31496062992125984" footer="0.31496062992125984"/>
  <pageSetup paperSize="9" scale="8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05A8D-9219-469C-9328-88F4A92093AB}">
  <sheetPr codeName="Sheet3">
    <pageSetUpPr fitToPage="1"/>
  </sheetPr>
  <dimension ref="A1:M24"/>
  <sheetViews>
    <sheetView showGridLines="0" view="pageBreakPreview" zoomScaleNormal="100" zoomScaleSheetLayoutView="100" workbookViewId="0">
      <selection activeCell="P13" sqref="P13"/>
    </sheetView>
  </sheetViews>
  <sheetFormatPr defaultColWidth="9" defaultRowHeight="15" x14ac:dyDescent="0.35"/>
  <cols>
    <col min="1" max="2" width="9" style="44"/>
    <col min="3" max="4" width="9.453125" style="44" bestFit="1" customWidth="1"/>
    <col min="5" max="8" width="9" style="44"/>
    <col min="9" max="11" width="9.7265625" style="44" bestFit="1" customWidth="1"/>
    <col min="12" max="12" width="11.1796875" style="44" customWidth="1"/>
    <col min="13" max="16384" width="9" style="44"/>
  </cols>
  <sheetData>
    <row r="1" spans="1:13" s="59" customFormat="1" ht="16.5" thickBot="1" x14ac:dyDescent="0.4">
      <c r="A1" s="587" t="s">
        <v>165</v>
      </c>
      <c r="B1" s="588"/>
      <c r="C1" s="588"/>
      <c r="D1" s="588"/>
      <c r="E1" s="588"/>
      <c r="F1" s="588"/>
      <c r="G1" s="588"/>
      <c r="H1" s="588"/>
      <c r="I1" s="588"/>
      <c r="J1" s="588"/>
      <c r="K1" s="588"/>
      <c r="L1" s="589"/>
    </row>
    <row r="2" spans="1:13" ht="15.5" thickTop="1" x14ac:dyDescent="0.35">
      <c r="A2" s="46"/>
      <c r="L2" s="47"/>
    </row>
    <row r="3" spans="1:13" x14ac:dyDescent="0.35">
      <c r="A3" s="46" t="s">
        <v>166</v>
      </c>
      <c r="L3" s="47"/>
    </row>
    <row r="4" spans="1:13" x14ac:dyDescent="0.35">
      <c r="A4" s="46"/>
      <c r="L4" s="47"/>
    </row>
    <row r="5" spans="1:13" x14ac:dyDescent="0.35">
      <c r="A5" s="46"/>
      <c r="L5" s="47"/>
    </row>
    <row r="6" spans="1:13" ht="15.5" thickBot="1" x14ac:dyDescent="0.4">
      <c r="A6" s="46" t="s">
        <v>167</v>
      </c>
      <c r="L6" s="47"/>
    </row>
    <row r="7" spans="1:13" ht="31" customHeight="1" x14ac:dyDescent="0.35">
      <c r="A7" s="46"/>
      <c r="G7" s="225"/>
      <c r="H7" s="226"/>
      <c r="I7" s="227" t="s">
        <v>168</v>
      </c>
      <c r="J7" s="228" t="s">
        <v>169</v>
      </c>
      <c r="K7" s="228" t="s">
        <v>170</v>
      </c>
      <c r="L7" s="229" t="s">
        <v>171</v>
      </c>
      <c r="M7" s="65" t="s">
        <v>172</v>
      </c>
    </row>
    <row r="8" spans="1:13" ht="33.65" customHeight="1" x14ac:dyDescent="0.35">
      <c r="A8" s="46"/>
      <c r="C8" s="44">
        <v>0</v>
      </c>
      <c r="G8" s="590" t="s">
        <v>173</v>
      </c>
      <c r="H8" s="591"/>
      <c r="I8" s="147">
        <v>6</v>
      </c>
      <c r="J8" s="210">
        <f>I18</f>
        <v>4.2</v>
      </c>
      <c r="K8" s="100" t="s">
        <v>174</v>
      </c>
      <c r="L8" s="212">
        <f>I8-J8</f>
        <v>1.7999999999999998</v>
      </c>
    </row>
    <row r="9" spans="1:13" ht="33.65" customHeight="1" x14ac:dyDescent="0.35">
      <c r="A9" s="46"/>
      <c r="B9" s="44" t="str">
        <f>I7</f>
        <v>見積
Estimates</v>
      </c>
      <c r="C9" s="52">
        <f>I10</f>
        <v>2</v>
      </c>
      <c r="D9" s="52"/>
      <c r="G9" s="592" t="s">
        <v>175</v>
      </c>
      <c r="H9" s="593"/>
      <c r="I9" s="148">
        <v>3</v>
      </c>
      <c r="J9" s="211">
        <f>J18</f>
        <v>1.35</v>
      </c>
      <c r="K9" s="101" t="s">
        <v>174</v>
      </c>
      <c r="L9" s="212">
        <f>I9-J9</f>
        <v>1.65</v>
      </c>
    </row>
    <row r="10" spans="1:13" ht="33.65" customHeight="1" thickBot="1" x14ac:dyDescent="0.4">
      <c r="A10" s="46"/>
      <c r="B10" s="44" t="str">
        <f>J7</f>
        <v>実績
Actual</v>
      </c>
      <c r="C10" s="52">
        <f>J10</f>
        <v>3.1111111111111112</v>
      </c>
      <c r="D10" s="52"/>
      <c r="G10" s="594" t="s">
        <v>176</v>
      </c>
      <c r="H10" s="595"/>
      <c r="I10" s="298">
        <f>IFERROR(I8/I9,0)</f>
        <v>2</v>
      </c>
      <c r="J10" s="298">
        <f>IFERROR(J8/J9,0)</f>
        <v>3.1111111111111112</v>
      </c>
      <c r="K10" s="297"/>
      <c r="L10" s="213">
        <f>I10-J10</f>
        <v>-1.1111111111111112</v>
      </c>
    </row>
    <row r="11" spans="1:13" x14ac:dyDescent="0.35">
      <c r="A11" s="46"/>
      <c r="B11" s="44" t="str">
        <f>K7</f>
        <v>目標*1
Target</v>
      </c>
      <c r="C11" s="56">
        <f>K10</f>
        <v>0</v>
      </c>
      <c r="L11" s="224" t="s">
        <v>177</v>
      </c>
    </row>
    <row r="12" spans="1:13" ht="15.5" thickBot="1" x14ac:dyDescent="0.4">
      <c r="A12" s="46"/>
      <c r="G12" s="44" t="s">
        <v>178</v>
      </c>
      <c r="L12" s="47"/>
    </row>
    <row r="13" spans="1:13" ht="45" x14ac:dyDescent="0.35">
      <c r="A13" s="46"/>
      <c r="G13" s="230" t="s">
        <v>179</v>
      </c>
      <c r="H13" s="231"/>
      <c r="I13" s="232" t="s">
        <v>180</v>
      </c>
      <c r="J13" s="232" t="s">
        <v>181</v>
      </c>
      <c r="K13" s="233" t="s">
        <v>182</v>
      </c>
      <c r="L13" s="234"/>
    </row>
    <row r="14" spans="1:13" x14ac:dyDescent="0.35">
      <c r="A14" s="46"/>
      <c r="G14" s="235"/>
      <c r="H14" s="236"/>
      <c r="I14" s="237" t="s">
        <v>183</v>
      </c>
      <c r="J14" s="238" t="s">
        <v>184</v>
      </c>
      <c r="K14" s="239" t="s">
        <v>185</v>
      </c>
      <c r="L14" s="240"/>
    </row>
    <row r="15" spans="1:13" x14ac:dyDescent="0.35">
      <c r="A15" s="46"/>
      <c r="G15" s="112" t="s">
        <v>125</v>
      </c>
      <c r="H15" s="111"/>
      <c r="I15" s="243" t="s">
        <v>174</v>
      </c>
      <c r="J15" s="244" t="s">
        <v>174</v>
      </c>
      <c r="K15" s="214"/>
      <c r="L15" s="215">
        <f>IFERROR(I15/J15,0)</f>
        <v>0</v>
      </c>
    </row>
    <row r="16" spans="1:13" x14ac:dyDescent="0.35">
      <c r="A16" s="46"/>
      <c r="G16" s="49" t="s">
        <v>128</v>
      </c>
      <c r="H16" s="50"/>
      <c r="I16" s="148">
        <v>4.2</v>
      </c>
      <c r="J16" s="148">
        <v>0.62</v>
      </c>
      <c r="K16" s="216"/>
      <c r="L16" s="217">
        <f>IFERROR(I16/J16,0)</f>
        <v>6.774193548387097</v>
      </c>
    </row>
    <row r="17" spans="1:12" ht="15.5" thickBot="1" x14ac:dyDescent="0.4">
      <c r="A17" s="46"/>
      <c r="G17" s="74" t="s">
        <v>131</v>
      </c>
      <c r="H17" s="75"/>
      <c r="I17" s="222">
        <f>I16</f>
        <v>4.2</v>
      </c>
      <c r="J17" s="149">
        <v>0.73</v>
      </c>
      <c r="K17" s="218"/>
      <c r="L17" s="219">
        <f>IFERROR(I17/J17,0)</f>
        <v>5.7534246575342474</v>
      </c>
    </row>
    <row r="18" spans="1:12" ht="16" thickTop="1" thickBot="1" x14ac:dyDescent="0.4">
      <c r="A18" s="46"/>
      <c r="G18" s="241" t="s">
        <v>186</v>
      </c>
      <c r="H18" s="242"/>
      <c r="I18" s="223">
        <f>I17</f>
        <v>4.2</v>
      </c>
      <c r="J18" s="223">
        <f>SUM(J15:J17)</f>
        <v>1.35</v>
      </c>
      <c r="K18" s="220"/>
      <c r="L18" s="221">
        <f>IFERROR(1/((1/L16)+(1/L17)),0)</f>
        <v>3.1111111111111116</v>
      </c>
    </row>
    <row r="19" spans="1:12" x14ac:dyDescent="0.35">
      <c r="A19" s="46"/>
      <c r="L19" s="47"/>
    </row>
    <row r="20" spans="1:12" x14ac:dyDescent="0.35">
      <c r="A20" s="46" t="s">
        <v>187</v>
      </c>
      <c r="L20" s="47"/>
    </row>
    <row r="21" spans="1:12" x14ac:dyDescent="0.35">
      <c r="A21" s="46" t="s">
        <v>188</v>
      </c>
      <c r="L21" s="47"/>
    </row>
    <row r="22" spans="1:12" x14ac:dyDescent="0.35">
      <c r="A22" s="596" t="s">
        <v>189</v>
      </c>
      <c r="B22" s="597"/>
      <c r="C22" s="597"/>
      <c r="D22" s="597"/>
      <c r="E22" s="597"/>
      <c r="F22" s="597"/>
      <c r="G22" s="597"/>
      <c r="H22" s="597"/>
      <c r="I22" s="597"/>
      <c r="J22" s="597"/>
      <c r="K22" s="597"/>
      <c r="L22" s="598"/>
    </row>
    <row r="23" spans="1:12" x14ac:dyDescent="0.35">
      <c r="A23" s="578" t="s">
        <v>190</v>
      </c>
      <c r="B23" s="579"/>
      <c r="C23" s="579"/>
      <c r="D23" s="579"/>
      <c r="E23" s="579"/>
      <c r="F23" s="580"/>
      <c r="G23" s="581" t="s">
        <v>191</v>
      </c>
      <c r="H23" s="579"/>
      <c r="I23" s="579"/>
      <c r="J23" s="579"/>
      <c r="K23" s="579"/>
      <c r="L23" s="582"/>
    </row>
    <row r="24" spans="1:12" ht="90.75" customHeight="1" thickBot="1" x14ac:dyDescent="0.4">
      <c r="A24" s="583"/>
      <c r="B24" s="584"/>
      <c r="C24" s="584"/>
      <c r="D24" s="584"/>
      <c r="E24" s="584"/>
      <c r="F24" s="584"/>
      <c r="G24" s="585"/>
      <c r="H24" s="584"/>
      <c r="I24" s="584"/>
      <c r="J24" s="584"/>
      <c r="K24" s="584"/>
      <c r="L24" s="586"/>
    </row>
  </sheetData>
  <mergeCells count="9">
    <mergeCell ref="A23:F23"/>
    <mergeCell ref="G23:L23"/>
    <mergeCell ref="A24:F24"/>
    <mergeCell ref="G24:L24"/>
    <mergeCell ref="A1:L1"/>
    <mergeCell ref="G8:H8"/>
    <mergeCell ref="G9:H9"/>
    <mergeCell ref="G10:H10"/>
    <mergeCell ref="A22:L22"/>
  </mergeCells>
  <phoneticPr fontId="4"/>
  <pageMargins left="0.70866141732283472" right="0.70866141732283472" top="0.74803149606299213" bottom="0.74803149606299213" header="0.31496062992125984" footer="0.31496062992125984"/>
  <pageSetup paperSize="9" scale="78" fitToHeight="0" orientation="portrait" r:id="rId1"/>
  <headerFooter>
    <oddHeader>&amp;L&amp;A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D6E-0E61-4C72-9DC9-7FFC1885428C}">
  <sheetPr codeName="Sheet4">
    <pageSetUpPr fitToPage="1"/>
  </sheetPr>
  <dimension ref="A1:L60"/>
  <sheetViews>
    <sheetView showGridLines="0" view="pageBreakPreview" zoomScaleNormal="100" zoomScaleSheetLayoutView="100" zoomScalePageLayoutView="70" workbookViewId="0">
      <selection sqref="A1:I1"/>
    </sheetView>
  </sheetViews>
  <sheetFormatPr defaultColWidth="9" defaultRowHeight="15" x14ac:dyDescent="0.35"/>
  <cols>
    <col min="1" max="1" width="6.453125" style="44" customWidth="1"/>
    <col min="2" max="8" width="14.54296875" style="44" customWidth="1"/>
    <col min="9" max="9" width="20.26953125" style="44" customWidth="1"/>
    <col min="10" max="16384" width="9" style="44"/>
  </cols>
  <sheetData>
    <row r="1" spans="1:9" s="59" customFormat="1" ht="16.5" thickBot="1" x14ac:dyDescent="0.4">
      <c r="A1" s="587" t="s">
        <v>192</v>
      </c>
      <c r="B1" s="588"/>
      <c r="C1" s="588"/>
      <c r="D1" s="588"/>
      <c r="E1" s="588"/>
      <c r="F1" s="588"/>
      <c r="G1" s="588"/>
      <c r="H1" s="588"/>
      <c r="I1" s="589"/>
    </row>
    <row r="2" spans="1:9" ht="15.5" thickTop="1" x14ac:dyDescent="0.35">
      <c r="A2" s="46"/>
      <c r="I2" s="47"/>
    </row>
    <row r="3" spans="1:9" s="65" customFormat="1" ht="17.25" customHeight="1" x14ac:dyDescent="0.35">
      <c r="A3" s="66" t="s">
        <v>193</v>
      </c>
      <c r="B3" s="59"/>
      <c r="C3" s="59"/>
      <c r="D3" s="59"/>
      <c r="E3" s="59"/>
      <c r="I3" s="67"/>
    </row>
    <row r="4" spans="1:9" s="65" customFormat="1" ht="16.5" thickBot="1" x14ac:dyDescent="0.4">
      <c r="A4" s="66" t="s">
        <v>194</v>
      </c>
      <c r="B4" s="59"/>
      <c r="C4" s="59"/>
      <c r="D4" s="59"/>
      <c r="E4" s="59"/>
      <c r="I4" s="67"/>
    </row>
    <row r="5" spans="1:9" ht="64.5" customHeight="1" x14ac:dyDescent="0.35">
      <c r="A5" s="150" t="s">
        <v>195</v>
      </c>
      <c r="B5" s="599" t="s">
        <v>196</v>
      </c>
      <c r="C5" s="600"/>
      <c r="D5" s="599" t="s">
        <v>197</v>
      </c>
      <c r="E5" s="601"/>
      <c r="F5" s="600"/>
      <c r="G5" s="151" t="s">
        <v>198</v>
      </c>
      <c r="H5" s="151" t="s">
        <v>199</v>
      </c>
      <c r="I5" s="152" t="s">
        <v>200</v>
      </c>
    </row>
    <row r="6" spans="1:9" x14ac:dyDescent="0.35">
      <c r="A6" s="153">
        <v>1</v>
      </c>
      <c r="B6" s="602"/>
      <c r="C6" s="603"/>
      <c r="D6" s="604"/>
      <c r="E6" s="605"/>
      <c r="F6" s="606"/>
      <c r="G6" s="303"/>
      <c r="H6" s="302"/>
      <c r="I6" s="299" t="str">
        <f>IFERROR(G6/H6,"")</f>
        <v/>
      </c>
    </row>
    <row r="7" spans="1:9" x14ac:dyDescent="0.35">
      <c r="A7" s="154">
        <f>A6+1</f>
        <v>2</v>
      </c>
      <c r="B7" s="607"/>
      <c r="C7" s="608"/>
      <c r="D7" s="609"/>
      <c r="E7" s="610"/>
      <c r="F7" s="611"/>
      <c r="G7" s="304"/>
      <c r="H7" s="148"/>
      <c r="I7" s="300" t="str">
        <f>IFERROR(G7/H7,"")</f>
        <v/>
      </c>
    </row>
    <row r="8" spans="1:9" x14ac:dyDescent="0.35">
      <c r="A8" s="154">
        <f t="shared" ref="A8:A15" si="0">A7+1</f>
        <v>3</v>
      </c>
      <c r="B8" s="607"/>
      <c r="C8" s="608"/>
      <c r="D8" s="609"/>
      <c r="E8" s="610"/>
      <c r="F8" s="611"/>
      <c r="G8" s="304"/>
      <c r="H8" s="148"/>
      <c r="I8" s="300" t="str">
        <f t="shared" ref="I8:I14" si="1">IFERROR(G8/H8,"")</f>
        <v/>
      </c>
    </row>
    <row r="9" spans="1:9" x14ac:dyDescent="0.35">
      <c r="A9" s="154">
        <f t="shared" si="0"/>
        <v>4</v>
      </c>
      <c r="B9" s="607"/>
      <c r="C9" s="608"/>
      <c r="D9" s="609"/>
      <c r="E9" s="610"/>
      <c r="F9" s="611"/>
      <c r="G9" s="304"/>
      <c r="H9" s="148"/>
      <c r="I9" s="300" t="str">
        <f t="shared" si="1"/>
        <v/>
      </c>
    </row>
    <row r="10" spans="1:9" x14ac:dyDescent="0.35">
      <c r="A10" s="154">
        <f t="shared" si="0"/>
        <v>5</v>
      </c>
      <c r="B10" s="607"/>
      <c r="C10" s="608"/>
      <c r="D10" s="609"/>
      <c r="E10" s="610"/>
      <c r="F10" s="611"/>
      <c r="G10" s="304"/>
      <c r="H10" s="148"/>
      <c r="I10" s="300" t="str">
        <f t="shared" si="1"/>
        <v/>
      </c>
    </row>
    <row r="11" spans="1:9" x14ac:dyDescent="0.35">
      <c r="A11" s="154">
        <f t="shared" si="0"/>
        <v>6</v>
      </c>
      <c r="B11" s="607"/>
      <c r="C11" s="608"/>
      <c r="D11" s="609"/>
      <c r="E11" s="610"/>
      <c r="F11" s="611"/>
      <c r="G11" s="304"/>
      <c r="H11" s="148"/>
      <c r="I11" s="300" t="str">
        <f t="shared" si="1"/>
        <v/>
      </c>
    </row>
    <row r="12" spans="1:9" x14ac:dyDescent="0.35">
      <c r="A12" s="154">
        <f t="shared" si="0"/>
        <v>7</v>
      </c>
      <c r="B12" s="607"/>
      <c r="C12" s="608"/>
      <c r="D12" s="609"/>
      <c r="E12" s="610"/>
      <c r="F12" s="611"/>
      <c r="G12" s="304"/>
      <c r="H12" s="148"/>
      <c r="I12" s="300" t="str">
        <f t="shared" si="1"/>
        <v/>
      </c>
    </row>
    <row r="13" spans="1:9" x14ac:dyDescent="0.35">
      <c r="A13" s="154">
        <f t="shared" si="0"/>
        <v>8</v>
      </c>
      <c r="B13" s="607"/>
      <c r="C13" s="608"/>
      <c r="D13" s="609"/>
      <c r="E13" s="610"/>
      <c r="F13" s="611"/>
      <c r="G13" s="304"/>
      <c r="H13" s="148"/>
      <c r="I13" s="300" t="str">
        <f t="shared" si="1"/>
        <v/>
      </c>
    </row>
    <row r="14" spans="1:9" x14ac:dyDescent="0.35">
      <c r="A14" s="154">
        <f t="shared" si="0"/>
        <v>9</v>
      </c>
      <c r="B14" s="607"/>
      <c r="C14" s="608"/>
      <c r="D14" s="609"/>
      <c r="E14" s="610"/>
      <c r="F14" s="611"/>
      <c r="G14" s="304"/>
      <c r="H14" s="148"/>
      <c r="I14" s="300" t="str">
        <f t="shared" si="1"/>
        <v/>
      </c>
    </row>
    <row r="15" spans="1:9" ht="15.5" thickBot="1" x14ac:dyDescent="0.4">
      <c r="A15" s="155">
        <f t="shared" si="0"/>
        <v>10</v>
      </c>
      <c r="B15" s="612"/>
      <c r="C15" s="613"/>
      <c r="D15" s="614"/>
      <c r="E15" s="615"/>
      <c r="F15" s="616"/>
      <c r="G15" s="304"/>
      <c r="H15" s="149"/>
      <c r="I15" s="300" t="str">
        <f>IFERROR(G15/H15,"")</f>
        <v/>
      </c>
    </row>
    <row r="16" spans="1:9" ht="16" thickTop="1" thickBot="1" x14ac:dyDescent="0.4">
      <c r="A16" s="156" t="s">
        <v>201</v>
      </c>
      <c r="B16" s="157"/>
      <c r="C16" s="157"/>
      <c r="D16" s="157"/>
      <c r="E16" s="157"/>
      <c r="F16" s="158"/>
      <c r="G16" s="301">
        <f>SUM(G6:G15)</f>
        <v>0</v>
      </c>
      <c r="H16" s="159">
        <f>SUM(H6:H15)</f>
        <v>0</v>
      </c>
      <c r="I16" s="160" t="str">
        <f>IFERROR(G16/H16,"")</f>
        <v/>
      </c>
    </row>
    <row r="17" spans="1:12" x14ac:dyDescent="0.35">
      <c r="A17" s="58"/>
      <c r="B17" s="108"/>
      <c r="C17" s="108"/>
      <c r="D17" s="108"/>
      <c r="E17" s="108"/>
      <c r="F17" s="108"/>
      <c r="G17" s="108"/>
      <c r="H17" s="108"/>
      <c r="I17" s="109"/>
    </row>
    <row r="18" spans="1:12" x14ac:dyDescent="0.35">
      <c r="A18" s="58"/>
      <c r="B18" s="617" t="s">
        <v>202</v>
      </c>
      <c r="C18" s="618"/>
      <c r="D18" s="618"/>
      <c r="E18" s="618"/>
      <c r="F18" s="618"/>
      <c r="G18" s="618"/>
      <c r="H18" s="618"/>
      <c r="I18" s="619"/>
    </row>
    <row r="19" spans="1:12" x14ac:dyDescent="0.35">
      <c r="A19" s="58"/>
      <c r="B19" s="617" t="s">
        <v>203</v>
      </c>
      <c r="C19" s="618"/>
      <c r="D19" s="618"/>
      <c r="E19" s="618"/>
      <c r="F19" s="620" t="s">
        <v>204</v>
      </c>
      <c r="G19" s="618"/>
      <c r="H19" s="618"/>
      <c r="I19" s="619"/>
    </row>
    <row r="20" spans="1:12" ht="93" customHeight="1" x14ac:dyDescent="0.35">
      <c r="A20" s="46"/>
      <c r="B20" s="499"/>
      <c r="C20" s="500"/>
      <c r="D20" s="500"/>
      <c r="E20" s="500"/>
      <c r="F20" s="621"/>
      <c r="G20" s="622"/>
      <c r="H20" s="622"/>
      <c r="I20" s="623"/>
      <c r="J20" s="102"/>
      <c r="K20" s="102"/>
      <c r="L20" s="102"/>
    </row>
    <row r="21" spans="1:12" ht="17.25" customHeight="1" x14ac:dyDescent="0.35">
      <c r="A21" s="46"/>
      <c r="B21" s="103"/>
      <c r="C21" s="103"/>
      <c r="D21" s="103"/>
      <c r="E21" s="103"/>
      <c r="F21" s="104"/>
      <c r="G21" s="104"/>
      <c r="H21" s="104"/>
      <c r="I21" s="105"/>
      <c r="J21" s="102"/>
      <c r="K21" s="102"/>
      <c r="L21" s="102"/>
    </row>
    <row r="22" spans="1:12" s="65" customFormat="1" ht="16.5" thickBot="1" x14ac:dyDescent="0.4">
      <c r="A22" s="66" t="s">
        <v>205</v>
      </c>
      <c r="B22" s="59"/>
      <c r="C22" s="59"/>
      <c r="D22" s="59"/>
      <c r="E22" s="59"/>
      <c r="I22" s="67"/>
    </row>
    <row r="23" spans="1:12" ht="61.5" customHeight="1" x14ac:dyDescent="0.35">
      <c r="A23" s="150" t="s">
        <v>195</v>
      </c>
      <c r="B23" s="599" t="s">
        <v>196</v>
      </c>
      <c r="C23" s="600"/>
      <c r="D23" s="599" t="s">
        <v>197</v>
      </c>
      <c r="E23" s="601"/>
      <c r="F23" s="600"/>
      <c r="G23" s="151" t="s">
        <v>206</v>
      </c>
      <c r="H23" s="151" t="s">
        <v>199</v>
      </c>
      <c r="I23" s="152" t="s">
        <v>207</v>
      </c>
    </row>
    <row r="24" spans="1:12" x14ac:dyDescent="0.35">
      <c r="A24" s="153">
        <v>1</v>
      </c>
      <c r="B24" s="602" t="s">
        <v>208</v>
      </c>
      <c r="C24" s="603"/>
      <c r="D24" s="604" t="s">
        <v>209</v>
      </c>
      <c r="E24" s="605"/>
      <c r="F24" s="606"/>
      <c r="G24" s="303">
        <v>1.3</v>
      </c>
      <c r="H24" s="302">
        <v>0.2</v>
      </c>
      <c r="I24" s="299">
        <f>IFERROR(G24/H24,"")</f>
        <v>6.5</v>
      </c>
    </row>
    <row r="25" spans="1:12" x14ac:dyDescent="0.35">
      <c r="A25" s="154">
        <f>A24+1</f>
        <v>2</v>
      </c>
      <c r="B25" s="607" t="s">
        <v>210</v>
      </c>
      <c r="C25" s="608"/>
      <c r="D25" s="609" t="s">
        <v>211</v>
      </c>
      <c r="E25" s="610"/>
      <c r="F25" s="611"/>
      <c r="G25" s="304">
        <v>0.7</v>
      </c>
      <c r="H25" s="148">
        <v>0.1</v>
      </c>
      <c r="I25" s="300">
        <f>IFERROR(G25/H25,"")</f>
        <v>6.9999999999999991</v>
      </c>
    </row>
    <row r="26" spans="1:12" x14ac:dyDescent="0.35">
      <c r="A26" s="154">
        <f t="shared" ref="A26:A33" si="2">A25+1</f>
        <v>3</v>
      </c>
      <c r="B26" s="607" t="s">
        <v>212</v>
      </c>
      <c r="C26" s="608"/>
      <c r="D26" s="609" t="s">
        <v>213</v>
      </c>
      <c r="E26" s="610"/>
      <c r="F26" s="611"/>
      <c r="G26" s="304">
        <v>1.5</v>
      </c>
      <c r="H26" s="148">
        <v>0.22</v>
      </c>
      <c r="I26" s="300">
        <f t="shared" ref="I26:I32" si="3">IFERROR(G26/H26,"")</f>
        <v>6.8181818181818183</v>
      </c>
    </row>
    <row r="27" spans="1:12" x14ac:dyDescent="0.35">
      <c r="A27" s="154">
        <f t="shared" si="2"/>
        <v>4</v>
      </c>
      <c r="B27" s="607" t="s">
        <v>214</v>
      </c>
      <c r="C27" s="608"/>
      <c r="D27" s="609" t="s">
        <v>215</v>
      </c>
      <c r="E27" s="610"/>
      <c r="F27" s="611"/>
      <c r="G27" s="304">
        <v>0.7</v>
      </c>
      <c r="H27" s="148">
        <v>0.1</v>
      </c>
      <c r="I27" s="300">
        <f t="shared" si="3"/>
        <v>6.9999999999999991</v>
      </c>
    </row>
    <row r="28" spans="1:12" x14ac:dyDescent="0.35">
      <c r="A28" s="154">
        <f t="shared" si="2"/>
        <v>5</v>
      </c>
      <c r="B28" s="607"/>
      <c r="C28" s="608"/>
      <c r="D28" s="609"/>
      <c r="E28" s="610"/>
      <c r="F28" s="611"/>
      <c r="G28" s="304"/>
      <c r="H28" s="148"/>
      <c r="I28" s="300" t="str">
        <f t="shared" si="3"/>
        <v/>
      </c>
    </row>
    <row r="29" spans="1:12" x14ac:dyDescent="0.35">
      <c r="A29" s="154">
        <f t="shared" si="2"/>
        <v>6</v>
      </c>
      <c r="B29" s="607"/>
      <c r="C29" s="608"/>
      <c r="D29" s="609"/>
      <c r="E29" s="610"/>
      <c r="F29" s="611"/>
      <c r="G29" s="304"/>
      <c r="H29" s="148"/>
      <c r="I29" s="300" t="str">
        <f t="shared" si="3"/>
        <v/>
      </c>
    </row>
    <row r="30" spans="1:12" x14ac:dyDescent="0.35">
      <c r="A30" s="154">
        <f t="shared" si="2"/>
        <v>7</v>
      </c>
      <c r="B30" s="607"/>
      <c r="C30" s="608"/>
      <c r="D30" s="609"/>
      <c r="E30" s="610"/>
      <c r="F30" s="611"/>
      <c r="G30" s="304"/>
      <c r="H30" s="148"/>
      <c r="I30" s="300" t="str">
        <f t="shared" si="3"/>
        <v/>
      </c>
    </row>
    <row r="31" spans="1:12" x14ac:dyDescent="0.35">
      <c r="A31" s="154">
        <f t="shared" si="2"/>
        <v>8</v>
      </c>
      <c r="B31" s="607"/>
      <c r="C31" s="608"/>
      <c r="D31" s="609"/>
      <c r="E31" s="610"/>
      <c r="F31" s="611"/>
      <c r="G31" s="304"/>
      <c r="H31" s="148"/>
      <c r="I31" s="300" t="str">
        <f t="shared" si="3"/>
        <v/>
      </c>
    </row>
    <row r="32" spans="1:12" x14ac:dyDescent="0.35">
      <c r="A32" s="154">
        <f t="shared" si="2"/>
        <v>9</v>
      </c>
      <c r="B32" s="607"/>
      <c r="C32" s="608"/>
      <c r="D32" s="609"/>
      <c r="E32" s="610"/>
      <c r="F32" s="611"/>
      <c r="G32" s="304"/>
      <c r="H32" s="148"/>
      <c r="I32" s="300" t="str">
        <f t="shared" si="3"/>
        <v/>
      </c>
    </row>
    <row r="33" spans="1:12" ht="15.5" thickBot="1" x14ac:dyDescent="0.4">
      <c r="A33" s="155">
        <f t="shared" si="2"/>
        <v>10</v>
      </c>
      <c r="B33" s="612"/>
      <c r="C33" s="613"/>
      <c r="D33" s="614"/>
      <c r="E33" s="615"/>
      <c r="F33" s="616"/>
      <c r="G33" s="304"/>
      <c r="H33" s="149"/>
      <c r="I33" s="300" t="str">
        <f>IFERROR(G33/H33,"")</f>
        <v/>
      </c>
    </row>
    <row r="34" spans="1:12" ht="16" thickTop="1" thickBot="1" x14ac:dyDescent="0.4">
      <c r="A34" s="156" t="s">
        <v>201</v>
      </c>
      <c r="B34" s="157"/>
      <c r="C34" s="157"/>
      <c r="D34" s="157"/>
      <c r="E34" s="157"/>
      <c r="F34" s="158"/>
      <c r="G34" s="301">
        <f>SUM(G24:G33)</f>
        <v>4.2</v>
      </c>
      <c r="H34" s="159">
        <f>SUM(H24:H33)</f>
        <v>0.62</v>
      </c>
      <c r="I34" s="160">
        <f>IFERROR(G34/H34,"")</f>
        <v>6.774193548387097</v>
      </c>
    </row>
    <row r="35" spans="1:12" x14ac:dyDescent="0.35">
      <c r="A35" s="46"/>
      <c r="B35" s="108"/>
      <c r="C35" s="108"/>
      <c r="D35" s="108"/>
      <c r="E35" s="108"/>
      <c r="F35" s="108"/>
      <c r="G35" s="108"/>
      <c r="H35" s="108"/>
      <c r="I35" s="109"/>
    </row>
    <row r="36" spans="1:12" x14ac:dyDescent="0.35">
      <c r="A36" s="46"/>
      <c r="B36" s="617" t="s">
        <v>202</v>
      </c>
      <c r="C36" s="618"/>
      <c r="D36" s="618"/>
      <c r="E36" s="618"/>
      <c r="F36" s="618"/>
      <c r="G36" s="618"/>
      <c r="H36" s="618"/>
      <c r="I36" s="619"/>
    </row>
    <row r="37" spans="1:12" x14ac:dyDescent="0.35">
      <c r="A37" s="46"/>
      <c r="B37" s="617" t="s">
        <v>203</v>
      </c>
      <c r="C37" s="618"/>
      <c r="D37" s="618"/>
      <c r="E37" s="618"/>
      <c r="F37" s="620" t="s">
        <v>204</v>
      </c>
      <c r="G37" s="618"/>
      <c r="H37" s="618"/>
      <c r="I37" s="619"/>
    </row>
    <row r="38" spans="1:12" ht="93" customHeight="1" x14ac:dyDescent="0.35">
      <c r="A38" s="46"/>
      <c r="B38" s="499"/>
      <c r="C38" s="500"/>
      <c r="D38" s="500"/>
      <c r="E38" s="500"/>
      <c r="F38" s="621"/>
      <c r="G38" s="622"/>
      <c r="H38" s="622"/>
      <c r="I38" s="623"/>
      <c r="J38" s="102"/>
      <c r="K38" s="102"/>
      <c r="L38" s="102"/>
    </row>
    <row r="39" spans="1:12" ht="17.25" customHeight="1" x14ac:dyDescent="0.35">
      <c r="A39" s="46"/>
      <c r="B39" s="103"/>
      <c r="C39" s="103"/>
      <c r="D39" s="103"/>
      <c r="E39" s="103"/>
      <c r="F39" s="104"/>
      <c r="G39" s="104"/>
      <c r="H39" s="104"/>
      <c r="I39" s="105"/>
      <c r="J39" s="102"/>
      <c r="K39" s="102"/>
      <c r="L39" s="102"/>
    </row>
    <row r="40" spans="1:12" s="65" customFormat="1" ht="16.5" thickBot="1" x14ac:dyDescent="0.4">
      <c r="A40" s="66" t="s">
        <v>216</v>
      </c>
      <c r="B40" s="59"/>
      <c r="C40" s="59"/>
      <c r="D40" s="59"/>
      <c r="E40" s="59"/>
      <c r="I40" s="67"/>
    </row>
    <row r="41" spans="1:12" ht="60" x14ac:dyDescent="0.35">
      <c r="A41" s="150" t="s">
        <v>195</v>
      </c>
      <c r="B41" s="624" t="s">
        <v>196</v>
      </c>
      <c r="C41" s="625"/>
      <c r="D41" s="624" t="s">
        <v>197</v>
      </c>
      <c r="E41" s="626"/>
      <c r="F41" s="625"/>
      <c r="G41" s="151" t="s">
        <v>206</v>
      </c>
      <c r="H41" s="151" t="s">
        <v>199</v>
      </c>
      <c r="I41" s="152" t="s">
        <v>207</v>
      </c>
    </row>
    <row r="42" spans="1:12" x14ac:dyDescent="0.35">
      <c r="A42" s="153">
        <v>1</v>
      </c>
      <c r="B42" s="602" t="s">
        <v>208</v>
      </c>
      <c r="C42" s="603"/>
      <c r="D42" s="604" t="s">
        <v>209</v>
      </c>
      <c r="E42" s="605"/>
      <c r="F42" s="606"/>
      <c r="G42" s="303">
        <v>1.3</v>
      </c>
      <c r="H42" s="302">
        <v>0.2</v>
      </c>
      <c r="I42" s="299">
        <f>IFERROR(G42/H42,"")</f>
        <v>6.5</v>
      </c>
    </row>
    <row r="43" spans="1:12" x14ac:dyDescent="0.35">
      <c r="A43" s="154">
        <f>A42+1</f>
        <v>2</v>
      </c>
      <c r="B43" s="607" t="s">
        <v>210</v>
      </c>
      <c r="C43" s="608"/>
      <c r="D43" s="609" t="s">
        <v>211</v>
      </c>
      <c r="E43" s="610"/>
      <c r="F43" s="611"/>
      <c r="G43" s="304">
        <v>0.7</v>
      </c>
      <c r="H43" s="148">
        <v>0.1</v>
      </c>
      <c r="I43" s="300">
        <f>IFERROR(G43/H43,"")</f>
        <v>6.9999999999999991</v>
      </c>
    </row>
    <row r="44" spans="1:12" x14ac:dyDescent="0.35">
      <c r="A44" s="154">
        <f t="shared" ref="A44:A51" si="4">A43+1</f>
        <v>3</v>
      </c>
      <c r="B44" s="607" t="s">
        <v>212</v>
      </c>
      <c r="C44" s="608"/>
      <c r="D44" s="609" t="s">
        <v>213</v>
      </c>
      <c r="E44" s="610"/>
      <c r="F44" s="611"/>
      <c r="G44" s="304">
        <v>1.3</v>
      </c>
      <c r="H44" s="148">
        <v>0.33</v>
      </c>
      <c r="I44" s="300">
        <f t="shared" ref="I44:I50" si="5">IFERROR(G44/H44,"")</f>
        <v>3.9393939393939394</v>
      </c>
    </row>
    <row r="45" spans="1:12" x14ac:dyDescent="0.35">
      <c r="A45" s="154">
        <f t="shared" si="4"/>
        <v>4</v>
      </c>
      <c r="B45" s="607" t="s">
        <v>214</v>
      </c>
      <c r="C45" s="608"/>
      <c r="D45" s="609" t="s">
        <v>215</v>
      </c>
      <c r="E45" s="610"/>
      <c r="F45" s="611"/>
      <c r="G45" s="304">
        <v>0.9</v>
      </c>
      <c r="H45" s="148">
        <v>0.1</v>
      </c>
      <c r="I45" s="300">
        <f>IFERROR(G45/H45,"")</f>
        <v>9</v>
      </c>
    </row>
    <row r="46" spans="1:12" x14ac:dyDescent="0.35">
      <c r="A46" s="154">
        <f t="shared" si="4"/>
        <v>5</v>
      </c>
      <c r="B46" s="607"/>
      <c r="C46" s="608"/>
      <c r="D46" s="609"/>
      <c r="E46" s="610"/>
      <c r="F46" s="611"/>
      <c r="G46" s="304"/>
      <c r="H46" s="148"/>
      <c r="I46" s="300" t="str">
        <f t="shared" si="5"/>
        <v/>
      </c>
    </row>
    <row r="47" spans="1:12" x14ac:dyDescent="0.35">
      <c r="A47" s="154">
        <f t="shared" si="4"/>
        <v>6</v>
      </c>
      <c r="B47" s="607"/>
      <c r="C47" s="608"/>
      <c r="D47" s="609"/>
      <c r="E47" s="610"/>
      <c r="F47" s="611"/>
      <c r="G47" s="304"/>
      <c r="H47" s="148"/>
      <c r="I47" s="300" t="str">
        <f t="shared" si="5"/>
        <v/>
      </c>
    </row>
    <row r="48" spans="1:12" x14ac:dyDescent="0.35">
      <c r="A48" s="154">
        <f t="shared" si="4"/>
        <v>7</v>
      </c>
      <c r="B48" s="607"/>
      <c r="C48" s="608"/>
      <c r="D48" s="609"/>
      <c r="E48" s="610"/>
      <c r="F48" s="611"/>
      <c r="G48" s="304"/>
      <c r="H48" s="148"/>
      <c r="I48" s="300" t="str">
        <f t="shared" si="5"/>
        <v/>
      </c>
    </row>
    <row r="49" spans="1:12" x14ac:dyDescent="0.35">
      <c r="A49" s="154">
        <f t="shared" si="4"/>
        <v>8</v>
      </c>
      <c r="B49" s="607"/>
      <c r="C49" s="608"/>
      <c r="D49" s="609"/>
      <c r="E49" s="610"/>
      <c r="F49" s="611"/>
      <c r="G49" s="304"/>
      <c r="H49" s="148"/>
      <c r="I49" s="300" t="str">
        <f t="shared" si="5"/>
        <v/>
      </c>
    </row>
    <row r="50" spans="1:12" x14ac:dyDescent="0.35">
      <c r="A50" s="154">
        <f t="shared" si="4"/>
        <v>9</v>
      </c>
      <c r="B50" s="607"/>
      <c r="C50" s="608"/>
      <c r="D50" s="609"/>
      <c r="E50" s="610"/>
      <c r="F50" s="611"/>
      <c r="G50" s="304"/>
      <c r="H50" s="148"/>
      <c r="I50" s="300" t="str">
        <f t="shared" si="5"/>
        <v/>
      </c>
    </row>
    <row r="51" spans="1:12" ht="15.5" thickBot="1" x14ac:dyDescent="0.4">
      <c r="A51" s="255">
        <f t="shared" si="4"/>
        <v>10</v>
      </c>
      <c r="B51" s="612"/>
      <c r="C51" s="613"/>
      <c r="D51" s="614"/>
      <c r="E51" s="615"/>
      <c r="F51" s="616"/>
      <c r="G51" s="304"/>
      <c r="H51" s="149"/>
      <c r="I51" s="300" t="str">
        <f>IFERROR(G51/H51,"")</f>
        <v/>
      </c>
    </row>
    <row r="52" spans="1:12" ht="16" thickTop="1" thickBot="1" x14ac:dyDescent="0.4">
      <c r="A52" s="256" t="s">
        <v>201</v>
      </c>
      <c r="B52" s="257"/>
      <c r="C52" s="257"/>
      <c r="D52" s="257"/>
      <c r="E52" s="257"/>
      <c r="F52" s="258"/>
      <c r="G52" s="305">
        <f>SUM(G42:G51)</f>
        <v>4.2</v>
      </c>
      <c r="H52" s="223">
        <f>SUM(H42:H51)</f>
        <v>0.73000000000000009</v>
      </c>
      <c r="I52" s="259">
        <f>IFERROR(G52/H52,"")</f>
        <v>5.7534246575342465</v>
      </c>
    </row>
    <row r="53" spans="1:12" x14ac:dyDescent="0.35">
      <c r="A53" s="46"/>
      <c r="I53" s="47"/>
    </row>
    <row r="54" spans="1:12" x14ac:dyDescent="0.35">
      <c r="A54" s="46"/>
      <c r="B54" s="580" t="s">
        <v>202</v>
      </c>
      <c r="C54" s="597"/>
      <c r="D54" s="597"/>
      <c r="E54" s="597"/>
      <c r="F54" s="597"/>
      <c r="G54" s="597"/>
      <c r="H54" s="597"/>
      <c r="I54" s="598"/>
    </row>
    <row r="55" spans="1:12" x14ac:dyDescent="0.35">
      <c r="A55" s="46"/>
      <c r="B55" s="580" t="s">
        <v>203</v>
      </c>
      <c r="C55" s="597"/>
      <c r="D55" s="597"/>
      <c r="E55" s="597"/>
      <c r="F55" s="627" t="s">
        <v>204</v>
      </c>
      <c r="G55" s="597"/>
      <c r="H55" s="597"/>
      <c r="I55" s="598"/>
    </row>
    <row r="56" spans="1:12" ht="93" customHeight="1" x14ac:dyDescent="0.35">
      <c r="A56" s="46"/>
      <c r="B56" s="499"/>
      <c r="C56" s="500"/>
      <c r="D56" s="500"/>
      <c r="E56" s="500"/>
      <c r="F56" s="621"/>
      <c r="G56" s="622"/>
      <c r="H56" s="622"/>
      <c r="I56" s="623"/>
      <c r="J56" s="102"/>
      <c r="K56" s="102"/>
      <c r="L56" s="102"/>
    </row>
    <row r="57" spans="1:12" ht="17.25" customHeight="1" x14ac:dyDescent="0.35">
      <c r="A57" s="46"/>
      <c r="B57" s="103"/>
      <c r="C57" s="103"/>
      <c r="D57" s="103"/>
      <c r="E57" s="103"/>
      <c r="F57" s="104"/>
      <c r="G57" s="104"/>
      <c r="H57" s="104"/>
      <c r="I57" s="105"/>
      <c r="J57" s="102"/>
      <c r="K57" s="102"/>
      <c r="L57" s="102"/>
    </row>
    <row r="58" spans="1:12" s="65" customFormat="1" ht="16.5" thickBot="1" x14ac:dyDescent="0.4">
      <c r="A58" s="66" t="s">
        <v>217</v>
      </c>
      <c r="B58" s="59"/>
      <c r="C58" s="59"/>
      <c r="D58" s="59"/>
      <c r="E58" s="59"/>
      <c r="I58" s="67"/>
    </row>
    <row r="59" spans="1:12" ht="60" x14ac:dyDescent="0.35">
      <c r="A59" s="296"/>
      <c r="B59" s="254"/>
      <c r="C59" s="254"/>
      <c r="D59" s="254"/>
      <c r="E59" s="254"/>
      <c r="F59" s="253"/>
      <c r="G59" s="151" t="s">
        <v>206</v>
      </c>
      <c r="H59" s="151" t="s">
        <v>199</v>
      </c>
      <c r="I59" s="152" t="s">
        <v>207</v>
      </c>
    </row>
    <row r="60" spans="1:12" ht="15.5" thickBot="1" x14ac:dyDescent="0.4">
      <c r="A60" s="291" t="s">
        <v>201</v>
      </c>
      <c r="B60" s="292"/>
      <c r="C60" s="292"/>
      <c r="D60" s="292"/>
      <c r="E60" s="292"/>
      <c r="F60" s="293"/>
      <c r="G60" s="306">
        <f>G34</f>
        <v>4.2</v>
      </c>
      <c r="H60" s="294">
        <f>SUM(H16,H34,H52)</f>
        <v>1.35</v>
      </c>
      <c r="I60" s="295">
        <f>IFERROR(G60/H60,"")</f>
        <v>3.1111111111111112</v>
      </c>
    </row>
  </sheetData>
  <mergeCells count="82">
    <mergeCell ref="B56:E56"/>
    <mergeCell ref="F56:I56"/>
    <mergeCell ref="B50:C50"/>
    <mergeCell ref="D50:F50"/>
    <mergeCell ref="B51:C51"/>
    <mergeCell ref="D51:F51"/>
    <mergeCell ref="B54:I54"/>
    <mergeCell ref="B55:E55"/>
    <mergeCell ref="F55:I55"/>
    <mergeCell ref="B47:C47"/>
    <mergeCell ref="D47:F47"/>
    <mergeCell ref="B48:C48"/>
    <mergeCell ref="D48:F48"/>
    <mergeCell ref="B49:C49"/>
    <mergeCell ref="D49:F49"/>
    <mergeCell ref="B44:C44"/>
    <mergeCell ref="D44:F44"/>
    <mergeCell ref="B45:C45"/>
    <mergeCell ref="D45:F45"/>
    <mergeCell ref="B46:C46"/>
    <mergeCell ref="D46:F46"/>
    <mergeCell ref="B41:C41"/>
    <mergeCell ref="D41:F41"/>
    <mergeCell ref="B42:C42"/>
    <mergeCell ref="D42:F42"/>
    <mergeCell ref="B43:C43"/>
    <mergeCell ref="D43:F43"/>
    <mergeCell ref="B38:E38"/>
    <mergeCell ref="F38:I38"/>
    <mergeCell ref="B30:C30"/>
    <mergeCell ref="D30:F30"/>
    <mergeCell ref="B31:C31"/>
    <mergeCell ref="D31:F31"/>
    <mergeCell ref="B32:C32"/>
    <mergeCell ref="D32:F32"/>
    <mergeCell ref="B33:C33"/>
    <mergeCell ref="D33:F33"/>
    <mergeCell ref="B36:I36"/>
    <mergeCell ref="B37:E37"/>
    <mergeCell ref="F37:I37"/>
    <mergeCell ref="B27:C27"/>
    <mergeCell ref="D27:F27"/>
    <mergeCell ref="B28:C28"/>
    <mergeCell ref="D28:F28"/>
    <mergeCell ref="B29:C29"/>
    <mergeCell ref="D29:F29"/>
    <mergeCell ref="B24:C24"/>
    <mergeCell ref="D24:F24"/>
    <mergeCell ref="B25:C25"/>
    <mergeCell ref="D25:F25"/>
    <mergeCell ref="B26:C26"/>
    <mergeCell ref="D26:F26"/>
    <mergeCell ref="B23:C23"/>
    <mergeCell ref="D23:F23"/>
    <mergeCell ref="B13:C13"/>
    <mergeCell ref="D13:F13"/>
    <mergeCell ref="B14:C14"/>
    <mergeCell ref="D14:F14"/>
    <mergeCell ref="B15:C15"/>
    <mergeCell ref="D15:F15"/>
    <mergeCell ref="B18:I18"/>
    <mergeCell ref="B19:E19"/>
    <mergeCell ref="F19:I19"/>
    <mergeCell ref="B20:E20"/>
    <mergeCell ref="F20:I20"/>
    <mergeCell ref="B10:C10"/>
    <mergeCell ref="D10:F10"/>
    <mergeCell ref="B11:C11"/>
    <mergeCell ref="D11:F11"/>
    <mergeCell ref="B12:C12"/>
    <mergeCell ref="D12:F12"/>
    <mergeCell ref="B7:C7"/>
    <mergeCell ref="D7:F7"/>
    <mergeCell ref="B8:C8"/>
    <mergeCell ref="D8:F8"/>
    <mergeCell ref="B9:C9"/>
    <mergeCell ref="D9:F9"/>
    <mergeCell ref="B5:C5"/>
    <mergeCell ref="D5:F5"/>
    <mergeCell ref="B6:C6"/>
    <mergeCell ref="D6:F6"/>
    <mergeCell ref="A1:I1"/>
  </mergeCells>
  <phoneticPr fontId="4"/>
  <pageMargins left="0.70866141732283472" right="0.70866141732283472" top="0.74803149606299213" bottom="0.74803149606299213" header="0.31496062992125984" footer="0.31496062992125984"/>
  <pageSetup paperSize="9" scale="69" fitToHeight="0" orientation="portrait" r:id="rId1"/>
  <headerFooter>
    <oddHeader>&amp;L&amp;A</oddHeader>
  </headerFooter>
  <rowBreaks count="1" manualBreakCount="1">
    <brk id="39" max="8" man="1"/>
  </rowBreaks>
  <extLst>
    <ext xmlns:x14="http://schemas.microsoft.com/office/spreadsheetml/2009/9/main" uri="{CCE6A557-97BC-4b89-ADB6-D9C93CAAB3DF}">
      <x14:dataValidations xmlns:xm="http://schemas.microsoft.com/office/excel/2006/main" count="2">
        <x14:dataValidation type="list" allowBlank="1" showInputMessage="1" showErrorMessage="1" xr:uid="{38C2BD85-68E8-44D3-B963-AC1DB4747C62}">
          <x14:formula1>
            <xm:f>List!#REF!</xm:f>
          </x14:formula1>
          <xm:sqref>B52:E52</xm:sqref>
        </x14:dataValidation>
        <x14:dataValidation type="list" allowBlank="1" showInputMessage="1" showErrorMessage="1" xr:uid="{C1A23996-8FF1-4FA6-B3F9-4D1FF3CE9B8C}">
          <x14:formula1>
            <xm:f>List!$A$140:$A$145</xm:f>
          </x14:formula1>
          <xm:sqref>B24:C33 B42:C51 B6:C15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15C3E-B797-46FA-89D4-30B8B8A0D776}">
  <sheetPr>
    <pageSetUpPr fitToPage="1"/>
  </sheetPr>
  <dimension ref="A1:AL209"/>
  <sheetViews>
    <sheetView showGridLines="0" view="pageBreakPreview" zoomScale="85" zoomScaleNormal="100" zoomScaleSheetLayoutView="85" zoomScalePageLayoutView="55" workbookViewId="0"/>
  </sheetViews>
  <sheetFormatPr defaultColWidth="9" defaultRowHeight="15" x14ac:dyDescent="0.35"/>
  <cols>
    <col min="1" max="2" width="9" style="44"/>
    <col min="3" max="4" width="9.36328125" style="44" bestFit="1" customWidth="1"/>
    <col min="5" max="5" width="10.08984375" style="44" customWidth="1"/>
    <col min="6" max="7" width="10.36328125" style="44" bestFit="1" customWidth="1"/>
    <col min="8" max="11" width="10.90625" style="44" customWidth="1"/>
    <col min="12" max="12" width="9.453125" style="44" bestFit="1" customWidth="1"/>
    <col min="13" max="13" width="9.08984375" style="44" customWidth="1"/>
    <col min="14" max="17" width="9" style="44"/>
    <col min="18" max="18" width="9.36328125" style="44" bestFit="1" customWidth="1"/>
    <col min="19" max="16384" width="9" style="44"/>
  </cols>
  <sheetData>
    <row r="1" spans="1:23" ht="18.649999999999999" customHeight="1" thickBot="1" x14ac:dyDescent="0.5">
      <c r="A1" s="161"/>
    </row>
    <row r="2" spans="1:23" s="59" customFormat="1" ht="16.5" thickBot="1" x14ac:dyDescent="0.4">
      <c r="A2" s="587" t="s">
        <v>218</v>
      </c>
      <c r="B2" s="588"/>
      <c r="C2" s="588"/>
      <c r="D2" s="588"/>
      <c r="E2" s="588"/>
      <c r="F2" s="588"/>
      <c r="G2" s="588"/>
      <c r="H2" s="588"/>
      <c r="I2" s="588"/>
      <c r="J2" s="588"/>
      <c r="K2" s="588"/>
      <c r="L2" s="589"/>
      <c r="M2" s="316"/>
    </row>
    <row r="3" spans="1:23" s="45" customFormat="1" ht="15.5" thickTop="1" x14ac:dyDescent="0.35">
      <c r="A3" s="46"/>
      <c r="L3" s="57"/>
    </row>
    <row r="4" spans="1:23" x14ac:dyDescent="0.35">
      <c r="A4" s="264" t="s">
        <v>219</v>
      </c>
      <c r="L4" s="47"/>
    </row>
    <row r="5" spans="1:23" x14ac:dyDescent="0.35">
      <c r="A5" s="46" t="s">
        <v>220</v>
      </c>
      <c r="L5" s="47"/>
      <c r="N5" s="44" t="s">
        <v>222</v>
      </c>
    </row>
    <row r="6" spans="1:23" ht="15.5" thickBot="1" x14ac:dyDescent="0.4">
      <c r="A6" s="46"/>
      <c r="H6" s="44" t="s">
        <v>221</v>
      </c>
      <c r="J6" s="71"/>
      <c r="L6" s="47"/>
      <c r="N6" s="286" t="s">
        <v>226</v>
      </c>
      <c r="O6" s="286" t="s">
        <v>227</v>
      </c>
      <c r="P6" s="286" t="s">
        <v>227</v>
      </c>
      <c r="Q6" s="286" t="s">
        <v>226</v>
      </c>
      <c r="R6" s="286" t="s">
        <v>226</v>
      </c>
    </row>
    <row r="7" spans="1:23" ht="34.5" customHeight="1" x14ac:dyDescent="0.35">
      <c r="A7" s="46"/>
      <c r="H7" s="667" t="s">
        <v>223</v>
      </c>
      <c r="I7" s="668"/>
      <c r="J7" s="113" t="s">
        <v>224</v>
      </c>
      <c r="K7" s="114" t="s">
        <v>225</v>
      </c>
      <c r="L7" s="47"/>
      <c r="M7" s="323"/>
      <c r="N7" s="245">
        <f>$J$9</f>
        <v>6.98</v>
      </c>
      <c r="O7" s="245">
        <f>$J$10</f>
        <v>20.82</v>
      </c>
      <c r="P7" s="245">
        <f>$J$10</f>
        <v>20.82</v>
      </c>
      <c r="Q7" s="246">
        <f>$J$9</f>
        <v>6.98</v>
      </c>
      <c r="R7" s="246">
        <f>$J$9</f>
        <v>6.98</v>
      </c>
    </row>
    <row r="8" spans="1:23" ht="34.5" customHeight="1" x14ac:dyDescent="0.35">
      <c r="A8" s="46"/>
      <c r="H8" s="669"/>
      <c r="I8" s="670"/>
      <c r="J8" s="115" t="s">
        <v>228</v>
      </c>
      <c r="K8" s="260" t="s">
        <v>229</v>
      </c>
      <c r="L8" s="47"/>
      <c r="M8" s="323"/>
      <c r="N8" s="245">
        <f>$K$9</f>
        <v>0.05</v>
      </c>
      <c r="O8" s="246">
        <f>$K$9</f>
        <v>0.05</v>
      </c>
      <c r="P8" s="245">
        <f>$K$10</f>
        <v>0.32</v>
      </c>
      <c r="Q8" s="245">
        <f>$K$10</f>
        <v>0.32</v>
      </c>
      <c r="R8" s="246">
        <f>$K$9</f>
        <v>0.05</v>
      </c>
    </row>
    <row r="9" spans="1:23" ht="15.65" customHeight="1" x14ac:dyDescent="0.35">
      <c r="A9" s="46"/>
      <c r="H9" s="671" t="s">
        <v>231</v>
      </c>
      <c r="I9" s="672"/>
      <c r="J9" s="247">
        <v>6.98</v>
      </c>
      <c r="K9" s="248">
        <v>0.05</v>
      </c>
      <c r="L9" s="47"/>
      <c r="N9" s="318" t="s">
        <v>226</v>
      </c>
      <c r="O9" s="318" t="s">
        <v>226</v>
      </c>
      <c r="P9" s="318" t="s">
        <v>227</v>
      </c>
      <c r="Q9" s="318" t="s">
        <v>227</v>
      </c>
      <c r="R9" s="318" t="s">
        <v>226</v>
      </c>
    </row>
    <row r="10" spans="1:23" ht="15.65" customHeight="1" x14ac:dyDescent="0.35">
      <c r="A10" s="46"/>
      <c r="H10" s="673" t="s">
        <v>233</v>
      </c>
      <c r="I10" s="674"/>
      <c r="J10" s="117">
        <v>20.82</v>
      </c>
      <c r="K10" s="118">
        <v>0.32</v>
      </c>
      <c r="L10" s="47"/>
    </row>
    <row r="11" spans="1:23" ht="15.65" customHeight="1" thickBot="1" x14ac:dyDescent="0.4">
      <c r="A11" s="46"/>
      <c r="H11" s="654" t="s">
        <v>234</v>
      </c>
      <c r="I11" s="655"/>
      <c r="J11" s="119">
        <v>12.72</v>
      </c>
      <c r="K11" s="72">
        <v>0.14000000000000001</v>
      </c>
      <c r="L11" s="47"/>
      <c r="N11" s="44" t="s">
        <v>236</v>
      </c>
    </row>
    <row r="12" spans="1:23" x14ac:dyDescent="0.35">
      <c r="A12" s="46"/>
      <c r="H12" s="106" t="s">
        <v>235</v>
      </c>
      <c r="L12" s="47"/>
      <c r="N12" s="319" t="s">
        <v>237</v>
      </c>
      <c r="O12" s="319" t="s">
        <v>238</v>
      </c>
      <c r="P12" s="319" t="s">
        <v>239</v>
      </c>
      <c r="R12" s="320" t="s">
        <v>240</v>
      </c>
      <c r="S12" s="321"/>
      <c r="T12" s="321"/>
      <c r="U12" s="321"/>
      <c r="V12" s="321"/>
      <c r="W12" s="322"/>
    </row>
    <row r="13" spans="1:23" x14ac:dyDescent="0.35">
      <c r="A13" s="46"/>
      <c r="L13" s="47"/>
      <c r="N13" s="319" t="s">
        <v>242</v>
      </c>
      <c r="O13" s="319" t="s">
        <v>243</v>
      </c>
      <c r="P13" s="319" t="s">
        <v>244</v>
      </c>
      <c r="R13" s="320" t="s">
        <v>245</v>
      </c>
      <c r="S13" s="321"/>
      <c r="T13" s="321"/>
      <c r="U13" s="321"/>
      <c r="V13" s="321"/>
      <c r="W13" s="322"/>
    </row>
    <row r="14" spans="1:23" ht="14.5" customHeight="1" thickBot="1" x14ac:dyDescent="0.4">
      <c r="A14" s="46"/>
      <c r="H14" s="44" t="s">
        <v>241</v>
      </c>
      <c r="J14" s="70"/>
      <c r="L14" s="47"/>
      <c r="N14" s="319" t="s">
        <v>246</v>
      </c>
      <c r="O14" s="319" t="s">
        <v>247</v>
      </c>
      <c r="P14" s="319" t="s">
        <v>248</v>
      </c>
      <c r="R14" s="320" t="s">
        <v>249</v>
      </c>
      <c r="S14" s="321"/>
      <c r="T14" s="321"/>
      <c r="U14" s="321"/>
      <c r="V14" s="321"/>
      <c r="W14" s="322"/>
    </row>
    <row r="15" spans="1:23" ht="14.5" customHeight="1" x14ac:dyDescent="0.35">
      <c r="A15" s="46"/>
      <c r="H15" s="656" t="s">
        <v>173</v>
      </c>
      <c r="I15" s="657"/>
      <c r="J15" s="657"/>
      <c r="K15" s="120">
        <f>F30</f>
        <v>4.2</v>
      </c>
      <c r="L15" s="47"/>
      <c r="R15" s="320" t="s">
        <v>251</v>
      </c>
      <c r="S15" s="321"/>
      <c r="T15" s="321"/>
      <c r="U15" s="321"/>
      <c r="V15" s="321"/>
      <c r="W15" s="322"/>
    </row>
    <row r="16" spans="1:23" ht="14.5" customHeight="1" x14ac:dyDescent="0.35">
      <c r="A16" s="46"/>
      <c r="H16" s="658" t="s">
        <v>250</v>
      </c>
      <c r="I16" s="659"/>
      <c r="J16" s="660"/>
      <c r="K16" s="121">
        <f>E30</f>
        <v>45</v>
      </c>
      <c r="L16" s="47"/>
      <c r="R16" s="320" t="s">
        <v>253</v>
      </c>
      <c r="S16" s="321"/>
      <c r="T16" s="321"/>
      <c r="U16" s="321"/>
      <c r="V16" s="321"/>
      <c r="W16" s="322"/>
    </row>
    <row r="17" spans="1:38" ht="14.5" customHeight="1" x14ac:dyDescent="0.35">
      <c r="A17" s="46"/>
      <c r="C17" s="55"/>
      <c r="D17" s="55"/>
      <c r="E17" s="70"/>
      <c r="H17" s="661" t="s">
        <v>252</v>
      </c>
      <c r="I17" s="662"/>
      <c r="J17" s="663"/>
      <c r="K17" s="122">
        <f>H30</f>
        <v>10.714285714285714</v>
      </c>
      <c r="L17" s="47"/>
      <c r="R17" s="320" t="s">
        <v>255</v>
      </c>
      <c r="S17" s="321"/>
      <c r="T17" s="321"/>
      <c r="U17" s="321"/>
      <c r="V17" s="321"/>
      <c r="W17" s="322"/>
    </row>
    <row r="18" spans="1:38" ht="14.5" customHeight="1" x14ac:dyDescent="0.35">
      <c r="A18" s="46"/>
      <c r="C18" s="55"/>
      <c r="D18" s="55"/>
      <c r="E18" s="70"/>
      <c r="H18" s="658" t="s">
        <v>254</v>
      </c>
      <c r="I18" s="659"/>
      <c r="J18" s="660"/>
      <c r="K18" s="121">
        <f>G30</f>
        <v>5</v>
      </c>
      <c r="L18" s="47"/>
      <c r="R18" s="320" t="s">
        <v>257</v>
      </c>
      <c r="S18" s="321"/>
      <c r="T18" s="321"/>
      <c r="U18" s="321"/>
      <c r="V18" s="321"/>
      <c r="W18" s="322"/>
    </row>
    <row r="19" spans="1:38" ht="14.5" customHeight="1" thickBot="1" x14ac:dyDescent="0.4">
      <c r="A19" s="46"/>
      <c r="D19" s="70"/>
      <c r="H19" s="664" t="s">
        <v>256</v>
      </c>
      <c r="I19" s="665"/>
      <c r="J19" s="666"/>
      <c r="K19" s="123">
        <f>J30</f>
        <v>0.1111111111111111</v>
      </c>
      <c r="L19" s="47"/>
      <c r="R19" s="320" t="s">
        <v>258</v>
      </c>
      <c r="S19" s="321"/>
      <c r="T19" s="321"/>
      <c r="U19" s="321"/>
      <c r="V19" s="321"/>
      <c r="W19" s="322"/>
    </row>
    <row r="20" spans="1:38" x14ac:dyDescent="0.35">
      <c r="A20" s="46"/>
      <c r="L20" s="47"/>
      <c r="R20" s="320" t="s">
        <v>259</v>
      </c>
      <c r="S20" s="321"/>
      <c r="T20" s="321"/>
      <c r="U20" s="321"/>
      <c r="V20" s="321"/>
      <c r="W20" s="322"/>
    </row>
    <row r="21" spans="1:38" x14ac:dyDescent="0.35">
      <c r="A21" s="46"/>
      <c r="L21" s="47"/>
      <c r="R21" s="44" t="s">
        <v>261</v>
      </c>
    </row>
    <row r="22" spans="1:38" ht="15.5" thickBot="1" x14ac:dyDescent="0.4">
      <c r="A22" s="46"/>
      <c r="B22" s="44" t="s">
        <v>260</v>
      </c>
      <c r="K22" s="94"/>
      <c r="L22" s="47"/>
    </row>
    <row r="23" spans="1:38" ht="31.5" customHeight="1" x14ac:dyDescent="0.35">
      <c r="A23" s="46"/>
      <c r="B23" s="642" t="s">
        <v>262</v>
      </c>
      <c r="C23" s="643"/>
      <c r="D23" s="644"/>
      <c r="E23" s="125" t="s">
        <v>264</v>
      </c>
      <c r="F23" s="124" t="s">
        <v>263</v>
      </c>
      <c r="G23" s="125" t="s">
        <v>267</v>
      </c>
      <c r="H23" s="113" t="s">
        <v>265</v>
      </c>
      <c r="I23" s="648" t="s">
        <v>266</v>
      </c>
      <c r="J23" s="126" t="s">
        <v>268</v>
      </c>
      <c r="K23" s="650" t="s">
        <v>266</v>
      </c>
      <c r="L23" s="47"/>
    </row>
    <row r="24" spans="1:38" ht="37" customHeight="1" x14ac:dyDescent="0.35">
      <c r="A24" s="46"/>
      <c r="B24" s="645"/>
      <c r="C24" s="646"/>
      <c r="D24" s="647"/>
      <c r="E24" s="128" t="s">
        <v>270</v>
      </c>
      <c r="F24" s="127" t="s">
        <v>269</v>
      </c>
      <c r="G24" s="128" t="s">
        <v>271</v>
      </c>
      <c r="H24" s="128" t="s">
        <v>228</v>
      </c>
      <c r="I24" s="649"/>
      <c r="J24" s="262" t="s">
        <v>229</v>
      </c>
      <c r="K24" s="684"/>
      <c r="L24" s="47"/>
      <c r="N24" s="65" t="s">
        <v>554</v>
      </c>
      <c r="AC24" s="65" t="s">
        <v>230</v>
      </c>
    </row>
    <row r="25" spans="1:38" ht="16" x14ac:dyDescent="0.35">
      <c r="A25" s="46"/>
      <c r="B25" s="652" t="s">
        <v>272</v>
      </c>
      <c r="C25" s="653"/>
      <c r="D25" s="653"/>
      <c r="E25" s="130">
        <v>20</v>
      </c>
      <c r="F25" s="129">
        <v>1.6</v>
      </c>
      <c r="G25" s="135">
        <v>2</v>
      </c>
      <c r="H25" s="138">
        <f t="shared" ref="H25:H30" si="0">IFERROR(E25/F25,0)</f>
        <v>12.5</v>
      </c>
      <c r="I25" s="307" t="str">
        <f>IF(H25=0,"-",IF(H25&lt;$J$9,"▽",IF(H25&gt;$J$10,"△","○")))</f>
        <v>○</v>
      </c>
      <c r="J25" s="138">
        <f t="shared" ref="J25:J30" si="1">IFERROR(G25/E25,0)</f>
        <v>0.1</v>
      </c>
      <c r="K25" s="311" t="str">
        <f>IF(J25=0,"-",IF(J25&lt;$K$9,"▽",IF(J25&gt;$K$10,"△","○")))</f>
        <v>○</v>
      </c>
      <c r="L25" s="47"/>
      <c r="N25" s="317" t="s">
        <v>555</v>
      </c>
      <c r="AB25"/>
      <c r="AC25" s="317" t="s">
        <v>232</v>
      </c>
      <c r="AD25"/>
      <c r="AE25"/>
      <c r="AF25"/>
      <c r="AG25"/>
      <c r="AH25"/>
      <c r="AI25"/>
      <c r="AJ25"/>
      <c r="AK25"/>
      <c r="AL25"/>
    </row>
    <row r="26" spans="1:38" x14ac:dyDescent="0.35">
      <c r="A26" s="46"/>
      <c r="B26" s="636" t="s">
        <v>273</v>
      </c>
      <c r="C26" s="637"/>
      <c r="D26" s="637"/>
      <c r="E26" s="132">
        <v>10</v>
      </c>
      <c r="F26" s="131">
        <v>1.4</v>
      </c>
      <c r="G26" s="136">
        <v>2</v>
      </c>
      <c r="H26" s="139">
        <f t="shared" si="0"/>
        <v>7.1428571428571432</v>
      </c>
      <c r="I26" s="308" t="str">
        <f t="shared" ref="I26:I30" si="2">IF(H26=0,"-",IF(H26&lt;$J$9,"▽",IF(H26&gt;$J$10,"△","○")))</f>
        <v>○</v>
      </c>
      <c r="J26" s="139">
        <f t="shared" si="1"/>
        <v>0.2</v>
      </c>
      <c r="K26" s="312" t="str">
        <f t="shared" ref="K26:K30" si="3">IF(J26=0,"-",IF(J26&lt;$K$9,"▽",IF(J26&gt;$K$10,"△","○")))</f>
        <v>○</v>
      </c>
      <c r="L26" s="47"/>
      <c r="AB26"/>
      <c r="AC26"/>
      <c r="AD26"/>
      <c r="AE26"/>
      <c r="AF26"/>
      <c r="AG26"/>
      <c r="AH26"/>
      <c r="AI26"/>
      <c r="AJ26"/>
      <c r="AK26"/>
      <c r="AL26"/>
    </row>
    <row r="27" spans="1:38" x14ac:dyDescent="0.35">
      <c r="A27" s="46"/>
      <c r="B27" s="636" t="s">
        <v>274</v>
      </c>
      <c r="C27" s="637"/>
      <c r="D27" s="637"/>
      <c r="E27" s="132">
        <v>15</v>
      </c>
      <c r="F27" s="131">
        <v>1.2</v>
      </c>
      <c r="G27" s="136">
        <v>1</v>
      </c>
      <c r="H27" s="139">
        <f t="shared" si="0"/>
        <v>12.5</v>
      </c>
      <c r="I27" s="308" t="str">
        <f t="shared" si="2"/>
        <v>○</v>
      </c>
      <c r="J27" s="139">
        <f t="shared" si="1"/>
        <v>6.6666666666666666E-2</v>
      </c>
      <c r="K27" s="312" t="str">
        <f t="shared" si="3"/>
        <v>○</v>
      </c>
      <c r="L27" s="53"/>
      <c r="M27" s="48"/>
      <c r="AB27"/>
      <c r="AC27"/>
      <c r="AD27"/>
      <c r="AE27"/>
      <c r="AF27"/>
      <c r="AG27"/>
      <c r="AH27"/>
      <c r="AI27"/>
      <c r="AJ27"/>
      <c r="AK27"/>
      <c r="AL27"/>
    </row>
    <row r="28" spans="1:38" x14ac:dyDescent="0.35">
      <c r="A28" s="46"/>
      <c r="B28" s="636"/>
      <c r="C28" s="637"/>
      <c r="D28" s="637"/>
      <c r="E28" s="132"/>
      <c r="F28" s="136"/>
      <c r="G28" s="329"/>
      <c r="H28" s="139">
        <f t="shared" si="0"/>
        <v>0</v>
      </c>
      <c r="I28" s="308" t="str">
        <f t="shared" si="2"/>
        <v>-</v>
      </c>
      <c r="J28" s="139">
        <f t="shared" si="1"/>
        <v>0</v>
      </c>
      <c r="K28" s="312" t="str">
        <f>IF(J28=0,"-",IF(J28&lt;$K$9,"▽",IF(J28&gt;$K$10,"△","○")))</f>
        <v>-</v>
      </c>
      <c r="L28" s="53"/>
      <c r="M28" s="48"/>
      <c r="AB28"/>
      <c r="AC28"/>
      <c r="AD28"/>
      <c r="AE28"/>
      <c r="AF28"/>
      <c r="AG28"/>
      <c r="AH28"/>
      <c r="AI28"/>
      <c r="AJ28"/>
      <c r="AK28"/>
      <c r="AL28"/>
    </row>
    <row r="29" spans="1:38" x14ac:dyDescent="0.35">
      <c r="A29" s="46"/>
      <c r="B29" s="636"/>
      <c r="C29" s="637"/>
      <c r="D29" s="637"/>
      <c r="E29" s="132"/>
      <c r="F29" s="136"/>
      <c r="G29" s="329"/>
      <c r="H29" s="140">
        <f t="shared" si="0"/>
        <v>0</v>
      </c>
      <c r="I29" s="309" t="str">
        <f t="shared" si="2"/>
        <v>-</v>
      </c>
      <c r="J29" s="140">
        <f t="shared" si="1"/>
        <v>0</v>
      </c>
      <c r="K29" s="313" t="str">
        <f t="shared" si="3"/>
        <v>-</v>
      </c>
      <c r="L29" s="53"/>
      <c r="M29" s="48"/>
      <c r="AB29"/>
      <c r="AC29"/>
      <c r="AD29"/>
      <c r="AE29"/>
      <c r="AF29"/>
      <c r="AG29"/>
      <c r="AH29"/>
      <c r="AI29"/>
      <c r="AJ29"/>
      <c r="AK29"/>
      <c r="AL29"/>
    </row>
    <row r="30" spans="1:38" ht="15.5" thickBot="1" x14ac:dyDescent="0.4">
      <c r="A30" s="46"/>
      <c r="B30" s="640" t="s">
        <v>275</v>
      </c>
      <c r="C30" s="641"/>
      <c r="D30" s="641"/>
      <c r="E30" s="143">
        <f>SUM(E25:E29)</f>
        <v>45</v>
      </c>
      <c r="F30" s="144">
        <f>SUM(F25:F29)</f>
        <v>4.2</v>
      </c>
      <c r="G30" s="330">
        <f>SUM(G25:G29)</f>
        <v>5</v>
      </c>
      <c r="H30" s="141">
        <f t="shared" si="0"/>
        <v>10.714285714285714</v>
      </c>
      <c r="I30" s="310" t="str">
        <f t="shared" si="2"/>
        <v>○</v>
      </c>
      <c r="J30" s="141">
        <f t="shared" si="1"/>
        <v>0.1111111111111111</v>
      </c>
      <c r="K30" s="314" t="str">
        <f t="shared" si="3"/>
        <v>○</v>
      </c>
      <c r="L30" s="53"/>
      <c r="M30" s="48"/>
      <c r="AB30"/>
      <c r="AC30"/>
      <c r="AD30"/>
      <c r="AE30"/>
      <c r="AF30"/>
      <c r="AG30"/>
      <c r="AH30"/>
      <c r="AI30"/>
      <c r="AJ30"/>
      <c r="AK30"/>
      <c r="AL30"/>
    </row>
    <row r="31" spans="1:38" x14ac:dyDescent="0.35">
      <c r="A31" s="46"/>
      <c r="B31" s="71"/>
      <c r="C31" s="71"/>
      <c r="D31" s="71"/>
      <c r="E31" s="95"/>
      <c r="F31" s="96"/>
      <c r="G31" s="97"/>
      <c r="H31" s="95"/>
      <c r="I31" s="96"/>
      <c r="J31" s="97"/>
      <c r="K31" s="107" t="s">
        <v>276</v>
      </c>
      <c r="L31" s="53"/>
      <c r="M31" s="48"/>
      <c r="AB31"/>
      <c r="AC31"/>
      <c r="AD31"/>
      <c r="AE31"/>
      <c r="AF31"/>
      <c r="AG31"/>
      <c r="AH31"/>
      <c r="AI31"/>
      <c r="AJ31"/>
      <c r="AK31"/>
      <c r="AL31"/>
    </row>
    <row r="32" spans="1:38" x14ac:dyDescent="0.35">
      <c r="A32" s="46"/>
      <c r="G32" s="45"/>
      <c r="L32" s="47"/>
      <c r="AB32"/>
      <c r="AC32"/>
      <c r="AD32"/>
      <c r="AE32"/>
      <c r="AF32"/>
      <c r="AG32"/>
      <c r="AH32"/>
      <c r="AI32"/>
      <c r="AJ32"/>
      <c r="AK32"/>
      <c r="AL32"/>
    </row>
    <row r="33" spans="1:38" x14ac:dyDescent="0.35">
      <c r="A33" s="596" t="s">
        <v>189</v>
      </c>
      <c r="B33" s="597"/>
      <c r="C33" s="597"/>
      <c r="D33" s="597"/>
      <c r="E33" s="597"/>
      <c r="F33" s="597"/>
      <c r="G33" s="597"/>
      <c r="H33" s="597"/>
      <c r="I33" s="597"/>
      <c r="J33" s="597"/>
      <c r="K33" s="597"/>
      <c r="L33" s="598"/>
      <c r="M33" s="71"/>
      <c r="AB33"/>
      <c r="AC33"/>
      <c r="AD33"/>
      <c r="AE33"/>
      <c r="AF33"/>
      <c r="AG33"/>
      <c r="AH33"/>
      <c r="AI33"/>
      <c r="AJ33"/>
      <c r="AK33"/>
      <c r="AL33"/>
    </row>
    <row r="34" spans="1:38" x14ac:dyDescent="0.35">
      <c r="A34" s="596" t="s">
        <v>203</v>
      </c>
      <c r="B34" s="597"/>
      <c r="C34" s="597"/>
      <c r="D34" s="597"/>
      <c r="E34" s="597"/>
      <c r="F34" s="597"/>
      <c r="G34" s="627" t="s">
        <v>204</v>
      </c>
      <c r="H34" s="597"/>
      <c r="I34" s="597"/>
      <c r="J34" s="597"/>
      <c r="K34" s="597"/>
      <c r="L34" s="598"/>
      <c r="M34" s="71"/>
      <c r="AB34"/>
      <c r="AC34"/>
      <c r="AD34"/>
      <c r="AE34"/>
      <c r="AF34"/>
      <c r="AG34"/>
      <c r="AH34"/>
      <c r="AI34"/>
      <c r="AJ34"/>
      <c r="AK34"/>
      <c r="AL34"/>
    </row>
    <row r="35" spans="1:38" ht="51.75" customHeight="1" x14ac:dyDescent="0.35">
      <c r="A35" s="628" t="s">
        <v>277</v>
      </c>
      <c r="B35" s="500"/>
      <c r="C35" s="500"/>
      <c r="D35" s="500"/>
      <c r="E35" s="500"/>
      <c r="F35" s="629"/>
      <c r="G35" s="630" t="s">
        <v>278</v>
      </c>
      <c r="H35" s="500"/>
      <c r="I35" s="500"/>
      <c r="J35" s="500"/>
      <c r="K35" s="500"/>
      <c r="L35" s="631"/>
      <c r="M35" s="328"/>
      <c r="AB35"/>
      <c r="AC35"/>
      <c r="AD35"/>
      <c r="AE35"/>
      <c r="AF35"/>
      <c r="AG35"/>
      <c r="AH35"/>
      <c r="AI35"/>
      <c r="AJ35"/>
      <c r="AK35"/>
      <c r="AL35"/>
    </row>
    <row r="36" spans="1:38" x14ac:dyDescent="0.35">
      <c r="A36" s="46"/>
      <c r="L36" s="47"/>
      <c r="AB36"/>
      <c r="AC36"/>
      <c r="AD36"/>
      <c r="AE36"/>
      <c r="AF36"/>
      <c r="AG36"/>
      <c r="AH36"/>
      <c r="AI36"/>
      <c r="AJ36"/>
      <c r="AK36"/>
      <c r="AL36"/>
    </row>
    <row r="37" spans="1:38" x14ac:dyDescent="0.35">
      <c r="A37" s="264" t="s">
        <v>279</v>
      </c>
      <c r="L37" s="47"/>
      <c r="AB37"/>
      <c r="AC37"/>
      <c r="AD37"/>
      <c r="AE37"/>
      <c r="AF37"/>
      <c r="AG37"/>
      <c r="AH37"/>
      <c r="AI37"/>
      <c r="AJ37"/>
      <c r="AK37"/>
      <c r="AL37"/>
    </row>
    <row r="38" spans="1:38" x14ac:dyDescent="0.35">
      <c r="A38" s="46" t="s">
        <v>280</v>
      </c>
      <c r="L38" s="47"/>
      <c r="N38" s="44" t="s">
        <v>222</v>
      </c>
      <c r="AB38"/>
      <c r="AC38"/>
      <c r="AD38"/>
      <c r="AE38"/>
      <c r="AF38"/>
      <c r="AG38"/>
      <c r="AH38"/>
      <c r="AI38"/>
      <c r="AJ38"/>
      <c r="AK38"/>
      <c r="AL38"/>
    </row>
    <row r="39" spans="1:38" ht="15.5" thickBot="1" x14ac:dyDescent="0.4">
      <c r="A39" s="46"/>
      <c r="H39" s="44" t="s">
        <v>221</v>
      </c>
      <c r="J39" s="71"/>
      <c r="L39" s="47"/>
      <c r="N39" s="286" t="s">
        <v>226</v>
      </c>
      <c r="O39" s="286" t="s">
        <v>227</v>
      </c>
      <c r="P39" s="286" t="s">
        <v>227</v>
      </c>
      <c r="Q39" s="286" t="s">
        <v>226</v>
      </c>
      <c r="R39" s="286" t="s">
        <v>226</v>
      </c>
      <c r="AB39"/>
      <c r="AC39"/>
      <c r="AD39"/>
      <c r="AE39"/>
      <c r="AF39"/>
      <c r="AG39"/>
      <c r="AH39"/>
      <c r="AI39"/>
      <c r="AJ39"/>
      <c r="AK39"/>
      <c r="AL39"/>
    </row>
    <row r="40" spans="1:38" ht="34.5" customHeight="1" x14ac:dyDescent="0.35">
      <c r="A40" s="46"/>
      <c r="H40" s="667" t="s">
        <v>223</v>
      </c>
      <c r="I40" s="668"/>
      <c r="J40" s="113" t="s">
        <v>281</v>
      </c>
      <c r="K40" s="114" t="s">
        <v>282</v>
      </c>
      <c r="L40" s="47"/>
      <c r="M40" s="323"/>
      <c r="N40" s="245">
        <f>$J$42</f>
        <v>0.76</v>
      </c>
      <c r="O40" s="245">
        <f>$J$43</f>
        <v>3.27</v>
      </c>
      <c r="P40" s="245">
        <f>$J$43</f>
        <v>3.27</v>
      </c>
      <c r="Q40" s="246">
        <f>$J$42</f>
        <v>0.76</v>
      </c>
      <c r="R40" s="246">
        <f>$J$42</f>
        <v>0.76</v>
      </c>
      <c r="AB40"/>
      <c r="AC40"/>
      <c r="AD40"/>
      <c r="AE40"/>
      <c r="AF40"/>
      <c r="AG40"/>
      <c r="AH40"/>
      <c r="AI40"/>
      <c r="AJ40"/>
      <c r="AK40"/>
      <c r="AL40"/>
    </row>
    <row r="41" spans="1:38" ht="34.5" customHeight="1" x14ac:dyDescent="0.35">
      <c r="A41" s="46"/>
      <c r="H41" s="669"/>
      <c r="I41" s="670"/>
      <c r="J41" s="115" t="s">
        <v>283</v>
      </c>
      <c r="K41" s="261" t="s">
        <v>284</v>
      </c>
      <c r="L41" s="47"/>
      <c r="M41" s="323"/>
      <c r="N41" s="245">
        <f>$K$42</f>
        <v>0.52</v>
      </c>
      <c r="O41" s="246">
        <f>$K$42</f>
        <v>0.52</v>
      </c>
      <c r="P41" s="245">
        <f>$K$43</f>
        <v>1.89</v>
      </c>
      <c r="Q41" s="245">
        <f>$K$43</f>
        <v>1.89</v>
      </c>
      <c r="R41" s="246">
        <f>$K$42</f>
        <v>0.52</v>
      </c>
      <c r="AB41"/>
      <c r="AC41"/>
      <c r="AD41"/>
      <c r="AE41"/>
      <c r="AF41"/>
      <c r="AG41"/>
      <c r="AH41"/>
      <c r="AI41"/>
      <c r="AJ41"/>
      <c r="AK41"/>
      <c r="AL41"/>
    </row>
    <row r="42" spans="1:38" ht="15.65" customHeight="1" x14ac:dyDescent="0.35">
      <c r="A42" s="46"/>
      <c r="H42" s="671" t="s">
        <v>231</v>
      </c>
      <c r="I42" s="672"/>
      <c r="J42" s="247">
        <v>0.76</v>
      </c>
      <c r="K42" s="248">
        <v>0.52</v>
      </c>
      <c r="L42" s="47"/>
      <c r="N42" s="318" t="s">
        <v>226</v>
      </c>
      <c r="O42" s="318" t="s">
        <v>226</v>
      </c>
      <c r="P42" s="318" t="s">
        <v>227</v>
      </c>
      <c r="Q42" s="318" t="s">
        <v>227</v>
      </c>
      <c r="R42" s="318" t="s">
        <v>226</v>
      </c>
      <c r="AB42"/>
      <c r="AC42"/>
      <c r="AD42"/>
      <c r="AE42"/>
      <c r="AF42"/>
      <c r="AG42"/>
      <c r="AH42"/>
      <c r="AI42"/>
      <c r="AJ42"/>
      <c r="AK42"/>
      <c r="AL42"/>
    </row>
    <row r="43" spans="1:38" ht="15.65" customHeight="1" x14ac:dyDescent="0.35">
      <c r="A43" s="46"/>
      <c r="H43" s="673" t="s">
        <v>233</v>
      </c>
      <c r="I43" s="674"/>
      <c r="J43" s="117">
        <v>3.27</v>
      </c>
      <c r="K43" s="118">
        <v>1.89</v>
      </c>
      <c r="L43" s="47"/>
      <c r="AB43"/>
      <c r="AC43"/>
      <c r="AD43"/>
      <c r="AE43"/>
      <c r="AF43"/>
      <c r="AG43"/>
      <c r="AH43"/>
      <c r="AI43"/>
      <c r="AJ43"/>
      <c r="AK43"/>
      <c r="AL43"/>
    </row>
    <row r="44" spans="1:38" ht="15.65" customHeight="1" thickBot="1" x14ac:dyDescent="0.4">
      <c r="A44" s="46"/>
      <c r="H44" s="654" t="s">
        <v>234</v>
      </c>
      <c r="I44" s="655"/>
      <c r="J44" s="119">
        <v>1.33</v>
      </c>
      <c r="K44" s="72">
        <v>1.06</v>
      </c>
      <c r="L44" s="47"/>
      <c r="N44" s="44" t="s">
        <v>236</v>
      </c>
    </row>
    <row r="45" spans="1:38" x14ac:dyDescent="0.35">
      <c r="A45" s="46"/>
      <c r="H45" s="106" t="s">
        <v>235</v>
      </c>
      <c r="L45" s="47"/>
      <c r="N45" s="319" t="s">
        <v>237</v>
      </c>
      <c r="O45" s="319" t="s">
        <v>238</v>
      </c>
      <c r="P45" s="319" t="s">
        <v>239</v>
      </c>
      <c r="R45" s="320" t="s">
        <v>240</v>
      </c>
      <c r="S45" s="321"/>
      <c r="T45" s="321"/>
      <c r="U45" s="321"/>
      <c r="V45" s="321"/>
      <c r="W45" s="322"/>
    </row>
    <row r="46" spans="1:38" x14ac:dyDescent="0.35">
      <c r="A46" s="46"/>
      <c r="L46" s="47"/>
      <c r="N46" s="319" t="s">
        <v>242</v>
      </c>
      <c r="O46" s="319" t="s">
        <v>243</v>
      </c>
      <c r="P46" s="319" t="s">
        <v>244</v>
      </c>
      <c r="R46" s="320" t="s">
        <v>245</v>
      </c>
      <c r="S46" s="321"/>
      <c r="T46" s="321"/>
      <c r="U46" s="321"/>
      <c r="V46" s="321"/>
      <c r="W46" s="322"/>
    </row>
    <row r="47" spans="1:38" ht="14.5" customHeight="1" thickBot="1" x14ac:dyDescent="0.4">
      <c r="A47" s="46"/>
      <c r="H47" s="44" t="s">
        <v>241</v>
      </c>
      <c r="J47" s="70"/>
      <c r="L47" s="47"/>
      <c r="N47" s="319" t="s">
        <v>246</v>
      </c>
      <c r="O47" s="319" t="s">
        <v>247</v>
      </c>
      <c r="P47" s="319" t="s">
        <v>248</v>
      </c>
      <c r="R47" s="320" t="s">
        <v>249</v>
      </c>
      <c r="S47" s="321"/>
      <c r="T47" s="321"/>
      <c r="U47" s="321"/>
      <c r="V47" s="321"/>
      <c r="W47" s="322"/>
    </row>
    <row r="48" spans="1:38" ht="14.5" customHeight="1" x14ac:dyDescent="0.35">
      <c r="A48" s="46"/>
      <c r="H48" s="656" t="s">
        <v>285</v>
      </c>
      <c r="I48" s="657"/>
      <c r="J48" s="657"/>
      <c r="K48" s="120">
        <f>F63</f>
        <v>4.2</v>
      </c>
      <c r="L48" s="47"/>
      <c r="R48" s="320" t="s">
        <v>251</v>
      </c>
      <c r="S48" s="321"/>
      <c r="T48" s="321"/>
      <c r="U48" s="321"/>
      <c r="V48" s="321"/>
      <c r="W48" s="322"/>
    </row>
    <row r="49" spans="1:23" ht="14.5" customHeight="1" x14ac:dyDescent="0.35">
      <c r="A49" s="46"/>
      <c r="H49" s="658" t="s">
        <v>286</v>
      </c>
      <c r="I49" s="659"/>
      <c r="J49" s="660"/>
      <c r="K49" s="121">
        <f>E63</f>
        <v>8</v>
      </c>
      <c r="L49" s="47"/>
      <c r="R49" s="320" t="s">
        <v>253</v>
      </c>
      <c r="S49" s="321"/>
      <c r="T49" s="321"/>
      <c r="U49" s="321"/>
      <c r="V49" s="321"/>
      <c r="W49" s="322"/>
    </row>
    <row r="50" spans="1:23" ht="14.5" customHeight="1" x14ac:dyDescent="0.35">
      <c r="A50" s="46"/>
      <c r="C50" s="55"/>
      <c r="D50" s="55"/>
      <c r="E50" s="70"/>
      <c r="H50" s="661" t="s">
        <v>287</v>
      </c>
      <c r="I50" s="662"/>
      <c r="J50" s="663"/>
      <c r="K50" s="122">
        <f>H63</f>
        <v>1.9047619047619047</v>
      </c>
      <c r="L50" s="47"/>
      <c r="R50" s="320" t="s">
        <v>255</v>
      </c>
      <c r="S50" s="321"/>
      <c r="T50" s="321"/>
      <c r="U50" s="321"/>
      <c r="V50" s="321"/>
      <c r="W50" s="322"/>
    </row>
    <row r="51" spans="1:23" ht="14.5" customHeight="1" x14ac:dyDescent="0.35">
      <c r="A51" s="46"/>
      <c r="C51" s="55"/>
      <c r="D51" s="55"/>
      <c r="E51" s="70"/>
      <c r="H51" s="658" t="s">
        <v>288</v>
      </c>
      <c r="I51" s="659"/>
      <c r="J51" s="660"/>
      <c r="K51" s="121">
        <f>G63</f>
        <v>5</v>
      </c>
      <c r="L51" s="47"/>
      <c r="R51" s="320" t="s">
        <v>257</v>
      </c>
      <c r="S51" s="321"/>
      <c r="T51" s="321"/>
      <c r="U51" s="321"/>
      <c r="V51" s="321"/>
      <c r="W51" s="322"/>
    </row>
    <row r="52" spans="1:23" ht="14.5" customHeight="1" thickBot="1" x14ac:dyDescent="0.4">
      <c r="A52" s="46"/>
      <c r="D52" s="70"/>
      <c r="H52" s="664" t="s">
        <v>289</v>
      </c>
      <c r="I52" s="665"/>
      <c r="J52" s="666"/>
      <c r="K52" s="123">
        <f>J63</f>
        <v>1.1904761904761905</v>
      </c>
      <c r="L52" s="47"/>
      <c r="R52" s="320" t="s">
        <v>258</v>
      </c>
      <c r="S52" s="321"/>
      <c r="T52" s="321"/>
      <c r="U52" s="321"/>
      <c r="V52" s="321"/>
      <c r="W52" s="322"/>
    </row>
    <row r="53" spans="1:23" x14ac:dyDescent="0.35">
      <c r="A53" s="46"/>
      <c r="L53" s="47"/>
      <c r="R53" s="320" t="s">
        <v>259</v>
      </c>
      <c r="S53" s="321"/>
      <c r="T53" s="321"/>
      <c r="U53" s="321"/>
      <c r="V53" s="321"/>
      <c r="W53" s="322"/>
    </row>
    <row r="54" spans="1:23" x14ac:dyDescent="0.35">
      <c r="A54" s="46"/>
      <c r="L54" s="47"/>
      <c r="R54" s="44" t="s">
        <v>261</v>
      </c>
    </row>
    <row r="55" spans="1:23" ht="15.5" thickBot="1" x14ac:dyDescent="0.4">
      <c r="A55" s="46"/>
      <c r="B55" s="44" t="s">
        <v>260</v>
      </c>
      <c r="K55" s="94"/>
      <c r="L55" s="47"/>
    </row>
    <row r="56" spans="1:23" ht="31.5" customHeight="1" x14ac:dyDescent="0.35">
      <c r="A56" s="46"/>
      <c r="B56" s="642" t="s">
        <v>262</v>
      </c>
      <c r="C56" s="643"/>
      <c r="D56" s="644"/>
      <c r="E56" s="125" t="s">
        <v>290</v>
      </c>
      <c r="F56" s="124" t="s">
        <v>263</v>
      </c>
      <c r="G56" s="125" t="s">
        <v>267</v>
      </c>
      <c r="H56" s="113" t="s">
        <v>281</v>
      </c>
      <c r="I56" s="648" t="s">
        <v>266</v>
      </c>
      <c r="J56" s="126" t="s">
        <v>282</v>
      </c>
      <c r="K56" s="650" t="s">
        <v>266</v>
      </c>
      <c r="L56" s="47"/>
    </row>
    <row r="57" spans="1:23" ht="37" customHeight="1" x14ac:dyDescent="0.35">
      <c r="A57" s="46"/>
      <c r="B57" s="645"/>
      <c r="C57" s="646"/>
      <c r="D57" s="647"/>
      <c r="E57" s="128" t="s">
        <v>291</v>
      </c>
      <c r="F57" s="127" t="s">
        <v>269</v>
      </c>
      <c r="G57" s="128" t="s">
        <v>271</v>
      </c>
      <c r="H57" s="115" t="s">
        <v>283</v>
      </c>
      <c r="I57" s="649"/>
      <c r="J57" s="263" t="s">
        <v>284</v>
      </c>
      <c r="K57" s="651"/>
      <c r="L57" s="47"/>
      <c r="N57" s="65" t="s">
        <v>556</v>
      </c>
    </row>
    <row r="58" spans="1:23" ht="16" x14ac:dyDescent="0.35">
      <c r="A58" s="46"/>
      <c r="B58" s="652" t="s">
        <v>272</v>
      </c>
      <c r="C58" s="653"/>
      <c r="D58" s="653"/>
      <c r="E58" s="130">
        <v>3</v>
      </c>
      <c r="F58" s="129">
        <v>1.6</v>
      </c>
      <c r="G58" s="135">
        <v>1</v>
      </c>
      <c r="H58" s="138">
        <f t="shared" ref="H58:H63" si="4">IFERROR(E58/F58,0)</f>
        <v>1.875</v>
      </c>
      <c r="I58" s="307" t="str">
        <f>IF(H58=0,"-",IF(H58&lt;$J$42,"▽",IF(H58&gt;$J$43,"△","○")))</f>
        <v>○</v>
      </c>
      <c r="J58" s="138">
        <f t="shared" ref="J58:J63" si="5">IFERROR(G58/F58,0)</f>
        <v>0.625</v>
      </c>
      <c r="K58" s="311" t="str">
        <f>IF(J58=0,"-",IF(J58&lt;$K$42,"▽",IF(J58&gt;$K$43,"△","○")))</f>
        <v>○</v>
      </c>
      <c r="L58" s="47"/>
      <c r="N58" s="317" t="s">
        <v>292</v>
      </c>
    </row>
    <row r="59" spans="1:23" x14ac:dyDescent="0.35">
      <c r="A59" s="46"/>
      <c r="B59" s="636" t="s">
        <v>273</v>
      </c>
      <c r="C59" s="637"/>
      <c r="D59" s="637"/>
      <c r="E59" s="132">
        <v>3</v>
      </c>
      <c r="F59" s="131">
        <v>1.4</v>
      </c>
      <c r="G59" s="136">
        <v>2</v>
      </c>
      <c r="H59" s="139">
        <f t="shared" si="4"/>
        <v>2.1428571428571428</v>
      </c>
      <c r="I59" s="308" t="str">
        <f t="shared" ref="I59:I63" si="6">IF(H59=0,"-",IF(H59&lt;$J$42,"▽",IF(H59&gt;$J$43,"△","○")))</f>
        <v>○</v>
      </c>
      <c r="J59" s="139">
        <f t="shared" si="5"/>
        <v>1.4285714285714286</v>
      </c>
      <c r="K59" s="312" t="str">
        <f t="shared" ref="K59:K63" si="7">IF(J59=0,"-",IF(J59&lt;$K$42,"▽",IF(J59&gt;$K$43,"△","○")))</f>
        <v>○</v>
      </c>
      <c r="L59" s="47"/>
    </row>
    <row r="60" spans="1:23" x14ac:dyDescent="0.35">
      <c r="A60" s="46"/>
      <c r="B60" s="636" t="s">
        <v>274</v>
      </c>
      <c r="C60" s="637"/>
      <c r="D60" s="637"/>
      <c r="E60" s="132">
        <v>2</v>
      </c>
      <c r="F60" s="131">
        <v>1.2</v>
      </c>
      <c r="G60" s="136">
        <v>2</v>
      </c>
      <c r="H60" s="139">
        <f t="shared" si="4"/>
        <v>1.6666666666666667</v>
      </c>
      <c r="I60" s="308" t="str">
        <f t="shared" si="6"/>
        <v>○</v>
      </c>
      <c r="J60" s="139">
        <f t="shared" si="5"/>
        <v>1.6666666666666667</v>
      </c>
      <c r="K60" s="312" t="str">
        <f t="shared" si="7"/>
        <v>○</v>
      </c>
      <c r="L60" s="53"/>
      <c r="M60" s="48"/>
    </row>
    <row r="61" spans="1:23" x14ac:dyDescent="0.35">
      <c r="A61" s="46"/>
      <c r="B61" s="678"/>
      <c r="C61" s="679"/>
      <c r="D61" s="680"/>
      <c r="E61" s="132"/>
      <c r="F61" s="131"/>
      <c r="G61" s="136"/>
      <c r="H61" s="139">
        <f t="shared" si="4"/>
        <v>0</v>
      </c>
      <c r="I61" s="308" t="str">
        <f t="shared" si="6"/>
        <v>-</v>
      </c>
      <c r="J61" s="139">
        <f t="shared" si="5"/>
        <v>0</v>
      </c>
      <c r="K61" s="312" t="str">
        <f t="shared" si="7"/>
        <v>-</v>
      </c>
      <c r="L61" s="53"/>
      <c r="M61" s="48"/>
    </row>
    <row r="62" spans="1:23" x14ac:dyDescent="0.35">
      <c r="A62" s="46"/>
      <c r="B62" s="681"/>
      <c r="C62" s="682"/>
      <c r="D62" s="683"/>
      <c r="E62" s="134"/>
      <c r="F62" s="133"/>
      <c r="G62" s="137"/>
      <c r="H62" s="140">
        <f t="shared" si="4"/>
        <v>0</v>
      </c>
      <c r="I62" s="309" t="str">
        <f t="shared" si="6"/>
        <v>-</v>
      </c>
      <c r="J62" s="140">
        <f t="shared" si="5"/>
        <v>0</v>
      </c>
      <c r="K62" s="313" t="str">
        <f t="shared" si="7"/>
        <v>-</v>
      </c>
      <c r="L62" s="53"/>
      <c r="M62" s="48"/>
    </row>
    <row r="63" spans="1:23" ht="15.5" thickBot="1" x14ac:dyDescent="0.4">
      <c r="A63" s="46"/>
      <c r="B63" s="675" t="s">
        <v>275</v>
      </c>
      <c r="C63" s="676"/>
      <c r="D63" s="677"/>
      <c r="E63" s="143">
        <f>SUM(E58:E62)</f>
        <v>8</v>
      </c>
      <c r="F63" s="142">
        <f>SUM(F58:F62)</f>
        <v>4.2</v>
      </c>
      <c r="G63" s="144">
        <f>SUM(G58:G62)</f>
        <v>5</v>
      </c>
      <c r="H63" s="141">
        <f t="shared" si="4"/>
        <v>1.9047619047619047</v>
      </c>
      <c r="I63" s="310" t="str">
        <f t="shared" si="6"/>
        <v>○</v>
      </c>
      <c r="J63" s="141">
        <f t="shared" si="5"/>
        <v>1.1904761904761905</v>
      </c>
      <c r="K63" s="314" t="str">
        <f t="shared" si="7"/>
        <v>○</v>
      </c>
      <c r="L63" s="53"/>
      <c r="M63" s="48"/>
    </row>
    <row r="64" spans="1:23" x14ac:dyDescent="0.35">
      <c r="A64" s="46"/>
      <c r="B64" s="71"/>
      <c r="C64" s="71"/>
      <c r="D64" s="71"/>
      <c r="E64" s="95"/>
      <c r="F64" s="96"/>
      <c r="G64" s="97"/>
      <c r="H64" s="95"/>
      <c r="I64" s="96"/>
      <c r="J64" s="97"/>
      <c r="K64" s="107" t="s">
        <v>276</v>
      </c>
      <c r="L64" s="53"/>
      <c r="M64" s="48"/>
    </row>
    <row r="65" spans="1:24" x14ac:dyDescent="0.35">
      <c r="A65" s="46"/>
      <c r="G65" s="45"/>
      <c r="L65" s="47"/>
    </row>
    <row r="66" spans="1:24" x14ac:dyDescent="0.35">
      <c r="A66" s="596" t="s">
        <v>189</v>
      </c>
      <c r="B66" s="597"/>
      <c r="C66" s="597"/>
      <c r="D66" s="597"/>
      <c r="E66" s="597"/>
      <c r="F66" s="597"/>
      <c r="G66" s="597"/>
      <c r="H66" s="597"/>
      <c r="I66" s="597"/>
      <c r="J66" s="597"/>
      <c r="K66" s="597"/>
      <c r="L66" s="598"/>
      <c r="M66" s="71"/>
    </row>
    <row r="67" spans="1:24" x14ac:dyDescent="0.35">
      <c r="A67" s="596" t="s">
        <v>203</v>
      </c>
      <c r="B67" s="597"/>
      <c r="C67" s="597"/>
      <c r="D67" s="597"/>
      <c r="E67" s="597"/>
      <c r="F67" s="597"/>
      <c r="G67" s="627" t="s">
        <v>204</v>
      </c>
      <c r="H67" s="597"/>
      <c r="I67" s="597"/>
      <c r="J67" s="597"/>
      <c r="K67" s="597"/>
      <c r="L67" s="598"/>
      <c r="M67" s="71"/>
    </row>
    <row r="68" spans="1:24" ht="51.75" customHeight="1" x14ac:dyDescent="0.35">
      <c r="A68" s="628"/>
      <c r="B68" s="500"/>
      <c r="C68" s="500"/>
      <c r="D68" s="500"/>
      <c r="E68" s="500"/>
      <c r="F68" s="629"/>
      <c r="G68" s="630"/>
      <c r="H68" s="500"/>
      <c r="I68" s="500"/>
      <c r="J68" s="500"/>
      <c r="K68" s="500"/>
      <c r="L68" s="631"/>
      <c r="M68" s="328"/>
    </row>
    <row r="69" spans="1:24" x14ac:dyDescent="0.35">
      <c r="A69" s="46"/>
      <c r="L69" s="47"/>
    </row>
    <row r="70" spans="1:24" x14ac:dyDescent="0.35">
      <c r="A70" s="264" t="s">
        <v>293</v>
      </c>
      <c r="L70" s="47"/>
    </row>
    <row r="71" spans="1:24" x14ac:dyDescent="0.35">
      <c r="A71" s="46" t="s">
        <v>294</v>
      </c>
      <c r="L71" s="47"/>
      <c r="N71" s="44" t="s">
        <v>222</v>
      </c>
      <c r="X71"/>
    </row>
    <row r="72" spans="1:24" ht="15.5" thickBot="1" x14ac:dyDescent="0.4">
      <c r="A72" s="46"/>
      <c r="H72" s="44" t="s">
        <v>221</v>
      </c>
      <c r="J72" s="71"/>
      <c r="L72" s="47"/>
      <c r="N72" s="286" t="s">
        <v>226</v>
      </c>
      <c r="O72" s="286" t="s">
        <v>227</v>
      </c>
      <c r="P72" s="286" t="s">
        <v>227</v>
      </c>
      <c r="Q72" s="286" t="s">
        <v>226</v>
      </c>
      <c r="R72" s="286" t="s">
        <v>226</v>
      </c>
      <c r="X72"/>
    </row>
    <row r="73" spans="1:24" ht="34.5" customHeight="1" x14ac:dyDescent="0.35">
      <c r="A73" s="46"/>
      <c r="H73" s="667" t="s">
        <v>223</v>
      </c>
      <c r="I73" s="668"/>
      <c r="J73" s="113" t="s">
        <v>295</v>
      </c>
      <c r="K73" s="265" t="s">
        <v>296</v>
      </c>
      <c r="L73" s="47"/>
      <c r="M73" s="323"/>
      <c r="N73" s="245">
        <f>$J$75</f>
        <v>4.2699999999999996</v>
      </c>
      <c r="O73" s="245">
        <f>$J$76</f>
        <v>6.41</v>
      </c>
      <c r="P73" s="245">
        <f>$J$76</f>
        <v>6.41</v>
      </c>
      <c r="Q73" s="246">
        <f>$J$75</f>
        <v>4.2699999999999996</v>
      </c>
      <c r="R73" s="246">
        <f>$J$75</f>
        <v>4.2699999999999996</v>
      </c>
      <c r="X73"/>
    </row>
    <row r="74" spans="1:24" ht="34.5" customHeight="1" x14ac:dyDescent="0.35">
      <c r="A74" s="46"/>
      <c r="H74" s="669"/>
      <c r="I74" s="670"/>
      <c r="J74" s="128" t="s">
        <v>283</v>
      </c>
      <c r="K74" s="266" t="s">
        <v>297</v>
      </c>
      <c r="L74" s="47"/>
      <c r="M74" s="323"/>
      <c r="N74" s="245">
        <f>$K$75</f>
        <v>2.81</v>
      </c>
      <c r="O74" s="246">
        <f>$K$75</f>
        <v>2.81</v>
      </c>
      <c r="P74" s="245">
        <f>$K$76</f>
        <v>4.21</v>
      </c>
      <c r="Q74" s="245">
        <f>$K$76</f>
        <v>4.21</v>
      </c>
      <c r="R74" s="246">
        <f>$K$75</f>
        <v>2.81</v>
      </c>
      <c r="X74"/>
    </row>
    <row r="75" spans="1:24" ht="15.65" customHeight="1" x14ac:dyDescent="0.35">
      <c r="A75" s="46"/>
      <c r="H75" s="671" t="s">
        <v>231</v>
      </c>
      <c r="I75" s="672"/>
      <c r="J75" s="247">
        <v>4.2699999999999996</v>
      </c>
      <c r="K75" s="248">
        <v>2.81</v>
      </c>
      <c r="L75" s="47"/>
      <c r="N75" s="318" t="s">
        <v>226</v>
      </c>
      <c r="O75" s="318" t="s">
        <v>226</v>
      </c>
      <c r="P75" s="318" t="s">
        <v>227</v>
      </c>
      <c r="Q75" s="318" t="s">
        <v>227</v>
      </c>
      <c r="R75" s="318" t="s">
        <v>226</v>
      </c>
      <c r="X75"/>
    </row>
    <row r="76" spans="1:24" ht="15.65" customHeight="1" x14ac:dyDescent="0.35">
      <c r="A76" s="46"/>
      <c r="H76" s="673" t="s">
        <v>233</v>
      </c>
      <c r="I76" s="674"/>
      <c r="J76" s="117">
        <v>6.41</v>
      </c>
      <c r="K76" s="118">
        <v>4.21</v>
      </c>
      <c r="L76" s="47"/>
      <c r="X76"/>
    </row>
    <row r="77" spans="1:24" ht="15.65" customHeight="1" thickBot="1" x14ac:dyDescent="0.4">
      <c r="A77" s="46"/>
      <c r="H77" s="654" t="s">
        <v>234</v>
      </c>
      <c r="I77" s="655"/>
      <c r="J77" s="119">
        <v>5.34</v>
      </c>
      <c r="K77" s="72">
        <v>3.51</v>
      </c>
      <c r="L77" s="47"/>
      <c r="N77" s="44" t="s">
        <v>236</v>
      </c>
      <c r="X77"/>
    </row>
    <row r="78" spans="1:24" x14ac:dyDescent="0.35">
      <c r="A78" s="46"/>
      <c r="H78" s="106" t="s">
        <v>235</v>
      </c>
      <c r="L78" s="47"/>
      <c r="N78" s="319" t="s">
        <v>237</v>
      </c>
      <c r="O78" s="319" t="s">
        <v>238</v>
      </c>
      <c r="P78" s="319" t="s">
        <v>239</v>
      </c>
      <c r="R78" s="320" t="s">
        <v>240</v>
      </c>
      <c r="S78" s="321"/>
      <c r="T78" s="321"/>
      <c r="U78" s="321"/>
      <c r="V78" s="321"/>
      <c r="W78" s="322"/>
      <c r="X78"/>
    </row>
    <row r="79" spans="1:24" x14ac:dyDescent="0.35">
      <c r="A79" s="46"/>
      <c r="L79" s="47"/>
      <c r="N79" s="319" t="s">
        <v>242</v>
      </c>
      <c r="O79" s="319" t="s">
        <v>243</v>
      </c>
      <c r="P79" s="319" t="s">
        <v>244</v>
      </c>
      <c r="R79" s="320" t="s">
        <v>245</v>
      </c>
      <c r="S79" s="321"/>
      <c r="T79" s="321"/>
      <c r="U79" s="321"/>
      <c r="V79" s="321"/>
      <c r="W79" s="322"/>
      <c r="X79"/>
    </row>
    <row r="80" spans="1:24" ht="14.5" customHeight="1" thickBot="1" x14ac:dyDescent="0.4">
      <c r="A80" s="46"/>
      <c r="H80" s="44" t="s">
        <v>241</v>
      </c>
      <c r="J80" s="70"/>
      <c r="L80" s="47"/>
      <c r="N80" s="319" t="s">
        <v>246</v>
      </c>
      <c r="O80" s="319" t="s">
        <v>247</v>
      </c>
      <c r="P80" s="319" t="s">
        <v>248</v>
      </c>
      <c r="R80" s="320" t="s">
        <v>249</v>
      </c>
      <c r="S80" s="321"/>
      <c r="T80" s="321"/>
      <c r="U80" s="321"/>
      <c r="V80" s="321"/>
      <c r="W80" s="322"/>
      <c r="X80"/>
    </row>
    <row r="81" spans="1:24" ht="14.5" customHeight="1" x14ac:dyDescent="0.35">
      <c r="A81" s="46"/>
      <c r="H81" s="656" t="s">
        <v>173</v>
      </c>
      <c r="I81" s="657"/>
      <c r="J81" s="657"/>
      <c r="K81" s="120">
        <f>F96</f>
        <v>4.2</v>
      </c>
      <c r="L81" s="47"/>
      <c r="R81" s="320" t="s">
        <v>251</v>
      </c>
      <c r="S81" s="321"/>
      <c r="T81" s="321"/>
      <c r="U81" s="321"/>
      <c r="V81" s="321"/>
      <c r="W81" s="322"/>
      <c r="X81"/>
    </row>
    <row r="82" spans="1:24" ht="14.5" customHeight="1" x14ac:dyDescent="0.35">
      <c r="A82" s="46"/>
      <c r="H82" s="658" t="s">
        <v>286</v>
      </c>
      <c r="I82" s="659"/>
      <c r="J82" s="660"/>
      <c r="K82" s="121">
        <f>E96</f>
        <v>18.5</v>
      </c>
      <c r="L82" s="47"/>
      <c r="R82" s="320" t="s">
        <v>253</v>
      </c>
      <c r="S82" s="321"/>
      <c r="T82" s="321"/>
      <c r="U82" s="321"/>
      <c r="V82" s="321"/>
      <c r="W82" s="322"/>
      <c r="X82"/>
    </row>
    <row r="83" spans="1:24" ht="14.5" customHeight="1" x14ac:dyDescent="0.35">
      <c r="A83" s="46"/>
      <c r="C83" s="55"/>
      <c r="D83" s="55"/>
      <c r="E83" s="70"/>
      <c r="H83" s="661" t="s">
        <v>298</v>
      </c>
      <c r="I83" s="662"/>
      <c r="J83" s="663"/>
      <c r="K83" s="122">
        <f>H96</f>
        <v>4.4047619047619042</v>
      </c>
      <c r="L83" s="47"/>
      <c r="R83" s="320" t="s">
        <v>255</v>
      </c>
      <c r="S83" s="321"/>
      <c r="T83" s="321"/>
      <c r="U83" s="321"/>
      <c r="V83" s="321"/>
      <c r="W83" s="322"/>
      <c r="X83"/>
    </row>
    <row r="84" spans="1:24" ht="14.5" customHeight="1" x14ac:dyDescent="0.35">
      <c r="A84" s="46"/>
      <c r="C84" s="55"/>
      <c r="D84" s="55"/>
      <c r="E84" s="70"/>
      <c r="H84" s="658" t="s">
        <v>288</v>
      </c>
      <c r="I84" s="659"/>
      <c r="J84" s="660"/>
      <c r="K84" s="121">
        <f>G96</f>
        <v>15</v>
      </c>
      <c r="L84" s="47"/>
      <c r="R84" s="320" t="s">
        <v>257</v>
      </c>
      <c r="S84" s="321"/>
      <c r="T84" s="321"/>
      <c r="U84" s="321"/>
      <c r="V84" s="321"/>
      <c r="W84" s="322"/>
      <c r="X84"/>
    </row>
    <row r="85" spans="1:24" ht="14.5" customHeight="1" thickBot="1" x14ac:dyDescent="0.4">
      <c r="A85" s="46"/>
      <c r="D85" s="70"/>
      <c r="H85" s="664" t="s">
        <v>289</v>
      </c>
      <c r="I85" s="665"/>
      <c r="J85" s="666"/>
      <c r="K85" s="123">
        <f>J96</f>
        <v>3.5714285714285712</v>
      </c>
      <c r="L85" s="47"/>
      <c r="R85" s="320" t="s">
        <v>258</v>
      </c>
      <c r="S85" s="321"/>
      <c r="T85" s="321"/>
      <c r="U85" s="321"/>
      <c r="V85" s="321"/>
      <c r="W85" s="322"/>
      <c r="X85"/>
    </row>
    <row r="86" spans="1:24" x14ac:dyDescent="0.35">
      <c r="A86" s="46"/>
      <c r="L86" s="47"/>
      <c r="R86" s="320" t="s">
        <v>259</v>
      </c>
      <c r="S86" s="321"/>
      <c r="T86" s="321"/>
      <c r="U86" s="321"/>
      <c r="V86" s="321"/>
      <c r="W86" s="322"/>
      <c r="X86"/>
    </row>
    <row r="87" spans="1:24" x14ac:dyDescent="0.35">
      <c r="A87" s="46"/>
      <c r="L87" s="47"/>
      <c r="R87" s="44" t="s">
        <v>261</v>
      </c>
      <c r="X87"/>
    </row>
    <row r="88" spans="1:24" ht="15.5" thickBot="1" x14ac:dyDescent="0.4">
      <c r="A88" s="46"/>
      <c r="B88" s="44" t="s">
        <v>260</v>
      </c>
      <c r="K88" s="94"/>
      <c r="L88" s="47"/>
      <c r="X88"/>
    </row>
    <row r="89" spans="1:24" ht="31.5" customHeight="1" x14ac:dyDescent="0.35">
      <c r="A89" s="46"/>
      <c r="B89" s="642" t="s">
        <v>262</v>
      </c>
      <c r="C89" s="643"/>
      <c r="D89" s="644"/>
      <c r="E89" s="125" t="s">
        <v>290</v>
      </c>
      <c r="F89" s="124" t="s">
        <v>263</v>
      </c>
      <c r="G89" s="125" t="s">
        <v>267</v>
      </c>
      <c r="H89" s="113" t="s">
        <v>281</v>
      </c>
      <c r="I89" s="648" t="s">
        <v>266</v>
      </c>
      <c r="J89" s="126" t="s">
        <v>282</v>
      </c>
      <c r="K89" s="650" t="s">
        <v>266</v>
      </c>
      <c r="L89" s="47"/>
      <c r="X89"/>
    </row>
    <row r="90" spans="1:24" ht="37" customHeight="1" x14ac:dyDescent="0.35">
      <c r="A90" s="46"/>
      <c r="B90" s="645"/>
      <c r="C90" s="646"/>
      <c r="D90" s="647"/>
      <c r="E90" s="128" t="s">
        <v>291</v>
      </c>
      <c r="F90" s="127" t="s">
        <v>269</v>
      </c>
      <c r="G90" s="128" t="s">
        <v>271</v>
      </c>
      <c r="H90" s="115" t="s">
        <v>283</v>
      </c>
      <c r="I90" s="649"/>
      <c r="J90" s="263" t="s">
        <v>284</v>
      </c>
      <c r="K90" s="651"/>
      <c r="L90" s="47"/>
      <c r="X90"/>
    </row>
    <row r="91" spans="1:24" x14ac:dyDescent="0.35">
      <c r="A91" s="46"/>
      <c r="B91" s="652" t="s">
        <v>299</v>
      </c>
      <c r="C91" s="653"/>
      <c r="D91" s="653"/>
      <c r="E91" s="130">
        <v>7</v>
      </c>
      <c r="F91" s="129">
        <v>1.6</v>
      </c>
      <c r="G91" s="135">
        <v>5</v>
      </c>
      <c r="H91" s="138">
        <f t="shared" ref="H91:H96" si="8">IFERROR(E91/F91,0)</f>
        <v>4.375</v>
      </c>
      <c r="I91" s="307" t="str">
        <f>IF(H91=0,"-",IF(H91&lt;$J$75,"▽",IF(H91&gt;$J$76,"△","○")))</f>
        <v>○</v>
      </c>
      <c r="J91" s="138">
        <f t="shared" ref="J91:J96" si="9">IFERROR(G91/F91,0)</f>
        <v>3.125</v>
      </c>
      <c r="K91" s="311" t="str">
        <f>IF(J91=0,"-",IF(J91&lt;$K$75,"▽",IF(J91&gt;$K$76,"△","○")))</f>
        <v>○</v>
      </c>
      <c r="L91" s="47"/>
    </row>
    <row r="92" spans="1:24" x14ac:dyDescent="0.35">
      <c r="A92" s="46"/>
      <c r="B92" s="636" t="s">
        <v>300</v>
      </c>
      <c r="C92" s="637"/>
      <c r="D92" s="637"/>
      <c r="E92" s="132">
        <v>6</v>
      </c>
      <c r="F92" s="131">
        <v>1.4</v>
      </c>
      <c r="G92" s="136">
        <v>5</v>
      </c>
      <c r="H92" s="139">
        <f t="shared" si="8"/>
        <v>4.2857142857142856</v>
      </c>
      <c r="I92" s="308" t="str">
        <f>IF(H92=0,"-",IF(H92&lt;$J$75,"▽",IF(H92&gt;$J$76,"△","○")))</f>
        <v>○</v>
      </c>
      <c r="J92" s="139">
        <f t="shared" si="9"/>
        <v>3.5714285714285716</v>
      </c>
      <c r="K92" s="312" t="str">
        <f>IF(J92=0,"-",IF(J92&lt;$K$75,"▽",IF(J92&gt;$K$76,"△","○")))</f>
        <v>○</v>
      </c>
      <c r="L92" s="47"/>
    </row>
    <row r="93" spans="1:24" x14ac:dyDescent="0.35">
      <c r="A93" s="46"/>
      <c r="B93" s="636" t="s">
        <v>274</v>
      </c>
      <c r="C93" s="637"/>
      <c r="D93" s="637"/>
      <c r="E93" s="132">
        <v>5.5</v>
      </c>
      <c r="F93" s="131">
        <v>1.2</v>
      </c>
      <c r="G93" s="136">
        <v>5</v>
      </c>
      <c r="H93" s="139">
        <f t="shared" si="8"/>
        <v>4.5833333333333339</v>
      </c>
      <c r="I93" s="308" t="str">
        <f>IF(H93=0,"-",IF(H93&lt;$J$75,"▽",IF(H93&gt;$J$76,"△","○")))</f>
        <v>○</v>
      </c>
      <c r="J93" s="139">
        <f t="shared" si="9"/>
        <v>4.166666666666667</v>
      </c>
      <c r="K93" s="312" t="str">
        <f>IF(J93=0,"-",IF(J93&lt;$K$75,"▽",IF(J93&gt;$K$76,"△","○")))</f>
        <v>○</v>
      </c>
      <c r="L93" s="53"/>
      <c r="M93" s="48"/>
    </row>
    <row r="94" spans="1:24" x14ac:dyDescent="0.35">
      <c r="A94" s="46"/>
      <c r="B94" s="636"/>
      <c r="C94" s="637"/>
      <c r="D94" s="637"/>
      <c r="E94" s="132"/>
      <c r="F94" s="136"/>
      <c r="G94" s="329"/>
      <c r="H94" s="139">
        <f t="shared" si="8"/>
        <v>0</v>
      </c>
      <c r="I94" s="308" t="str">
        <f>IF(H94=0,"-",IF(H94&lt;$J$75,"▽",IF(H94&gt;$J$76,"△","○")))</f>
        <v>-</v>
      </c>
      <c r="J94" s="139">
        <f t="shared" si="9"/>
        <v>0</v>
      </c>
      <c r="K94" s="312" t="str">
        <f>IF(J94=0,"-",IF(J94&lt;$K$75,"▽",IF(J94&gt;$K$76,"△","○")))</f>
        <v>-</v>
      </c>
      <c r="L94" s="53"/>
      <c r="M94" s="48"/>
    </row>
    <row r="95" spans="1:24" x14ac:dyDescent="0.35">
      <c r="A95" s="46"/>
      <c r="B95" s="636"/>
      <c r="C95" s="637"/>
      <c r="D95" s="637"/>
      <c r="E95" s="132"/>
      <c r="F95" s="136"/>
      <c r="G95" s="329"/>
      <c r="H95" s="140">
        <f t="shared" si="8"/>
        <v>0</v>
      </c>
      <c r="I95" s="309" t="str">
        <f>IF(H95=0,"-",IF(H95&lt;$J$75,"▽",IF(H95&gt;$J$76,"△","○")))</f>
        <v>-</v>
      </c>
      <c r="J95" s="140">
        <f t="shared" si="9"/>
        <v>0</v>
      </c>
      <c r="K95" s="313" t="str">
        <f>IF(J95=0,"-",IF(J95&lt;$K$75,"▽",IF(J95&gt;$K$76,"△","○")))</f>
        <v>-</v>
      </c>
      <c r="L95" s="53"/>
      <c r="M95" s="48"/>
    </row>
    <row r="96" spans="1:24" ht="15.5" thickBot="1" x14ac:dyDescent="0.4">
      <c r="A96" s="46"/>
      <c r="B96" s="675" t="s">
        <v>275</v>
      </c>
      <c r="C96" s="676"/>
      <c r="D96" s="677"/>
      <c r="E96" s="143">
        <f>SUM(E91:E95)</f>
        <v>18.5</v>
      </c>
      <c r="F96" s="142">
        <f>SUM(F91:F95)</f>
        <v>4.2</v>
      </c>
      <c r="G96" s="144">
        <f>SUM(G91:G95)</f>
        <v>15</v>
      </c>
      <c r="H96" s="141">
        <f t="shared" si="8"/>
        <v>4.4047619047619042</v>
      </c>
      <c r="I96" s="310" t="str">
        <f t="shared" ref="I96" si="10">IF(H96=0,"-",IF(H96&lt;$J$42,"▽",IF(H96&gt;$J$43,"△","○")))</f>
        <v>△</v>
      </c>
      <c r="J96" s="141">
        <f t="shared" si="9"/>
        <v>3.5714285714285712</v>
      </c>
      <c r="K96" s="314" t="str">
        <f t="shared" ref="K96" si="11">IF(J96=0,"-",IF(J96&lt;$K$42,"▽",IF(J96&gt;$K$43,"△","○")))</f>
        <v>△</v>
      </c>
      <c r="L96" s="53"/>
      <c r="M96" s="48"/>
    </row>
    <row r="97" spans="1:24" x14ac:dyDescent="0.35">
      <c r="A97" s="46"/>
      <c r="B97" s="71"/>
      <c r="C97" s="71"/>
      <c r="D97" s="71"/>
      <c r="E97" s="95"/>
      <c r="F97" s="96"/>
      <c r="G97" s="97"/>
      <c r="H97" s="95"/>
      <c r="I97" s="96"/>
      <c r="J97" s="97"/>
      <c r="K97" s="107" t="s">
        <v>276</v>
      </c>
      <c r="L97" s="53"/>
      <c r="M97" s="48"/>
    </row>
    <row r="98" spans="1:24" x14ac:dyDescent="0.35">
      <c r="A98" s="46"/>
      <c r="G98" s="45"/>
      <c r="L98" s="47"/>
    </row>
    <row r="99" spans="1:24" x14ac:dyDescent="0.35">
      <c r="A99" s="596" t="s">
        <v>189</v>
      </c>
      <c r="B99" s="597"/>
      <c r="C99" s="597"/>
      <c r="D99" s="597"/>
      <c r="E99" s="597"/>
      <c r="F99" s="597"/>
      <c r="G99" s="597"/>
      <c r="H99" s="597"/>
      <c r="I99" s="597"/>
      <c r="J99" s="597"/>
      <c r="K99" s="597"/>
      <c r="L99" s="598"/>
      <c r="M99" s="71"/>
    </row>
    <row r="100" spans="1:24" x14ac:dyDescent="0.35">
      <c r="A100" s="596" t="s">
        <v>203</v>
      </c>
      <c r="B100" s="597"/>
      <c r="C100" s="597"/>
      <c r="D100" s="597"/>
      <c r="E100" s="597"/>
      <c r="F100" s="597"/>
      <c r="G100" s="627" t="s">
        <v>204</v>
      </c>
      <c r="H100" s="597"/>
      <c r="I100" s="597"/>
      <c r="J100" s="597"/>
      <c r="K100" s="597"/>
      <c r="L100" s="598"/>
      <c r="M100" s="71"/>
    </row>
    <row r="101" spans="1:24" ht="51.75" customHeight="1" x14ac:dyDescent="0.35">
      <c r="A101" s="628"/>
      <c r="B101" s="500"/>
      <c r="C101" s="500"/>
      <c r="D101" s="500"/>
      <c r="E101" s="500"/>
      <c r="F101" s="629"/>
      <c r="G101" s="630"/>
      <c r="H101" s="500"/>
      <c r="I101" s="500"/>
      <c r="J101" s="500"/>
      <c r="K101" s="500"/>
      <c r="L101" s="631"/>
      <c r="M101" s="328"/>
    </row>
    <row r="102" spans="1:24" x14ac:dyDescent="0.35">
      <c r="A102" s="46"/>
      <c r="L102" s="47"/>
    </row>
    <row r="103" spans="1:24" x14ac:dyDescent="0.35">
      <c r="A103" s="264" t="s">
        <v>301</v>
      </c>
      <c r="L103" s="47"/>
    </row>
    <row r="104" spans="1:24" x14ac:dyDescent="0.35">
      <c r="A104" s="46" t="s">
        <v>302</v>
      </c>
      <c r="L104" s="47"/>
      <c r="N104" s="44" t="s">
        <v>222</v>
      </c>
      <c r="X104"/>
    </row>
    <row r="105" spans="1:24" ht="15.5" thickBot="1" x14ac:dyDescent="0.4">
      <c r="A105" s="46"/>
      <c r="H105" s="44" t="s">
        <v>221</v>
      </c>
      <c r="J105" s="71"/>
      <c r="L105" s="47"/>
      <c r="N105" s="286" t="s">
        <v>226</v>
      </c>
      <c r="O105" s="286" t="s">
        <v>227</v>
      </c>
      <c r="P105" s="286" t="s">
        <v>227</v>
      </c>
      <c r="Q105" s="286" t="s">
        <v>226</v>
      </c>
      <c r="R105" s="286" t="s">
        <v>226</v>
      </c>
      <c r="X105"/>
    </row>
    <row r="106" spans="1:24" ht="34.5" customHeight="1" x14ac:dyDescent="0.35">
      <c r="A106" s="46"/>
      <c r="H106" s="667" t="s">
        <v>223</v>
      </c>
      <c r="I106" s="668"/>
      <c r="J106" s="113" t="s">
        <v>303</v>
      </c>
      <c r="K106" s="114" t="s">
        <v>304</v>
      </c>
      <c r="L106" s="47"/>
      <c r="M106" s="323"/>
      <c r="N106" s="245">
        <f>$J$108</f>
        <v>54.2</v>
      </c>
      <c r="O106" s="245">
        <f>$J$109</f>
        <v>167.5</v>
      </c>
      <c r="P106" s="245">
        <f>$J$109</f>
        <v>167.5</v>
      </c>
      <c r="Q106" s="246">
        <f>$J$108</f>
        <v>54.2</v>
      </c>
      <c r="R106" s="246">
        <f>$J$108</f>
        <v>54.2</v>
      </c>
      <c r="X106"/>
    </row>
    <row r="107" spans="1:24" ht="34.5" customHeight="1" x14ac:dyDescent="0.35">
      <c r="A107" s="46"/>
      <c r="H107" s="669"/>
      <c r="I107" s="670"/>
      <c r="J107" s="115" t="s">
        <v>305</v>
      </c>
      <c r="K107" s="116" t="s">
        <v>306</v>
      </c>
      <c r="L107" s="47"/>
      <c r="M107" s="323"/>
      <c r="N107" s="245">
        <f>$K$108</f>
        <v>1</v>
      </c>
      <c r="O107" s="246">
        <f>$K$108</f>
        <v>1</v>
      </c>
      <c r="P107" s="245">
        <f>$K$109</f>
        <v>0.9</v>
      </c>
      <c r="Q107" s="245">
        <f>$K$109</f>
        <v>0.9</v>
      </c>
      <c r="R107" s="246">
        <f>$K$108</f>
        <v>1</v>
      </c>
      <c r="X107"/>
    </row>
    <row r="108" spans="1:24" ht="15.65" customHeight="1" x14ac:dyDescent="0.35">
      <c r="A108" s="46"/>
      <c r="H108" s="671" t="s">
        <v>231</v>
      </c>
      <c r="I108" s="672"/>
      <c r="J108" s="247">
        <v>54.2</v>
      </c>
      <c r="K108" s="248">
        <v>1</v>
      </c>
      <c r="L108" s="47"/>
      <c r="N108" s="318" t="s">
        <v>226</v>
      </c>
      <c r="O108" s="318" t="s">
        <v>226</v>
      </c>
      <c r="P108" s="318" t="s">
        <v>227</v>
      </c>
      <c r="Q108" s="318" t="s">
        <v>227</v>
      </c>
      <c r="R108" s="318" t="s">
        <v>226</v>
      </c>
      <c r="X108"/>
    </row>
    <row r="109" spans="1:24" ht="15.65" customHeight="1" x14ac:dyDescent="0.35">
      <c r="A109" s="46"/>
      <c r="H109" s="673" t="s">
        <v>233</v>
      </c>
      <c r="I109" s="674"/>
      <c r="J109" s="117">
        <v>167.5</v>
      </c>
      <c r="K109" s="118">
        <v>0.9</v>
      </c>
      <c r="L109" s="47"/>
      <c r="X109"/>
    </row>
    <row r="110" spans="1:24" ht="15.65" customHeight="1" thickBot="1" x14ac:dyDescent="0.4">
      <c r="A110" s="46"/>
      <c r="H110" s="654" t="s">
        <v>234</v>
      </c>
      <c r="I110" s="655"/>
      <c r="J110" s="119">
        <v>96.3</v>
      </c>
      <c r="K110" s="72">
        <v>2</v>
      </c>
      <c r="L110" s="47"/>
      <c r="N110" s="44" t="s">
        <v>236</v>
      </c>
      <c r="X110"/>
    </row>
    <row r="111" spans="1:24" x14ac:dyDescent="0.35">
      <c r="A111" s="46"/>
      <c r="H111" s="106" t="s">
        <v>235</v>
      </c>
      <c r="L111" s="47"/>
      <c r="N111" s="319" t="s">
        <v>237</v>
      </c>
      <c r="O111" s="319" t="s">
        <v>238</v>
      </c>
      <c r="P111" s="319" t="s">
        <v>239</v>
      </c>
      <c r="R111" s="320" t="s">
        <v>240</v>
      </c>
      <c r="S111" s="321"/>
      <c r="T111" s="321"/>
      <c r="U111" s="321"/>
      <c r="V111" s="321"/>
      <c r="W111" s="322"/>
      <c r="X111"/>
    </row>
    <row r="112" spans="1:24" x14ac:dyDescent="0.35">
      <c r="A112" s="46"/>
      <c r="L112" s="47"/>
      <c r="N112" s="319" t="s">
        <v>242</v>
      </c>
      <c r="O112" s="319" t="s">
        <v>243</v>
      </c>
      <c r="P112" s="319" t="s">
        <v>244</v>
      </c>
      <c r="R112" s="320" t="s">
        <v>245</v>
      </c>
      <c r="S112" s="321"/>
      <c r="T112" s="321"/>
      <c r="U112" s="321"/>
      <c r="V112" s="321"/>
      <c r="W112" s="322"/>
      <c r="X112"/>
    </row>
    <row r="113" spans="1:24" ht="14.5" customHeight="1" thickBot="1" x14ac:dyDescent="0.4">
      <c r="A113" s="46"/>
      <c r="H113" s="44" t="s">
        <v>241</v>
      </c>
      <c r="J113" s="70"/>
      <c r="L113" s="47"/>
      <c r="N113" s="319" t="s">
        <v>246</v>
      </c>
      <c r="O113" s="319" t="s">
        <v>247</v>
      </c>
      <c r="P113" s="319" t="s">
        <v>248</v>
      </c>
      <c r="R113" s="320" t="s">
        <v>249</v>
      </c>
      <c r="S113" s="321"/>
      <c r="T113" s="321"/>
      <c r="U113" s="321"/>
      <c r="V113" s="321"/>
      <c r="W113" s="322"/>
      <c r="X113"/>
    </row>
    <row r="114" spans="1:24" ht="14.5" customHeight="1" x14ac:dyDescent="0.35">
      <c r="A114" s="46"/>
      <c r="H114" s="656" t="s">
        <v>173</v>
      </c>
      <c r="I114" s="657"/>
      <c r="J114" s="657"/>
      <c r="K114" s="120">
        <f>F129</f>
        <v>4.2</v>
      </c>
      <c r="L114" s="47"/>
      <c r="R114" s="320" t="s">
        <v>251</v>
      </c>
      <c r="S114" s="321"/>
      <c r="T114" s="321"/>
      <c r="U114" s="321"/>
      <c r="V114" s="321"/>
      <c r="W114" s="322"/>
      <c r="X114"/>
    </row>
    <row r="115" spans="1:24" ht="14.5" customHeight="1" x14ac:dyDescent="0.35">
      <c r="A115" s="46"/>
      <c r="H115" s="658" t="s">
        <v>307</v>
      </c>
      <c r="I115" s="659"/>
      <c r="J115" s="660"/>
      <c r="K115" s="121">
        <f>E129</f>
        <v>278</v>
      </c>
      <c r="L115" s="47"/>
      <c r="R115" s="320" t="s">
        <v>253</v>
      </c>
      <c r="S115" s="321"/>
      <c r="T115" s="321"/>
      <c r="U115" s="321"/>
      <c r="V115" s="321"/>
      <c r="W115" s="322"/>
      <c r="X115"/>
    </row>
    <row r="116" spans="1:24" ht="14.5" customHeight="1" x14ac:dyDescent="0.35">
      <c r="A116" s="46"/>
      <c r="C116" s="55"/>
      <c r="D116" s="55"/>
      <c r="E116" s="70"/>
      <c r="H116" s="661" t="s">
        <v>308</v>
      </c>
      <c r="I116" s="662"/>
      <c r="J116" s="663"/>
      <c r="K116" s="122">
        <f>H129</f>
        <v>66.19047619047619</v>
      </c>
      <c r="L116" s="47"/>
      <c r="R116" s="320" t="s">
        <v>255</v>
      </c>
      <c r="S116" s="321"/>
      <c r="T116" s="321"/>
      <c r="U116" s="321"/>
      <c r="V116" s="321"/>
      <c r="W116" s="322"/>
      <c r="X116"/>
    </row>
    <row r="117" spans="1:24" ht="14.5" customHeight="1" x14ac:dyDescent="0.35">
      <c r="A117" s="46"/>
      <c r="C117" s="55"/>
      <c r="D117" s="55"/>
      <c r="E117" s="70"/>
      <c r="H117" s="658" t="s">
        <v>309</v>
      </c>
      <c r="I117" s="659"/>
      <c r="J117" s="660"/>
      <c r="K117" s="121">
        <f>G129</f>
        <v>5</v>
      </c>
      <c r="L117" s="47"/>
      <c r="R117" s="320" t="s">
        <v>257</v>
      </c>
      <c r="S117" s="321"/>
      <c r="T117" s="321"/>
      <c r="U117" s="321"/>
      <c r="V117" s="321"/>
      <c r="W117" s="322"/>
      <c r="X117"/>
    </row>
    <row r="118" spans="1:24" ht="14.5" customHeight="1" thickBot="1" x14ac:dyDescent="0.4">
      <c r="A118" s="46"/>
      <c r="D118" s="70"/>
      <c r="H118" s="664" t="s">
        <v>310</v>
      </c>
      <c r="I118" s="665"/>
      <c r="J118" s="666"/>
      <c r="K118" s="123">
        <f>J129</f>
        <v>1.1904761904761905</v>
      </c>
      <c r="L118" s="47"/>
      <c r="R118" s="320" t="s">
        <v>258</v>
      </c>
      <c r="S118" s="321"/>
      <c r="T118" s="321"/>
      <c r="U118" s="321"/>
      <c r="V118" s="321"/>
      <c r="W118" s="322"/>
      <c r="X118"/>
    </row>
    <row r="119" spans="1:24" x14ac:dyDescent="0.35">
      <c r="A119" s="46"/>
      <c r="L119" s="47"/>
      <c r="R119" s="320" t="s">
        <v>259</v>
      </c>
      <c r="S119" s="321"/>
      <c r="T119" s="321"/>
      <c r="U119" s="321"/>
      <c r="V119" s="321"/>
      <c r="W119" s="322"/>
      <c r="X119"/>
    </row>
    <row r="120" spans="1:24" x14ac:dyDescent="0.35">
      <c r="A120" s="46"/>
      <c r="L120" s="47"/>
      <c r="R120" s="44" t="s">
        <v>261</v>
      </c>
      <c r="X120"/>
    </row>
    <row r="121" spans="1:24" ht="15.5" thickBot="1" x14ac:dyDescent="0.4">
      <c r="A121" s="46"/>
      <c r="B121" s="44" t="s">
        <v>260</v>
      </c>
      <c r="K121" s="94"/>
      <c r="L121" s="47"/>
      <c r="X121"/>
    </row>
    <row r="122" spans="1:24" ht="31.5" customHeight="1" x14ac:dyDescent="0.35">
      <c r="A122" s="46"/>
      <c r="B122" s="642" t="s">
        <v>262</v>
      </c>
      <c r="C122" s="643"/>
      <c r="D122" s="644"/>
      <c r="E122" s="125" t="s">
        <v>311</v>
      </c>
      <c r="F122" s="124" t="s">
        <v>263</v>
      </c>
      <c r="G122" s="125" t="s">
        <v>313</v>
      </c>
      <c r="H122" s="113" t="s">
        <v>312</v>
      </c>
      <c r="I122" s="648" t="s">
        <v>266</v>
      </c>
      <c r="J122" s="126" t="s">
        <v>314</v>
      </c>
      <c r="K122" s="650" t="s">
        <v>266</v>
      </c>
      <c r="L122" s="47"/>
    </row>
    <row r="123" spans="1:24" ht="37" customHeight="1" x14ac:dyDescent="0.35">
      <c r="A123" s="46"/>
      <c r="B123" s="645"/>
      <c r="C123" s="646"/>
      <c r="D123" s="647"/>
      <c r="E123" s="128" t="s">
        <v>315</v>
      </c>
      <c r="F123" s="127" t="s">
        <v>269</v>
      </c>
      <c r="G123" s="128" t="s">
        <v>317</v>
      </c>
      <c r="H123" s="128" t="s">
        <v>316</v>
      </c>
      <c r="I123" s="649"/>
      <c r="J123" s="128" t="s">
        <v>318</v>
      </c>
      <c r="K123" s="651"/>
      <c r="L123" s="47"/>
      <c r="N123" s="65" t="s">
        <v>319</v>
      </c>
    </row>
    <row r="124" spans="1:24" ht="16" x14ac:dyDescent="0.35">
      <c r="A124" s="46"/>
      <c r="B124" s="652" t="s">
        <v>299</v>
      </c>
      <c r="C124" s="653"/>
      <c r="D124" s="653"/>
      <c r="E124" s="130">
        <v>88</v>
      </c>
      <c r="F124" s="129">
        <v>1.6</v>
      </c>
      <c r="G124" s="135">
        <v>2</v>
      </c>
      <c r="H124" s="138">
        <f t="shared" ref="H124:H129" si="12">IFERROR(E124/F124,0)</f>
        <v>55</v>
      </c>
      <c r="I124" s="307" t="str">
        <f>IF(H124=0,"-",IF(H124&lt;$J$108,"▽",IF(H124&gt;$J$109,"△","○")))</f>
        <v>○</v>
      </c>
      <c r="J124" s="138">
        <f t="shared" ref="J124:J129" si="13">IFERROR(G124/F124,0)</f>
        <v>1.25</v>
      </c>
      <c r="K124" s="311" t="str">
        <f>IF(J124=0,"-",IF(J124&lt;$K$108,"▽",IF(J124&gt;$K$109,"△","○")))</f>
        <v>△</v>
      </c>
      <c r="L124" s="47"/>
      <c r="N124" s="317" t="s">
        <v>320</v>
      </c>
    </row>
    <row r="125" spans="1:24" x14ac:dyDescent="0.35">
      <c r="A125" s="46"/>
      <c r="B125" s="636" t="s">
        <v>300</v>
      </c>
      <c r="C125" s="637"/>
      <c r="D125" s="637"/>
      <c r="E125" s="132">
        <v>80</v>
      </c>
      <c r="F125" s="131">
        <v>1.4</v>
      </c>
      <c r="G125" s="136">
        <v>2</v>
      </c>
      <c r="H125" s="139">
        <f t="shared" si="12"/>
        <v>57.142857142857146</v>
      </c>
      <c r="I125" s="308" t="str">
        <f t="shared" ref="I125:I129" si="14">IF(H125=0,"-",IF(H125&lt;$J$108,"▽",IF(H125&gt;$J$109,"△","○")))</f>
        <v>○</v>
      </c>
      <c r="J125" s="139">
        <f t="shared" si="13"/>
        <v>1.4285714285714286</v>
      </c>
      <c r="K125" s="312" t="str">
        <f t="shared" ref="K125:K129" si="15">IF(J125=0,"-",IF(J125&lt;$K$108,"▽",IF(J125&gt;$K$109,"△","○")))</f>
        <v>△</v>
      </c>
      <c r="L125" s="47"/>
    </row>
    <row r="126" spans="1:24" x14ac:dyDescent="0.35">
      <c r="A126" s="46"/>
      <c r="B126" s="636" t="s">
        <v>274</v>
      </c>
      <c r="C126" s="637"/>
      <c r="D126" s="637"/>
      <c r="E126" s="132">
        <v>110</v>
      </c>
      <c r="F126" s="131">
        <v>1.2</v>
      </c>
      <c r="G126" s="136">
        <v>1</v>
      </c>
      <c r="H126" s="139">
        <f t="shared" si="12"/>
        <v>91.666666666666671</v>
      </c>
      <c r="I126" s="308" t="str">
        <f t="shared" si="14"/>
        <v>○</v>
      </c>
      <c r="J126" s="139">
        <f t="shared" si="13"/>
        <v>0.83333333333333337</v>
      </c>
      <c r="K126" s="312" t="str">
        <f t="shared" si="15"/>
        <v>▽</v>
      </c>
      <c r="L126" s="53"/>
      <c r="M126" s="48"/>
    </row>
    <row r="127" spans="1:24" x14ac:dyDescent="0.35">
      <c r="A127" s="46"/>
      <c r="B127" s="636"/>
      <c r="C127" s="637"/>
      <c r="D127" s="637"/>
      <c r="E127" s="132"/>
      <c r="F127" s="131"/>
      <c r="G127" s="136"/>
      <c r="H127" s="139">
        <f t="shared" si="12"/>
        <v>0</v>
      </c>
      <c r="I127" s="308" t="str">
        <f t="shared" si="14"/>
        <v>-</v>
      </c>
      <c r="J127" s="139">
        <f t="shared" si="13"/>
        <v>0</v>
      </c>
      <c r="K127" s="312" t="str">
        <f t="shared" si="15"/>
        <v>-</v>
      </c>
      <c r="L127" s="53"/>
      <c r="M127" s="48"/>
    </row>
    <row r="128" spans="1:24" x14ac:dyDescent="0.35">
      <c r="A128" s="46"/>
      <c r="B128" s="638"/>
      <c r="C128" s="639"/>
      <c r="D128" s="639"/>
      <c r="E128" s="134"/>
      <c r="F128" s="133"/>
      <c r="G128" s="137"/>
      <c r="H128" s="140">
        <f t="shared" si="12"/>
        <v>0</v>
      </c>
      <c r="I128" s="309" t="str">
        <f t="shared" si="14"/>
        <v>-</v>
      </c>
      <c r="J128" s="140">
        <f t="shared" si="13"/>
        <v>0</v>
      </c>
      <c r="K128" s="313" t="str">
        <f t="shared" si="15"/>
        <v>-</v>
      </c>
      <c r="L128" s="53"/>
      <c r="M128" s="48"/>
    </row>
    <row r="129" spans="1:23" ht="15.5" thickBot="1" x14ac:dyDescent="0.4">
      <c r="A129" s="46"/>
      <c r="B129" s="640" t="s">
        <v>275</v>
      </c>
      <c r="C129" s="641"/>
      <c r="D129" s="641"/>
      <c r="E129" s="143">
        <f>SUM(E124:E128)</f>
        <v>278</v>
      </c>
      <c r="F129" s="142">
        <f>SUM(F124:F128)</f>
        <v>4.2</v>
      </c>
      <c r="G129" s="144">
        <f>SUM(G124:G128)</f>
        <v>5</v>
      </c>
      <c r="H129" s="141">
        <f t="shared" si="12"/>
        <v>66.19047619047619</v>
      </c>
      <c r="I129" s="310" t="str">
        <f t="shared" si="14"/>
        <v>○</v>
      </c>
      <c r="J129" s="141">
        <f t="shared" si="13"/>
        <v>1.1904761904761905</v>
      </c>
      <c r="K129" s="314" t="str">
        <f t="shared" si="15"/>
        <v>△</v>
      </c>
      <c r="L129" s="53"/>
      <c r="M129" s="48"/>
    </row>
    <row r="130" spans="1:23" x14ac:dyDescent="0.35">
      <c r="A130" s="46"/>
      <c r="B130" s="71"/>
      <c r="C130" s="71"/>
      <c r="D130" s="71"/>
      <c r="E130" s="95"/>
      <c r="F130" s="96"/>
      <c r="G130" s="97"/>
      <c r="H130" s="95"/>
      <c r="I130" s="96"/>
      <c r="J130" s="97"/>
      <c r="K130" s="107" t="s">
        <v>276</v>
      </c>
      <c r="L130" s="53"/>
      <c r="M130" s="48"/>
    </row>
    <row r="131" spans="1:23" x14ac:dyDescent="0.35">
      <c r="A131" s="46"/>
      <c r="G131" s="45"/>
      <c r="L131" s="47"/>
    </row>
    <row r="132" spans="1:23" x14ac:dyDescent="0.35">
      <c r="A132" s="596" t="s">
        <v>189</v>
      </c>
      <c r="B132" s="597"/>
      <c r="C132" s="597"/>
      <c r="D132" s="597"/>
      <c r="E132" s="597"/>
      <c r="F132" s="597"/>
      <c r="G132" s="597"/>
      <c r="H132" s="597"/>
      <c r="I132" s="597"/>
      <c r="J132" s="597"/>
      <c r="K132" s="597"/>
      <c r="L132" s="598"/>
      <c r="M132" s="71"/>
    </row>
    <row r="133" spans="1:23" x14ac:dyDescent="0.35">
      <c r="A133" s="596" t="s">
        <v>203</v>
      </c>
      <c r="B133" s="597"/>
      <c r="C133" s="597"/>
      <c r="D133" s="597"/>
      <c r="E133" s="597"/>
      <c r="F133" s="597"/>
      <c r="G133" s="627" t="s">
        <v>204</v>
      </c>
      <c r="H133" s="597"/>
      <c r="I133" s="597"/>
      <c r="J133" s="597"/>
      <c r="K133" s="597"/>
      <c r="L133" s="598"/>
      <c r="M133" s="71"/>
    </row>
    <row r="134" spans="1:23" ht="51.75" customHeight="1" thickBot="1" x14ac:dyDescent="0.4">
      <c r="A134" s="628"/>
      <c r="B134" s="500"/>
      <c r="C134" s="500"/>
      <c r="D134" s="500"/>
      <c r="E134" s="500"/>
      <c r="F134" s="629"/>
      <c r="G134" s="630"/>
      <c r="H134" s="500"/>
      <c r="I134" s="500"/>
      <c r="J134" s="500"/>
      <c r="K134" s="500"/>
      <c r="L134" s="631"/>
      <c r="M134" s="328"/>
    </row>
    <row r="135" spans="1:23" s="59" customFormat="1" ht="16.5" thickBot="1" x14ac:dyDescent="0.4">
      <c r="A135" s="587" t="s">
        <v>321</v>
      </c>
      <c r="B135" s="588"/>
      <c r="C135" s="588"/>
      <c r="D135" s="588"/>
      <c r="E135" s="588"/>
      <c r="F135" s="588"/>
      <c r="G135" s="588"/>
      <c r="H135" s="588"/>
      <c r="I135" s="588"/>
      <c r="J135" s="588"/>
      <c r="K135" s="588"/>
      <c r="L135" s="589"/>
      <c r="M135" s="316"/>
      <c r="P135" s="44"/>
      <c r="T135" s="44"/>
    </row>
    <row r="136" spans="1:23" ht="15.5" thickTop="1" x14ac:dyDescent="0.35">
      <c r="A136" s="46"/>
      <c r="L136" s="47"/>
    </row>
    <row r="137" spans="1:23" x14ac:dyDescent="0.35">
      <c r="A137" s="46" t="s">
        <v>322</v>
      </c>
      <c r="L137" s="47"/>
      <c r="N137" s="44" t="s">
        <v>222</v>
      </c>
    </row>
    <row r="138" spans="1:23" ht="15.5" thickBot="1" x14ac:dyDescent="0.4">
      <c r="A138" s="46"/>
      <c r="H138" s="44" t="s">
        <v>221</v>
      </c>
      <c r="J138" s="71"/>
      <c r="L138" s="47"/>
      <c r="N138" s="286" t="s">
        <v>226</v>
      </c>
      <c r="O138" s="286" t="s">
        <v>227</v>
      </c>
      <c r="P138" s="286" t="s">
        <v>227</v>
      </c>
      <c r="Q138" s="286" t="s">
        <v>226</v>
      </c>
      <c r="R138" s="286" t="s">
        <v>226</v>
      </c>
    </row>
    <row r="139" spans="1:23" ht="34.5" customHeight="1" x14ac:dyDescent="0.35">
      <c r="A139" s="46"/>
      <c r="H139" s="667" t="s">
        <v>223</v>
      </c>
      <c r="I139" s="668"/>
      <c r="J139" s="113" t="s">
        <v>303</v>
      </c>
      <c r="K139" s="114" t="s">
        <v>304</v>
      </c>
      <c r="L139" s="47"/>
      <c r="M139" s="323"/>
      <c r="N139" s="245">
        <f>$J$141</f>
        <v>16.3</v>
      </c>
      <c r="O139" s="245">
        <f>$J$142</f>
        <v>98.2</v>
      </c>
      <c r="P139" s="245">
        <f>$J$142</f>
        <v>98.2</v>
      </c>
      <c r="Q139" s="246">
        <f>$J$141</f>
        <v>16.3</v>
      </c>
      <c r="R139" s="246">
        <f>$J$141</f>
        <v>16.3</v>
      </c>
    </row>
    <row r="140" spans="1:23" ht="34.5" customHeight="1" x14ac:dyDescent="0.35">
      <c r="A140" s="46"/>
      <c r="H140" s="669"/>
      <c r="I140" s="670"/>
      <c r="J140" s="115" t="s">
        <v>305</v>
      </c>
      <c r="K140" s="116" t="s">
        <v>306</v>
      </c>
      <c r="L140" s="47"/>
      <c r="M140" s="323"/>
      <c r="N140" s="245">
        <f>$K$141</f>
        <v>0.4</v>
      </c>
      <c r="O140" s="246">
        <f>$K$141</f>
        <v>0.4</v>
      </c>
      <c r="P140" s="245">
        <f>$K$142</f>
        <v>1.6</v>
      </c>
      <c r="Q140" s="245">
        <f>$K$142</f>
        <v>1.6</v>
      </c>
      <c r="R140" s="246">
        <f>$K$141</f>
        <v>0.4</v>
      </c>
    </row>
    <row r="141" spans="1:23" ht="15.65" customHeight="1" x14ac:dyDescent="0.35">
      <c r="A141" s="46"/>
      <c r="H141" s="671" t="s">
        <v>231</v>
      </c>
      <c r="I141" s="672"/>
      <c r="J141" s="247">
        <v>16.3</v>
      </c>
      <c r="K141" s="248">
        <v>0.4</v>
      </c>
      <c r="L141" s="47"/>
      <c r="N141" s="318" t="s">
        <v>226</v>
      </c>
      <c r="O141" s="318" t="s">
        <v>226</v>
      </c>
      <c r="P141" s="318" t="s">
        <v>227</v>
      </c>
      <c r="Q141" s="318" t="s">
        <v>227</v>
      </c>
      <c r="R141" s="318" t="s">
        <v>226</v>
      </c>
    </row>
    <row r="142" spans="1:23" ht="15.65" customHeight="1" x14ac:dyDescent="0.35">
      <c r="A142" s="46"/>
      <c r="H142" s="673" t="s">
        <v>233</v>
      </c>
      <c r="I142" s="674"/>
      <c r="J142" s="117">
        <v>98.2</v>
      </c>
      <c r="K142" s="118">
        <v>1.6</v>
      </c>
      <c r="L142" s="47"/>
    </row>
    <row r="143" spans="1:23" ht="15.65" customHeight="1" thickBot="1" x14ac:dyDescent="0.4">
      <c r="A143" s="46"/>
      <c r="H143" s="654" t="s">
        <v>234</v>
      </c>
      <c r="I143" s="655"/>
      <c r="J143" s="119">
        <v>39</v>
      </c>
      <c r="K143" s="72">
        <v>0.9</v>
      </c>
      <c r="L143" s="47"/>
      <c r="N143" s="44" t="s">
        <v>236</v>
      </c>
    </row>
    <row r="144" spans="1:23" x14ac:dyDescent="0.35">
      <c r="A144" s="46"/>
      <c r="H144" s="106" t="s">
        <v>235</v>
      </c>
      <c r="L144" s="47"/>
      <c r="N144" s="319" t="s">
        <v>237</v>
      </c>
      <c r="O144" s="319" t="s">
        <v>238</v>
      </c>
      <c r="P144" s="319" t="s">
        <v>239</v>
      </c>
      <c r="R144" s="320" t="s">
        <v>240</v>
      </c>
      <c r="S144" s="321"/>
      <c r="T144" s="321"/>
      <c r="U144" s="321"/>
      <c r="V144" s="321"/>
      <c r="W144" s="322"/>
    </row>
    <row r="145" spans="1:23" x14ac:dyDescent="0.35">
      <c r="A145" s="46"/>
      <c r="L145" s="47"/>
      <c r="N145" s="319" t="s">
        <v>242</v>
      </c>
      <c r="O145" s="319" t="s">
        <v>243</v>
      </c>
      <c r="P145" s="319" t="s">
        <v>244</v>
      </c>
      <c r="R145" s="320" t="s">
        <v>245</v>
      </c>
      <c r="S145" s="321"/>
      <c r="T145" s="321"/>
      <c r="U145" s="321"/>
      <c r="V145" s="321"/>
      <c r="W145" s="322"/>
    </row>
    <row r="146" spans="1:23" ht="14.5" customHeight="1" thickBot="1" x14ac:dyDescent="0.4">
      <c r="A146" s="46"/>
      <c r="H146" s="44" t="s">
        <v>241</v>
      </c>
      <c r="J146" s="70"/>
      <c r="L146" s="47"/>
      <c r="N146" s="319" t="s">
        <v>246</v>
      </c>
      <c r="O146" s="319" t="s">
        <v>247</v>
      </c>
      <c r="P146" s="319" t="s">
        <v>248</v>
      </c>
      <c r="R146" s="320" t="s">
        <v>249</v>
      </c>
      <c r="S146" s="321"/>
      <c r="T146" s="321"/>
      <c r="U146" s="321"/>
      <c r="V146" s="321"/>
      <c r="W146" s="322"/>
    </row>
    <row r="147" spans="1:23" ht="14.5" customHeight="1" x14ac:dyDescent="0.35">
      <c r="A147" s="46"/>
      <c r="H147" s="656" t="s">
        <v>173</v>
      </c>
      <c r="I147" s="657"/>
      <c r="J147" s="657"/>
      <c r="K147" s="120">
        <f>F162</f>
        <v>4.2</v>
      </c>
      <c r="L147" s="47"/>
      <c r="R147" s="320" t="s">
        <v>251</v>
      </c>
      <c r="S147" s="321"/>
      <c r="T147" s="321"/>
      <c r="U147" s="321"/>
      <c r="V147" s="321"/>
      <c r="W147" s="322"/>
    </row>
    <row r="148" spans="1:23" ht="14.5" customHeight="1" x14ac:dyDescent="0.35">
      <c r="A148" s="46"/>
      <c r="H148" s="658" t="s">
        <v>307</v>
      </c>
      <c r="I148" s="659"/>
      <c r="J148" s="660"/>
      <c r="K148" s="121">
        <f>E162</f>
        <v>140</v>
      </c>
      <c r="L148" s="47"/>
      <c r="R148" s="320" t="s">
        <v>253</v>
      </c>
      <c r="S148" s="321"/>
      <c r="T148" s="321"/>
      <c r="U148" s="321"/>
      <c r="V148" s="321"/>
      <c r="W148" s="322"/>
    </row>
    <row r="149" spans="1:23" ht="14.5" customHeight="1" x14ac:dyDescent="0.35">
      <c r="A149" s="46"/>
      <c r="C149" s="55"/>
      <c r="D149" s="55"/>
      <c r="E149" s="70"/>
      <c r="H149" s="661" t="s">
        <v>308</v>
      </c>
      <c r="I149" s="662"/>
      <c r="J149" s="663"/>
      <c r="K149" s="122">
        <f>H162</f>
        <v>33.333333333333329</v>
      </c>
      <c r="L149" s="47"/>
      <c r="R149" s="320" t="s">
        <v>255</v>
      </c>
      <c r="S149" s="321"/>
      <c r="T149" s="321"/>
      <c r="U149" s="321"/>
      <c r="V149" s="321"/>
      <c r="W149" s="322"/>
    </row>
    <row r="150" spans="1:23" ht="14.5" customHeight="1" x14ac:dyDescent="0.35">
      <c r="A150" s="46"/>
      <c r="C150" s="55"/>
      <c r="D150" s="55"/>
      <c r="E150" s="70"/>
      <c r="H150" s="658" t="s">
        <v>309</v>
      </c>
      <c r="I150" s="659"/>
      <c r="J150" s="660"/>
      <c r="K150" s="121">
        <f>G162</f>
        <v>3</v>
      </c>
      <c r="L150" s="47"/>
      <c r="R150" s="320" t="s">
        <v>257</v>
      </c>
      <c r="S150" s="321"/>
      <c r="T150" s="321"/>
      <c r="U150" s="321"/>
      <c r="V150" s="321"/>
      <c r="W150" s="322"/>
    </row>
    <row r="151" spans="1:23" ht="14.5" customHeight="1" thickBot="1" x14ac:dyDescent="0.4">
      <c r="A151" s="46"/>
      <c r="D151" s="70"/>
      <c r="H151" s="664" t="s">
        <v>310</v>
      </c>
      <c r="I151" s="665"/>
      <c r="J151" s="666"/>
      <c r="K151" s="123">
        <f>J162</f>
        <v>0.7142857142857143</v>
      </c>
      <c r="L151" s="47"/>
      <c r="R151" s="320" t="s">
        <v>258</v>
      </c>
      <c r="S151" s="321"/>
      <c r="T151" s="321"/>
      <c r="U151" s="321"/>
      <c r="V151" s="321"/>
      <c r="W151" s="322"/>
    </row>
    <row r="152" spans="1:23" x14ac:dyDescent="0.35">
      <c r="A152" s="46"/>
      <c r="L152" s="47"/>
      <c r="R152" s="320" t="s">
        <v>259</v>
      </c>
      <c r="S152" s="321"/>
      <c r="T152" s="321"/>
      <c r="U152" s="321"/>
      <c r="V152" s="321"/>
      <c r="W152" s="322"/>
    </row>
    <row r="153" spans="1:23" x14ac:dyDescent="0.35">
      <c r="A153" s="46"/>
      <c r="L153" s="47"/>
      <c r="R153" s="44" t="s">
        <v>261</v>
      </c>
    </row>
    <row r="154" spans="1:23" ht="15.5" thickBot="1" x14ac:dyDescent="0.4">
      <c r="A154" s="46"/>
      <c r="B154" s="44" t="s">
        <v>260</v>
      </c>
      <c r="K154" s="94"/>
      <c r="L154" s="47"/>
    </row>
    <row r="155" spans="1:23" ht="31.5" customHeight="1" x14ac:dyDescent="0.35">
      <c r="A155" s="46"/>
      <c r="B155" s="642" t="s">
        <v>262</v>
      </c>
      <c r="C155" s="643"/>
      <c r="D155" s="644"/>
      <c r="E155" s="125" t="s">
        <v>311</v>
      </c>
      <c r="F155" s="124" t="s">
        <v>263</v>
      </c>
      <c r="G155" s="125" t="s">
        <v>313</v>
      </c>
      <c r="H155" s="113" t="s">
        <v>312</v>
      </c>
      <c r="I155" s="648" t="s">
        <v>266</v>
      </c>
      <c r="J155" s="126" t="s">
        <v>314</v>
      </c>
      <c r="K155" s="650" t="s">
        <v>266</v>
      </c>
      <c r="L155" s="47"/>
    </row>
    <row r="156" spans="1:23" ht="37" customHeight="1" x14ac:dyDescent="0.35">
      <c r="A156" s="46"/>
      <c r="B156" s="645"/>
      <c r="C156" s="646"/>
      <c r="D156" s="647"/>
      <c r="E156" s="128" t="s">
        <v>315</v>
      </c>
      <c r="F156" s="127" t="s">
        <v>269</v>
      </c>
      <c r="G156" s="128" t="s">
        <v>317</v>
      </c>
      <c r="H156" s="128" t="s">
        <v>316</v>
      </c>
      <c r="I156" s="649"/>
      <c r="J156" s="128" t="s">
        <v>318</v>
      </c>
      <c r="K156" s="651"/>
      <c r="L156" s="47"/>
    </row>
    <row r="157" spans="1:23" x14ac:dyDescent="0.35">
      <c r="A157" s="46"/>
      <c r="B157" s="652" t="s">
        <v>299</v>
      </c>
      <c r="C157" s="653"/>
      <c r="D157" s="653"/>
      <c r="E157" s="130">
        <v>80</v>
      </c>
      <c r="F157" s="129">
        <v>1.6</v>
      </c>
      <c r="G157" s="135">
        <v>1</v>
      </c>
      <c r="H157" s="138">
        <f t="shared" ref="H157:H162" si="16">IFERROR(E157/F157,0)</f>
        <v>50</v>
      </c>
      <c r="I157" s="307" t="str">
        <f t="shared" ref="I157:I162" si="17">IF(H157=0,"-",IF(H157&lt;$J$141,"▽",IF(H157&gt;$J$142,"△","○")))</f>
        <v>○</v>
      </c>
      <c r="J157" s="138">
        <f t="shared" ref="J157:J162" si="18">IFERROR(G157/F157,0)</f>
        <v>0.625</v>
      </c>
      <c r="K157" s="311" t="str">
        <f t="shared" ref="K157:K162" si="19">IF(J157=0,"-",IF(J157&lt;$K$141,"▽",IF(J157&gt;$K$142,"△","○")))</f>
        <v>○</v>
      </c>
      <c r="L157" s="47"/>
    </row>
    <row r="158" spans="1:23" x14ac:dyDescent="0.35">
      <c r="A158" s="46"/>
      <c r="B158" s="636" t="s">
        <v>300</v>
      </c>
      <c r="C158" s="637"/>
      <c r="D158" s="637"/>
      <c r="E158" s="132">
        <v>40</v>
      </c>
      <c r="F158" s="131">
        <v>1.4</v>
      </c>
      <c r="G158" s="136">
        <v>1</v>
      </c>
      <c r="H158" s="139">
        <f t="shared" si="16"/>
        <v>28.571428571428573</v>
      </c>
      <c r="I158" s="308" t="str">
        <f t="shared" si="17"/>
        <v>○</v>
      </c>
      <c r="J158" s="139">
        <f t="shared" si="18"/>
        <v>0.7142857142857143</v>
      </c>
      <c r="K158" s="312" t="str">
        <f t="shared" si="19"/>
        <v>○</v>
      </c>
      <c r="L158" s="47"/>
    </row>
    <row r="159" spans="1:23" x14ac:dyDescent="0.35">
      <c r="A159" s="46"/>
      <c r="B159" s="636" t="s">
        <v>274</v>
      </c>
      <c r="C159" s="637"/>
      <c r="D159" s="637"/>
      <c r="E159" s="132">
        <v>20</v>
      </c>
      <c r="F159" s="131">
        <v>1.2</v>
      </c>
      <c r="G159" s="136">
        <v>1</v>
      </c>
      <c r="H159" s="139">
        <f t="shared" si="16"/>
        <v>16.666666666666668</v>
      </c>
      <c r="I159" s="308" t="str">
        <f t="shared" si="17"/>
        <v>○</v>
      </c>
      <c r="J159" s="139">
        <f t="shared" si="18"/>
        <v>0.83333333333333337</v>
      </c>
      <c r="K159" s="312" t="str">
        <f t="shared" si="19"/>
        <v>○</v>
      </c>
      <c r="L159" s="53"/>
      <c r="M159" s="48"/>
    </row>
    <row r="160" spans="1:23" x14ac:dyDescent="0.35">
      <c r="A160" s="46"/>
      <c r="B160" s="636"/>
      <c r="C160" s="637"/>
      <c r="D160" s="637"/>
      <c r="E160" s="132"/>
      <c r="F160" s="131"/>
      <c r="G160" s="136"/>
      <c r="H160" s="139">
        <f t="shared" si="16"/>
        <v>0</v>
      </c>
      <c r="I160" s="308" t="str">
        <f t="shared" si="17"/>
        <v>-</v>
      </c>
      <c r="J160" s="139">
        <f t="shared" si="18"/>
        <v>0</v>
      </c>
      <c r="K160" s="312" t="str">
        <f t="shared" si="19"/>
        <v>-</v>
      </c>
      <c r="L160" s="53"/>
      <c r="M160" s="48"/>
    </row>
    <row r="161" spans="1:13" x14ac:dyDescent="0.35">
      <c r="A161" s="46"/>
      <c r="B161" s="638"/>
      <c r="C161" s="639"/>
      <c r="D161" s="639"/>
      <c r="E161" s="134"/>
      <c r="F161" s="133"/>
      <c r="G161" s="137"/>
      <c r="H161" s="140">
        <f t="shared" si="16"/>
        <v>0</v>
      </c>
      <c r="I161" s="309" t="str">
        <f t="shared" si="17"/>
        <v>-</v>
      </c>
      <c r="J161" s="140">
        <f t="shared" si="18"/>
        <v>0</v>
      </c>
      <c r="K161" s="313" t="str">
        <f t="shared" si="19"/>
        <v>-</v>
      </c>
      <c r="L161" s="53"/>
      <c r="M161" s="48"/>
    </row>
    <row r="162" spans="1:13" ht="15.5" thickBot="1" x14ac:dyDescent="0.4">
      <c r="A162" s="46"/>
      <c r="B162" s="640" t="s">
        <v>275</v>
      </c>
      <c r="C162" s="641"/>
      <c r="D162" s="641"/>
      <c r="E162" s="143">
        <f>SUM(E157:E161)</f>
        <v>140</v>
      </c>
      <c r="F162" s="142">
        <f>SUM(F157:F161)</f>
        <v>4.2</v>
      </c>
      <c r="G162" s="144">
        <f>SUM(G157:G161)</f>
        <v>3</v>
      </c>
      <c r="H162" s="141">
        <f t="shared" si="16"/>
        <v>33.333333333333329</v>
      </c>
      <c r="I162" s="310" t="str">
        <f t="shared" si="17"/>
        <v>○</v>
      </c>
      <c r="J162" s="141">
        <f t="shared" si="18"/>
        <v>0.7142857142857143</v>
      </c>
      <c r="K162" s="314" t="str">
        <f t="shared" si="19"/>
        <v>○</v>
      </c>
      <c r="L162" s="53"/>
      <c r="M162" s="48"/>
    </row>
    <row r="163" spans="1:13" x14ac:dyDescent="0.35">
      <c r="A163" s="46"/>
      <c r="B163" s="71"/>
      <c r="C163" s="71"/>
      <c r="D163" s="71"/>
      <c r="E163" s="95"/>
      <c r="F163" s="96"/>
      <c r="G163" s="97"/>
      <c r="H163" s="95"/>
      <c r="I163" s="96"/>
      <c r="J163" s="97"/>
      <c r="K163" s="107" t="s">
        <v>276</v>
      </c>
      <c r="L163" s="53"/>
      <c r="M163" s="48"/>
    </row>
    <row r="164" spans="1:13" x14ac:dyDescent="0.35">
      <c r="A164" s="46"/>
      <c r="G164" s="45"/>
      <c r="L164" s="47"/>
    </row>
    <row r="165" spans="1:13" x14ac:dyDescent="0.35">
      <c r="A165" s="596" t="s">
        <v>189</v>
      </c>
      <c r="B165" s="597"/>
      <c r="C165" s="597"/>
      <c r="D165" s="597"/>
      <c r="E165" s="597"/>
      <c r="F165" s="597"/>
      <c r="G165" s="597"/>
      <c r="H165" s="597"/>
      <c r="I165" s="597"/>
      <c r="J165" s="597"/>
      <c r="K165" s="597"/>
      <c r="L165" s="598"/>
      <c r="M165" s="71"/>
    </row>
    <row r="166" spans="1:13" x14ac:dyDescent="0.35">
      <c r="A166" s="596" t="s">
        <v>203</v>
      </c>
      <c r="B166" s="597"/>
      <c r="C166" s="597"/>
      <c r="D166" s="597"/>
      <c r="E166" s="597"/>
      <c r="F166" s="597"/>
      <c r="G166" s="627" t="s">
        <v>204</v>
      </c>
      <c r="H166" s="597"/>
      <c r="I166" s="597"/>
      <c r="J166" s="597"/>
      <c r="K166" s="597"/>
      <c r="L166" s="598"/>
      <c r="M166" s="71"/>
    </row>
    <row r="167" spans="1:13" ht="51.75" customHeight="1" thickBot="1" x14ac:dyDescent="0.4">
      <c r="A167" s="628"/>
      <c r="B167" s="500"/>
      <c r="C167" s="500"/>
      <c r="D167" s="500"/>
      <c r="E167" s="500"/>
      <c r="F167" s="629"/>
      <c r="G167" s="630"/>
      <c r="H167" s="500"/>
      <c r="I167" s="500"/>
      <c r="J167" s="500"/>
      <c r="K167" s="500"/>
      <c r="L167" s="631"/>
      <c r="M167" s="328"/>
    </row>
    <row r="168" spans="1:13" s="45" customFormat="1" ht="15.5" thickBot="1" x14ac:dyDescent="0.4">
      <c r="A168" s="633" t="s">
        <v>106</v>
      </c>
      <c r="B168" s="634"/>
      <c r="C168" s="634"/>
      <c r="D168" s="634"/>
      <c r="E168" s="634"/>
      <c r="F168" s="634"/>
      <c r="G168" s="634"/>
      <c r="H168" s="634"/>
      <c r="I168" s="634"/>
      <c r="J168" s="634"/>
      <c r="K168" s="634"/>
      <c r="L168" s="635"/>
      <c r="M168" s="324"/>
    </row>
    <row r="169" spans="1:13" ht="15.5" thickTop="1" x14ac:dyDescent="0.35">
      <c r="A169" s="46"/>
      <c r="L169" s="47"/>
    </row>
    <row r="170" spans="1:13" x14ac:dyDescent="0.35">
      <c r="A170" s="46" t="s">
        <v>323</v>
      </c>
      <c r="L170" s="47"/>
    </row>
    <row r="171" spans="1:13" x14ac:dyDescent="0.35">
      <c r="A171" s="46"/>
      <c r="L171" s="47"/>
    </row>
    <row r="172" spans="1:13" x14ac:dyDescent="0.35">
      <c r="A172" s="46" t="s">
        <v>324</v>
      </c>
      <c r="L172" s="47"/>
    </row>
    <row r="173" spans="1:13" x14ac:dyDescent="0.35">
      <c r="A173" s="46"/>
      <c r="L173" s="47"/>
    </row>
    <row r="174" spans="1:13" ht="15.5" thickBot="1" x14ac:dyDescent="0.4">
      <c r="A174" s="46"/>
      <c r="B174" s="44" t="s">
        <v>325</v>
      </c>
      <c r="C174" s="44" t="s">
        <v>326</v>
      </c>
      <c r="G174" s="45" t="s">
        <v>327</v>
      </c>
      <c r="L174" s="47"/>
    </row>
    <row r="175" spans="1:13" x14ac:dyDescent="0.35">
      <c r="A175" s="46"/>
      <c r="B175" s="44">
        <f>G176</f>
        <v>0</v>
      </c>
      <c r="C175" s="48">
        <f>J176</f>
        <v>0</v>
      </c>
      <c r="D175" s="56"/>
      <c r="G175" s="267" t="s">
        <v>328</v>
      </c>
      <c r="H175" s="268"/>
      <c r="I175" s="279"/>
      <c r="J175" s="269" t="s">
        <v>329</v>
      </c>
      <c r="K175" s="71"/>
      <c r="L175" s="76"/>
      <c r="M175" s="71"/>
    </row>
    <row r="176" spans="1:13" x14ac:dyDescent="0.35">
      <c r="A176" s="46"/>
      <c r="B176" s="44">
        <f t="shared" ref="B176:B181" si="20">G177</f>
        <v>1</v>
      </c>
      <c r="C176" s="48">
        <f t="shared" ref="C176:C182" si="21">J177</f>
        <v>0</v>
      </c>
      <c r="D176" s="56"/>
      <c r="G176" s="270">
        <v>0</v>
      </c>
      <c r="H176" s="280" t="s">
        <v>330</v>
      </c>
      <c r="I176" s="284"/>
      <c r="J176" s="60"/>
      <c r="K176" s="73"/>
      <c r="L176" s="77"/>
      <c r="M176" s="73"/>
    </row>
    <row r="177" spans="1:13" x14ac:dyDescent="0.35">
      <c r="A177" s="46"/>
      <c r="B177" s="44">
        <f t="shared" si="20"/>
        <v>2</v>
      </c>
      <c r="C177" s="48">
        <f t="shared" si="21"/>
        <v>0</v>
      </c>
      <c r="G177" s="271">
        <v>1</v>
      </c>
      <c r="H177" s="281" t="s">
        <v>331</v>
      </c>
      <c r="I177" s="272"/>
      <c r="J177" s="51"/>
      <c r="K177" s="48"/>
      <c r="L177" s="53"/>
      <c r="M177" s="48"/>
    </row>
    <row r="178" spans="1:13" x14ac:dyDescent="0.35">
      <c r="A178" s="46"/>
      <c r="B178" s="44">
        <f t="shared" si="20"/>
        <v>3</v>
      </c>
      <c r="C178" s="48">
        <f t="shared" si="21"/>
        <v>0</v>
      </c>
      <c r="G178" s="271">
        <v>2</v>
      </c>
      <c r="H178" s="281" t="s">
        <v>332</v>
      </c>
      <c r="I178" s="272"/>
      <c r="J178" s="51"/>
      <c r="K178" s="56"/>
      <c r="L178" s="54"/>
      <c r="M178" s="56"/>
    </row>
    <row r="179" spans="1:13" x14ac:dyDescent="0.35">
      <c r="A179" s="46"/>
      <c r="B179" s="44">
        <f t="shared" si="20"/>
        <v>4</v>
      </c>
      <c r="C179" s="48">
        <f t="shared" si="21"/>
        <v>0</v>
      </c>
      <c r="G179" s="271">
        <v>3</v>
      </c>
      <c r="H179" s="281" t="s">
        <v>332</v>
      </c>
      <c r="I179" s="272"/>
      <c r="J179" s="51"/>
      <c r="L179" s="47"/>
    </row>
    <row r="180" spans="1:13" x14ac:dyDescent="0.35">
      <c r="A180" s="46"/>
      <c r="B180" s="44">
        <f t="shared" si="20"/>
        <v>5</v>
      </c>
      <c r="C180" s="48">
        <f t="shared" si="21"/>
        <v>0</v>
      </c>
      <c r="G180" s="271">
        <v>4</v>
      </c>
      <c r="H180" s="281" t="s">
        <v>332</v>
      </c>
      <c r="I180" s="272"/>
      <c r="J180" s="51"/>
      <c r="L180" s="47"/>
    </row>
    <row r="181" spans="1:13" x14ac:dyDescent="0.35">
      <c r="A181" s="46"/>
      <c r="B181" s="44">
        <f t="shared" si="20"/>
        <v>6</v>
      </c>
      <c r="C181" s="48">
        <f t="shared" si="21"/>
        <v>0</v>
      </c>
      <c r="G181" s="271">
        <v>5</v>
      </c>
      <c r="H181" s="281" t="s">
        <v>332</v>
      </c>
      <c r="I181" s="272"/>
      <c r="J181" s="51"/>
      <c r="L181" s="47"/>
    </row>
    <row r="182" spans="1:13" x14ac:dyDescent="0.35">
      <c r="A182" s="46"/>
      <c r="B182" s="44" t="str">
        <f>G183&amp;"以上"</f>
        <v>7以上</v>
      </c>
      <c r="C182" s="48">
        <f t="shared" si="21"/>
        <v>0</v>
      </c>
      <c r="G182" s="271">
        <v>6</v>
      </c>
      <c r="H182" s="281" t="s">
        <v>332</v>
      </c>
      <c r="I182" s="272"/>
      <c r="J182" s="51"/>
      <c r="K182" s="48"/>
      <c r="L182" s="53"/>
      <c r="M182" s="48"/>
    </row>
    <row r="183" spans="1:13" ht="15.5" thickBot="1" x14ac:dyDescent="0.4">
      <c r="A183" s="46"/>
      <c r="G183" s="273">
        <v>7</v>
      </c>
      <c r="H183" s="282" t="s">
        <v>333</v>
      </c>
      <c r="I183" s="285"/>
      <c r="J183" s="276"/>
      <c r="K183" s="48"/>
      <c r="L183" s="53"/>
      <c r="M183" s="48"/>
    </row>
    <row r="184" spans="1:13" ht="16" thickTop="1" thickBot="1" x14ac:dyDescent="0.4">
      <c r="A184" s="46"/>
      <c r="G184" s="256" t="s">
        <v>334</v>
      </c>
      <c r="H184" s="258"/>
      <c r="I184" s="257"/>
      <c r="J184" s="277">
        <f>SUM(J176:J183)</f>
        <v>0</v>
      </c>
      <c r="K184" s="56"/>
      <c r="L184" s="54"/>
      <c r="M184" s="56"/>
    </row>
    <row r="185" spans="1:13" ht="15.5" thickBot="1" x14ac:dyDescent="0.4">
      <c r="A185" s="46"/>
      <c r="G185" s="274" t="s">
        <v>335</v>
      </c>
      <c r="H185" s="275"/>
      <c r="I185" s="283"/>
      <c r="J185" s="278">
        <f>IFERROR((G176*J176+G177*J177+G178*J178+G179*J179+G180*J180+G181*J181+G182*J182+G183*J183)/J184,0)</f>
        <v>0</v>
      </c>
      <c r="L185" s="47"/>
    </row>
    <row r="186" spans="1:13" x14ac:dyDescent="0.35">
      <c r="A186" s="46"/>
      <c r="L186" s="47"/>
    </row>
    <row r="187" spans="1:13" x14ac:dyDescent="0.35">
      <c r="A187" s="596" t="s">
        <v>189</v>
      </c>
      <c r="B187" s="597"/>
      <c r="C187" s="597"/>
      <c r="D187" s="597"/>
      <c r="E187" s="597"/>
      <c r="F187" s="597"/>
      <c r="G187" s="597"/>
      <c r="H187" s="597"/>
      <c r="I187" s="597"/>
      <c r="J187" s="597"/>
      <c r="K187" s="597"/>
      <c r="L187" s="598"/>
      <c r="M187" s="71"/>
    </row>
    <row r="188" spans="1:13" x14ac:dyDescent="0.35">
      <c r="A188" s="596" t="s">
        <v>203</v>
      </c>
      <c r="B188" s="597"/>
      <c r="C188" s="597"/>
      <c r="D188" s="597"/>
      <c r="E188" s="597"/>
      <c r="F188" s="597"/>
      <c r="G188" s="627" t="s">
        <v>204</v>
      </c>
      <c r="H188" s="597"/>
      <c r="I188" s="597"/>
      <c r="J188" s="597"/>
      <c r="K188" s="597"/>
      <c r="L188" s="598"/>
      <c r="M188" s="71"/>
    </row>
    <row r="189" spans="1:13" ht="51.75" customHeight="1" x14ac:dyDescent="0.35">
      <c r="A189" s="628"/>
      <c r="B189" s="500"/>
      <c r="C189" s="500"/>
      <c r="D189" s="500"/>
      <c r="E189" s="500"/>
      <c r="F189" s="629"/>
      <c r="G189" s="630"/>
      <c r="H189" s="500"/>
      <c r="I189" s="500"/>
      <c r="J189" s="500"/>
      <c r="K189" s="500"/>
      <c r="L189" s="631"/>
      <c r="M189" s="328"/>
    </row>
    <row r="190" spans="1:13" ht="15.75" customHeight="1" x14ac:dyDescent="0.35">
      <c r="A190" s="327"/>
      <c r="B190" s="325"/>
      <c r="C190" s="325"/>
      <c r="D190" s="325"/>
      <c r="E190" s="325"/>
      <c r="F190" s="325"/>
      <c r="G190" s="325"/>
      <c r="H190" s="325"/>
      <c r="I190" s="325"/>
      <c r="J190" s="325"/>
      <c r="K190" s="325"/>
      <c r="L190" s="326"/>
      <c r="M190" s="325"/>
    </row>
    <row r="191" spans="1:13" ht="15.75" customHeight="1" x14ac:dyDescent="0.35">
      <c r="A191" s="46" t="s">
        <v>336</v>
      </c>
      <c r="L191" s="47"/>
    </row>
    <row r="192" spans="1:13" ht="15.5" thickBot="1" x14ac:dyDescent="0.4">
      <c r="A192" s="46"/>
      <c r="L192" s="47"/>
    </row>
    <row r="193" spans="1:13" x14ac:dyDescent="0.35">
      <c r="A193" s="46"/>
      <c r="B193" s="44" t="str">
        <f>G194</f>
        <v>インプット不備/Input deficiency</v>
      </c>
      <c r="C193" s="48">
        <f>J194</f>
        <v>0</v>
      </c>
      <c r="G193" s="267" t="s">
        <v>337</v>
      </c>
      <c r="H193" s="268"/>
      <c r="I193" s="279"/>
      <c r="J193" s="269" t="s">
        <v>329</v>
      </c>
      <c r="L193" s="47"/>
    </row>
    <row r="194" spans="1:13" x14ac:dyDescent="0.35">
      <c r="A194" s="46"/>
      <c r="B194" s="44" t="str">
        <f>G195</f>
        <v>知識不足/lack of knowledge</v>
      </c>
      <c r="C194" s="48">
        <f>J195</f>
        <v>0</v>
      </c>
      <c r="G194" s="270" t="s">
        <v>338</v>
      </c>
      <c r="H194" s="280"/>
      <c r="I194" s="284"/>
      <c r="J194" s="60"/>
      <c r="K194" s="44" t="s">
        <v>266</v>
      </c>
      <c r="L194" s="47"/>
    </row>
    <row r="195" spans="1:13" x14ac:dyDescent="0.35">
      <c r="A195" s="46"/>
      <c r="B195" s="44" t="str">
        <f>G196</f>
        <v>技術不足/lack of technology</v>
      </c>
      <c r="C195" s="48">
        <f>J196</f>
        <v>0</v>
      </c>
      <c r="G195" s="271" t="s">
        <v>339</v>
      </c>
      <c r="H195" s="281"/>
      <c r="I195" s="272"/>
      <c r="J195" s="51"/>
      <c r="L195" s="47"/>
    </row>
    <row r="196" spans="1:13" x14ac:dyDescent="0.35">
      <c r="A196" s="46"/>
      <c r="B196" s="44" t="str">
        <f>G197</f>
        <v>依頼事項/Request Matters</v>
      </c>
      <c r="C196" s="48">
        <f>J197</f>
        <v>0</v>
      </c>
      <c r="G196" s="271" t="s">
        <v>340</v>
      </c>
      <c r="H196" s="281"/>
      <c r="I196" s="272"/>
      <c r="J196" s="51"/>
      <c r="L196" s="47"/>
    </row>
    <row r="197" spans="1:13" ht="15.5" thickBot="1" x14ac:dyDescent="0.4">
      <c r="A197" s="46"/>
      <c r="B197" s="44" t="e">
        <f>#REF!</f>
        <v>#REF!</v>
      </c>
      <c r="C197" s="48" t="e">
        <f>#REF!</f>
        <v>#REF!</v>
      </c>
      <c r="G197" s="287" t="s">
        <v>341</v>
      </c>
      <c r="H197" s="288"/>
      <c r="I197" s="289"/>
      <c r="J197" s="290"/>
      <c r="L197" s="47"/>
    </row>
    <row r="198" spans="1:13" x14ac:dyDescent="0.35">
      <c r="A198" s="46"/>
      <c r="G198" s="286" t="s">
        <v>342</v>
      </c>
      <c r="L198" s="47"/>
    </row>
    <row r="199" spans="1:13" x14ac:dyDescent="0.35">
      <c r="A199" s="46"/>
      <c r="G199" s="286" t="s">
        <v>343</v>
      </c>
      <c r="L199" s="47"/>
    </row>
    <row r="200" spans="1:13" x14ac:dyDescent="0.35">
      <c r="A200" s="46"/>
      <c r="G200" s="286" t="s">
        <v>344</v>
      </c>
      <c r="L200" s="47"/>
    </row>
    <row r="201" spans="1:13" x14ac:dyDescent="0.35">
      <c r="A201" s="46"/>
      <c r="L201" s="47"/>
    </row>
    <row r="202" spans="1:13" x14ac:dyDescent="0.35">
      <c r="A202" s="46"/>
      <c r="L202" s="47"/>
    </row>
    <row r="203" spans="1:13" x14ac:dyDescent="0.35">
      <c r="A203" s="46"/>
      <c r="L203" s="47"/>
    </row>
    <row r="204" spans="1:13" x14ac:dyDescent="0.35">
      <c r="A204" s="46"/>
      <c r="L204" s="47"/>
    </row>
    <row r="205" spans="1:13" x14ac:dyDescent="0.35">
      <c r="A205" s="46"/>
      <c r="L205" s="47"/>
    </row>
    <row r="206" spans="1:13" x14ac:dyDescent="0.35">
      <c r="A206" s="46"/>
      <c r="L206" s="47"/>
    </row>
    <row r="207" spans="1:13" x14ac:dyDescent="0.35">
      <c r="A207" s="596" t="s">
        <v>189</v>
      </c>
      <c r="B207" s="597"/>
      <c r="C207" s="597"/>
      <c r="D207" s="597"/>
      <c r="E207" s="597"/>
      <c r="F207" s="597"/>
      <c r="G207" s="597"/>
      <c r="H207" s="597"/>
      <c r="I207" s="597"/>
      <c r="J207" s="597"/>
      <c r="K207" s="597"/>
      <c r="L207" s="598"/>
      <c r="M207" s="71"/>
    </row>
    <row r="208" spans="1:13" x14ac:dyDescent="0.35">
      <c r="A208" s="596" t="s">
        <v>203</v>
      </c>
      <c r="B208" s="597"/>
      <c r="C208" s="597"/>
      <c r="D208" s="597"/>
      <c r="E208" s="597"/>
      <c r="F208" s="597"/>
      <c r="G208" s="627" t="s">
        <v>204</v>
      </c>
      <c r="H208" s="597"/>
      <c r="I208" s="597"/>
      <c r="J208" s="597"/>
      <c r="K208" s="597"/>
      <c r="L208" s="598"/>
      <c r="M208" s="71"/>
    </row>
    <row r="209" spans="1:13" ht="51.75" customHeight="1" thickBot="1" x14ac:dyDescent="0.4">
      <c r="A209" s="583"/>
      <c r="B209" s="584"/>
      <c r="C209" s="584"/>
      <c r="D209" s="584"/>
      <c r="E209" s="584"/>
      <c r="F209" s="632"/>
      <c r="G209" s="585"/>
      <c r="H209" s="584"/>
      <c r="I209" s="584"/>
      <c r="J209" s="584"/>
      <c r="K209" s="584"/>
      <c r="L209" s="586"/>
      <c r="M209" s="328"/>
    </row>
  </sheetData>
  <mergeCells count="128">
    <mergeCell ref="A2:L2"/>
    <mergeCell ref="H7:I8"/>
    <mergeCell ref="H9:I9"/>
    <mergeCell ref="H10:I10"/>
    <mergeCell ref="H11:I11"/>
    <mergeCell ref="H15:J15"/>
    <mergeCell ref="K23:K24"/>
    <mergeCell ref="B25:D25"/>
    <mergeCell ref="B26:D26"/>
    <mergeCell ref="B27:D27"/>
    <mergeCell ref="B28:D28"/>
    <mergeCell ref="B29:D29"/>
    <mergeCell ref="H16:J16"/>
    <mergeCell ref="H17:J17"/>
    <mergeCell ref="H18:J18"/>
    <mergeCell ref="H19:J19"/>
    <mergeCell ref="B23:D24"/>
    <mergeCell ref="I23:I24"/>
    <mergeCell ref="K56:K57"/>
    <mergeCell ref="H40:I41"/>
    <mergeCell ref="H42:I42"/>
    <mergeCell ref="H43:I43"/>
    <mergeCell ref="H44:I44"/>
    <mergeCell ref="H48:J48"/>
    <mergeCell ref="H49:J49"/>
    <mergeCell ref="B30:D30"/>
    <mergeCell ref="A33:L33"/>
    <mergeCell ref="A34:F34"/>
    <mergeCell ref="G34:L34"/>
    <mergeCell ref="A35:F35"/>
    <mergeCell ref="G35:L35"/>
    <mergeCell ref="B58:D58"/>
    <mergeCell ref="B59:D59"/>
    <mergeCell ref="B60:D60"/>
    <mergeCell ref="B61:D61"/>
    <mergeCell ref="B62:D62"/>
    <mergeCell ref="B63:D63"/>
    <mergeCell ref="H50:J50"/>
    <mergeCell ref="H51:J51"/>
    <mergeCell ref="H52:J52"/>
    <mergeCell ref="B56:D57"/>
    <mergeCell ref="I56:I57"/>
    <mergeCell ref="H75:I75"/>
    <mergeCell ref="H76:I76"/>
    <mergeCell ref="H77:I77"/>
    <mergeCell ref="H81:J81"/>
    <mergeCell ref="H82:J82"/>
    <mergeCell ref="H83:J83"/>
    <mergeCell ref="A66:L66"/>
    <mergeCell ref="A67:F67"/>
    <mergeCell ref="G67:L67"/>
    <mergeCell ref="A68:F68"/>
    <mergeCell ref="G68:L68"/>
    <mergeCell ref="H73:I74"/>
    <mergeCell ref="B92:D92"/>
    <mergeCell ref="B93:D93"/>
    <mergeCell ref="B94:D94"/>
    <mergeCell ref="B95:D95"/>
    <mergeCell ref="B96:D96"/>
    <mergeCell ref="A99:L99"/>
    <mergeCell ref="H84:J84"/>
    <mergeCell ref="H85:J85"/>
    <mergeCell ref="B89:D90"/>
    <mergeCell ref="I89:I90"/>
    <mergeCell ref="K89:K90"/>
    <mergeCell ref="B91:D91"/>
    <mergeCell ref="H109:I109"/>
    <mergeCell ref="H110:I110"/>
    <mergeCell ref="H114:J114"/>
    <mergeCell ref="H115:J115"/>
    <mergeCell ref="H116:J116"/>
    <mergeCell ref="H117:J117"/>
    <mergeCell ref="A100:F100"/>
    <mergeCell ref="G100:L100"/>
    <mergeCell ref="A101:F101"/>
    <mergeCell ref="G101:L101"/>
    <mergeCell ref="H106:I107"/>
    <mergeCell ref="H108:I108"/>
    <mergeCell ref="B126:D126"/>
    <mergeCell ref="B127:D127"/>
    <mergeCell ref="B128:D128"/>
    <mergeCell ref="B129:D129"/>
    <mergeCell ref="A132:L132"/>
    <mergeCell ref="A133:F133"/>
    <mergeCell ref="G133:L133"/>
    <mergeCell ref="H118:J118"/>
    <mergeCell ref="B122:D123"/>
    <mergeCell ref="I122:I123"/>
    <mergeCell ref="K122:K123"/>
    <mergeCell ref="B124:D124"/>
    <mergeCell ref="B125:D125"/>
    <mergeCell ref="H143:I143"/>
    <mergeCell ref="H147:J147"/>
    <mergeCell ref="H148:J148"/>
    <mergeCell ref="H149:J149"/>
    <mergeCell ref="H150:J150"/>
    <mergeCell ref="H151:J151"/>
    <mergeCell ref="A134:F134"/>
    <mergeCell ref="G134:L134"/>
    <mergeCell ref="A135:L135"/>
    <mergeCell ref="H139:I140"/>
    <mergeCell ref="H141:I141"/>
    <mergeCell ref="H142:I142"/>
    <mergeCell ref="B160:D160"/>
    <mergeCell ref="B161:D161"/>
    <mergeCell ref="B162:D162"/>
    <mergeCell ref="A165:L165"/>
    <mergeCell ref="A166:F166"/>
    <mergeCell ref="G166:L166"/>
    <mergeCell ref="B155:D156"/>
    <mergeCell ref="I155:I156"/>
    <mergeCell ref="K155:K156"/>
    <mergeCell ref="B157:D157"/>
    <mergeCell ref="B158:D158"/>
    <mergeCell ref="B159:D159"/>
    <mergeCell ref="A189:F189"/>
    <mergeCell ref="G189:L189"/>
    <mergeCell ref="A207:L207"/>
    <mergeCell ref="A208:F208"/>
    <mergeCell ref="G208:L208"/>
    <mergeCell ref="A209:F209"/>
    <mergeCell ref="G209:L209"/>
    <mergeCell ref="A167:F167"/>
    <mergeCell ref="G167:L167"/>
    <mergeCell ref="A168:L168"/>
    <mergeCell ref="A187:L187"/>
    <mergeCell ref="A188:F188"/>
    <mergeCell ref="G188:L188"/>
  </mergeCells>
  <phoneticPr fontId="4"/>
  <pageMargins left="0.70866141732283472" right="0.70866141732283472" top="0.74803149606299213" bottom="0.74803149606299213" header="0.31496062992125984" footer="0.31496062992125984"/>
  <pageSetup paperSize="9" scale="73" fitToHeight="0" orientation="portrait" r:id="rId1"/>
  <headerFooter>
    <oddHeader>&amp;L&amp;A</oddHeader>
  </headerFooter>
  <rowBreaks count="5" manualBreakCount="5">
    <brk id="36" max="16383" man="1"/>
    <brk id="69" max="16383" man="1"/>
    <brk id="102" max="16383" man="1"/>
    <brk id="134" max="16383" man="1"/>
    <brk id="167"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2E7E7-954E-4232-9058-8B00C8958540}">
  <sheetPr codeName="Sheet6">
    <pageSetUpPr fitToPage="1"/>
  </sheetPr>
  <dimension ref="A1:BU19"/>
  <sheetViews>
    <sheetView showGridLines="0" zoomScaleNormal="100" workbookViewId="0">
      <selection sqref="A1:BU1"/>
    </sheetView>
  </sheetViews>
  <sheetFormatPr defaultRowHeight="13" x14ac:dyDescent="0.2"/>
  <cols>
    <col min="1" max="72" width="2.54296875" customWidth="1"/>
    <col min="73" max="73" width="10.26953125" customWidth="1"/>
  </cols>
  <sheetData>
    <row r="1" spans="1:73" ht="16.5" thickBot="1" x14ac:dyDescent="0.4">
      <c r="A1" s="587" t="s">
        <v>345</v>
      </c>
      <c r="B1" s="588"/>
      <c r="C1" s="588"/>
      <c r="D1" s="588"/>
      <c r="E1" s="588"/>
      <c r="F1" s="588"/>
      <c r="G1" s="588"/>
      <c r="H1" s="588"/>
      <c r="I1" s="588"/>
      <c r="J1" s="588"/>
      <c r="K1" s="588"/>
      <c r="L1" s="588"/>
      <c r="M1" s="588"/>
      <c r="N1" s="588"/>
      <c r="O1" s="588"/>
      <c r="P1" s="588"/>
      <c r="Q1" s="588"/>
      <c r="R1" s="588"/>
      <c r="S1" s="588"/>
      <c r="T1" s="588"/>
      <c r="U1" s="588"/>
      <c r="V1" s="588"/>
      <c r="W1" s="588"/>
      <c r="X1" s="588"/>
      <c r="Y1" s="588"/>
      <c r="Z1" s="588"/>
      <c r="AA1" s="588"/>
      <c r="AB1" s="588"/>
      <c r="AC1" s="588"/>
      <c r="AD1" s="588"/>
      <c r="AE1" s="588"/>
      <c r="AF1" s="588"/>
      <c r="AG1" s="588"/>
      <c r="AH1" s="588"/>
      <c r="AI1" s="588"/>
      <c r="AJ1" s="588"/>
      <c r="AK1" s="588"/>
      <c r="AL1" s="588"/>
      <c r="AM1" s="588"/>
      <c r="AN1" s="588"/>
      <c r="AO1" s="588"/>
      <c r="AP1" s="588"/>
      <c r="AQ1" s="588"/>
      <c r="AR1" s="588"/>
      <c r="AS1" s="588"/>
      <c r="AT1" s="588"/>
      <c r="AU1" s="588"/>
      <c r="AV1" s="588"/>
      <c r="AW1" s="588"/>
      <c r="AX1" s="588"/>
      <c r="AY1" s="588"/>
      <c r="AZ1" s="588"/>
      <c r="BA1" s="588"/>
      <c r="BB1" s="588"/>
      <c r="BC1" s="588"/>
      <c r="BD1" s="588"/>
      <c r="BE1" s="588"/>
      <c r="BF1" s="588"/>
      <c r="BG1" s="588"/>
      <c r="BH1" s="588"/>
      <c r="BI1" s="588"/>
      <c r="BJ1" s="588"/>
      <c r="BK1" s="588"/>
      <c r="BL1" s="588"/>
      <c r="BM1" s="588"/>
      <c r="BN1" s="588"/>
      <c r="BO1" s="588"/>
      <c r="BP1" s="588"/>
      <c r="BQ1" s="588"/>
      <c r="BR1" s="588"/>
      <c r="BS1" s="588"/>
      <c r="BT1" s="588"/>
      <c r="BU1" s="589"/>
    </row>
    <row r="2" spans="1:73" s="90" customFormat="1" ht="20" thickTop="1" x14ac:dyDescent="0.45">
      <c r="A2" s="172" t="s">
        <v>346</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4"/>
      <c r="BE2" s="174"/>
      <c r="BF2" s="174"/>
      <c r="BG2" s="174"/>
      <c r="BH2" s="174"/>
      <c r="BI2" s="174"/>
      <c r="BJ2" s="174"/>
      <c r="BK2" s="174"/>
      <c r="BL2" s="174"/>
      <c r="BM2" s="174"/>
      <c r="BN2" s="174"/>
      <c r="BO2" s="174"/>
      <c r="BP2" s="174"/>
      <c r="BQ2" s="174"/>
      <c r="BR2" s="174"/>
      <c r="BS2" s="174"/>
      <c r="BT2" s="174"/>
      <c r="BU2" s="175"/>
    </row>
    <row r="3" spans="1:73" s="92" customFormat="1" ht="30" customHeight="1" x14ac:dyDescent="0.2">
      <c r="A3" s="685" t="s">
        <v>347</v>
      </c>
      <c r="B3" s="510"/>
      <c r="C3" s="510"/>
      <c r="D3" s="510"/>
      <c r="E3" s="510"/>
      <c r="F3" s="510"/>
      <c r="G3" s="510"/>
      <c r="H3" s="686"/>
      <c r="I3" s="687" t="s">
        <v>348</v>
      </c>
      <c r="J3" s="687"/>
      <c r="K3" s="687" t="s">
        <v>349</v>
      </c>
      <c r="L3" s="687"/>
      <c r="M3" s="687"/>
      <c r="N3" s="687"/>
      <c r="O3" s="687"/>
      <c r="P3" s="687"/>
      <c r="Q3" s="687"/>
      <c r="R3" s="687"/>
      <c r="S3" s="687"/>
      <c r="T3" s="687"/>
      <c r="U3" s="687"/>
      <c r="V3" s="687"/>
      <c r="W3" s="687"/>
      <c r="X3" s="687"/>
      <c r="Y3" s="687"/>
      <c r="Z3" s="687"/>
      <c r="AA3" s="687"/>
      <c r="AB3" s="687"/>
      <c r="AC3" s="687"/>
      <c r="AD3" s="687"/>
      <c r="AE3" s="687"/>
      <c r="AF3" s="687"/>
      <c r="AG3" s="687"/>
      <c r="AH3" s="687"/>
      <c r="AI3" s="687"/>
      <c r="AJ3" s="687"/>
      <c r="AK3" s="687"/>
      <c r="AL3" s="687"/>
      <c r="AM3" s="687"/>
      <c r="AN3" s="687"/>
      <c r="AO3" s="687"/>
      <c r="AP3" s="687"/>
      <c r="AQ3" s="687"/>
      <c r="AR3" s="687"/>
      <c r="AS3" s="687"/>
      <c r="AT3" s="687"/>
      <c r="AU3" s="687"/>
      <c r="AV3" s="687"/>
      <c r="AW3" s="687"/>
      <c r="AX3" s="687"/>
      <c r="AY3" s="687"/>
      <c r="AZ3" s="687"/>
      <c r="BA3" s="687"/>
      <c r="BB3" s="687"/>
      <c r="BC3" s="687"/>
      <c r="BD3" s="509" t="s">
        <v>350</v>
      </c>
      <c r="BE3" s="688"/>
      <c r="BF3" s="688"/>
      <c r="BG3" s="688"/>
      <c r="BH3" s="688"/>
      <c r="BI3" s="688"/>
      <c r="BJ3" s="688"/>
      <c r="BK3" s="688"/>
      <c r="BL3" s="688"/>
      <c r="BM3" s="688"/>
      <c r="BN3" s="688"/>
      <c r="BO3" s="689"/>
      <c r="BP3" s="690" t="s">
        <v>351</v>
      </c>
      <c r="BQ3" s="691"/>
      <c r="BR3" s="691"/>
      <c r="BS3" s="691"/>
      <c r="BT3" s="691"/>
      <c r="BU3" s="692"/>
    </row>
    <row r="4" spans="1:73" ht="52.5" customHeight="1" x14ac:dyDescent="0.2">
      <c r="A4" s="693" t="s">
        <v>352</v>
      </c>
      <c r="B4" s="694"/>
      <c r="C4" s="694"/>
      <c r="D4" s="694"/>
      <c r="E4" s="694"/>
      <c r="F4" s="694"/>
      <c r="G4" s="694"/>
      <c r="H4" s="694"/>
      <c r="I4" s="697">
        <v>1</v>
      </c>
      <c r="J4" s="697"/>
      <c r="K4" s="698" t="s">
        <v>353</v>
      </c>
      <c r="L4" s="699"/>
      <c r="M4" s="699"/>
      <c r="N4" s="699"/>
      <c r="O4" s="699"/>
      <c r="P4" s="699"/>
      <c r="Q4" s="699"/>
      <c r="R4" s="699"/>
      <c r="S4" s="699"/>
      <c r="T4" s="699"/>
      <c r="U4" s="699"/>
      <c r="V4" s="699"/>
      <c r="W4" s="699"/>
      <c r="X4" s="699"/>
      <c r="Y4" s="699"/>
      <c r="Z4" s="699"/>
      <c r="AA4" s="699"/>
      <c r="AB4" s="699"/>
      <c r="AC4" s="699"/>
      <c r="AD4" s="699"/>
      <c r="AE4" s="699"/>
      <c r="AF4" s="699"/>
      <c r="AG4" s="699"/>
      <c r="AH4" s="699"/>
      <c r="AI4" s="699"/>
      <c r="AJ4" s="699"/>
      <c r="AK4" s="699"/>
      <c r="AL4" s="699"/>
      <c r="AM4" s="699"/>
      <c r="AN4" s="699"/>
      <c r="AO4" s="699"/>
      <c r="AP4" s="699"/>
      <c r="AQ4" s="699"/>
      <c r="AR4" s="699"/>
      <c r="AS4" s="699"/>
      <c r="AT4" s="699"/>
      <c r="AU4" s="699"/>
      <c r="AV4" s="699"/>
      <c r="AW4" s="699"/>
      <c r="AX4" s="699"/>
      <c r="AY4" s="699"/>
      <c r="AZ4" s="699"/>
      <c r="BA4" s="699"/>
      <c r="BB4" s="699"/>
      <c r="BC4" s="699"/>
      <c r="BD4" s="700"/>
      <c r="BE4" s="701"/>
      <c r="BF4" s="701"/>
      <c r="BG4" s="701"/>
      <c r="BH4" s="701"/>
      <c r="BI4" s="701"/>
      <c r="BJ4" s="701"/>
      <c r="BK4" s="701"/>
      <c r="BL4" s="701"/>
      <c r="BM4" s="701"/>
      <c r="BN4" s="701"/>
      <c r="BO4" s="702"/>
      <c r="BP4" s="703" t="s">
        <v>354</v>
      </c>
      <c r="BQ4" s="704"/>
      <c r="BR4" s="704"/>
      <c r="BS4" s="704"/>
      <c r="BT4" s="704"/>
      <c r="BU4" s="705"/>
    </row>
    <row r="5" spans="1:73" ht="56.15" customHeight="1" x14ac:dyDescent="0.2">
      <c r="A5" s="695"/>
      <c r="B5" s="696"/>
      <c r="C5" s="696"/>
      <c r="D5" s="696"/>
      <c r="E5" s="696"/>
      <c r="F5" s="696"/>
      <c r="G5" s="696"/>
      <c r="H5" s="696"/>
      <c r="I5" s="706">
        <f t="shared" ref="I5" si="0">I4+1</f>
        <v>2</v>
      </c>
      <c r="J5" s="706"/>
      <c r="K5" s="698" t="s">
        <v>355</v>
      </c>
      <c r="L5" s="699"/>
      <c r="M5" s="699"/>
      <c r="N5" s="699"/>
      <c r="O5" s="699"/>
      <c r="P5" s="699"/>
      <c r="Q5" s="699"/>
      <c r="R5" s="699"/>
      <c r="S5" s="699"/>
      <c r="T5" s="699"/>
      <c r="U5" s="699"/>
      <c r="V5" s="699"/>
      <c r="W5" s="699"/>
      <c r="X5" s="699"/>
      <c r="Y5" s="699"/>
      <c r="Z5" s="699"/>
      <c r="AA5" s="699"/>
      <c r="AB5" s="699"/>
      <c r="AC5" s="699"/>
      <c r="AD5" s="699"/>
      <c r="AE5" s="699"/>
      <c r="AF5" s="699"/>
      <c r="AG5" s="699"/>
      <c r="AH5" s="699"/>
      <c r="AI5" s="699"/>
      <c r="AJ5" s="699"/>
      <c r="AK5" s="699"/>
      <c r="AL5" s="699"/>
      <c r="AM5" s="699"/>
      <c r="AN5" s="699"/>
      <c r="AO5" s="699"/>
      <c r="AP5" s="699"/>
      <c r="AQ5" s="699"/>
      <c r="AR5" s="699"/>
      <c r="AS5" s="699"/>
      <c r="AT5" s="699"/>
      <c r="AU5" s="699"/>
      <c r="AV5" s="699"/>
      <c r="AW5" s="699"/>
      <c r="AX5" s="699"/>
      <c r="AY5" s="699"/>
      <c r="AZ5" s="699"/>
      <c r="BA5" s="699"/>
      <c r="BB5" s="699"/>
      <c r="BC5" s="699"/>
      <c r="BD5" s="707" t="s">
        <v>356</v>
      </c>
      <c r="BE5" s="708"/>
      <c r="BF5" s="708"/>
      <c r="BG5" s="708"/>
      <c r="BH5" s="708"/>
      <c r="BI5" s="708"/>
      <c r="BJ5" s="708"/>
      <c r="BK5" s="708"/>
      <c r="BL5" s="708"/>
      <c r="BM5" s="708"/>
      <c r="BN5" s="708"/>
      <c r="BO5" s="709"/>
      <c r="BP5" s="710" t="s">
        <v>357</v>
      </c>
      <c r="BQ5" s="711"/>
      <c r="BR5" s="711"/>
      <c r="BS5" s="711"/>
      <c r="BT5" s="711"/>
      <c r="BU5" s="712"/>
    </row>
    <row r="6" spans="1:73" ht="41.25" customHeight="1" x14ac:dyDescent="0.2">
      <c r="A6" s="695" t="s">
        <v>358</v>
      </c>
      <c r="B6" s="696"/>
      <c r="C6" s="696"/>
      <c r="D6" s="696"/>
      <c r="E6" s="696"/>
      <c r="F6" s="696"/>
      <c r="G6" s="696"/>
      <c r="H6" s="696"/>
      <c r="I6" s="715">
        <v>1</v>
      </c>
      <c r="J6" s="715"/>
      <c r="K6" s="716" t="s">
        <v>359</v>
      </c>
      <c r="L6" s="717"/>
      <c r="M6" s="717"/>
      <c r="N6" s="717"/>
      <c r="O6" s="717"/>
      <c r="P6" s="717"/>
      <c r="Q6" s="717"/>
      <c r="R6" s="717"/>
      <c r="S6" s="717"/>
      <c r="T6" s="717"/>
      <c r="U6" s="717"/>
      <c r="V6" s="717"/>
      <c r="W6" s="717"/>
      <c r="X6" s="717"/>
      <c r="Y6" s="717"/>
      <c r="Z6" s="717"/>
      <c r="AA6" s="717"/>
      <c r="AB6" s="717"/>
      <c r="AC6" s="717"/>
      <c r="AD6" s="717"/>
      <c r="AE6" s="717"/>
      <c r="AF6" s="717"/>
      <c r="AG6" s="717"/>
      <c r="AH6" s="717"/>
      <c r="AI6" s="717"/>
      <c r="AJ6" s="717"/>
      <c r="AK6" s="717"/>
      <c r="AL6" s="717"/>
      <c r="AM6" s="717"/>
      <c r="AN6" s="717"/>
      <c r="AO6" s="717"/>
      <c r="AP6" s="717"/>
      <c r="AQ6" s="717"/>
      <c r="AR6" s="717"/>
      <c r="AS6" s="717"/>
      <c r="AT6" s="717"/>
      <c r="AU6" s="717"/>
      <c r="AV6" s="717"/>
      <c r="AW6" s="717"/>
      <c r="AX6" s="717"/>
      <c r="AY6" s="717"/>
      <c r="AZ6" s="717"/>
      <c r="BA6" s="717"/>
      <c r="BB6" s="717"/>
      <c r="BC6" s="717"/>
      <c r="BD6" s="707" t="s">
        <v>356</v>
      </c>
      <c r="BE6" s="708"/>
      <c r="BF6" s="708"/>
      <c r="BG6" s="708"/>
      <c r="BH6" s="708"/>
      <c r="BI6" s="708"/>
      <c r="BJ6" s="708"/>
      <c r="BK6" s="708"/>
      <c r="BL6" s="708"/>
      <c r="BM6" s="708"/>
      <c r="BN6" s="708"/>
      <c r="BO6" s="709"/>
      <c r="BP6" s="703" t="s">
        <v>360</v>
      </c>
      <c r="BQ6" s="704"/>
      <c r="BR6" s="704"/>
      <c r="BS6" s="704"/>
      <c r="BT6" s="704"/>
      <c r="BU6" s="705"/>
    </row>
    <row r="7" spans="1:73" ht="41.25" customHeight="1" thickBot="1" x14ac:dyDescent="0.25">
      <c r="A7" s="713"/>
      <c r="B7" s="714"/>
      <c r="C7" s="714"/>
      <c r="D7" s="714"/>
      <c r="E7" s="714"/>
      <c r="F7" s="714"/>
      <c r="G7" s="714"/>
      <c r="H7" s="714"/>
      <c r="I7" s="718">
        <f>I6+1</f>
        <v>2</v>
      </c>
      <c r="J7" s="718"/>
      <c r="K7" s="719" t="s">
        <v>361</v>
      </c>
      <c r="L7" s="720"/>
      <c r="M7" s="720"/>
      <c r="N7" s="720"/>
      <c r="O7" s="720"/>
      <c r="P7" s="720"/>
      <c r="Q7" s="720"/>
      <c r="R7" s="720"/>
      <c r="S7" s="720"/>
      <c r="T7" s="720"/>
      <c r="U7" s="720"/>
      <c r="V7" s="720"/>
      <c r="W7" s="720"/>
      <c r="X7" s="720"/>
      <c r="Y7" s="720"/>
      <c r="Z7" s="720"/>
      <c r="AA7" s="720"/>
      <c r="AB7" s="720"/>
      <c r="AC7" s="720"/>
      <c r="AD7" s="720"/>
      <c r="AE7" s="720"/>
      <c r="AF7" s="720"/>
      <c r="AG7" s="720"/>
      <c r="AH7" s="720"/>
      <c r="AI7" s="720"/>
      <c r="AJ7" s="720"/>
      <c r="AK7" s="720"/>
      <c r="AL7" s="720"/>
      <c r="AM7" s="720"/>
      <c r="AN7" s="720"/>
      <c r="AO7" s="720"/>
      <c r="AP7" s="720"/>
      <c r="AQ7" s="720"/>
      <c r="AR7" s="720"/>
      <c r="AS7" s="720"/>
      <c r="AT7" s="720"/>
      <c r="AU7" s="720"/>
      <c r="AV7" s="720"/>
      <c r="AW7" s="720"/>
      <c r="AX7" s="720"/>
      <c r="AY7" s="720"/>
      <c r="AZ7" s="720"/>
      <c r="BA7" s="720"/>
      <c r="BB7" s="720"/>
      <c r="BC7" s="720"/>
      <c r="BD7" s="721" t="s">
        <v>356</v>
      </c>
      <c r="BE7" s="584"/>
      <c r="BF7" s="584"/>
      <c r="BG7" s="584"/>
      <c r="BH7" s="584"/>
      <c r="BI7" s="584"/>
      <c r="BJ7" s="584"/>
      <c r="BK7" s="584"/>
      <c r="BL7" s="584"/>
      <c r="BM7" s="584"/>
      <c r="BN7" s="584"/>
      <c r="BO7" s="722"/>
      <c r="BP7" s="723" t="s">
        <v>362</v>
      </c>
      <c r="BQ7" s="724"/>
      <c r="BR7" s="724"/>
      <c r="BS7" s="724"/>
      <c r="BT7" s="724"/>
      <c r="BU7" s="725"/>
    </row>
    <row r="8" spans="1:73" s="91" customFormat="1" ht="19.5" x14ac:dyDescent="0.45">
      <c r="A8" s="167" t="s">
        <v>363</v>
      </c>
      <c r="B8" s="168"/>
      <c r="C8" s="168"/>
      <c r="D8" s="168"/>
      <c r="E8" s="168"/>
      <c r="F8" s="168"/>
      <c r="G8" s="168"/>
      <c r="H8" s="168"/>
      <c r="I8" s="169"/>
      <c r="J8" s="169"/>
      <c r="K8" s="169"/>
      <c r="L8" s="169"/>
      <c r="M8" s="169"/>
      <c r="N8" s="169"/>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c r="AQ8" s="169"/>
      <c r="AR8" s="169"/>
      <c r="AS8" s="169"/>
      <c r="AT8" s="169"/>
      <c r="AU8" s="169"/>
      <c r="AV8" s="169"/>
      <c r="AW8" s="169"/>
      <c r="AX8" s="169"/>
      <c r="AY8" s="169"/>
      <c r="AZ8" s="169"/>
      <c r="BA8" s="169"/>
      <c r="BB8" s="169"/>
      <c r="BC8" s="169"/>
      <c r="BD8" s="170"/>
      <c r="BE8" s="170"/>
      <c r="BF8" s="170"/>
      <c r="BG8" s="315"/>
      <c r="BH8" s="315"/>
      <c r="BI8" s="315"/>
      <c r="BJ8" s="315"/>
      <c r="BK8" s="315"/>
      <c r="BL8" s="315"/>
      <c r="BM8" s="170"/>
      <c r="BN8" s="170"/>
      <c r="BO8" s="170"/>
      <c r="BP8" s="171"/>
      <c r="BQ8" s="171"/>
      <c r="BR8" s="171"/>
      <c r="BS8" s="170"/>
      <c r="BT8" s="170"/>
      <c r="BU8" s="176"/>
    </row>
    <row r="9" spans="1:73" s="92" customFormat="1" ht="29.25" customHeight="1" x14ac:dyDescent="0.2">
      <c r="A9" s="685" t="s">
        <v>347</v>
      </c>
      <c r="B9" s="510"/>
      <c r="C9" s="510"/>
      <c r="D9" s="510"/>
      <c r="E9" s="510"/>
      <c r="F9" s="510"/>
      <c r="G9" s="510"/>
      <c r="H9" s="686"/>
      <c r="I9" s="687" t="s">
        <v>348</v>
      </c>
      <c r="J9" s="687"/>
      <c r="K9" s="726" t="s">
        <v>364</v>
      </c>
      <c r="L9" s="726"/>
      <c r="M9" s="726"/>
      <c r="N9" s="726"/>
      <c r="O9" s="726"/>
      <c r="P9" s="726"/>
      <c r="Q9" s="726"/>
      <c r="R9" s="726"/>
      <c r="S9" s="726"/>
      <c r="T9" s="726"/>
      <c r="U9" s="726"/>
      <c r="V9" s="726"/>
      <c r="W9" s="726"/>
      <c r="X9" s="726"/>
      <c r="Y9" s="726"/>
      <c r="Z9" s="726"/>
      <c r="AA9" s="726"/>
      <c r="AB9" s="726"/>
      <c r="AC9" s="726"/>
      <c r="AD9" s="726"/>
      <c r="AE9" s="726" t="s">
        <v>365</v>
      </c>
      <c r="AF9" s="726"/>
      <c r="AG9" s="726"/>
      <c r="AH9" s="726"/>
      <c r="AI9" s="726"/>
      <c r="AJ9" s="726"/>
      <c r="AK9" s="726"/>
      <c r="AL9" s="726"/>
      <c r="AM9" s="726"/>
      <c r="AN9" s="726"/>
      <c r="AO9" s="726"/>
      <c r="AP9" s="726"/>
      <c r="AQ9" s="726"/>
      <c r="AR9" s="726"/>
      <c r="AS9" s="726"/>
      <c r="AT9" s="726"/>
      <c r="AU9" s="726"/>
      <c r="AV9" s="726"/>
      <c r="AW9" s="726"/>
      <c r="AX9" s="726"/>
      <c r="AY9" s="726"/>
      <c r="AZ9" s="726"/>
      <c r="BA9" s="166" t="s">
        <v>366</v>
      </c>
      <c r="BB9" s="166" t="s">
        <v>367</v>
      </c>
      <c r="BC9" s="166" t="s">
        <v>368</v>
      </c>
      <c r="BD9" s="687" t="s">
        <v>369</v>
      </c>
      <c r="BE9" s="687"/>
      <c r="BF9" s="687"/>
      <c r="BG9" s="690" t="s">
        <v>350</v>
      </c>
      <c r="BH9" s="691"/>
      <c r="BI9" s="691"/>
      <c r="BJ9" s="691"/>
      <c r="BK9" s="691"/>
      <c r="BL9" s="691"/>
      <c r="BM9" s="691"/>
      <c r="BN9" s="691"/>
      <c r="BO9" s="691"/>
      <c r="BP9" s="690" t="s">
        <v>351</v>
      </c>
      <c r="BQ9" s="691"/>
      <c r="BR9" s="691"/>
      <c r="BS9" s="691"/>
      <c r="BT9" s="691"/>
      <c r="BU9" s="692"/>
    </row>
    <row r="10" spans="1:73" ht="92.15" customHeight="1" x14ac:dyDescent="0.2">
      <c r="A10" s="693" t="s">
        <v>352</v>
      </c>
      <c r="B10" s="694"/>
      <c r="C10" s="694"/>
      <c r="D10" s="694"/>
      <c r="E10" s="694"/>
      <c r="F10" s="694"/>
      <c r="G10" s="694"/>
      <c r="H10" s="694"/>
      <c r="I10" s="697">
        <v>1</v>
      </c>
      <c r="J10" s="697"/>
      <c r="K10" s="727" t="s">
        <v>370</v>
      </c>
      <c r="L10" s="727"/>
      <c r="M10" s="727"/>
      <c r="N10" s="727"/>
      <c r="O10" s="727"/>
      <c r="P10" s="727"/>
      <c r="Q10" s="727"/>
      <c r="R10" s="727"/>
      <c r="S10" s="727"/>
      <c r="T10" s="727"/>
      <c r="U10" s="727"/>
      <c r="V10" s="727"/>
      <c r="W10" s="727"/>
      <c r="X10" s="727"/>
      <c r="Y10" s="727"/>
      <c r="Z10" s="727"/>
      <c r="AA10" s="727"/>
      <c r="AB10" s="727"/>
      <c r="AC10" s="727"/>
      <c r="AD10" s="727"/>
      <c r="AE10" s="727" t="s">
        <v>371</v>
      </c>
      <c r="AF10" s="727"/>
      <c r="AG10" s="727"/>
      <c r="AH10" s="727"/>
      <c r="AI10" s="727"/>
      <c r="AJ10" s="727"/>
      <c r="AK10" s="727"/>
      <c r="AL10" s="727"/>
      <c r="AM10" s="727"/>
      <c r="AN10" s="727"/>
      <c r="AO10" s="727"/>
      <c r="AP10" s="727"/>
      <c r="AQ10" s="727"/>
      <c r="AR10" s="727"/>
      <c r="AS10" s="727"/>
      <c r="AT10" s="727"/>
      <c r="AU10" s="727"/>
      <c r="AV10" s="727"/>
      <c r="AW10" s="727"/>
      <c r="AX10" s="727"/>
      <c r="AY10" s="727"/>
      <c r="AZ10" s="727"/>
      <c r="BA10" s="162"/>
      <c r="BB10" s="162"/>
      <c r="BC10" s="162"/>
      <c r="BD10" s="728" t="s">
        <v>372</v>
      </c>
      <c r="BE10" s="728"/>
      <c r="BF10" s="728"/>
      <c r="BG10" s="703" t="s">
        <v>373</v>
      </c>
      <c r="BH10" s="704"/>
      <c r="BI10" s="704"/>
      <c r="BJ10" s="704"/>
      <c r="BK10" s="704"/>
      <c r="BL10" s="704"/>
      <c r="BM10" s="704"/>
      <c r="BN10" s="704"/>
      <c r="BO10" s="704"/>
      <c r="BP10" s="703" t="s">
        <v>374</v>
      </c>
      <c r="BQ10" s="704"/>
      <c r="BR10" s="704"/>
      <c r="BS10" s="704"/>
      <c r="BT10" s="704"/>
      <c r="BU10" s="705"/>
    </row>
    <row r="11" spans="1:73" ht="133.5" customHeight="1" x14ac:dyDescent="0.2">
      <c r="A11" s="695"/>
      <c r="B11" s="696"/>
      <c r="C11" s="696"/>
      <c r="D11" s="696"/>
      <c r="E11" s="696"/>
      <c r="F11" s="696"/>
      <c r="G11" s="696"/>
      <c r="H11" s="696"/>
      <c r="I11" s="729">
        <f t="shared" ref="I11" si="1">I10+1</f>
        <v>2</v>
      </c>
      <c r="J11" s="730"/>
      <c r="K11" s="731" t="s">
        <v>174</v>
      </c>
      <c r="L11" s="732"/>
      <c r="M11" s="732"/>
      <c r="N11" s="732"/>
      <c r="O11" s="732"/>
      <c r="P11" s="732"/>
      <c r="Q11" s="732"/>
      <c r="R11" s="732"/>
      <c r="S11" s="732"/>
      <c r="T11" s="732"/>
      <c r="U11" s="732"/>
      <c r="V11" s="732"/>
      <c r="W11" s="732"/>
      <c r="X11" s="732"/>
      <c r="Y11" s="732"/>
      <c r="Z11" s="732"/>
      <c r="AA11" s="732"/>
      <c r="AB11" s="732"/>
      <c r="AC11" s="732"/>
      <c r="AD11" s="733"/>
      <c r="AE11" s="731" t="s">
        <v>375</v>
      </c>
      <c r="AF11" s="732"/>
      <c r="AG11" s="732"/>
      <c r="AH11" s="732"/>
      <c r="AI11" s="732"/>
      <c r="AJ11" s="732"/>
      <c r="AK11" s="732"/>
      <c r="AL11" s="732"/>
      <c r="AM11" s="732"/>
      <c r="AN11" s="732"/>
      <c r="AO11" s="732"/>
      <c r="AP11" s="732"/>
      <c r="AQ11" s="732"/>
      <c r="AR11" s="732"/>
      <c r="AS11" s="732"/>
      <c r="AT11" s="732"/>
      <c r="AU11" s="732"/>
      <c r="AV11" s="732"/>
      <c r="AW11" s="732"/>
      <c r="AX11" s="732"/>
      <c r="AY11" s="732"/>
      <c r="AZ11" s="733"/>
      <c r="BA11" s="163" t="s">
        <v>376</v>
      </c>
      <c r="BB11" s="163"/>
      <c r="BC11" s="163"/>
      <c r="BD11" s="734" t="s">
        <v>372</v>
      </c>
      <c r="BE11" s="734"/>
      <c r="BF11" s="734"/>
      <c r="BG11" s="735"/>
      <c r="BH11" s="736"/>
      <c r="BI11" s="736"/>
      <c r="BJ11" s="736"/>
      <c r="BK11" s="736"/>
      <c r="BL11" s="736"/>
      <c r="BM11" s="736"/>
      <c r="BN11" s="736"/>
      <c r="BO11" s="736"/>
      <c r="BP11" s="735" t="s">
        <v>377</v>
      </c>
      <c r="BQ11" s="736"/>
      <c r="BR11" s="736"/>
      <c r="BS11" s="736"/>
      <c r="BT11" s="736"/>
      <c r="BU11" s="737"/>
    </row>
    <row r="12" spans="1:73" ht="68.150000000000006" customHeight="1" x14ac:dyDescent="0.2">
      <c r="A12" s="695" t="s">
        <v>358</v>
      </c>
      <c r="B12" s="696"/>
      <c r="C12" s="696"/>
      <c r="D12" s="696"/>
      <c r="E12" s="696"/>
      <c r="F12" s="696"/>
      <c r="G12" s="696"/>
      <c r="H12" s="696"/>
      <c r="I12" s="715">
        <v>1</v>
      </c>
      <c r="J12" s="715"/>
      <c r="K12" s="744" t="s">
        <v>378</v>
      </c>
      <c r="L12" s="605"/>
      <c r="M12" s="605"/>
      <c r="N12" s="605"/>
      <c r="O12" s="605"/>
      <c r="P12" s="605"/>
      <c r="Q12" s="605"/>
      <c r="R12" s="605"/>
      <c r="S12" s="605"/>
      <c r="T12" s="605"/>
      <c r="U12" s="605"/>
      <c r="V12" s="605"/>
      <c r="W12" s="605"/>
      <c r="X12" s="605"/>
      <c r="Y12" s="605"/>
      <c r="Z12" s="605"/>
      <c r="AA12" s="605"/>
      <c r="AB12" s="605"/>
      <c r="AC12" s="605"/>
      <c r="AD12" s="606"/>
      <c r="AE12" s="744" t="s">
        <v>379</v>
      </c>
      <c r="AF12" s="605"/>
      <c r="AG12" s="605"/>
      <c r="AH12" s="605"/>
      <c r="AI12" s="605"/>
      <c r="AJ12" s="605"/>
      <c r="AK12" s="605"/>
      <c r="AL12" s="605"/>
      <c r="AM12" s="605"/>
      <c r="AN12" s="605"/>
      <c r="AO12" s="605"/>
      <c r="AP12" s="605"/>
      <c r="AQ12" s="605"/>
      <c r="AR12" s="605"/>
      <c r="AS12" s="605"/>
      <c r="AT12" s="605"/>
      <c r="AU12" s="605"/>
      <c r="AV12" s="605"/>
      <c r="AW12" s="605"/>
      <c r="AX12" s="605"/>
      <c r="AY12" s="605"/>
      <c r="AZ12" s="606"/>
      <c r="BA12" s="164" t="s">
        <v>376</v>
      </c>
      <c r="BB12" s="164"/>
      <c r="BC12" s="164"/>
      <c r="BD12" s="745" t="s">
        <v>380</v>
      </c>
      <c r="BE12" s="745"/>
      <c r="BF12" s="745"/>
      <c r="BG12" s="703" t="s">
        <v>373</v>
      </c>
      <c r="BH12" s="704"/>
      <c r="BI12" s="704"/>
      <c r="BJ12" s="704"/>
      <c r="BK12" s="704"/>
      <c r="BL12" s="704"/>
      <c r="BM12" s="704"/>
      <c r="BN12" s="704"/>
      <c r="BO12" s="704"/>
      <c r="BP12" s="703"/>
      <c r="BQ12" s="704"/>
      <c r="BR12" s="704"/>
      <c r="BS12" s="704"/>
      <c r="BT12" s="704"/>
      <c r="BU12" s="705"/>
    </row>
    <row r="13" spans="1:73" ht="153" customHeight="1" thickBot="1" x14ac:dyDescent="0.25">
      <c r="A13" s="713"/>
      <c r="B13" s="714"/>
      <c r="C13" s="714"/>
      <c r="D13" s="714"/>
      <c r="E13" s="714"/>
      <c r="F13" s="714"/>
      <c r="G13" s="714"/>
      <c r="H13" s="714"/>
      <c r="I13" s="718">
        <f t="shared" ref="I13" si="2">I12+1</f>
        <v>2</v>
      </c>
      <c r="J13" s="718"/>
      <c r="K13" s="738"/>
      <c r="L13" s="367"/>
      <c r="M13" s="367"/>
      <c r="N13" s="367"/>
      <c r="O13" s="367"/>
      <c r="P13" s="367"/>
      <c r="Q13" s="367"/>
      <c r="R13" s="367"/>
      <c r="S13" s="367"/>
      <c r="T13" s="367"/>
      <c r="U13" s="367"/>
      <c r="V13" s="367"/>
      <c r="W13" s="367"/>
      <c r="X13" s="367"/>
      <c r="Y13" s="367"/>
      <c r="Z13" s="367"/>
      <c r="AA13" s="367"/>
      <c r="AB13" s="367"/>
      <c r="AC13" s="367"/>
      <c r="AD13" s="739"/>
      <c r="AE13" s="738" t="s">
        <v>381</v>
      </c>
      <c r="AF13" s="367"/>
      <c r="AG13" s="367"/>
      <c r="AH13" s="367"/>
      <c r="AI13" s="367"/>
      <c r="AJ13" s="367"/>
      <c r="AK13" s="367"/>
      <c r="AL13" s="367"/>
      <c r="AM13" s="367"/>
      <c r="AN13" s="367"/>
      <c r="AO13" s="367"/>
      <c r="AP13" s="367"/>
      <c r="AQ13" s="367"/>
      <c r="AR13" s="367"/>
      <c r="AS13" s="367"/>
      <c r="AT13" s="367"/>
      <c r="AU13" s="367"/>
      <c r="AV13" s="367"/>
      <c r="AW13" s="367"/>
      <c r="AX13" s="367"/>
      <c r="AY13" s="367"/>
      <c r="AZ13" s="739"/>
      <c r="BA13" s="165" t="s">
        <v>376</v>
      </c>
      <c r="BB13" s="165"/>
      <c r="BC13" s="165"/>
      <c r="BD13" s="740" t="s">
        <v>380</v>
      </c>
      <c r="BE13" s="740"/>
      <c r="BF13" s="740"/>
      <c r="BG13" s="741" t="s">
        <v>373</v>
      </c>
      <c r="BH13" s="742"/>
      <c r="BI13" s="742"/>
      <c r="BJ13" s="742"/>
      <c r="BK13" s="742"/>
      <c r="BL13" s="742"/>
      <c r="BM13" s="742"/>
      <c r="BN13" s="742"/>
      <c r="BO13" s="742"/>
      <c r="BP13" s="741"/>
      <c r="BQ13" s="742"/>
      <c r="BR13" s="742"/>
      <c r="BS13" s="742"/>
      <c r="BT13" s="742"/>
      <c r="BU13" s="743"/>
    </row>
    <row r="14" spans="1:73" ht="68.150000000000006" customHeight="1" x14ac:dyDescent="0.35">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94" t="s">
        <v>382</v>
      </c>
    </row>
    <row r="15" spans="1:73" ht="15" x14ac:dyDescent="0.3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I15" s="44"/>
      <c r="BJ15" s="44"/>
      <c r="BK15" s="44"/>
      <c r="BL15" s="44"/>
      <c r="BM15" s="44"/>
      <c r="BN15" s="44"/>
      <c r="BO15" s="44"/>
      <c r="BP15" s="44"/>
      <c r="BQ15" s="44"/>
      <c r="BR15" s="44"/>
      <c r="BS15" s="44"/>
      <c r="BT15" s="44"/>
      <c r="BU15" s="94" t="s">
        <v>383</v>
      </c>
    </row>
    <row r="16" spans="1:73" ht="15" x14ac:dyDescent="0.35">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I16" s="44"/>
      <c r="BJ16" s="44"/>
      <c r="BK16" s="44"/>
      <c r="BL16" s="44"/>
      <c r="BM16" s="44"/>
      <c r="BN16" s="44"/>
      <c r="BO16" s="44"/>
      <c r="BP16" s="44"/>
      <c r="BQ16" s="44"/>
      <c r="BR16" s="44"/>
      <c r="BS16" s="44"/>
      <c r="BT16" s="44"/>
      <c r="BU16" s="94" t="s">
        <v>384</v>
      </c>
    </row>
    <row r="17" spans="1:73" ht="15" x14ac:dyDescent="0.35">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94" t="s">
        <v>385</v>
      </c>
    </row>
    <row r="18" spans="1:73" ht="15" x14ac:dyDescent="0.35">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L18" s="44"/>
      <c r="BM18" s="44"/>
      <c r="BN18" s="44"/>
      <c r="BO18" s="44"/>
      <c r="BP18" s="44"/>
      <c r="BQ18" s="44"/>
      <c r="BR18" s="44"/>
      <c r="BS18" s="44"/>
      <c r="BT18" s="44"/>
      <c r="BU18" s="94" t="s">
        <v>386</v>
      </c>
    </row>
    <row r="19" spans="1:73" ht="15" x14ac:dyDescent="0.35">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94" t="s">
        <v>387</v>
      </c>
    </row>
  </sheetData>
  <mergeCells count="57">
    <mergeCell ref="A12:H13"/>
    <mergeCell ref="I12:J12"/>
    <mergeCell ref="K12:AD12"/>
    <mergeCell ref="AE12:AZ12"/>
    <mergeCell ref="BD12:BF12"/>
    <mergeCell ref="BP12:BU12"/>
    <mergeCell ref="I13:J13"/>
    <mergeCell ref="K13:AD13"/>
    <mergeCell ref="AE13:AZ13"/>
    <mergeCell ref="BD13:BF13"/>
    <mergeCell ref="BG13:BO13"/>
    <mergeCell ref="BP13:BU13"/>
    <mergeCell ref="BG12:BO12"/>
    <mergeCell ref="BG11:BO11"/>
    <mergeCell ref="BP11:BU11"/>
    <mergeCell ref="BP9:BU9"/>
    <mergeCell ref="BG10:BO10"/>
    <mergeCell ref="BP10:BU10"/>
    <mergeCell ref="BG9:BO9"/>
    <mergeCell ref="A10:H11"/>
    <mergeCell ref="I10:J10"/>
    <mergeCell ref="K10:AD10"/>
    <mergeCell ref="AE10:AZ10"/>
    <mergeCell ref="BD10:BF10"/>
    <mergeCell ref="I11:J11"/>
    <mergeCell ref="K11:AD11"/>
    <mergeCell ref="AE11:AZ11"/>
    <mergeCell ref="BD11:BF11"/>
    <mergeCell ref="A9:H9"/>
    <mergeCell ref="I9:J9"/>
    <mergeCell ref="K9:AD9"/>
    <mergeCell ref="AE9:AZ9"/>
    <mergeCell ref="BD9:BF9"/>
    <mergeCell ref="A6:H7"/>
    <mergeCell ref="I6:J6"/>
    <mergeCell ref="K6:BC6"/>
    <mergeCell ref="BD6:BO6"/>
    <mergeCell ref="BP6:BU6"/>
    <mergeCell ref="I7:J7"/>
    <mergeCell ref="K7:BC7"/>
    <mergeCell ref="BD7:BO7"/>
    <mergeCell ref="BP7:BU7"/>
    <mergeCell ref="A4:H5"/>
    <mergeCell ref="I4:J4"/>
    <mergeCell ref="K4:BC4"/>
    <mergeCell ref="BD4:BO4"/>
    <mergeCell ref="BP4:BU4"/>
    <mergeCell ref="I5:J5"/>
    <mergeCell ref="K5:BC5"/>
    <mergeCell ref="BD5:BO5"/>
    <mergeCell ref="BP5:BU5"/>
    <mergeCell ref="A1:BU1"/>
    <mergeCell ref="A3:H3"/>
    <mergeCell ref="I3:J3"/>
    <mergeCell ref="K3:BC3"/>
    <mergeCell ref="BD3:BO3"/>
    <mergeCell ref="BP3:BU3"/>
  </mergeCells>
  <phoneticPr fontId="4"/>
  <dataValidations count="1">
    <dataValidation type="list" allowBlank="1" showInputMessage="1" showErrorMessage="1" sqref="BA10:BC13" xr:uid="{B95A5494-2B36-4CEF-93DD-269A033CE881}">
      <formula1>"○"</formula1>
    </dataValidation>
  </dataValidations>
  <pageMargins left="0.70866141732283472" right="0.70866141732283472" top="0.74803149606299213" bottom="0.74803149606299213" header="0.31496062992125984" footer="0.31496062992125984"/>
  <pageSetup paperSize="9" scale="64" orientation="landscape" r:id="rId1"/>
  <headerFooter>
    <oddHeader>&amp;L&amp;A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1"/>
  <dimension ref="A1:U145"/>
  <sheetViews>
    <sheetView zoomScaleNormal="100" workbookViewId="0"/>
  </sheetViews>
  <sheetFormatPr defaultColWidth="9" defaultRowHeight="13.5" x14ac:dyDescent="0.2"/>
  <cols>
    <col min="1" max="1" width="67.7265625" style="1" bestFit="1" customWidth="1"/>
    <col min="2" max="2" width="9" style="41"/>
    <col min="3" max="3" width="67.7265625" style="1" bestFit="1" customWidth="1"/>
    <col min="4" max="4" width="9" style="1"/>
    <col min="5" max="5" width="29.26953125" style="1" bestFit="1" customWidth="1"/>
    <col min="6" max="6" width="9" style="1"/>
    <col min="7" max="7" width="45" style="1" bestFit="1" customWidth="1"/>
    <col min="8" max="16384" width="9" style="1"/>
  </cols>
  <sheetData>
    <row r="1" spans="1:3" ht="16" x14ac:dyDescent="0.2">
      <c r="A1" s="11" t="s">
        <v>388</v>
      </c>
      <c r="C1" s="11" t="s">
        <v>389</v>
      </c>
    </row>
    <row r="2" spans="1:3" ht="27" x14ac:dyDescent="0.2">
      <c r="A2" s="249" t="s">
        <v>390</v>
      </c>
      <c r="C2" s="10" t="s">
        <v>391</v>
      </c>
    </row>
    <row r="3" spans="1:3" x14ac:dyDescent="0.2">
      <c r="A3" s="12" t="s">
        <v>392</v>
      </c>
      <c r="C3" s="12"/>
    </row>
    <row r="4" spans="1:3" x14ac:dyDescent="0.2">
      <c r="A4" s="13" t="s">
        <v>18</v>
      </c>
      <c r="C4" s="13" t="s">
        <v>393</v>
      </c>
    </row>
    <row r="5" spans="1:3" x14ac:dyDescent="0.2">
      <c r="A5" s="13" t="s">
        <v>394</v>
      </c>
      <c r="C5" s="13" t="s">
        <v>395</v>
      </c>
    </row>
    <row r="6" spans="1:3" x14ac:dyDescent="0.2">
      <c r="A6" s="13" t="s">
        <v>396</v>
      </c>
      <c r="C6" s="13" t="s">
        <v>397</v>
      </c>
    </row>
    <row r="7" spans="1:3" x14ac:dyDescent="0.2">
      <c r="A7" s="14" t="s">
        <v>398</v>
      </c>
      <c r="C7" s="14" t="s">
        <v>399</v>
      </c>
    </row>
    <row r="9" spans="1:3" ht="27" x14ac:dyDescent="0.2">
      <c r="A9" s="249" t="s">
        <v>400</v>
      </c>
      <c r="C9" s="10" t="s">
        <v>401</v>
      </c>
    </row>
    <row r="10" spans="1:3" x14ac:dyDescent="0.2">
      <c r="A10" s="12" t="s">
        <v>402</v>
      </c>
      <c r="C10" s="12"/>
    </row>
    <row r="11" spans="1:3" x14ac:dyDescent="0.2">
      <c r="A11" s="13" t="s">
        <v>403</v>
      </c>
      <c r="C11" s="13" t="s">
        <v>404</v>
      </c>
    </row>
    <row r="12" spans="1:3" x14ac:dyDescent="0.2">
      <c r="A12" s="13" t="s">
        <v>405</v>
      </c>
      <c r="C12" s="13" t="s">
        <v>406</v>
      </c>
    </row>
    <row r="13" spans="1:3" x14ac:dyDescent="0.2">
      <c r="A13" s="13" t="s">
        <v>407</v>
      </c>
      <c r="C13" s="13" t="s">
        <v>408</v>
      </c>
    </row>
    <row r="14" spans="1:3" x14ac:dyDescent="0.2">
      <c r="A14" s="14" t="s">
        <v>20</v>
      </c>
      <c r="C14" s="14" t="s">
        <v>399</v>
      </c>
    </row>
    <row r="16" spans="1:3" x14ac:dyDescent="0.2">
      <c r="A16" s="250" t="s">
        <v>409</v>
      </c>
      <c r="C16" s="10" t="s">
        <v>410</v>
      </c>
    </row>
    <row r="17" spans="1:3" x14ac:dyDescent="0.2">
      <c r="A17" s="12" t="s">
        <v>402</v>
      </c>
      <c r="C17" s="12"/>
    </row>
    <row r="18" spans="1:3" x14ac:dyDescent="0.2">
      <c r="A18" s="13" t="s">
        <v>411</v>
      </c>
      <c r="C18" s="13" t="s">
        <v>412</v>
      </c>
    </row>
    <row r="19" spans="1:3" x14ac:dyDescent="0.2">
      <c r="A19" s="13" t="s">
        <v>413</v>
      </c>
      <c r="C19" s="13" t="s">
        <v>414</v>
      </c>
    </row>
    <row r="20" spans="1:3" x14ac:dyDescent="0.2">
      <c r="A20" s="13" t="s">
        <v>415</v>
      </c>
      <c r="C20" s="13" t="s">
        <v>416</v>
      </c>
    </row>
    <row r="21" spans="1:3" x14ac:dyDescent="0.2">
      <c r="A21" s="13" t="s">
        <v>417</v>
      </c>
      <c r="C21" s="13" t="s">
        <v>418</v>
      </c>
    </row>
    <row r="22" spans="1:3" x14ac:dyDescent="0.2">
      <c r="A22" s="13" t="s">
        <v>419</v>
      </c>
      <c r="C22" s="13" t="s">
        <v>420</v>
      </c>
    </row>
    <row r="23" spans="1:3" x14ac:dyDescent="0.2">
      <c r="A23" s="13" t="s">
        <v>421</v>
      </c>
      <c r="C23" s="13" t="s">
        <v>422</v>
      </c>
    </row>
    <row r="24" spans="1:3" x14ac:dyDescent="0.2">
      <c r="A24" s="13" t="s">
        <v>423</v>
      </c>
      <c r="C24" s="13" t="s">
        <v>424</v>
      </c>
    </row>
    <row r="25" spans="1:3" x14ac:dyDescent="0.2">
      <c r="A25" s="13" t="s">
        <v>425</v>
      </c>
      <c r="C25" s="13" t="s">
        <v>426</v>
      </c>
    </row>
    <row r="26" spans="1:3" x14ac:dyDescent="0.2">
      <c r="A26" s="13" t="s">
        <v>427</v>
      </c>
      <c r="C26" s="13" t="s">
        <v>428</v>
      </c>
    </row>
    <row r="27" spans="1:3" x14ac:dyDescent="0.2">
      <c r="A27" s="13" t="s">
        <v>429</v>
      </c>
      <c r="C27" s="13" t="s">
        <v>430</v>
      </c>
    </row>
    <row r="28" spans="1:3" x14ac:dyDescent="0.2">
      <c r="A28" s="14" t="s">
        <v>20</v>
      </c>
      <c r="C28" s="14" t="s">
        <v>399</v>
      </c>
    </row>
    <row r="30" spans="1:3" ht="27" x14ac:dyDescent="0.2">
      <c r="A30" s="249" t="s">
        <v>431</v>
      </c>
      <c r="C30" s="10" t="s">
        <v>432</v>
      </c>
    </row>
    <row r="31" spans="1:3" x14ac:dyDescent="0.2">
      <c r="A31" s="12" t="s">
        <v>402</v>
      </c>
      <c r="C31" s="12"/>
    </row>
    <row r="32" spans="1:3" x14ac:dyDescent="0.2">
      <c r="A32" s="13" t="s">
        <v>433</v>
      </c>
      <c r="C32" s="13" t="s">
        <v>434</v>
      </c>
    </row>
    <row r="33" spans="1:3" x14ac:dyDescent="0.2">
      <c r="A33" s="13" t="s">
        <v>435</v>
      </c>
      <c r="C33" s="13" t="s">
        <v>436</v>
      </c>
    </row>
    <row r="34" spans="1:3" x14ac:dyDescent="0.2">
      <c r="A34" s="13" t="s">
        <v>437</v>
      </c>
      <c r="C34" s="13" t="s">
        <v>438</v>
      </c>
    </row>
    <row r="35" spans="1:3" x14ac:dyDescent="0.2">
      <c r="A35" s="13" t="s">
        <v>439</v>
      </c>
      <c r="C35" s="13" t="s">
        <v>440</v>
      </c>
    </row>
    <row r="36" spans="1:3" x14ac:dyDescent="0.2">
      <c r="A36" s="13" t="s">
        <v>441</v>
      </c>
      <c r="C36" s="13" t="s">
        <v>442</v>
      </c>
    </row>
    <row r="37" spans="1:3" x14ac:dyDescent="0.2">
      <c r="A37" s="13" t="s">
        <v>443</v>
      </c>
      <c r="C37" s="13" t="s">
        <v>444</v>
      </c>
    </row>
    <row r="38" spans="1:3" x14ac:dyDescent="0.2">
      <c r="A38" s="13" t="s">
        <v>445</v>
      </c>
      <c r="C38" s="13" t="s">
        <v>446</v>
      </c>
    </row>
    <row r="39" spans="1:3" x14ac:dyDescent="0.2">
      <c r="A39" s="14" t="s">
        <v>20</v>
      </c>
      <c r="C39" s="14" t="s">
        <v>399</v>
      </c>
    </row>
    <row r="41" spans="1:3" ht="27" x14ac:dyDescent="0.2">
      <c r="A41" s="249" t="s">
        <v>447</v>
      </c>
      <c r="C41" s="10" t="s">
        <v>448</v>
      </c>
    </row>
    <row r="42" spans="1:3" x14ac:dyDescent="0.2">
      <c r="A42" s="12" t="s">
        <v>402</v>
      </c>
      <c r="C42" s="12"/>
    </row>
    <row r="43" spans="1:3" x14ac:dyDescent="0.2">
      <c r="A43" s="13" t="s">
        <v>45</v>
      </c>
      <c r="C43" s="13" t="s">
        <v>449</v>
      </c>
    </row>
    <row r="44" spans="1:3" x14ac:dyDescent="0.2">
      <c r="A44" s="13" t="s">
        <v>450</v>
      </c>
      <c r="C44" s="13" t="s">
        <v>451</v>
      </c>
    </row>
    <row r="45" spans="1:3" x14ac:dyDescent="0.2">
      <c r="A45" s="13" t="s">
        <v>452</v>
      </c>
      <c r="C45" s="13" t="s">
        <v>453</v>
      </c>
    </row>
    <row r="46" spans="1:3" x14ac:dyDescent="0.2">
      <c r="A46" s="13" t="s">
        <v>454</v>
      </c>
      <c r="C46" s="13" t="s">
        <v>455</v>
      </c>
    </row>
    <row r="47" spans="1:3" x14ac:dyDescent="0.2">
      <c r="A47" s="14" t="s">
        <v>456</v>
      </c>
      <c r="C47" s="14" t="s">
        <v>457</v>
      </c>
    </row>
    <row r="49" spans="1:3" ht="27" x14ac:dyDescent="0.2">
      <c r="A49" s="249" t="s">
        <v>458</v>
      </c>
      <c r="C49" s="10" t="s">
        <v>459</v>
      </c>
    </row>
    <row r="50" spans="1:3" x14ac:dyDescent="0.2">
      <c r="A50" s="12" t="s">
        <v>402</v>
      </c>
      <c r="C50" s="12"/>
    </row>
    <row r="51" spans="1:3" x14ac:dyDescent="0.2">
      <c r="A51" s="13" t="s">
        <v>460</v>
      </c>
      <c r="C51" s="13" t="s">
        <v>461</v>
      </c>
    </row>
    <row r="52" spans="1:3" x14ac:dyDescent="0.2">
      <c r="A52" s="13" t="s">
        <v>462</v>
      </c>
      <c r="C52" s="13" t="s">
        <v>463</v>
      </c>
    </row>
    <row r="53" spans="1:3" x14ac:dyDescent="0.2">
      <c r="A53" s="13" t="s">
        <v>464</v>
      </c>
      <c r="C53" s="13" t="s">
        <v>465</v>
      </c>
    </row>
    <row r="54" spans="1:3" x14ac:dyDescent="0.2">
      <c r="A54" s="13" t="s">
        <v>466</v>
      </c>
      <c r="C54" s="13" t="s">
        <v>467</v>
      </c>
    </row>
    <row r="55" spans="1:3" x14ac:dyDescent="0.2">
      <c r="A55" s="14" t="s">
        <v>20</v>
      </c>
      <c r="C55" s="14" t="s">
        <v>399</v>
      </c>
    </row>
    <row r="57" spans="1:3" ht="27" x14ac:dyDescent="0.2">
      <c r="A57" s="249" t="s">
        <v>468</v>
      </c>
      <c r="C57" s="10" t="s">
        <v>469</v>
      </c>
    </row>
    <row r="58" spans="1:3" x14ac:dyDescent="0.2">
      <c r="A58" s="12" t="s">
        <v>402</v>
      </c>
      <c r="C58" s="12"/>
    </row>
    <row r="59" spans="1:3" x14ac:dyDescent="0.2">
      <c r="A59" s="13" t="s">
        <v>470</v>
      </c>
      <c r="C59" s="13" t="s">
        <v>470</v>
      </c>
    </row>
    <row r="60" spans="1:3" x14ac:dyDescent="0.2">
      <c r="A60" s="13" t="s">
        <v>471</v>
      </c>
      <c r="C60" s="13" t="s">
        <v>472</v>
      </c>
    </row>
    <row r="61" spans="1:3" x14ac:dyDescent="0.2">
      <c r="A61" s="13" t="s">
        <v>464</v>
      </c>
      <c r="C61" s="13" t="s">
        <v>465</v>
      </c>
    </row>
    <row r="62" spans="1:3" x14ac:dyDescent="0.2">
      <c r="A62" s="13" t="s">
        <v>466</v>
      </c>
      <c r="C62" s="13" t="s">
        <v>467</v>
      </c>
    </row>
    <row r="63" spans="1:3" x14ac:dyDescent="0.2">
      <c r="A63" s="14" t="s">
        <v>20</v>
      </c>
      <c r="C63" s="14" t="s">
        <v>399</v>
      </c>
    </row>
    <row r="65" spans="1:3" ht="27" x14ac:dyDescent="0.2">
      <c r="A65" s="249" t="s">
        <v>473</v>
      </c>
      <c r="C65" s="10" t="s">
        <v>474</v>
      </c>
    </row>
    <row r="66" spans="1:3" x14ac:dyDescent="0.2">
      <c r="A66" s="12" t="s">
        <v>402</v>
      </c>
      <c r="C66" s="12"/>
    </row>
    <row r="67" spans="1:3" x14ac:dyDescent="0.2">
      <c r="A67" s="13" t="s">
        <v>63</v>
      </c>
      <c r="C67" s="13" t="s">
        <v>475</v>
      </c>
    </row>
    <row r="68" spans="1:3" x14ac:dyDescent="0.2">
      <c r="A68" s="13" t="s">
        <v>476</v>
      </c>
      <c r="C68" s="13" t="s">
        <v>477</v>
      </c>
    </row>
    <row r="69" spans="1:3" x14ac:dyDescent="0.2">
      <c r="A69" s="13" t="s">
        <v>464</v>
      </c>
      <c r="C69" s="13" t="s">
        <v>464</v>
      </c>
    </row>
    <row r="70" spans="1:3" x14ac:dyDescent="0.2">
      <c r="A70" s="13" t="s">
        <v>466</v>
      </c>
      <c r="C70" s="13" t="s">
        <v>467</v>
      </c>
    </row>
    <row r="71" spans="1:3" x14ac:dyDescent="0.2">
      <c r="A71" s="14" t="s">
        <v>20</v>
      </c>
      <c r="C71" s="14" t="s">
        <v>399</v>
      </c>
    </row>
    <row r="73" spans="1:3" ht="27" x14ac:dyDescent="0.2">
      <c r="A73" s="249" t="s">
        <v>478</v>
      </c>
      <c r="C73" s="10" t="s">
        <v>479</v>
      </c>
    </row>
    <row r="74" spans="1:3" x14ac:dyDescent="0.2">
      <c r="A74" s="12" t="s">
        <v>402</v>
      </c>
      <c r="C74" s="12"/>
    </row>
    <row r="75" spans="1:3" x14ac:dyDescent="0.2">
      <c r="A75" s="13" t="s">
        <v>470</v>
      </c>
      <c r="C75" s="13" t="s">
        <v>470</v>
      </c>
    </row>
    <row r="76" spans="1:3" x14ac:dyDescent="0.2">
      <c r="A76" s="13" t="s">
        <v>67</v>
      </c>
      <c r="C76" s="13" t="s">
        <v>480</v>
      </c>
    </row>
    <row r="77" spans="1:3" x14ac:dyDescent="0.2">
      <c r="A77" s="13" t="s">
        <v>464</v>
      </c>
      <c r="C77" s="13" t="s">
        <v>464</v>
      </c>
    </row>
    <row r="78" spans="1:3" x14ac:dyDescent="0.2">
      <c r="A78" s="13" t="s">
        <v>466</v>
      </c>
      <c r="C78" s="13" t="s">
        <v>467</v>
      </c>
    </row>
    <row r="79" spans="1:3" x14ac:dyDescent="0.2">
      <c r="A79" s="14" t="s">
        <v>20</v>
      </c>
      <c r="C79" s="14" t="s">
        <v>399</v>
      </c>
    </row>
    <row r="81" spans="1:3" ht="27" x14ac:dyDescent="0.2">
      <c r="A81" s="249" t="s">
        <v>481</v>
      </c>
      <c r="C81" s="10" t="s">
        <v>482</v>
      </c>
    </row>
    <row r="82" spans="1:3" x14ac:dyDescent="0.2">
      <c r="A82" s="12" t="s">
        <v>402</v>
      </c>
      <c r="C82" s="12"/>
    </row>
    <row r="83" spans="1:3" x14ac:dyDescent="0.2">
      <c r="A83" s="13" t="s">
        <v>65</v>
      </c>
      <c r="C83" s="13" t="s">
        <v>483</v>
      </c>
    </row>
    <row r="84" spans="1:3" x14ac:dyDescent="0.2">
      <c r="A84" s="13" t="s">
        <v>61</v>
      </c>
      <c r="C84" s="13" t="s">
        <v>484</v>
      </c>
    </row>
    <row r="85" spans="1:3" x14ac:dyDescent="0.2">
      <c r="A85" s="13" t="s">
        <v>485</v>
      </c>
      <c r="C85" s="13" t="s">
        <v>486</v>
      </c>
    </row>
    <row r="86" spans="1:3" x14ac:dyDescent="0.2">
      <c r="A86" s="13" t="s">
        <v>57</v>
      </c>
      <c r="C86" s="13" t="s">
        <v>487</v>
      </c>
    </row>
    <row r="87" spans="1:3" x14ac:dyDescent="0.2">
      <c r="A87" s="13" t="s">
        <v>488</v>
      </c>
      <c r="C87" s="13" t="s">
        <v>489</v>
      </c>
    </row>
    <row r="88" spans="1:3" x14ac:dyDescent="0.2">
      <c r="A88" s="13" t="s">
        <v>490</v>
      </c>
      <c r="C88" s="13" t="s">
        <v>491</v>
      </c>
    </row>
    <row r="89" spans="1:3" x14ac:dyDescent="0.2">
      <c r="A89" s="13" t="s">
        <v>492</v>
      </c>
      <c r="C89" s="13" t="s">
        <v>493</v>
      </c>
    </row>
    <row r="90" spans="1:3" x14ac:dyDescent="0.2">
      <c r="A90" s="14" t="s">
        <v>494</v>
      </c>
      <c r="C90" s="14" t="s">
        <v>399</v>
      </c>
    </row>
    <row r="92" spans="1:3" ht="27" x14ac:dyDescent="0.2">
      <c r="A92" s="249" t="s">
        <v>495</v>
      </c>
      <c r="C92" s="10" t="s">
        <v>496</v>
      </c>
    </row>
    <row r="93" spans="1:3" x14ac:dyDescent="0.2">
      <c r="A93" s="12" t="s">
        <v>402</v>
      </c>
      <c r="C93" s="12"/>
    </row>
    <row r="94" spans="1:3" x14ac:dyDescent="0.2">
      <c r="A94" s="13" t="s">
        <v>497</v>
      </c>
      <c r="C94" s="13" t="s">
        <v>498</v>
      </c>
    </row>
    <row r="95" spans="1:3" x14ac:dyDescent="0.2">
      <c r="A95" s="13" t="s">
        <v>499</v>
      </c>
      <c r="C95" s="13" t="s">
        <v>500</v>
      </c>
    </row>
    <row r="96" spans="1:3" x14ac:dyDescent="0.2">
      <c r="A96" s="14" t="s">
        <v>501</v>
      </c>
      <c r="C96" s="14" t="s">
        <v>502</v>
      </c>
    </row>
    <row r="98" spans="1:3" ht="27" x14ac:dyDescent="0.2">
      <c r="A98" s="249" t="s">
        <v>503</v>
      </c>
      <c r="C98" s="10" t="s">
        <v>504</v>
      </c>
    </row>
    <row r="99" spans="1:3" x14ac:dyDescent="0.2">
      <c r="A99" s="12" t="s">
        <v>402</v>
      </c>
      <c r="C99" s="12"/>
    </row>
    <row r="100" spans="1:3" x14ac:dyDescent="0.2">
      <c r="A100" s="13" t="s">
        <v>505</v>
      </c>
      <c r="C100" s="13" t="s">
        <v>506</v>
      </c>
    </row>
    <row r="101" spans="1:3" x14ac:dyDescent="0.2">
      <c r="A101" s="13" t="s">
        <v>507</v>
      </c>
      <c r="C101" s="13" t="s">
        <v>508</v>
      </c>
    </row>
    <row r="102" spans="1:3" x14ac:dyDescent="0.2">
      <c r="A102" s="13" t="s">
        <v>91</v>
      </c>
      <c r="C102" s="13" t="s">
        <v>509</v>
      </c>
    </row>
    <row r="103" spans="1:3" x14ac:dyDescent="0.2">
      <c r="A103" s="13" t="s">
        <v>510</v>
      </c>
      <c r="C103" s="13" t="s">
        <v>511</v>
      </c>
    </row>
    <row r="104" spans="1:3" x14ac:dyDescent="0.2">
      <c r="A104" s="14" t="s">
        <v>512</v>
      </c>
      <c r="C104" s="14" t="s">
        <v>513</v>
      </c>
    </row>
    <row r="106" spans="1:3" ht="27" x14ac:dyDescent="0.2">
      <c r="A106" s="249" t="s">
        <v>514</v>
      </c>
      <c r="C106" s="10" t="s">
        <v>515</v>
      </c>
    </row>
    <row r="107" spans="1:3" x14ac:dyDescent="0.2">
      <c r="A107" s="12" t="s">
        <v>402</v>
      </c>
      <c r="C107" s="12"/>
    </row>
    <row r="108" spans="1:3" x14ac:dyDescent="0.2">
      <c r="A108" s="13" t="s">
        <v>516</v>
      </c>
      <c r="C108" s="13" t="s">
        <v>517</v>
      </c>
    </row>
    <row r="109" spans="1:3" x14ac:dyDescent="0.2">
      <c r="A109" s="13" t="s">
        <v>518</v>
      </c>
      <c r="C109" s="13" t="s">
        <v>519</v>
      </c>
    </row>
    <row r="110" spans="1:3" x14ac:dyDescent="0.2">
      <c r="A110" s="13" t="s">
        <v>91</v>
      </c>
      <c r="C110" s="13" t="s">
        <v>509</v>
      </c>
    </row>
    <row r="111" spans="1:3" x14ac:dyDescent="0.2">
      <c r="A111" s="13" t="s">
        <v>520</v>
      </c>
      <c r="C111" s="13" t="s">
        <v>521</v>
      </c>
    </row>
    <row r="112" spans="1:3" x14ac:dyDescent="0.2">
      <c r="A112" s="13" t="s">
        <v>522</v>
      </c>
      <c r="C112" s="13" t="s">
        <v>523</v>
      </c>
    </row>
    <row r="113" spans="1:21" x14ac:dyDescent="0.2">
      <c r="A113" s="14" t="s">
        <v>20</v>
      </c>
      <c r="C113" s="14" t="s">
        <v>399</v>
      </c>
    </row>
    <row r="115" spans="1:21" ht="27" x14ac:dyDescent="0.2">
      <c r="A115" s="249" t="s">
        <v>524</v>
      </c>
      <c r="C115" s="10" t="s">
        <v>525</v>
      </c>
    </row>
    <row r="116" spans="1:21" x14ac:dyDescent="0.2">
      <c r="A116" s="12" t="s">
        <v>402</v>
      </c>
      <c r="C116" s="12"/>
    </row>
    <row r="117" spans="1:21" x14ac:dyDescent="0.2">
      <c r="A117" s="13" t="s">
        <v>526</v>
      </c>
      <c r="C117" s="13" t="s">
        <v>527</v>
      </c>
    </row>
    <row r="118" spans="1:21" x14ac:dyDescent="0.2">
      <c r="A118" s="14" t="s">
        <v>528</v>
      </c>
      <c r="C118" s="14" t="s">
        <v>529</v>
      </c>
    </row>
    <row r="120" spans="1:21" ht="27" x14ac:dyDescent="0.2">
      <c r="A120" s="249" t="s">
        <v>530</v>
      </c>
      <c r="C120" s="10" t="s">
        <v>531</v>
      </c>
    </row>
    <row r="121" spans="1:21" x14ac:dyDescent="0.2">
      <c r="A121" s="12" t="s">
        <v>402</v>
      </c>
      <c r="C121" s="12"/>
    </row>
    <row r="122" spans="1:21" x14ac:dyDescent="0.2">
      <c r="A122" s="13" t="s">
        <v>532</v>
      </c>
      <c r="C122" s="13" t="s">
        <v>533</v>
      </c>
    </row>
    <row r="123" spans="1:21" x14ac:dyDescent="0.2">
      <c r="A123" s="14" t="s">
        <v>534</v>
      </c>
      <c r="C123" s="14" t="s">
        <v>535</v>
      </c>
    </row>
    <row r="125" spans="1:21" ht="27" x14ac:dyDescent="0.2">
      <c r="A125" s="249" t="s">
        <v>536</v>
      </c>
      <c r="C125" s="10" t="s">
        <v>537</v>
      </c>
    </row>
    <row r="126" spans="1:21" ht="15" x14ac:dyDescent="0.2">
      <c r="A126" s="12" t="s">
        <v>402</v>
      </c>
      <c r="C126" s="12"/>
      <c r="D126" s="2"/>
      <c r="E126" s="2"/>
      <c r="F126" s="2"/>
      <c r="G126" s="2"/>
      <c r="H126" s="2"/>
      <c r="I126" s="2"/>
      <c r="J126" s="2"/>
      <c r="K126" s="2"/>
      <c r="L126" s="2"/>
      <c r="M126" s="2"/>
      <c r="N126" s="2"/>
      <c r="O126" s="2"/>
      <c r="P126" s="2"/>
      <c r="Q126" s="2"/>
      <c r="R126" s="2"/>
      <c r="S126" s="2"/>
      <c r="T126" s="2"/>
      <c r="U126" s="2"/>
    </row>
    <row r="127" spans="1:21" ht="15" x14ac:dyDescent="0.2">
      <c r="A127" s="13" t="s">
        <v>538</v>
      </c>
      <c r="C127" s="13" t="s">
        <v>539</v>
      </c>
      <c r="D127" s="2"/>
      <c r="E127" s="2"/>
      <c r="F127" s="2"/>
      <c r="G127" s="2"/>
      <c r="H127" s="2"/>
      <c r="I127" s="2"/>
      <c r="J127" s="2"/>
      <c r="K127" s="2"/>
      <c r="L127" s="2"/>
      <c r="M127" s="2"/>
      <c r="N127" s="2"/>
      <c r="O127" s="2"/>
      <c r="P127" s="2"/>
      <c r="Q127" s="2"/>
      <c r="R127" s="2"/>
      <c r="S127" s="2"/>
      <c r="T127" s="2"/>
      <c r="U127" s="2"/>
    </row>
    <row r="128" spans="1:21" ht="15" x14ac:dyDescent="0.2">
      <c r="A128" s="13" t="s">
        <v>540</v>
      </c>
      <c r="C128" s="13" t="s">
        <v>541</v>
      </c>
      <c r="D128" s="2"/>
      <c r="E128" s="2"/>
      <c r="F128" s="2"/>
      <c r="G128" s="2"/>
      <c r="H128" s="2"/>
      <c r="I128" s="2"/>
      <c r="J128" s="2"/>
      <c r="K128" s="2"/>
      <c r="L128" s="2"/>
      <c r="M128" s="2"/>
      <c r="N128" s="2"/>
      <c r="O128" s="2"/>
      <c r="P128" s="2"/>
      <c r="Q128" s="2"/>
      <c r="R128" s="2"/>
      <c r="S128" s="2"/>
      <c r="T128" s="2"/>
      <c r="U128" s="2"/>
    </row>
    <row r="129" spans="1:21" ht="15" x14ac:dyDescent="0.2">
      <c r="A129" s="13" t="s">
        <v>542</v>
      </c>
      <c r="C129" s="13" t="s">
        <v>543</v>
      </c>
      <c r="D129" s="2"/>
      <c r="E129" s="2"/>
      <c r="F129" s="2"/>
      <c r="G129" s="2"/>
      <c r="H129" s="2"/>
      <c r="I129" s="2"/>
      <c r="J129" s="2"/>
      <c r="K129" s="2"/>
      <c r="L129" s="2"/>
      <c r="M129" s="2"/>
      <c r="N129" s="2"/>
      <c r="O129" s="2"/>
      <c r="P129" s="2"/>
      <c r="Q129" s="2"/>
      <c r="R129" s="2"/>
      <c r="S129" s="2"/>
      <c r="T129" s="2"/>
      <c r="U129" s="2"/>
    </row>
    <row r="130" spans="1:21" ht="15" x14ac:dyDescent="0.2">
      <c r="A130" s="14" t="s">
        <v>544</v>
      </c>
      <c r="C130" s="14" t="s">
        <v>545</v>
      </c>
      <c r="D130" s="2"/>
      <c r="E130" s="2"/>
      <c r="F130" s="2"/>
      <c r="G130" s="2"/>
      <c r="H130" s="2"/>
      <c r="I130" s="2"/>
      <c r="J130" s="2"/>
      <c r="K130" s="2"/>
      <c r="L130" s="2"/>
      <c r="M130" s="2"/>
      <c r="N130" s="2"/>
      <c r="O130" s="2"/>
      <c r="P130" s="2"/>
      <c r="Q130" s="2"/>
      <c r="R130" s="2"/>
      <c r="S130" s="2"/>
      <c r="T130" s="2"/>
      <c r="U130" s="2"/>
    </row>
    <row r="133" spans="1:21" ht="27" customHeight="1" x14ac:dyDescent="0.2">
      <c r="A133" s="251" t="s">
        <v>546</v>
      </c>
      <c r="B133" s="88"/>
      <c r="C133" s="89"/>
    </row>
    <row r="134" spans="1:21" x14ac:dyDescent="0.2">
      <c r="A134" s="68" t="s">
        <v>402</v>
      </c>
      <c r="C134" s="69"/>
    </row>
    <row r="135" spans="1:21" x14ac:dyDescent="0.2">
      <c r="A135" s="68" t="s">
        <v>547</v>
      </c>
      <c r="C135" s="69" t="s">
        <v>548</v>
      </c>
    </row>
    <row r="136" spans="1:21" x14ac:dyDescent="0.2">
      <c r="A136" s="68" t="s">
        <v>129</v>
      </c>
      <c r="C136" s="69" t="s">
        <v>549</v>
      </c>
    </row>
    <row r="137" spans="1:21" x14ac:dyDescent="0.2">
      <c r="A137" s="68" t="s">
        <v>550</v>
      </c>
      <c r="C137" s="69" t="s">
        <v>551</v>
      </c>
    </row>
    <row r="138" spans="1:21" x14ac:dyDescent="0.2">
      <c r="A138" s="85"/>
      <c r="B138" s="86"/>
      <c r="C138" s="87"/>
    </row>
    <row r="139" spans="1:21" ht="25.5" customHeight="1" x14ac:dyDescent="0.2">
      <c r="A139" s="252" t="s">
        <v>192</v>
      </c>
    </row>
    <row r="140" spans="1:21" x14ac:dyDescent="0.2">
      <c r="A140" s="98" t="s">
        <v>402</v>
      </c>
      <c r="B140" s="99"/>
      <c r="C140" s="93"/>
    </row>
    <row r="141" spans="1:21" x14ac:dyDescent="0.2">
      <c r="A141" s="68" t="s">
        <v>552</v>
      </c>
      <c r="C141" s="69"/>
    </row>
    <row r="142" spans="1:21" x14ac:dyDescent="0.2">
      <c r="A142" s="68" t="s">
        <v>553</v>
      </c>
      <c r="C142" s="69"/>
    </row>
    <row r="143" spans="1:21" x14ac:dyDescent="0.2">
      <c r="A143" s="68" t="s">
        <v>210</v>
      </c>
      <c r="C143" s="69"/>
    </row>
    <row r="144" spans="1:21" x14ac:dyDescent="0.2">
      <c r="A144" s="68" t="s">
        <v>212</v>
      </c>
      <c r="C144" s="69"/>
    </row>
    <row r="145" spans="1:3" x14ac:dyDescent="0.2">
      <c r="A145" s="85" t="s">
        <v>214</v>
      </c>
      <c r="B145" s="86"/>
      <c r="C145" s="87"/>
    </row>
  </sheetData>
  <phoneticPr fontId="4"/>
  <pageMargins left="0.78740157480314965" right="0.78740157480314965" top="0.59055118110236227" bottom="0.59055118110236227" header="0.31496062992125984" footer="0.31496062992125984"/>
  <pageSetup paperSize="9" fitToHeight="2" orientation="portrait" r:id="rId1"/>
  <rowBreaks count="1" manualBreakCount="1">
    <brk id="5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ccessDetails xmlns="3b0a02bf-1fa3-4f7c-86e6-cc709d9615df" xsi:nil="true"/>
    <lcf76f155ced4ddcb4097134ff3c332f xmlns="3b0a02bf-1fa3-4f7c-86e6-cc709d9615df">
      <Terms xmlns="http://schemas.microsoft.com/office/infopath/2007/PartnerControls"/>
    </lcf76f155ced4ddcb4097134ff3c332f>
    <TaxCatchAll xmlns="3e47745e-6841-4518-8a34-bbee99c0e025" xsi:nil="true"/>
    <Folder_x0020_Info xmlns="3b0a02bf-1fa3-4f7c-86e6-cc709d9615df" xsi:nil="true"/>
    <_Flow_SignoffStatus xmlns="3b0a02bf-1fa3-4f7c-86e6-cc709d9615d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8C8D66161FFE24583725803D66B5AA1" ma:contentTypeVersion="19" ma:contentTypeDescription="Create a new document." ma:contentTypeScope="" ma:versionID="d875398892a4df8d17d8afadcfe1989c">
  <xsd:schema xmlns:xsd="http://www.w3.org/2001/XMLSchema" xmlns:xs="http://www.w3.org/2001/XMLSchema" xmlns:p="http://schemas.microsoft.com/office/2006/metadata/properties" xmlns:ns2="3e47745e-6841-4518-8a34-bbee99c0e025" xmlns:ns3="3b0a02bf-1fa3-4f7c-86e6-cc709d9615df" targetNamespace="http://schemas.microsoft.com/office/2006/metadata/properties" ma:root="true" ma:fieldsID="05408ee5453b1e61f8a8b6ebb56cf810" ns2:_="" ns3:_="">
    <xsd:import namespace="3e47745e-6841-4518-8a34-bbee99c0e025"/>
    <xsd:import namespace="3b0a02bf-1fa3-4f7c-86e6-cc709d9615d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Folder_x0020_Info" minOccurs="0"/>
                <xsd:element ref="ns3:MediaServiceDateTaken" minOccurs="0"/>
                <xsd:element ref="ns3:AccessDetails" minOccurs="0"/>
                <xsd:element ref="ns3:MediaLengthInSeconds" minOccurs="0"/>
                <xsd:element ref="ns3:MediaServiceLocation" minOccurs="0"/>
                <xsd:element ref="ns3:lcf76f155ced4ddcb4097134ff3c332f" minOccurs="0"/>
                <xsd:element ref="ns2:TaxCatchAll"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7745e-6841-4518-8a34-bbee99c0e0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9f389b37-145d-4f33-a38c-82d4311b3be8}" ma:internalName="TaxCatchAll" ma:showField="CatchAllData" ma:web="3e47745e-6841-4518-8a34-bbee99c0e0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0a02bf-1fa3-4f7c-86e6-cc709d9615d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Folder_x0020_Info" ma:index="18" nillable="true" ma:displayName="Folder Info" ma:format="Dropdown" ma:internalName="Folder_x0020_Info">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AccessDetails" ma:index="20" nillable="true" ma:displayName="Access Details" ma:format="Dropdown" ma:internalName="AccessDetails">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_Flow_SignoffStatus" ma:index="26"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71133B-251B-458A-9F59-58EB79A4C98E}">
  <ds:schemaRefs>
    <ds:schemaRef ds:uri="http://purl.org/dc/terms/"/>
    <ds:schemaRef ds:uri="http://schemas.openxmlformats.org/package/2006/metadata/core-properties"/>
    <ds:schemaRef ds:uri="http://schemas.microsoft.com/office/2006/documentManagement/types"/>
    <ds:schemaRef ds:uri="f9675732-b5f2-4049-accd-c6c4483d7718"/>
    <ds:schemaRef ds:uri="http://schemas.microsoft.com/office/infopath/2007/PartnerControls"/>
    <ds:schemaRef ds:uri="http://purl.org/dc/elements/1.1/"/>
    <ds:schemaRef ds:uri="http://schemas.microsoft.com/office/2006/metadata/properties"/>
    <ds:schemaRef ds:uri="44188c72-53f3-4632-b668-f49ce068fedb"/>
    <ds:schemaRef ds:uri="http://www.w3.org/XML/1998/namespace"/>
    <ds:schemaRef ds:uri="http://purl.org/dc/dcmitype/"/>
  </ds:schemaRefs>
</ds:datastoreItem>
</file>

<file path=customXml/itemProps2.xml><?xml version="1.0" encoding="utf-8"?>
<ds:datastoreItem xmlns:ds="http://schemas.openxmlformats.org/officeDocument/2006/customXml" ds:itemID="{7B0E6EED-463F-424E-BCBA-B1FB60360039}"/>
</file>

<file path=customXml/itemProps3.xml><?xml version="1.0" encoding="utf-8"?>
<ds:datastoreItem xmlns:ds="http://schemas.openxmlformats.org/officeDocument/2006/customXml" ds:itemID="{2804F032-3841-4FC6-9301-B8A70171BA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Basic</vt:lpstr>
      <vt:lpstr>総評</vt:lpstr>
      <vt:lpstr>Productivity</vt:lpstr>
      <vt:lpstr>Individual productivity</vt:lpstr>
      <vt:lpstr>Quality</vt:lpstr>
      <vt:lpstr>KPT analysis</vt:lpstr>
      <vt:lpstr>List</vt:lpstr>
      <vt:lpstr>Basic!Print_Area</vt:lpstr>
      <vt:lpstr>'Individual productivity'!Print_Area</vt:lpstr>
      <vt:lpstr>Productivity!Print_Area</vt:lpstr>
      <vt:lpstr>Quality!Print_Area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 Zhangyuan/李 章元</dc:creator>
  <cp:keywords/>
  <dc:description/>
  <cp:lastModifiedBy>tsuno.keiko@fujitsu.com</cp:lastModifiedBy>
  <cp:revision/>
  <dcterms:created xsi:type="dcterms:W3CDTF">2006-09-16T00:00:00Z</dcterms:created>
  <dcterms:modified xsi:type="dcterms:W3CDTF">2023-05-30T05:50:20Z</dcterms:modified>
  <cp:category>CONFIDENTIAL MATERIAL/RESTRICTED ACCESS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2022-02-15T05:59:32Z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19bf2f48-e5f8-4b0b-955f-e6e9b15ef52a</vt:lpwstr>
  </property>
  <property fmtid="{D5CDD505-2E9C-101B-9397-08002B2CF9AE}" pid="8" name="MSIP_Label_a7295cc1-d279-42ac-ab4d-3b0f4fece050_ContentBits">
    <vt:lpwstr>0</vt:lpwstr>
  </property>
  <property fmtid="{D5CDD505-2E9C-101B-9397-08002B2CF9AE}" pid="9" name="ContentTypeId">
    <vt:lpwstr>0x01010028C8D66161FFE24583725803D66B5AA1</vt:lpwstr>
  </property>
  <property fmtid="{D5CDD505-2E9C-101B-9397-08002B2CF9AE}" pid="10" name="MediaServiceImageTags">
    <vt:lpwstr/>
  </property>
</Properties>
</file>