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codeName="ThisWorkbook"/>
  <mc:AlternateContent xmlns:mc="http://schemas.openxmlformats.org/markup-compatibility/2006">
    <mc:Choice Requires="x15">
      <x15ac:absPath xmlns:x15ac="http://schemas.microsoft.com/office/spreadsheetml/2010/11/ac" url="D:\Documents\AE Report\"/>
    </mc:Choice>
  </mc:AlternateContent>
  <xr:revisionPtr revIDLastSave="0" documentId="13_ncr:1_{76BEA9E9-B654-43BB-99AF-0BD0EA7A49F6}"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3" l="1"/>
  <c r="H14" i="3" s="1"/>
  <c r="F13" i="3"/>
  <c r="H13" i="3" s="1"/>
  <c r="I13" i="3" s="1"/>
  <c r="J14" i="3" l="1"/>
  <c r="T14" i="3" s="1"/>
  <c r="I14" i="3"/>
  <c r="J13" i="3"/>
  <c r="T13" i="3" s="1"/>
  <c r="F15" i="3"/>
  <c r="H15" i="3" s="1"/>
  <c r="F16" i="3"/>
  <c r="H16" i="3" s="1"/>
  <c r="F17" i="3"/>
  <c r="H17" i="3" s="1"/>
  <c r="I17" i="3" s="1"/>
  <c r="F18" i="3"/>
  <c r="J18" i="3" s="1"/>
  <c r="F19" i="3"/>
  <c r="H19" i="3" s="1"/>
  <c r="I19" i="3" s="1"/>
  <c r="F20" i="3"/>
  <c r="H20" i="3" s="1"/>
  <c r="I20" i="3" s="1"/>
  <c r="F21" i="3"/>
  <c r="J21" i="3" s="1"/>
  <c r="T21" i="3" s="1"/>
  <c r="F22" i="3"/>
  <c r="H22" i="3" s="1"/>
  <c r="F23" i="3"/>
  <c r="H23" i="3" s="1"/>
  <c r="F24" i="3"/>
  <c r="H24" i="3" s="1"/>
  <c r="I24" i="3" s="1"/>
  <c r="F25" i="3"/>
  <c r="J25" i="3" s="1"/>
  <c r="T25" i="3" s="1"/>
  <c r="F26" i="3"/>
  <c r="J26" i="3" s="1"/>
  <c r="T26" i="3" s="1"/>
  <c r="F27" i="3"/>
  <c r="J27" i="3" s="1"/>
  <c r="T27" i="3" s="1"/>
  <c r="F28" i="3"/>
  <c r="J28" i="3" s="1"/>
  <c r="F29" i="3"/>
  <c r="H29" i="3" s="1"/>
  <c r="F30" i="3"/>
  <c r="H30" i="3" s="1"/>
  <c r="F31" i="3"/>
  <c r="H31" i="3" s="1"/>
  <c r="I31" i="3" s="1"/>
  <c r="F32" i="3"/>
  <c r="H32" i="3" s="1"/>
  <c r="I32" i="3" s="1"/>
  <c r="F33" i="3"/>
  <c r="H33" i="3" s="1"/>
  <c r="I33" i="3" s="1"/>
  <c r="F34" i="3"/>
  <c r="J34" i="3" s="1"/>
  <c r="F35" i="3"/>
  <c r="J35" i="3" s="1"/>
  <c r="T35" i="3" s="1"/>
  <c r="F36" i="3"/>
  <c r="H36" i="3" s="1"/>
  <c r="F37" i="3"/>
  <c r="H37" i="3" s="1"/>
  <c r="I37" i="3" s="1"/>
  <c r="F38" i="3"/>
  <c r="H38" i="3" s="1"/>
  <c r="F39" i="3"/>
  <c r="J39" i="3" s="1"/>
  <c r="T39" i="3" s="1"/>
  <c r="F40" i="3"/>
  <c r="J40" i="3" s="1"/>
  <c r="T40" i="3" s="1"/>
  <c r="F41" i="3"/>
  <c r="H41" i="3" s="1"/>
  <c r="I41" i="3" s="1"/>
  <c r="F42" i="3"/>
  <c r="J42" i="3" s="1"/>
  <c r="T42" i="3" s="1"/>
  <c r="F43" i="3"/>
  <c r="J43" i="3" s="1"/>
  <c r="T43" i="3" s="1"/>
  <c r="H40" i="3" l="1"/>
  <c r="I40" i="3" s="1"/>
  <c r="H39" i="3"/>
  <c r="I39" i="3" s="1"/>
  <c r="J37" i="3"/>
  <c r="T37" i="3" s="1"/>
  <c r="H25" i="3"/>
  <c r="I25" i="3" s="1"/>
  <c r="H18" i="3"/>
  <c r="I18" i="3" s="1"/>
  <c r="T18" i="3" s="1"/>
  <c r="H34" i="3"/>
  <c r="I34" i="3" s="1"/>
  <c r="T34" i="3" s="1"/>
  <c r="H28" i="3"/>
  <c r="I28" i="3" s="1"/>
  <c r="T28" i="3" s="1"/>
  <c r="H42" i="3"/>
  <c r="I42" i="3" s="1"/>
  <c r="J33" i="3"/>
  <c r="T33" i="3" s="1"/>
  <c r="J32" i="3"/>
  <c r="T32" i="3" s="1"/>
  <c r="J29" i="3"/>
  <c r="T29" i="3" s="1"/>
  <c r="H26" i="3"/>
  <c r="I26" i="3" s="1"/>
  <c r="I22" i="3"/>
  <c r="H35" i="3"/>
  <c r="I35" i="3" s="1"/>
  <c r="J31" i="3"/>
  <c r="T31" i="3" s="1"/>
  <c r="H21" i="3"/>
  <c r="I21" i="3" s="1"/>
  <c r="J30" i="3"/>
  <c r="J20" i="3"/>
  <c r="T20" i="3" s="1"/>
  <c r="J41" i="3"/>
  <c r="T41" i="3" s="1"/>
  <c r="H27" i="3"/>
  <c r="I27" i="3" s="1"/>
  <c r="I30" i="3"/>
  <c r="I23" i="3"/>
  <c r="J16" i="3"/>
  <c r="T16" i="3" s="1"/>
  <c r="I16" i="3"/>
  <c r="H43" i="3"/>
  <c r="I43" i="3" s="1"/>
  <c r="I29" i="3"/>
  <c r="J23" i="3"/>
  <c r="T23" i="3" s="1"/>
  <c r="J17" i="3"/>
  <c r="T17" i="3" s="1"/>
  <c r="J38" i="3"/>
  <c r="T38" i="3" s="1"/>
  <c r="J15" i="3"/>
  <c r="J19" i="3"/>
  <c r="T19" i="3" s="1"/>
  <c r="I15" i="3"/>
  <c r="I38" i="3"/>
  <c r="J36" i="3"/>
  <c r="T36" i="3" s="1"/>
  <c r="J24" i="3"/>
  <c r="T24" i="3" s="1"/>
  <c r="J22" i="3"/>
  <c r="T22" i="3" s="1"/>
  <c r="I36" i="3"/>
  <c r="D60" i="3"/>
  <c r="T30" i="3" l="1"/>
  <c r="T15" i="3"/>
  <c r="E60" i="3"/>
  <c r="D48" i="3" s="1"/>
  <c r="E56" i="3" l="1"/>
  <c r="D56" i="3"/>
  <c r="B54" i="4" l="1"/>
  <c r="A54" i="4"/>
  <c r="A73" i="4" l="1"/>
  <c r="B73" i="4"/>
  <c r="G44" i="3" l="1"/>
  <c r="A58" i="4"/>
  <c r="A43" i="4"/>
  <c r="D47" i="3"/>
  <c r="B13" i="3"/>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A44" i="4"/>
  <c r="B43" i="4"/>
  <c r="B14" i="3" l="1"/>
  <c r="C14" i="3" s="1"/>
  <c r="C13" i="3"/>
  <c r="B15" i="3" l="1"/>
  <c r="C15" i="3" s="1"/>
  <c r="B16" i="3" l="1"/>
  <c r="B17" i="3" s="1"/>
  <c r="C16" i="3" l="1"/>
  <c r="B18" i="3"/>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<sst xmlns="http://schemas.openxmlformats.org/spreadsheetml/2006/main" count="436" uniqueCount="206">
  <si>
    <t>ACTIVITY REPORT</t>
  </si>
  <si>
    <t>FAMILY NAME</t>
  </si>
  <si>
    <t>Go</t>
  </si>
  <si>
    <t>CUSTOMER</t>
  </si>
  <si>
    <t>Fujitsu Limited</t>
  </si>
  <si>
    <t>GIVEN NAME</t>
  </si>
  <si>
    <t>Zachary</t>
  </si>
  <si>
    <t>SYSTEM</t>
  </si>
  <si>
    <t>M.I.</t>
  </si>
  <si>
    <t>S</t>
  </si>
  <si>
    <t>ROLE</t>
  </si>
  <si>
    <t>Application Systems Engineer/Consultant</t>
  </si>
  <si>
    <t>MONTH</t>
  </si>
  <si>
    <t>YEAR</t>
  </si>
  <si>
    <t>DATE</t>
  </si>
  <si>
    <t>DATE AND TIME</t>
  </si>
  <si>
    <t>BREAK</t>
  </si>
  <si>
    <t>WORKING TIME</t>
  </si>
  <si>
    <t>TOTAL
HOURS</t>
  </si>
  <si>
    <t>PLACE</t>
  </si>
  <si>
    <t>ACTIVITY</t>
  </si>
  <si>
    <t>IN</t>
  </si>
  <si>
    <t>OUT</t>
  </si>
  <si>
    <t>OT</t>
  </si>
  <si>
    <t>REG HRS</t>
  </si>
  <si>
    <t>OS</t>
  </si>
  <si>
    <t>Extend Hrs</t>
  </si>
  <si>
    <t>mm/dd/yyyy hh:mm</t>
  </si>
  <si>
    <t>h.mm</t>
  </si>
  <si>
    <t>h + (mm/60)</t>
  </si>
  <si>
    <t/>
  </si>
  <si>
    <t>-</t>
  </si>
  <si>
    <t>Holiday</t>
  </si>
  <si>
    <t>11/02/2021 08:08:33 AM</t>
  </si>
  <si>
    <t>11/02/2021 05:30:37 PM</t>
  </si>
  <si>
    <t>Home</t>
  </si>
  <si>
    <t>Review Intarfrm</t>
  </si>
  <si>
    <t>11/03/2021 08:02:00 AM</t>
  </si>
  <si>
    <t>11/03/2021 05:30:00 PM</t>
  </si>
  <si>
    <t>Review JSP</t>
  </si>
  <si>
    <t>11/04/2021 08:05:57 AM</t>
  </si>
  <si>
    <t>11/04/2021 11:09:35 PM</t>
  </si>
  <si>
    <t>11/05/2021 08:13:46 AM</t>
  </si>
  <si>
    <t>11/05/2021 05:33:42 PM</t>
  </si>
  <si>
    <t>Java SE 11: Introduction to Java SE &amp; the NetBeans IDE
Java SE 11: Variables &amp; Operators</t>
  </si>
  <si>
    <t>11/08/2021 08:15:00 AM</t>
  </si>
  <si>
    <t>11/08/2021 05:30:00 PM</t>
  </si>
  <si>
    <t>Java SE 11: Expressions, Arrays, &amp; Loops
Java SE 11: Objects &amp; Classes</t>
  </si>
  <si>
    <t>11/09/2021 08:22:17 AM</t>
  </si>
  <si>
    <t>11/09/2021 05:35:07 PM</t>
  </si>
  <si>
    <t>Uploading file to onedrive to get ready for laptop replacement, 
[GRiP - Operating Practices] Join us and learn how to safely manage the chemicals in your workplace!</t>
  </si>
  <si>
    <t>11/10/2021 08:08:46 AM</t>
  </si>
  <si>
    <t>11/10/2021 06:56:39 PM</t>
  </si>
  <si>
    <t>Continue uploading file to onedrive to get ready for laptop replacement,, Java SE 11: Encapsulation</t>
  </si>
  <si>
    <t>11/11/2021 08:01:43 AM</t>
  </si>
  <si>
    <t>11/11/2021 06:50:23 PM</t>
  </si>
  <si>
    <t>November 13 Inoculation Employee Vaccination: FAQs and Quick Guide Webinar, JDU-AS Q2 QTD, Java SE 11: Strings &amp; Primitive Data Types, Java SE 11: JDK Objects &amp; Nested Loops</t>
  </si>
  <si>
    <t>11/12/2021 08:10:31 AM</t>
  </si>
  <si>
    <t>11/12/2021 05:57:32 PM</t>
  </si>
  <si>
    <t>Java Programming (Java SE 13): Introduction, Java Programming (Java SE 13): Working with Primitive Data Types</t>
  </si>
  <si>
    <t>11/15/2021 08:17:30 AM</t>
  </si>
  <si>
    <t>11/15/2021 05:33:09 PM</t>
  </si>
  <si>
    <t>ISO Management Systems and DPA 2012 Quick Guide, Java Programming: Arithmetic &amp; Logical Operations</t>
  </si>
  <si>
    <t>11/16/2021 08:20:58 AM</t>
  </si>
  <si>
    <t>11/16/2021 07:06:27 PM</t>
  </si>
  <si>
    <t>PH_PUBLIC SPEAKING, Java Programming: Working with Strings &amp; Wrapper Objects, Java Programming: Conditional Evaluation</t>
  </si>
  <si>
    <t>11/17/2021 08:07:43 AM</t>
  </si>
  <si>
    <t>11/17/2021 06:23:59 PM</t>
  </si>
  <si>
    <t>Nihongo Café, Root Cause Analysis</t>
  </si>
  <si>
    <t>11/18/2021 08:11:13 AM</t>
  </si>
  <si>
    <t>11/18/2021 06:33:01 PM</t>
  </si>
  <si>
    <t>Java Programming (Java SE 13): Conditional Evaluation, Java Programming  Flow Control &amp; Debugging</t>
  </si>
  <si>
    <t>11/19/2021 07:35:33 AM</t>
  </si>
  <si>
    <t>11/19/2021 05:37:14 PM</t>
  </si>
  <si>
    <t>Java Programming: Inheritance, Polymorhism, &amp; Abstraction, Java Programming : Modular Design</t>
  </si>
  <si>
    <t>11/22/2021 08:04:31 AM</t>
  </si>
  <si>
    <t>11/22/2021 07:58:01 PM</t>
  </si>
  <si>
    <t>Intarfrm Dev Training, PH PostgreSQL</t>
  </si>
  <si>
    <t>11/23/2021 07:33:12 AM</t>
  </si>
  <si>
    <t>11/23/2021 05:38:10 PM</t>
  </si>
  <si>
    <t>11/24/2021 08:01:54 AM</t>
  </si>
  <si>
    <t>11/24/2021 08:32:51 PM</t>
  </si>
  <si>
    <t>Intarfrm Dev Training, doing intarfrm exercise</t>
  </si>
  <si>
    <t>11/25/2021 07:39:59 AM</t>
  </si>
  <si>
    <t>11/25/2021 06:53:35 PM</t>
  </si>
  <si>
    <t>Intarfrm Dev Training, Excelling in Excel, Received my replacement laptop, setup outlook, Teams and onedrive</t>
  </si>
  <si>
    <t>11/26/2021 08:03:17 AM</t>
  </si>
  <si>
    <t>11/26/2021 06:03:36 PM</t>
  </si>
  <si>
    <t>Intarfrm Dev Training, Excelling in Excel, Transferring files from old laptop to new via OneDrive</t>
  </si>
  <si>
    <t>11/29/2021 07:33:11 AM</t>
  </si>
  <si>
    <t>Intarfrm Dev Training, Finish Exercises for Intarfrm training. Continue downloading files from old laptop via OneDrive</t>
  </si>
  <si>
    <t>TOTAL</t>
  </si>
  <si>
    <t>PREPARED BY</t>
  </si>
  <si>
    <t>SIGNATURE</t>
  </si>
  <si>
    <t>APPROVED BY</t>
  </si>
  <si>
    <t>NOTED BY</t>
  </si>
  <si>
    <t>Date</t>
  </si>
  <si>
    <t>Shift</t>
  </si>
  <si>
    <t>Day Type</t>
  </si>
  <si>
    <t>Shift Daily</t>
  </si>
  <si>
    <t>Actual Time</t>
  </si>
  <si>
    <t>Shift Break</t>
  </si>
  <si>
    <t>Productive Hours</t>
  </si>
  <si>
    <t>Overtime Minute</t>
  </si>
  <si>
    <t>Overtime Index</t>
  </si>
  <si>
    <t>Extra Leave</t>
  </si>
  <si>
    <t>Other Overtime</t>
  </si>
  <si>
    <t>Status</t>
  </si>
  <si>
    <t>Other Status</t>
  </si>
  <si>
    <t>Remark</t>
  </si>
  <si>
    <t>In</t>
  </si>
  <si>
    <t>Out</t>
  </si>
  <si>
    <t>(Hour:Minutes)</t>
  </si>
  <si>
    <t>Time</t>
  </si>
  <si>
    <t>+/-Minute(s)</t>
  </si>
  <si>
    <t>Start</t>
  </si>
  <si>
    <t>End</t>
  </si>
  <si>
    <t>Meal</t>
  </si>
  <si>
    <t>Transport</t>
  </si>
  <si>
    <t>Mon, 11/01/2021</t>
  </si>
  <si>
    <t>HFLEX</t>
  </si>
  <si>
    <t>PHWD</t>
  </si>
  <si>
    <t>0 (0:0)</t>
  </si>
  <si>
    <t>No Break</t>
  </si>
  <si>
    <t>HLDY</t>
  </si>
  <si>
    <t>Tue, 11/02/2021</t>
  </si>
  <si>
    <t>SEMIFLEX</t>
  </si>
  <si>
    <t>WD</t>
  </si>
  <si>
    <t>22 (0:22)</t>
  </si>
  <si>
    <t>PRS</t>
  </si>
  <si>
    <t>Wed, 11/03/2021</t>
  </si>
  <si>
    <t>28 (0:28)</t>
  </si>
  <si>
    <t>Forgot to signout due to busy troubleshooting server setup problem for intarfrm</t>
  </si>
  <si>
    <t>Thu, 11/04/2021</t>
  </si>
  <si>
    <t>363 (6:3)</t>
  </si>
  <si>
    <t>Fri, 11/05/2021</t>
  </si>
  <si>
    <t>19 (0:19)</t>
  </si>
  <si>
    <t>Sat, 11/06/2021</t>
  </si>
  <si>
    <t>OFF</t>
  </si>
  <si>
    <t>Sun, 11/07/2021</t>
  </si>
  <si>
    <t>Mon, 11/08/2021</t>
  </si>
  <si>
    <t>15 (0:15)</t>
  </si>
  <si>
    <t>Forgot to signout</t>
  </si>
  <si>
    <t>Tue, 11/09/2021</t>
  </si>
  <si>
    <t>12 (0:12)</t>
  </si>
  <si>
    <t>Wed, 11/10/2021</t>
  </si>
  <si>
    <t>107 (1:47)</t>
  </si>
  <si>
    <t>Thu, 11/11/2021</t>
  </si>
  <si>
    <t>108 (1:48)</t>
  </si>
  <si>
    <t>Fri, 11/12/2021</t>
  </si>
  <si>
    <t>47 (0:47)</t>
  </si>
  <si>
    <t>Sat, 11/13/2021</t>
  </si>
  <si>
    <t>Sun, 11/14/2021</t>
  </si>
  <si>
    <t>Mon, 11/15/2021</t>
  </si>
  <si>
    <t>Tue, 11/16/2021</t>
  </si>
  <si>
    <t>105 (1:45)</t>
  </si>
  <si>
    <t>Wed, 11/17/2021</t>
  </si>
  <si>
    <t>76 (1:16)</t>
  </si>
  <si>
    <t>Thu, 11/18/2021</t>
  </si>
  <si>
    <t>81 (1:21)</t>
  </si>
  <si>
    <t>Fri, 11/19/2021</t>
  </si>
  <si>
    <t>61 (1:1)</t>
  </si>
  <si>
    <t>Sat, 11/20/2021</t>
  </si>
  <si>
    <t>Sun, 11/21/2021</t>
  </si>
  <si>
    <t>Mon, 11/22/2021</t>
  </si>
  <si>
    <t>173 (2:53)</t>
  </si>
  <si>
    <t>Tue, 11/23/2021</t>
  </si>
  <si>
    <t>64 (1:4)</t>
  </si>
  <si>
    <t>Wed, 11/24/2021</t>
  </si>
  <si>
    <t>210 (3:30)</t>
  </si>
  <si>
    <t>Thu, 11/25/2021</t>
  </si>
  <si>
    <t>133 (2:13)</t>
  </si>
  <si>
    <t>Fri, 11/26/2021</t>
  </si>
  <si>
    <t>60 (1:0)</t>
  </si>
  <si>
    <t>Sat, 11/27/2021</t>
  </si>
  <si>
    <t>Sun, 11/28/2021</t>
  </si>
  <si>
    <t>Mon, 11/29/2021</t>
  </si>
  <si>
    <t>Tue, 11/30/2021</t>
  </si>
  <si>
    <t>&lt;--- Copy this area to the Activity Report and use Paste Values or Right-Click+V--Start</t>
  </si>
  <si>
    <t>&lt;--- Copy this area to the Activity Report and use Paste Values or Right-Click+V--End</t>
  </si>
  <si>
    <t>Revision History</t>
  </si>
  <si>
    <t>Legends:</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</si>
  <si>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</si>
  <si>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</si>
  <si>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</si>
  <si>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</si>
  <si>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</si>
  <si>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</si>
  <si>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</si>
  <si>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</si>
  <si>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</si>
  <si>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</si>
  <si>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</si>
  <si>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</si>
  <si>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</si>
  <si>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</si>
  <si>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</si>
  <si>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</si>
  <si>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</si>
  <si>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</si>
  <si>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</si>
  <si>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</si>
  <si>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</si>
  <si>
    <t>172 (2:52)</t>
  </si>
  <si>
    <t>11/29/2021 07:25:19 PM</t>
  </si>
  <si>
    <t>Alsok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</si>
</sst>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1" fillId="0" borderId="0"/>
  </cellStyleXfs>
  <cellXfs count="65">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4" borderId="0" xfId="0" applyFont="1" applyFill="1" applyAlignment="1">
      <alignment vertical="center"/>
    </xf>
    <xf numFmtId="0" fontId="0" fillId="5" borderId="0" xfId="0" applyFill="1"/>
    <xf numFmtId="0" fontId="18" fillId="5" borderId="0" xfId="0" applyFont="1" applyFill="1" applyAlignment="1">
      <alignment horizontal="center" vertical="center" wrapText="1"/>
    </xf>
    <xf numFmtId="0" fontId="18" fillId="5" borderId="0" xfId="0" applyFont="1" applyFill="1" applyAlignment="1">
      <alignment horizontal="center" vertical="center" wrapText="1"/>
    </xf>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49" fontId="0" fillId="3" borderId="5" xfId="0" applyNumberFormat="1" applyFill="1" applyBorder="1" applyAlignment="1" applyProtection="1">
      <alignment horizontal="left" vertical="top" wrapText="1"/>
      <protection locked="0"/>
    </xf>
    <xf numFmtId="49" fontId="0" fillId="3" borderId="6" xfId="0" applyNumberFormat="1" applyFill="1" applyBorder="1" applyAlignment="1" applyProtection="1">
      <alignment horizontal="left" vertical="top" wrapText="1"/>
      <protection locked="0"/>
    </xf>
    <xf numFmtId="49" fontId="0" fillId="3" borderId="7" xfId="0" applyNumberFormat="1" applyFill="1" applyBorder="1" applyAlignment="1" applyProtection="1">
      <alignment horizontal="left" vertical="top" wrapText="1"/>
      <protection locked="0"/>
    </xf>
    <xf numFmtId="49" fontId="16" fillId="3" borderId="5" xfId="0" applyNumberFormat="1" applyFont="1" applyFill="1" applyBorder="1" applyAlignment="1" applyProtection="1">
      <alignment horizontal="left" vertical="top" wrapText="1"/>
      <protection locked="0"/>
    </xf>
    <xf numFmtId="49" fontId="16" fillId="3" borderId="6" xfId="0" applyNumberFormat="1" applyFont="1" applyFill="1" applyBorder="1" applyAlignment="1" applyProtection="1">
      <alignment horizontal="left" vertical="top" wrapText="1"/>
      <protection locked="0"/>
    </xf>
    <xf numFmtId="49" fontId="16" fillId="3" borderId="7" xfId="0" applyNumberFormat="1" applyFont="1" applyFill="1" applyBorder="1" applyAlignment="1" applyProtection="1">
      <alignment horizontal="left" vertical="top" wrapText="1"/>
      <protection locked="0"/>
    </xf>
    <xf numFmtId="164" fontId="2" fillId="2" borderId="3" xfId="0" applyNumberFormat="1" applyFont="1" applyFill="1" applyBorder="1" applyAlignment="1">
      <alignment horizontal="center" vertical="center"/>
    </xf>
    <xf numFmtId="0" fontId="3" fillId="2" borderId="3" xfId="0" applyFont="1" applyFill="1" applyBorder="1" applyAlignment="1">
      <alignment horizontal="center" vertical="center"/>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0" fontId="18" fillId="5" borderId="8"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198121</xdr:colOff>
      <xdr:row>46</xdr:row>
      <xdr:rowOff>38967</xdr:rowOff>
    </xdr:from>
    <xdr:to>
      <xdr:col>6</xdr:col>
      <xdr:colOff>495300</xdr:colOff>
      <xdr:row>47</xdr:row>
      <xdr:rowOff>99061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88381" y="9373467"/>
          <a:ext cx="914399" cy="311554"/>
        </a:xfrm>
        <a:prstGeom prst="rect">
          <a:avLst/>
        </a:prstGeom>
      </xdr:spPr>
    </xdr:pic>
    <xdr:clientData/>
  </xdr:twoCellAnchor>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view="pageBreakPreview" zoomScale="40" zoomScaleNormal="40" zoomScaleSheetLayoutView="40" workbookViewId="0">
      <selection activeCell="L4" sqref="L4:R5"/>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56" t="s">
        <v>0</v>
      </c>
      <c r="C2" s="56"/>
      <c r="D2" s="56"/>
      <c r="E2" s="56"/>
      <c r="F2" s="56"/>
      <c r="G2" s="56"/>
      <c r="H2" s="56"/>
      <c r="I2" s="56"/>
      <c r="J2" s="56"/>
      <c r="K2" s="56"/>
      <c r="L2" s="56"/>
      <c r="M2" s="56"/>
      <c r="N2" s="56"/>
      <c r="O2" s="56"/>
      <c r="P2" s="56"/>
      <c r="Q2" s="56"/>
      <c r="R2" s="56"/>
    </row>
    <row r="3" spans="2:20">
      <c r="B3" s="58"/>
      <c r="C3" s="58"/>
      <c r="D3" s="58"/>
      <c r="E3" s="58"/>
      <c r="F3" s="58"/>
      <c r="G3" s="58"/>
      <c r="H3" s="58"/>
      <c r="I3" s="58"/>
      <c r="J3" s="58"/>
      <c r="K3" s="58"/>
      <c r="L3" s="58"/>
      <c r="M3" s="58"/>
    </row>
    <row r="4" spans="2:20" ht="20.100000000000001" customHeight="1" thickBot="1">
      <c r="B4" s="11" t="s">
        <v>1</v>
      </c>
      <c r="C4" s="57" t="s">
        <v>2</v>
      </c>
      <c r="D4" s="57"/>
      <c r="E4" s="57"/>
      <c r="F4" s="57"/>
      <c r="G4" s="2"/>
      <c r="H4" s="2"/>
      <c r="I4" s="2"/>
      <c r="J4" s="11" t="s">
        <v>3</v>
      </c>
      <c r="K4" s="11"/>
      <c r="L4" s="57" t="s">
        <v>4</v>
      </c>
      <c r="M4" s="57"/>
      <c r="N4" s="57"/>
      <c r="O4" s="57"/>
      <c r="P4" s="57"/>
      <c r="Q4" s="57"/>
      <c r="R4" s="57"/>
    </row>
    <row r="5" spans="2:20" ht="20.100000000000001" customHeight="1" thickBot="1">
      <c r="B5" s="11" t="s">
        <v>5</v>
      </c>
      <c r="C5" s="57" t="s">
        <v>6</v>
      </c>
      <c r="D5" s="57"/>
      <c r="E5" s="57"/>
      <c r="F5" s="57"/>
      <c r="G5" s="2"/>
      <c r="H5" s="2"/>
      <c r="I5" s="2"/>
      <c r="J5" s="11" t="s">
        <v>7</v>
      </c>
      <c r="K5" s="11"/>
      <c r="L5" s="57" t="s">
        <v>205</v>
      </c>
      <c r="M5" s="57"/>
      <c r="N5" s="57"/>
      <c r="O5" s="57"/>
      <c r="P5" s="57"/>
      <c r="Q5" s="57"/>
      <c r="R5" s="57"/>
    </row>
    <row r="6" spans="2:20" ht="20.100000000000001" customHeight="1" thickBot="1">
      <c r="B6" s="11" t="s">
        <v>8</v>
      </c>
      <c r="C6" s="57" t="s">
        <v>9</v>
      </c>
      <c r="D6" s="57"/>
      <c r="E6" s="57"/>
      <c r="F6" s="57"/>
      <c r="G6" s="2"/>
      <c r="H6" s="2"/>
      <c r="I6" s="2"/>
      <c r="J6" s="2"/>
      <c r="K6" s="2"/>
      <c r="L6" s="2"/>
      <c r="M6" s="2"/>
      <c r="N6" s="2"/>
      <c r="O6" s="2"/>
      <c r="P6" s="2"/>
      <c r="Q6" s="2"/>
      <c r="R6" s="2"/>
    </row>
    <row r="7" spans="2:20" ht="20.100000000000001" customHeight="1" thickBot="1">
      <c r="B7" s="10" t="s">
        <v>10</v>
      </c>
      <c r="C7" s="60" t="s">
        <v>11</v>
      </c>
      <c r="D7" s="60"/>
      <c r="E7" s="60"/>
      <c r="F7" s="60"/>
      <c r="G7" s="2"/>
      <c r="H7" s="2"/>
      <c r="I7" s="2"/>
    </row>
    <row r="9" spans="2:20">
      <c r="B9" s="9" t="s">
        <v>12</v>
      </c>
      <c r="C9" s="3">
        <v>11</v>
      </c>
      <c r="D9" s="9" t="s">
        <v>13</v>
      </c>
      <c r="E9" s="3">
        <v>2021</v>
      </c>
      <c r="F9" s="44"/>
      <c r="G9" s="44"/>
      <c r="H9" s="44"/>
      <c r="I9" s="44"/>
      <c r="J9" s="44"/>
      <c r="K9" s="44"/>
      <c r="L9" s="44"/>
      <c r="M9" s="44"/>
      <c r="N9" s="44"/>
      <c r="O9" s="44"/>
      <c r="P9" s="44"/>
      <c r="Q9" s="44"/>
      <c r="R9" s="44"/>
    </row>
    <row r="10" spans="2:20" ht="20.25" customHeight="1">
      <c r="B10" s="55" t="s">
        <v>14</v>
      </c>
      <c r="C10" s="55"/>
      <c r="D10" s="55" t="s">
        <v>15</v>
      </c>
      <c r="E10" s="55"/>
      <c r="F10" s="55" t="s">
        <v>16</v>
      </c>
      <c r="G10" s="55" t="s">
        <v>17</v>
      </c>
      <c r="H10" s="55"/>
      <c r="I10" s="55"/>
      <c r="J10" s="59" t="s">
        <v>18</v>
      </c>
      <c r="K10" s="55" t="s">
        <v>19</v>
      </c>
      <c r="L10" s="55" t="s">
        <v>20</v>
      </c>
      <c r="M10" s="55"/>
      <c r="N10" s="55"/>
      <c r="O10" s="55"/>
      <c r="P10" s="55"/>
      <c r="Q10" s="55"/>
      <c r="R10" s="55"/>
    </row>
    <row r="11" spans="2:20">
      <c r="B11" s="55"/>
      <c r="C11" s="55"/>
      <c r="D11" s="9" t="s">
        <v>21</v>
      </c>
      <c r="E11" s="9" t="s">
        <v>22</v>
      </c>
      <c r="F11" s="55"/>
      <c r="G11" s="9" t="s">
        <v>23</v>
      </c>
      <c r="H11" s="9" t="s">
        <v>24</v>
      </c>
      <c r="I11" s="9" t="s">
        <v>25</v>
      </c>
      <c r="J11" s="59"/>
      <c r="K11" s="55"/>
      <c r="L11" s="55"/>
      <c r="M11" s="55"/>
      <c r="N11" s="55"/>
      <c r="O11" s="55"/>
      <c r="P11" s="55"/>
      <c r="Q11" s="55"/>
      <c r="R11" s="55"/>
      <c r="T11" s="30" t="s">
        <v>26</v>
      </c>
    </row>
    <row r="12" spans="2:20">
      <c r="B12" s="55"/>
      <c r="C12" s="55"/>
      <c r="D12" s="8" t="s">
        <v>27</v>
      </c>
      <c r="E12" s="8" t="s">
        <v>27</v>
      </c>
      <c r="F12" s="8" t="s">
        <v>28</v>
      </c>
      <c r="G12" s="8" t="s">
        <v>28</v>
      </c>
      <c r="H12" s="8" t="s">
        <v>28</v>
      </c>
      <c r="I12" s="8" t="s">
        <v>28</v>
      </c>
      <c r="J12" s="8" t="s">
        <v>28</v>
      </c>
      <c r="K12" s="55"/>
      <c r="L12" s="55"/>
      <c r="M12" s="55"/>
      <c r="N12" s="55"/>
      <c r="O12" s="55"/>
      <c r="P12" s="55"/>
      <c r="Q12" s="55"/>
      <c r="R12" s="55"/>
      <c r="T12" s="22" t="s">
        <v>29</v>
      </c>
    </row>
    <row r="13" spans="2:20">
      <c r="B13" s="6">
        <f>IF(DAY(DATE(E9, C9, 1))=1,1,"**")</f>
        <v>1</v>
      </c>
      <c r="C13" s="5" t="str">
        <f>IF(B13="**","**",CHOOSE(WEEKDAY(DATE($E$9,$C$9,B13),1),"SUN","MON","TUE","WED","THU","FRI","SAT"))</f>
        <v>MON</v>
      </c>
      <c r="D13" s="26" t="s">
        <v>30</v>
      </c>
      <c r="E13" s="26" t="s">
        <v>30</v>
      </c>
      <c r="F13" s="4" t="str">
        <f>IFERROR(
    IF(OR(TRIM(D13)="",TRIM(E13)=""), "",IF(TIMEVALUE(TEXT(E13-D13,"h:mm"))&lt;TIMEVALUE("5:00"),0,IF(TIMEVALUE(TEXT(E13-D13,"h:mm"))&gt;=TIMEVALUE("5:00"),1,0
              )
         )
    ),0)</f>
        <v/>
      </c>
      <c r="G13" s="4"/>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1" t="s">
        <v>31</v>
      </c>
      <c r="L13" s="48" t="s">
        <v>32</v>
      </c>
      <c r="M13" s="49"/>
      <c r="N13" s="49"/>
      <c r="O13" s="49"/>
      <c r="P13" s="49"/>
      <c r="Q13" s="49"/>
      <c r="R13" s="50"/>
      <c r="T13" s="31" t="str">
        <f>IF(LEN(J13)&gt;0,IF(NOT(ISERROR(FIND(".",J13))),(_xlfn.NUMBERVALUE(LEFT(J13,FIND(".",J13)-1))+RIGHT(J13,LEN(J13)-FIND(".",J13))/60)-8,I13),"")</f>
        <v/>
      </c>
    </row>
    <row r="14" spans="2:20">
      <c r="B14" s="6">
        <f>IF(B13="**","**",IF(DAY(DATE(E9,C9,B13+1))=B13+1,B13+1,"**"))</f>
        <v>2</v>
      </c>
      <c r="C14" s="5" t="str">
        <f t="shared" ref="C14:C43" si="0">IF(B14="**","**",CHOOSE(WEEKDAY(DATE($E$9,$C$9,B14),1),"SUN","MON","TUE","WED","THU","FRI","SAT"))</f>
        <v>TUE</v>
      </c>
      <c r="D14" s="26" t="s">
        <v>33</v>
      </c>
      <c r="E14" s="26" t="s">
        <v>34</v>
      </c>
      <c r="F14" s="4">
        <f t="shared" ref="F14:F43" si="1">IFERROR(
    IF(OR(TRIM(D14)="",TRIM(E14)=""), "",IF(TIMEVALUE(TEXT(E14-D14,"h:mm"))&lt;TIMEVALUE("5:00"),0,IF(TIMEVALUE(TEXT(E14-D14,"h:mm"))&gt;=TIMEVALUE("5:00"),1,0
              )
         )
    ),0)</f>
        <v>1</v>
      </c>
      <c r="G14" s="4"/>
      <c r="H14" s="12" t="str">
        <f t="shared" ref="H14:H43" si="2">IFERROR(
      IF( OR(TRIM(D14)="",TRIM(E14)=""),"",IF( TEXT(E14-D14,"h.mm")-(F14+G14)&gt;=8,TEXT("8:00","h.mm"), IF(AND(TEXT(E14-D14,"h.mm")-(F14+G14)&gt;=4,TEXT(E14-D14,"h.mm")-(F14+G14)&lt;8),4,TEXT(E14-D14,"h.mm")-(F14+G14)
                      )
               )
),"" )</f>
        <v>8.00</v>
      </c>
      <c r="I14" s="12">
        <f t="shared" ref="I14:I43" si="3">IFERROR(
               IF(OR(TRIM(D14)="",TRIM(E14)=""),"",IF(TEXT(E14-D14,"h.mm") - (F14+G14+H14)&lt;=0,"0.00",TEXT(E14-D14,"h.mm") - (F14+G14+H14)
                            )
),"")</f>
        <v>0.22000000000000064</v>
      </c>
      <c r="J14" s="12">
        <f t="shared" ref="J14:J43" si="4">IFERROR(IF(ISBLANK(E14),"",TEXT(E14-D14,"h.mm") - F14),"")</f>
        <v>8.2200000000000006</v>
      </c>
      <c r="K14" s="21" t="s">
        <v>35</v>
      </c>
      <c r="L14" s="48" t="s">
        <v>36</v>
      </c>
      <c r="M14" s="49"/>
      <c r="N14" s="49"/>
      <c r="O14" s="49"/>
      <c r="P14" s="49"/>
      <c r="Q14" s="49"/>
      <c r="R14" s="50"/>
      <c r="T14" s="31">
        <f>IF(LEN(J14)&gt;0,IF(NOT(ISERROR(FIND(".",J14))),(_xlfn.NUMBERVALUE(LEFT(J14,FIND(".",J14)-1))+RIGHT(J14,LEN(J14)-FIND(".",J14))/60)-8,I14),"")</f>
        <v>0.36666666666666714</v>
      </c>
    </row>
    <row r="15" spans="2:20" ht="14.25" customHeight="1">
      <c r="B15" s="6">
        <f>IF(B14="**","**",IF(DAY(DATE(E9,C9,B14+1))=B14+1,B14+1,"**"))</f>
        <v>3</v>
      </c>
      <c r="C15" s="5" t="str">
        <f t="shared" si="0"/>
        <v>WED</v>
      </c>
      <c r="D15" s="26" t="s">
        <v>37</v>
      </c>
      <c r="E15" s="26" t="s">
        <v>38</v>
      </c>
      <c r="F15" s="4">
        <f t="shared" si="1"/>
        <v>1</v>
      </c>
      <c r="G15" s="4"/>
      <c r="H15" s="12" t="str">
        <f t="shared" si="2"/>
        <v>8.00</v>
      </c>
      <c r="I15" s="12">
        <f t="shared" si="3"/>
        <v>0.27999999999999936</v>
      </c>
      <c r="J15" s="12">
        <f t="shared" si="4"/>
        <v>8.2799999999999994</v>
      </c>
      <c r="K15" s="21" t="s">
        <v>35</v>
      </c>
      <c r="L15" s="48" t="s">
        <v>39</v>
      </c>
      <c r="M15" s="49"/>
      <c r="N15" s="49"/>
      <c r="O15" s="49"/>
      <c r="P15" s="49"/>
      <c r="Q15" s="49"/>
      <c r="R15" s="50"/>
      <c r="T15" s="31">
        <f t="shared" ref="T15:T43" si="5">IF(LEN(J15)&gt;0,IF(NOT(ISERROR(FIND(".",J15))),(_xlfn.NUMBERVALUE(LEFT(J15,FIND(".",J15)-1))+RIGHT(J15,LEN(J15)-FIND(".",J15))/60)-8,I15),"")</f>
        <v>0.46666666666666679</v>
      </c>
    </row>
    <row r="16" spans="2:20" ht="28.2" customHeight="1">
      <c r="B16" s="6">
        <f>IF(B15="**","**",IF(DAY(DATE(E9,C9,B15+1))=B15+1,B15+1,"**"))</f>
        <v>4</v>
      </c>
      <c r="C16" s="5" t="str">
        <f t="shared" si="0"/>
        <v>THU</v>
      </c>
      <c r="D16" s="26" t="s">
        <v>40</v>
      </c>
      <c r="E16" s="26" t="s">
        <v>41</v>
      </c>
      <c r="F16" s="4">
        <f t="shared" si="1"/>
        <v>1</v>
      </c>
      <c r="G16" s="4"/>
      <c r="H16" s="12" t="str">
        <f t="shared" si="2"/>
        <v>8.00</v>
      </c>
      <c r="I16" s="12">
        <f t="shared" si="3"/>
        <v>6.0299999999999994</v>
      </c>
      <c r="J16" s="12">
        <f t="shared" si="4"/>
        <v>14.03</v>
      </c>
      <c r="K16" s="21" t="s">
        <v>35</v>
      </c>
      <c r="L16" s="48" t="s">
        <v>39</v>
      </c>
      <c r="M16" s="49"/>
      <c r="N16" s="49"/>
      <c r="O16" s="49"/>
      <c r="P16" s="49"/>
      <c r="Q16" s="49"/>
      <c r="R16" s="50"/>
      <c r="T16" s="31">
        <f t="shared" si="5"/>
        <v>6.0500000000000007</v>
      </c>
    </row>
    <row r="17" spans="2:20" ht="28.2" customHeight="1">
      <c r="B17" s="6">
        <f>IF(B16="**","**",IF(DAY(DATE(E9,C9,B16+1))=B16+1,B16+1,"**"))</f>
        <v>5</v>
      </c>
      <c r="C17" s="5" t="str">
        <f t="shared" si="0"/>
        <v>FRI</v>
      </c>
      <c r="D17" s="26" t="s">
        <v>42</v>
      </c>
      <c r="E17" s="26" t="s">
        <v>43</v>
      </c>
      <c r="F17" s="4">
        <f t="shared" si="1"/>
        <v>1</v>
      </c>
      <c r="G17" s="4"/>
      <c r="H17" s="12" t="str">
        <f t="shared" si="2"/>
        <v>8.00</v>
      </c>
      <c r="I17" s="12">
        <f t="shared" si="3"/>
        <v>0.1899999999999995</v>
      </c>
      <c r="J17" s="12">
        <f t="shared" si="4"/>
        <v>8.19</v>
      </c>
      <c r="K17" s="21" t="s">
        <v>35</v>
      </c>
      <c r="L17" s="48" t="s">
        <v>44</v>
      </c>
      <c r="M17" s="49"/>
      <c r="N17" s="49"/>
      <c r="O17" s="49"/>
      <c r="P17" s="49"/>
      <c r="Q17" s="49"/>
      <c r="R17" s="50"/>
      <c r="T17" s="31">
        <f t="shared" si="5"/>
        <v>0.31666666666666643</v>
      </c>
    </row>
    <row r="18" spans="2:20">
      <c r="B18" s="6">
        <f>IF(B17="**","**",IF(DAY(DATE(E9,C9,B17+1))=B17+1,B17+1,"**"))</f>
        <v>6</v>
      </c>
      <c r="C18" s="5" t="str">
        <f t="shared" si="0"/>
        <v>SAT</v>
      </c>
      <c r="D18" s="26" t="s">
        <v>30</v>
      </c>
      <c r="E18" s="26" t="s">
        <v>30</v>
      </c>
      <c r="F18" s="4" t="str">
        <f t="shared" si="1"/>
        <v/>
      </c>
      <c r="G18" s="4"/>
      <c r="H18" s="12" t="str">
        <f t="shared" si="2"/>
        <v/>
      </c>
      <c r="I18" s="12" t="str">
        <f t="shared" si="3"/>
        <v/>
      </c>
      <c r="J18" s="12" t="str">
        <f t="shared" si="4"/>
        <v/>
      </c>
      <c r="K18" s="21" t="s">
        <v>31</v>
      </c>
      <c r="L18" s="48"/>
      <c r="M18" s="49"/>
      <c r="N18" s="49"/>
      <c r="O18" s="49"/>
      <c r="P18" s="49"/>
      <c r="Q18" s="49"/>
      <c r="R18" s="50"/>
      <c r="T18" s="31" t="str">
        <f t="shared" si="5"/>
        <v/>
      </c>
    </row>
    <row r="19" spans="2:20">
      <c r="B19" s="6">
        <f>IF(B18="**","**",IF(DAY(DATE(E9,C9,B18+1))=B18+1,B18+1,"**"))</f>
        <v>7</v>
      </c>
      <c r="C19" s="5" t="str">
        <f t="shared" si="0"/>
        <v>SUN</v>
      </c>
      <c r="D19" s="26" t="s">
        <v>30</v>
      </c>
      <c r="E19" s="26" t="s">
        <v>30</v>
      </c>
      <c r="F19" s="4" t="str">
        <f t="shared" si="1"/>
        <v/>
      </c>
      <c r="G19" s="4"/>
      <c r="H19" s="12" t="str">
        <f t="shared" si="2"/>
        <v/>
      </c>
      <c r="I19" s="12" t="str">
        <f t="shared" si="3"/>
        <v/>
      </c>
      <c r="J19" s="12" t="str">
        <f t="shared" si="4"/>
        <v/>
      </c>
      <c r="K19" s="21" t="s">
        <v>31</v>
      </c>
      <c r="L19" s="48"/>
      <c r="M19" s="49"/>
      <c r="N19" s="49"/>
      <c r="O19" s="49"/>
      <c r="P19" s="49"/>
      <c r="Q19" s="49"/>
      <c r="R19" s="50"/>
      <c r="T19" s="31" t="str">
        <f t="shared" si="5"/>
        <v/>
      </c>
    </row>
    <row r="20" spans="2:20" ht="28.95" customHeight="1">
      <c r="B20" s="6">
        <f>IF(B19="**","**",IF(DAY(DATE(E9,C9,B19+1))=B19+1,B19+1,"**"))</f>
        <v>8</v>
      </c>
      <c r="C20" s="5" t="str">
        <f t="shared" si="0"/>
        <v>MON</v>
      </c>
      <c r="D20" s="26" t="s">
        <v>45</v>
      </c>
      <c r="E20" s="26" t="s">
        <v>46</v>
      </c>
      <c r="F20" s="4">
        <f t="shared" si="1"/>
        <v>1</v>
      </c>
      <c r="G20" s="4"/>
      <c r="H20" s="12" t="str">
        <f t="shared" si="2"/>
        <v>8.00</v>
      </c>
      <c r="I20" s="12">
        <f t="shared" si="3"/>
        <v>0.15000000000000036</v>
      </c>
      <c r="J20" s="12">
        <f t="shared" si="4"/>
        <v>8.15</v>
      </c>
      <c r="K20" s="21" t="s">
        <v>35</v>
      </c>
      <c r="L20" s="48" t="s">
        <v>47</v>
      </c>
      <c r="M20" s="49"/>
      <c r="N20" s="49"/>
      <c r="O20" s="49"/>
      <c r="P20" s="49"/>
      <c r="Q20" s="49"/>
      <c r="R20" s="50"/>
      <c r="T20" s="31">
        <f t="shared" si="5"/>
        <v>0.25</v>
      </c>
    </row>
    <row r="21" spans="2:20" ht="42" customHeight="1">
      <c r="B21" s="6">
        <f>IF(B20="**","**",IF(DAY(DATE(E9,C9,B20+1))=B20+1,B20+1,"**"))</f>
        <v>9</v>
      </c>
      <c r="C21" s="5" t="str">
        <f t="shared" si="0"/>
        <v>TUE</v>
      </c>
      <c r="D21" s="26" t="s">
        <v>48</v>
      </c>
      <c r="E21" s="26" t="s">
        <v>49</v>
      </c>
      <c r="F21" s="4">
        <f t="shared" si="1"/>
        <v>1</v>
      </c>
      <c r="G21" s="4"/>
      <c r="H21" s="12" t="str">
        <f t="shared" si="2"/>
        <v>8.00</v>
      </c>
      <c r="I21" s="12">
        <f t="shared" si="3"/>
        <v>0.11999999999999922</v>
      </c>
      <c r="J21" s="12">
        <f t="shared" si="4"/>
        <v>8.1199999999999992</v>
      </c>
      <c r="K21" s="21" t="s">
        <v>35</v>
      </c>
      <c r="L21" s="48" t="s">
        <v>50</v>
      </c>
      <c r="M21" s="49"/>
      <c r="N21" s="49"/>
      <c r="O21" s="49"/>
      <c r="P21" s="49"/>
      <c r="Q21" s="49"/>
      <c r="R21" s="50"/>
      <c r="T21" s="31">
        <f t="shared" si="5"/>
        <v>0.19999999999999929</v>
      </c>
    </row>
    <row r="22" spans="2:20" ht="30" customHeight="1">
      <c r="B22" s="6">
        <f>IF(B21="**","**",IF(DAY(DATE(E9,C9,B21+1))=B21+1,B21+1,"**"))</f>
        <v>10</v>
      </c>
      <c r="C22" s="5" t="str">
        <f t="shared" si="0"/>
        <v>WED</v>
      </c>
      <c r="D22" s="26" t="s">
        <v>51</v>
      </c>
      <c r="E22" s="26" t="s">
        <v>52</v>
      </c>
      <c r="F22" s="4">
        <f t="shared" si="1"/>
        <v>1</v>
      </c>
      <c r="G22" s="4"/>
      <c r="H22" s="12" t="str">
        <f t="shared" si="2"/>
        <v>8.00</v>
      </c>
      <c r="I22" s="12">
        <f t="shared" si="3"/>
        <v>1.4700000000000006</v>
      </c>
      <c r="J22" s="12">
        <f t="shared" si="4"/>
        <v>9.4700000000000006</v>
      </c>
      <c r="K22" s="21" t="s">
        <v>35</v>
      </c>
      <c r="L22" s="48" t="s">
        <v>53</v>
      </c>
      <c r="M22" s="49"/>
      <c r="N22" s="49"/>
      <c r="O22" s="49"/>
      <c r="P22" s="49"/>
      <c r="Q22" s="49"/>
      <c r="R22" s="50"/>
      <c r="T22" s="31">
        <f t="shared" si="5"/>
        <v>1.7833333333333332</v>
      </c>
    </row>
    <row r="23" spans="2:20" ht="41.4" customHeight="1">
      <c r="B23" s="6">
        <f>IF(B22="**","**",IF(DAY(DATE(E9,C9,B22+1))=B22+1,B22+1,"**"))</f>
        <v>11</v>
      </c>
      <c r="C23" s="5" t="str">
        <f t="shared" si="0"/>
        <v>THU</v>
      </c>
      <c r="D23" s="26" t="s">
        <v>54</v>
      </c>
      <c r="E23" s="26" t="s">
        <v>55</v>
      </c>
      <c r="F23" s="4">
        <f t="shared" si="1"/>
        <v>1</v>
      </c>
      <c r="G23" s="4"/>
      <c r="H23" s="12" t="str">
        <f t="shared" si="2"/>
        <v>8.00</v>
      </c>
      <c r="I23" s="12">
        <f t="shared" si="3"/>
        <v>1.4800000000000004</v>
      </c>
      <c r="J23" s="12">
        <f t="shared" si="4"/>
        <v>9.48</v>
      </c>
      <c r="K23" s="21" t="s">
        <v>35</v>
      </c>
      <c r="L23" s="48" t="s">
        <v>56</v>
      </c>
      <c r="M23" s="49"/>
      <c r="N23" s="49"/>
      <c r="O23" s="49"/>
      <c r="P23" s="49"/>
      <c r="Q23" s="49"/>
      <c r="R23" s="50"/>
      <c r="T23" s="31">
        <f t="shared" si="5"/>
        <v>1.8000000000000007</v>
      </c>
    </row>
    <row r="24" spans="2:20" ht="28.2" customHeight="1">
      <c r="B24" s="6">
        <f>IF(B23="**","**",IF(DAY(DATE(E9,C9,B23+1))=B23+1,B23+1,"**"))</f>
        <v>12</v>
      </c>
      <c r="C24" s="5" t="str">
        <f t="shared" si="0"/>
        <v>FRI</v>
      </c>
      <c r="D24" s="26" t="s">
        <v>57</v>
      </c>
      <c r="E24" s="26" t="s">
        <v>58</v>
      </c>
      <c r="F24" s="4">
        <f t="shared" si="1"/>
        <v>1</v>
      </c>
      <c r="G24" s="4"/>
      <c r="H24" s="12" t="str">
        <f t="shared" si="2"/>
        <v>8.00</v>
      </c>
      <c r="I24" s="12">
        <f t="shared" si="3"/>
        <v>0.47000000000000064</v>
      </c>
      <c r="J24" s="12">
        <f t="shared" si="4"/>
        <v>8.4700000000000006</v>
      </c>
      <c r="K24" s="21" t="s">
        <v>35</v>
      </c>
      <c r="L24" s="51" t="s">
        <v>59</v>
      </c>
      <c r="M24" s="52"/>
      <c r="N24" s="52"/>
      <c r="O24" s="52"/>
      <c r="P24" s="52"/>
      <c r="Q24" s="52"/>
      <c r="R24" s="53"/>
      <c r="T24" s="31">
        <f t="shared" si="5"/>
        <v>0.78333333333333321</v>
      </c>
    </row>
    <row r="25" spans="2:20">
      <c r="B25" s="6">
        <f>IF(B24="**","**",IF(DAY(DATE(E9,C9,B24+1))=B24+1,B24+1,"**"))</f>
        <v>13</v>
      </c>
      <c r="C25" s="5" t="str">
        <f t="shared" si="0"/>
        <v>SAT</v>
      </c>
      <c r="D25" s="26" t="s">
        <v>30</v>
      </c>
      <c r="E25" s="26" t="s">
        <v>30</v>
      </c>
      <c r="F25" s="4" t="str">
        <f t="shared" si="1"/>
        <v/>
      </c>
      <c r="G25" s="4"/>
      <c r="H25" s="12" t="str">
        <f t="shared" si="2"/>
        <v/>
      </c>
      <c r="I25" s="12" t="str">
        <f t="shared" si="3"/>
        <v/>
      </c>
      <c r="J25" s="12" t="str">
        <f t="shared" si="4"/>
        <v/>
      </c>
      <c r="K25" s="21" t="s">
        <v>31</v>
      </c>
      <c r="L25" s="48"/>
      <c r="M25" s="49"/>
      <c r="N25" s="49"/>
      <c r="O25" s="49"/>
      <c r="P25" s="49"/>
      <c r="Q25" s="49"/>
      <c r="R25" s="50"/>
      <c r="T25" s="31" t="str">
        <f t="shared" si="5"/>
        <v/>
      </c>
    </row>
    <row r="26" spans="2:20">
      <c r="B26" s="6">
        <f>IF(B25="**","**",IF(DAY(DATE(E9,C9,B25+1))=B25+1,B25+1,"**"))</f>
        <v>14</v>
      </c>
      <c r="C26" s="5" t="str">
        <f t="shared" si="0"/>
        <v>SUN</v>
      </c>
      <c r="D26" s="26" t="s">
        <v>30</v>
      </c>
      <c r="E26" s="26" t="s">
        <v>30</v>
      </c>
      <c r="F26" s="4" t="str">
        <f t="shared" si="1"/>
        <v/>
      </c>
      <c r="G26" s="4"/>
      <c r="H26" s="12" t="str">
        <f t="shared" si="2"/>
        <v/>
      </c>
      <c r="I26" s="12" t="str">
        <f t="shared" si="3"/>
        <v/>
      </c>
      <c r="J26" s="12" t="str">
        <f t="shared" si="4"/>
        <v/>
      </c>
      <c r="K26" s="21" t="s">
        <v>31</v>
      </c>
      <c r="L26" s="51"/>
      <c r="M26" s="52"/>
      <c r="N26" s="52"/>
      <c r="O26" s="52"/>
      <c r="P26" s="52"/>
      <c r="Q26" s="52"/>
      <c r="R26" s="53"/>
      <c r="T26" s="31" t="str">
        <f t="shared" si="5"/>
        <v/>
      </c>
    </row>
    <row r="27" spans="2:20" ht="28.2" customHeight="1">
      <c r="B27" s="6">
        <f>IF(B26="**","**",IF(DAY(DATE(E9,C9,B26+1))=B26+1,B26+1,"**"))</f>
        <v>15</v>
      </c>
      <c r="C27" s="5" t="str">
        <f t="shared" si="0"/>
        <v>MON</v>
      </c>
      <c r="D27" s="26" t="s">
        <v>60</v>
      </c>
      <c r="E27" s="26" t="s">
        <v>61</v>
      </c>
      <c r="F27" s="4">
        <f t="shared" si="1"/>
        <v>1</v>
      </c>
      <c r="G27" s="4"/>
      <c r="H27" s="12" t="str">
        <f t="shared" si="2"/>
        <v>8.00</v>
      </c>
      <c r="I27" s="12">
        <f t="shared" si="3"/>
        <v>0.15000000000000036</v>
      </c>
      <c r="J27" s="12">
        <f t="shared" si="4"/>
        <v>8.15</v>
      </c>
      <c r="K27" s="21" t="s">
        <v>35</v>
      </c>
      <c r="L27" s="51" t="s">
        <v>62</v>
      </c>
      <c r="M27" s="52"/>
      <c r="N27" s="52"/>
      <c r="O27" s="52"/>
      <c r="P27" s="52"/>
      <c r="Q27" s="52"/>
      <c r="R27" s="53"/>
      <c r="T27" s="31">
        <f t="shared" si="5"/>
        <v>0.25</v>
      </c>
    </row>
    <row r="28" spans="2:20">
      <c r="B28" s="6">
        <f>IF(B27="**","**",IF(DAY(DATE(E9,C9,B27+1))=B27+1,B27+1,"**"))</f>
        <v>16</v>
      </c>
      <c r="C28" s="5" t="str">
        <f t="shared" si="0"/>
        <v>TUE</v>
      </c>
      <c r="D28" s="26" t="s">
        <v>63</v>
      </c>
      <c r="E28" s="26" t="s">
        <v>64</v>
      </c>
      <c r="F28" s="4">
        <f t="shared" si="1"/>
        <v>1</v>
      </c>
      <c r="G28" s="4"/>
      <c r="H28" s="12" t="str">
        <f t="shared" si="2"/>
        <v>8.00</v>
      </c>
      <c r="I28" s="12">
        <f t="shared" si="3"/>
        <v>1.4499999999999993</v>
      </c>
      <c r="J28" s="12">
        <f t="shared" si="4"/>
        <v>9.4499999999999993</v>
      </c>
      <c r="K28" s="21" t="s">
        <v>35</v>
      </c>
      <c r="L28" s="48" t="s">
        <v>65</v>
      </c>
      <c r="M28" s="49"/>
      <c r="N28" s="49"/>
      <c r="O28" s="49"/>
      <c r="P28" s="49"/>
      <c r="Q28" s="49"/>
      <c r="R28" s="50"/>
      <c r="T28" s="31">
        <f t="shared" si="5"/>
        <v>1.75</v>
      </c>
    </row>
    <row r="29" spans="2:20">
      <c r="B29" s="6">
        <f>IF(B28="**","**",IF(DAY(DATE(E9,C9,B28+1))=B28+1,B28+1,"**"))</f>
        <v>17</v>
      </c>
      <c r="C29" s="5" t="str">
        <f t="shared" si="0"/>
        <v>WED</v>
      </c>
      <c r="D29" s="26" t="s">
        <v>66</v>
      </c>
      <c r="E29" s="26" t="s">
        <v>67</v>
      </c>
      <c r="F29" s="4">
        <f t="shared" si="1"/>
        <v>1</v>
      </c>
      <c r="G29" s="4"/>
      <c r="H29" s="12" t="str">
        <f t="shared" si="2"/>
        <v>8.00</v>
      </c>
      <c r="I29" s="12">
        <f t="shared" si="3"/>
        <v>1.1600000000000001</v>
      </c>
      <c r="J29" s="12">
        <f t="shared" si="4"/>
        <v>9.16</v>
      </c>
      <c r="K29" s="21" t="s">
        <v>35</v>
      </c>
      <c r="L29" s="48" t="s">
        <v>68</v>
      </c>
      <c r="M29" s="49"/>
      <c r="N29" s="49"/>
      <c r="O29" s="49"/>
      <c r="P29" s="49"/>
      <c r="Q29" s="49"/>
      <c r="R29" s="50"/>
      <c r="T29" s="31">
        <f t="shared" si="5"/>
        <v>1.2666666666666675</v>
      </c>
    </row>
    <row r="30" spans="2:20">
      <c r="B30" s="6">
        <f>IF(B29="**","**",IF(DAY(DATE(E9,C9,B29+1))=B29+1,B29+1,"**"))</f>
        <v>18</v>
      </c>
      <c r="C30" s="5" t="str">
        <f t="shared" si="0"/>
        <v>THU</v>
      </c>
      <c r="D30" s="26" t="s">
        <v>69</v>
      </c>
      <c r="E30" s="26" t="s">
        <v>70</v>
      </c>
      <c r="F30" s="4">
        <f t="shared" si="1"/>
        <v>1</v>
      </c>
      <c r="G30" s="4"/>
      <c r="H30" s="12" t="str">
        <f t="shared" si="2"/>
        <v>8.00</v>
      </c>
      <c r="I30" s="12">
        <f t="shared" si="3"/>
        <v>1.2100000000000009</v>
      </c>
      <c r="J30" s="12">
        <f t="shared" si="4"/>
        <v>9.2100000000000009</v>
      </c>
      <c r="K30" s="21" t="s">
        <v>35</v>
      </c>
      <c r="L30" s="48" t="s">
        <v>71</v>
      </c>
      <c r="M30" s="49"/>
      <c r="N30" s="49"/>
      <c r="O30" s="49"/>
      <c r="P30" s="49"/>
      <c r="Q30" s="49"/>
      <c r="R30" s="50"/>
      <c r="T30" s="31">
        <f t="shared" si="5"/>
        <v>1.3499999999999996</v>
      </c>
    </row>
    <row r="31" spans="2:20" ht="29.4" customHeight="1">
      <c r="B31" s="6">
        <f>IF(B30="**","**",IF(DAY(DATE(E9,C9,B30+1))=B30+1,B30+1,"**"))</f>
        <v>19</v>
      </c>
      <c r="C31" s="5" t="str">
        <f t="shared" si="0"/>
        <v>FRI</v>
      </c>
      <c r="D31" s="26" t="s">
        <v>72</v>
      </c>
      <c r="E31" s="26" t="s">
        <v>73</v>
      </c>
      <c r="F31" s="29">
        <f t="shared" si="1"/>
        <v>1</v>
      </c>
      <c r="G31" s="4"/>
      <c r="H31" s="12" t="str">
        <f t="shared" si="2"/>
        <v>8.00</v>
      </c>
      <c r="I31" s="12">
        <f t="shared" si="3"/>
        <v>1.0099999999999998</v>
      </c>
      <c r="J31" s="12">
        <f t="shared" si="4"/>
        <v>9.01</v>
      </c>
      <c r="K31" s="21" t="s">
        <v>35</v>
      </c>
      <c r="L31" s="48" t="s">
        <v>74</v>
      </c>
      <c r="M31" s="49"/>
      <c r="N31" s="49"/>
      <c r="O31" s="49"/>
      <c r="P31" s="49"/>
      <c r="Q31" s="49"/>
      <c r="R31" s="50"/>
      <c r="T31" s="31">
        <f t="shared" si="5"/>
        <v>1.0166666666666675</v>
      </c>
    </row>
    <row r="32" spans="2:20" ht="28.95" customHeight="1">
      <c r="B32" s="6">
        <f>IF(B31="**","**",IF(DAY(DATE(E9,C9,B31+1))=B31+1,B31+1,"**"))</f>
        <v>20</v>
      </c>
      <c r="C32" s="5" t="str">
        <f t="shared" si="0"/>
        <v>SAT</v>
      </c>
      <c r="D32" s="26" t="s">
        <v>30</v>
      </c>
      <c r="E32" s="26" t="s">
        <v>30</v>
      </c>
      <c r="F32" s="4" t="str">
        <f t="shared" si="1"/>
        <v/>
      </c>
      <c r="G32" s="4"/>
      <c r="H32" s="12" t="str">
        <f t="shared" si="2"/>
        <v/>
      </c>
      <c r="I32" s="12" t="str">
        <f t="shared" si="3"/>
        <v/>
      </c>
      <c r="J32" s="12" t="str">
        <f t="shared" si="4"/>
        <v/>
      </c>
      <c r="K32" s="21" t="s">
        <v>31</v>
      </c>
      <c r="L32" s="48"/>
      <c r="M32" s="49"/>
      <c r="N32" s="49"/>
      <c r="O32" s="49"/>
      <c r="P32" s="49"/>
      <c r="Q32" s="49"/>
      <c r="R32" s="50"/>
      <c r="T32" s="31" t="str">
        <f t="shared" si="5"/>
        <v/>
      </c>
    </row>
    <row r="33" spans="2:20">
      <c r="B33" s="6">
        <f>IF(B32="**","**",IF(DAY(DATE(E9,C9,B32+1))=B32+1,B32+1,"**"))</f>
        <v>21</v>
      </c>
      <c r="C33" s="5" t="str">
        <f t="shared" si="0"/>
        <v>SUN</v>
      </c>
      <c r="D33" s="26" t="s">
        <v>30</v>
      </c>
      <c r="E33" s="26" t="s">
        <v>30</v>
      </c>
      <c r="F33" s="4" t="str">
        <f t="shared" si="1"/>
        <v/>
      </c>
      <c r="G33" s="4"/>
      <c r="H33" s="12" t="str">
        <f t="shared" si="2"/>
        <v/>
      </c>
      <c r="I33" s="12" t="str">
        <f t="shared" si="3"/>
        <v/>
      </c>
      <c r="J33" s="12" t="str">
        <f t="shared" si="4"/>
        <v/>
      </c>
      <c r="K33" s="21" t="s">
        <v>31</v>
      </c>
      <c r="L33" s="48"/>
      <c r="M33" s="49"/>
      <c r="N33" s="49"/>
      <c r="O33" s="49"/>
      <c r="P33" s="49"/>
      <c r="Q33" s="49"/>
      <c r="R33" s="50"/>
      <c r="T33" s="31" t="str">
        <f t="shared" si="5"/>
        <v/>
      </c>
    </row>
    <row r="34" spans="2:20">
      <c r="B34" s="6">
        <f>IF(B33="**","**",IF(DAY(DATE(E9,C9,B33+1))=B33+1,B33+1,"**"))</f>
        <v>22</v>
      </c>
      <c r="C34" s="5" t="str">
        <f t="shared" si="0"/>
        <v>MON</v>
      </c>
      <c r="D34" s="26" t="s">
        <v>75</v>
      </c>
      <c r="E34" s="26" t="s">
        <v>76</v>
      </c>
      <c r="F34" s="4">
        <f t="shared" si="1"/>
        <v>1</v>
      </c>
      <c r="G34" s="4"/>
      <c r="H34" s="12" t="str">
        <f t="shared" si="2"/>
        <v>8.00</v>
      </c>
      <c r="I34" s="12">
        <f t="shared" si="3"/>
        <v>2.5299999999999994</v>
      </c>
      <c r="J34" s="12">
        <f t="shared" si="4"/>
        <v>10.53</v>
      </c>
      <c r="K34" s="21" t="s">
        <v>35</v>
      </c>
      <c r="L34" s="48" t="s">
        <v>77</v>
      </c>
      <c r="M34" s="49"/>
      <c r="N34" s="49"/>
      <c r="O34" s="49"/>
      <c r="P34" s="49"/>
      <c r="Q34" s="49"/>
      <c r="R34" s="50"/>
      <c r="T34" s="31">
        <f t="shared" si="5"/>
        <v>2.8833333333333329</v>
      </c>
    </row>
    <row r="35" spans="2:20">
      <c r="B35" s="6">
        <f>IF(B34="**","**",IF(DAY(DATE(E9,C9,B34+1))=B34+1,B34+1,"**"))</f>
        <v>23</v>
      </c>
      <c r="C35" s="5" t="str">
        <f t="shared" si="0"/>
        <v>TUE</v>
      </c>
      <c r="D35" s="26" t="s">
        <v>78</v>
      </c>
      <c r="E35" s="26" t="s">
        <v>79</v>
      </c>
      <c r="F35" s="4">
        <f t="shared" si="1"/>
        <v>1</v>
      </c>
      <c r="G35" s="4"/>
      <c r="H35" s="12" t="str">
        <f t="shared" si="2"/>
        <v>8.00</v>
      </c>
      <c r="I35" s="12">
        <f t="shared" si="3"/>
        <v>1.0399999999999991</v>
      </c>
      <c r="J35" s="12">
        <f t="shared" si="4"/>
        <v>9.0399999999999991</v>
      </c>
      <c r="K35" s="21" t="s">
        <v>35</v>
      </c>
      <c r="L35" s="48" t="s">
        <v>77</v>
      </c>
      <c r="M35" s="49"/>
      <c r="N35" s="49"/>
      <c r="O35" s="49"/>
      <c r="P35" s="49"/>
      <c r="Q35" s="49"/>
      <c r="R35" s="50"/>
      <c r="T35" s="31">
        <f t="shared" si="5"/>
        <v>1.0666666666666664</v>
      </c>
    </row>
    <row r="36" spans="2:20">
      <c r="B36" s="6">
        <f>IF(B35="**","**",IF(DAY(DATE(E9,C9,B35+1))=B35+1,B35+1,"**"))</f>
        <v>24</v>
      </c>
      <c r="C36" s="5" t="str">
        <f t="shared" si="0"/>
        <v>WED</v>
      </c>
      <c r="D36" s="26" t="s">
        <v>80</v>
      </c>
      <c r="E36" s="26" t="s">
        <v>81</v>
      </c>
      <c r="F36" s="4">
        <f t="shared" si="1"/>
        <v>1</v>
      </c>
      <c r="G36" s="4"/>
      <c r="H36" s="12" t="str">
        <f t="shared" si="2"/>
        <v>8.00</v>
      </c>
      <c r="I36" s="12">
        <f t="shared" si="3"/>
        <v>3.3000000000000007</v>
      </c>
      <c r="J36" s="12">
        <f t="shared" si="4"/>
        <v>11.3</v>
      </c>
      <c r="K36" s="21" t="s">
        <v>35</v>
      </c>
      <c r="L36" s="48" t="s">
        <v>82</v>
      </c>
      <c r="M36" s="49"/>
      <c r="N36" s="49"/>
      <c r="O36" s="49"/>
      <c r="P36" s="49"/>
      <c r="Q36" s="49"/>
      <c r="R36" s="50"/>
      <c r="T36" s="31">
        <f t="shared" si="5"/>
        <v>3.0500000000000007</v>
      </c>
    </row>
    <row r="37" spans="2:20" ht="28.2" customHeight="1">
      <c r="B37" s="6">
        <f>IF(B36="**","**",IF(DAY(DATE(E9,C9,B36+1))=B36+1,B36+1,"**"))</f>
        <v>25</v>
      </c>
      <c r="C37" s="5" t="str">
        <f t="shared" si="0"/>
        <v>THU</v>
      </c>
      <c r="D37" s="26" t="s">
        <v>83</v>
      </c>
      <c r="E37" s="26" t="s">
        <v>84</v>
      </c>
      <c r="F37" s="4">
        <f t="shared" si="1"/>
        <v>1</v>
      </c>
      <c r="G37" s="4"/>
      <c r="H37" s="12" t="str">
        <f t="shared" si="2"/>
        <v>8.00</v>
      </c>
      <c r="I37" s="12">
        <f t="shared" si="3"/>
        <v>2.1300000000000008</v>
      </c>
      <c r="J37" s="12">
        <f t="shared" si="4"/>
        <v>10.130000000000001</v>
      </c>
      <c r="K37" s="21" t="s">
        <v>35</v>
      </c>
      <c r="L37" s="48" t="s">
        <v>85</v>
      </c>
      <c r="M37" s="49"/>
      <c r="N37" s="49"/>
      <c r="O37" s="49"/>
      <c r="P37" s="49"/>
      <c r="Q37" s="49"/>
      <c r="R37" s="50"/>
      <c r="T37" s="31">
        <f t="shared" si="5"/>
        <v>2.2166666666666668</v>
      </c>
    </row>
    <row r="38" spans="2:20" ht="30" customHeight="1">
      <c r="B38" s="6">
        <f>IF(B37="**","**",IF(DAY(DATE(E9,C9,B37+1))=B37+1,B37+1,"**"))</f>
        <v>26</v>
      </c>
      <c r="C38" s="5" t="str">
        <f t="shared" si="0"/>
        <v>FRI</v>
      </c>
      <c r="D38" s="26" t="s">
        <v>86</v>
      </c>
      <c r="E38" s="26" t="s">
        <v>87</v>
      </c>
      <c r="F38" s="4">
        <f t="shared" si="1"/>
        <v>1</v>
      </c>
      <c r="G38" s="4"/>
      <c r="H38" s="12" t="str">
        <f t="shared" si="2"/>
        <v>8.00</v>
      </c>
      <c r="I38" s="12">
        <f t="shared" si="3"/>
        <v>1</v>
      </c>
      <c r="J38" s="12">
        <f t="shared" si="4"/>
        <v>9</v>
      </c>
      <c r="K38" s="21" t="s">
        <v>35</v>
      </c>
      <c r="L38" s="48" t="s">
        <v>88</v>
      </c>
      <c r="M38" s="49"/>
      <c r="N38" s="49"/>
      <c r="O38" s="49"/>
      <c r="P38" s="49"/>
      <c r="Q38" s="49"/>
      <c r="R38" s="50"/>
      <c r="T38" s="31">
        <f t="shared" si="5"/>
        <v>1</v>
      </c>
    </row>
    <row r="39" spans="2:20">
      <c r="B39" s="6">
        <f>IF(B38="**","**",IF(DAY(DATE(E9,C9,B38+1))=B38+1,B38+1,"**"))</f>
        <v>27</v>
      </c>
      <c r="C39" s="5" t="str">
        <f t="shared" si="0"/>
        <v>SAT</v>
      </c>
      <c r="D39" s="26" t="s">
        <v>30</v>
      </c>
      <c r="E39" s="26" t="s">
        <v>30</v>
      </c>
      <c r="F39" s="4" t="str">
        <f t="shared" si="1"/>
        <v/>
      </c>
      <c r="G39" s="4"/>
      <c r="H39" s="12" t="str">
        <f t="shared" si="2"/>
        <v/>
      </c>
      <c r="I39" s="12" t="str">
        <f t="shared" si="3"/>
        <v/>
      </c>
      <c r="J39" s="12" t="str">
        <f t="shared" si="4"/>
        <v/>
      </c>
      <c r="K39" s="21" t="s">
        <v>31</v>
      </c>
      <c r="L39" s="48"/>
      <c r="M39" s="49"/>
      <c r="N39" s="49"/>
      <c r="O39" s="49"/>
      <c r="P39" s="49"/>
      <c r="Q39" s="49"/>
      <c r="R39" s="50"/>
      <c r="T39" s="31" t="str">
        <f t="shared" si="5"/>
        <v/>
      </c>
    </row>
    <row r="40" spans="2:20">
      <c r="B40" s="6">
        <f>IF(B39="**","**",IF(DAY(DATE(E9,C9,B39+1))=B39+1,B39+1,"**"))</f>
        <v>28</v>
      </c>
      <c r="C40" s="5" t="str">
        <f t="shared" si="0"/>
        <v>SUN</v>
      </c>
      <c r="D40" s="26" t="s">
        <v>30</v>
      </c>
      <c r="E40" s="26" t="s">
        <v>30</v>
      </c>
      <c r="F40" s="4" t="str">
        <f t="shared" si="1"/>
        <v/>
      </c>
      <c r="G40" s="4"/>
      <c r="H40" s="12" t="str">
        <f t="shared" si="2"/>
        <v/>
      </c>
      <c r="I40" s="12" t="str">
        <f t="shared" si="3"/>
        <v/>
      </c>
      <c r="J40" s="12" t="str">
        <f t="shared" si="4"/>
        <v/>
      </c>
      <c r="K40" s="21" t="s">
        <v>31</v>
      </c>
      <c r="L40" s="48"/>
      <c r="M40" s="49"/>
      <c r="N40" s="49"/>
      <c r="O40" s="49"/>
      <c r="P40" s="49"/>
      <c r="Q40" s="49"/>
      <c r="R40" s="50"/>
      <c r="T40" s="31" t="str">
        <f t="shared" si="5"/>
        <v/>
      </c>
    </row>
    <row r="41" spans="2:20" ht="28.95" customHeight="1">
      <c r="B41" s="6">
        <f>IF(B40="**","**",IF(DAY(DATE(E9,C9,B40+1))=B40+1,B40+1,"**"))</f>
        <v>29</v>
      </c>
      <c r="C41" s="5" t="str">
        <f t="shared" si="0"/>
        <v>MON</v>
      </c>
      <c r="D41" s="26" t="s">
        <v>89</v>
      </c>
      <c r="E41" s="26" t="s">
        <v>204</v>
      </c>
      <c r="F41" s="4">
        <f t="shared" si="1"/>
        <v>1</v>
      </c>
      <c r="G41" s="4"/>
      <c r="H41" s="12" t="str">
        <f t="shared" si="2"/>
        <v>8.00</v>
      </c>
      <c r="I41" s="12">
        <f t="shared" si="3"/>
        <v>2.5199999999999996</v>
      </c>
      <c r="J41" s="12">
        <f t="shared" si="4"/>
        <v>10.52</v>
      </c>
      <c r="K41" s="21" t="s">
        <v>35</v>
      </c>
      <c r="L41" s="48" t="s">
        <v>90</v>
      </c>
      <c r="M41" s="49"/>
      <c r="N41" s="49"/>
      <c r="O41" s="49"/>
      <c r="P41" s="49"/>
      <c r="Q41" s="49"/>
      <c r="R41" s="50"/>
      <c r="T41" s="31">
        <f t="shared" si="5"/>
        <v>2.8666666666666671</v>
      </c>
    </row>
    <row r="42" spans="2:20" ht="14.25" customHeight="1">
      <c r="B42" s="6">
        <f>IF(B41="**","**",IF(DAY(DATE(E9,C9,B41+1))=B41+1,B41+1,"**"))</f>
        <v>30</v>
      </c>
      <c r="C42" s="5" t="str">
        <f t="shared" si="0"/>
        <v>TUE</v>
      </c>
      <c r="D42" s="26" t="s">
        <v>30</v>
      </c>
      <c r="E42" s="26" t="s">
        <v>30</v>
      </c>
      <c r="F42" s="4" t="str">
        <f t="shared" si="1"/>
        <v/>
      </c>
      <c r="G42" s="4"/>
      <c r="H42" s="12" t="str">
        <f t="shared" si="2"/>
        <v/>
      </c>
      <c r="I42" s="12" t="str">
        <f t="shared" si="3"/>
        <v/>
      </c>
      <c r="J42" s="12" t="str">
        <f t="shared" si="4"/>
        <v/>
      </c>
      <c r="K42" s="21" t="s">
        <v>35</v>
      </c>
      <c r="L42" s="48"/>
      <c r="M42" s="49"/>
      <c r="N42" s="49"/>
      <c r="O42" s="49"/>
      <c r="P42" s="49"/>
      <c r="Q42" s="49"/>
      <c r="R42" s="50"/>
      <c r="T42" s="31" t="str">
        <f t="shared" si="5"/>
        <v/>
      </c>
    </row>
    <row r="43" spans="2:20">
      <c r="B43" s="6" t="str">
        <f>IF(B42="**","**",IF(DAY(DATE(E9,C9,B42+1))=B42+1,B42+1,"**"))</f>
        <v>**</v>
      </c>
      <c r="C43" s="5" t="str">
        <f t="shared" si="0"/>
        <v>**</v>
      </c>
      <c r="D43" s="26" t="s">
        <v>30</v>
      </c>
      <c r="E43" s="26" t="s">
        <v>30</v>
      </c>
      <c r="F43" s="4" t="str">
        <f t="shared" si="1"/>
        <v/>
      </c>
      <c r="G43" s="4"/>
      <c r="H43" s="12" t="str">
        <f t="shared" si="2"/>
        <v/>
      </c>
      <c r="I43" s="12" t="str">
        <f t="shared" si="3"/>
        <v/>
      </c>
      <c r="J43" s="12" t="str">
        <f t="shared" si="4"/>
        <v/>
      </c>
      <c r="K43" s="21" t="s">
        <v>31</v>
      </c>
      <c r="L43" s="48"/>
      <c r="M43" s="49"/>
      <c r="N43" s="49"/>
      <c r="O43" s="49"/>
      <c r="P43" s="49"/>
      <c r="Q43" s="49"/>
      <c r="R43" s="50"/>
      <c r="T43" s="31" t="str">
        <f t="shared" si="5"/>
        <v/>
      </c>
    </row>
    <row r="44" spans="2:20">
      <c r="B44" s="54" t="s">
        <v>91</v>
      </c>
      <c r="C44" s="54"/>
      <c r="D44" s="54"/>
      <c r="E44" s="54"/>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31.11</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191.11</v>
      </c>
      <c r="K44" s="43"/>
      <c r="L44" s="43"/>
      <c r="M44" s="43"/>
      <c r="N44" s="43"/>
      <c r="O44" s="43"/>
      <c r="P44" s="43"/>
      <c r="Q44" s="43"/>
      <c r="R44" s="43"/>
    </row>
    <row r="45" spans="2:20">
      <c r="B45" s="32"/>
    </row>
    <row r="47" spans="2:20" ht="20.100000000000001" customHeight="1">
      <c r="B47" s="42" t="s">
        <v>92</v>
      </c>
      <c r="C47" s="42"/>
      <c r="D47" s="46" t="str">
        <f>IF(ISBLANK(C4),"",C4 &amp; ", " &amp; C5 &amp; " " &amp; C6)</f>
        <v>Go, Zachary S</v>
      </c>
      <c r="E47" s="46"/>
      <c r="F47" s="45" t="s">
        <v>93</v>
      </c>
      <c r="G47" s="45"/>
      <c r="H47"/>
      <c r="I47" s="42" t="s">
        <v>94</v>
      </c>
      <c r="J47" s="42"/>
      <c r="K47" s="46"/>
      <c r="L47" s="46"/>
      <c r="M47" s="46"/>
      <c r="N47" s="46"/>
      <c r="O47" s="46"/>
      <c r="P47" s="46"/>
      <c r="Q47" s="45" t="s">
        <v>93</v>
      </c>
      <c r="R47" s="45"/>
    </row>
    <row r="48" spans="2:20" ht="20.100000000000001" customHeight="1">
      <c r="B48" s="42" t="s">
        <v>14</v>
      </c>
      <c r="C48" s="42"/>
      <c r="D48" s="47">
        <f>IF(E60&gt;5,D60-(E60-5),D60)</f>
        <v>44530</v>
      </c>
      <c r="E48" s="47"/>
      <c r="F48" s="45"/>
      <c r="G48" s="45"/>
      <c r="H48"/>
      <c r="I48" s="42" t="s">
        <v>14</v>
      </c>
      <c r="J48" s="42"/>
      <c r="K48" s="47"/>
      <c r="L48" s="47"/>
      <c r="M48" s="47"/>
      <c r="N48" s="47"/>
      <c r="O48" s="47"/>
      <c r="P48" s="47"/>
      <c r="Q48" s="45"/>
      <c r="R48" s="45"/>
    </row>
    <row r="49" spans="2:18" ht="20.100000000000001" customHeight="1">
      <c r="B49" s="42" t="s">
        <v>95</v>
      </c>
      <c r="C49" s="42"/>
      <c r="D49" s="46"/>
      <c r="E49" s="46"/>
      <c r="F49" s="45" t="s">
        <v>93</v>
      </c>
      <c r="G49" s="45"/>
      <c r="H49"/>
      <c r="I49"/>
      <c r="J49"/>
      <c r="K49"/>
      <c r="L49"/>
      <c r="M49"/>
      <c r="N49"/>
      <c r="O49"/>
      <c r="P49"/>
      <c r="Q49"/>
      <c r="R49"/>
    </row>
    <row r="50" spans="2:18" ht="20.100000000000001" customHeight="1">
      <c r="B50" s="42" t="s">
        <v>14</v>
      </c>
      <c r="C50" s="42"/>
      <c r="D50" s="47"/>
      <c r="E50" s="47"/>
      <c r="F50" s="45"/>
      <c r="G50" s="45"/>
      <c r="H50"/>
      <c r="I50"/>
      <c r="J50"/>
      <c r="K50"/>
      <c r="L50"/>
      <c r="M50"/>
      <c r="N50"/>
      <c r="O50"/>
      <c r="P50"/>
      <c r="Q50"/>
      <c r="R50"/>
    </row>
    <row r="56" spans="2:18">
      <c r="B56" s="27">
        <v>2</v>
      </c>
      <c r="C56" s="27"/>
      <c r="D56" s="28" t="str">
        <f t="shared" ref="D56" si="6">TEXT($C$9&amp;"/"&amp;$B56&amp;"/"&amp;$E$9,"mm/dd/yyyy")&amp;" 08:00:00 AM"</f>
        <v>11/02/2021 08:00:00 AM</v>
      </c>
      <c r="E56" s="28" t="str">
        <f t="shared" ref="E56" si="7">TEXT($C$9&amp;"/"&amp;$B56&amp;"/"&amp;$E$9,"mm/dd/yyyy")&amp;" 05:00:00 PM"</f>
        <v>11/02/2021 05:00:00 PM</v>
      </c>
    </row>
    <row r="60" spans="2:18">
      <c r="D60" s="32">
        <f>EOMONTH(TEXT($C$9&amp;"/"&amp;1&amp;"/"&amp;$E$9,"mm/dd/yyyy"),0)</f>
        <v>44530</v>
      </c>
      <c r="E60" s="1">
        <f>WEEKDAY(D60,2)</f>
        <v>2</v>
      </c>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49"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52" zoomScaleNormal="100" workbookViewId="0">
      <selection activeCell="A43" sqref="A43:B73"/>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62" t="s">
        <v>96</v>
      </c>
      <c r="B1" s="63" t="s">
        <v>97</v>
      </c>
      <c r="C1" s="63" t="s">
        <v>98</v>
      </c>
      <c r="D1" s="63" t="s">
        <v>99</v>
      </c>
      <c r="E1" s="63"/>
      <c r="F1" s="63" t="s">
        <v>100</v>
      </c>
      <c r="G1" s="63"/>
      <c r="H1" s="63"/>
      <c r="I1" s="63"/>
      <c r="J1" s="63" t="s">
        <v>101</v>
      </c>
      <c r="K1" s="63"/>
      <c r="L1" s="25" t="s">
        <v>102</v>
      </c>
      <c r="M1" s="63" t="s">
        <v>103</v>
      </c>
      <c r="N1" s="63" t="s">
        <v>104</v>
      </c>
      <c r="O1" s="63" t="s">
        <v>105</v>
      </c>
      <c r="P1" s="63" t="s">
        <v>106</v>
      </c>
      <c r="Q1" s="63"/>
      <c r="R1" s="63" t="s">
        <v>107</v>
      </c>
      <c r="S1" s="63" t="s">
        <v>108</v>
      </c>
      <c r="T1" s="63" t="s">
        <v>109</v>
      </c>
    </row>
    <row r="2" spans="1:20" ht="28.8">
      <c r="A2" s="62"/>
      <c r="B2" s="63"/>
      <c r="C2" s="63"/>
      <c r="D2" s="63"/>
      <c r="E2" s="63"/>
      <c r="F2" s="63" t="s">
        <v>110</v>
      </c>
      <c r="G2" s="63"/>
      <c r="H2" s="63" t="s">
        <v>111</v>
      </c>
      <c r="I2" s="63"/>
      <c r="J2" s="63"/>
      <c r="K2" s="63"/>
      <c r="L2" s="25" t="s">
        <v>112</v>
      </c>
      <c r="M2" s="63"/>
      <c r="N2" s="63"/>
      <c r="O2" s="63"/>
      <c r="P2" s="63"/>
      <c r="Q2" s="63"/>
      <c r="R2" s="63"/>
      <c r="S2" s="63"/>
      <c r="T2" s="63"/>
    </row>
    <row r="3" spans="1:20" ht="28.8">
      <c r="A3" s="62"/>
      <c r="B3" s="63"/>
      <c r="C3" s="63"/>
      <c r="D3" s="25" t="s">
        <v>110</v>
      </c>
      <c r="E3" s="25" t="s">
        <v>111</v>
      </c>
      <c r="F3" s="25" t="s">
        <v>113</v>
      </c>
      <c r="G3" s="25" t="s">
        <v>114</v>
      </c>
      <c r="H3" s="25" t="s">
        <v>113</v>
      </c>
      <c r="I3" s="25" t="s">
        <v>114</v>
      </c>
      <c r="J3" s="25" t="s">
        <v>115</v>
      </c>
      <c r="K3" s="25" t="s">
        <v>116</v>
      </c>
      <c r="L3" s="25"/>
      <c r="M3" s="63"/>
      <c r="N3" s="63"/>
      <c r="O3" s="63"/>
      <c r="P3" s="25" t="s">
        <v>117</v>
      </c>
      <c r="Q3" s="25" t="s">
        <v>118</v>
      </c>
      <c r="R3" s="63"/>
      <c r="S3" s="63"/>
      <c r="T3" s="63"/>
    </row>
    <row r="4" spans="1:20" ht="14.4" customHeight="1">
      <c r="A4" s="38" t="s">
        <v>119</v>
      </c>
      <c r="B4" s="34" t="s">
        <v>120</v>
      </c>
      <c r="C4" s="41" t="s">
        <v>121</v>
      </c>
      <c r="D4" s="35">
        <v>0</v>
      </c>
      <c r="E4" s="35">
        <v>0</v>
      </c>
      <c r="F4" s="34"/>
      <c r="G4" s="41" t="s">
        <v>122</v>
      </c>
      <c r="H4" s="34"/>
      <c r="I4" s="41" t="s">
        <v>122</v>
      </c>
      <c r="J4" s="64" t="s">
        <v>123</v>
      </c>
      <c r="K4" s="64"/>
      <c r="L4" s="36">
        <v>0</v>
      </c>
      <c r="M4" s="37">
        <v>0</v>
      </c>
      <c r="N4" s="37">
        <v>0</v>
      </c>
      <c r="O4" s="37">
        <v>0</v>
      </c>
      <c r="P4" s="37">
        <v>0</v>
      </c>
      <c r="Q4" s="37">
        <v>0</v>
      </c>
      <c r="R4" s="41" t="s">
        <v>124</v>
      </c>
      <c r="S4" s="41" t="s">
        <v>124</v>
      </c>
      <c r="T4" s="33"/>
    </row>
    <row r="5" spans="1:20" ht="14.4" customHeight="1">
      <c r="A5" s="33" t="s">
        <v>125</v>
      </c>
      <c r="B5" s="34" t="s">
        <v>126</v>
      </c>
      <c r="C5" s="41" t="s">
        <v>127</v>
      </c>
      <c r="D5" s="35">
        <v>0.33927083333333335</v>
      </c>
      <c r="E5" s="35">
        <v>0.7142708333333333</v>
      </c>
      <c r="F5" s="35">
        <v>0.33927083333333335</v>
      </c>
      <c r="G5" s="41" t="s">
        <v>122</v>
      </c>
      <c r="H5" s="35">
        <v>0.7295949074074074</v>
      </c>
      <c r="I5" s="41" t="s">
        <v>128</v>
      </c>
      <c r="J5" s="35">
        <v>0.50593750000000004</v>
      </c>
      <c r="K5" s="35">
        <v>0.54760416666666667</v>
      </c>
      <c r="L5" s="36">
        <v>0.34861111111111115</v>
      </c>
      <c r="M5" s="37">
        <v>0</v>
      </c>
      <c r="N5" s="37">
        <v>0</v>
      </c>
      <c r="O5" s="37">
        <v>0</v>
      </c>
      <c r="P5" s="37">
        <v>0</v>
      </c>
      <c r="Q5" s="37">
        <v>0</v>
      </c>
      <c r="R5" s="41" t="s">
        <v>129</v>
      </c>
      <c r="S5" s="41" t="s">
        <v>129</v>
      </c>
      <c r="T5" s="33"/>
    </row>
    <row r="6" spans="1:20">
      <c r="A6" s="33" t="s">
        <v>130</v>
      </c>
      <c r="B6" s="34" t="s">
        <v>126</v>
      </c>
      <c r="C6" s="41" t="s">
        <v>127</v>
      </c>
      <c r="D6" s="35">
        <v>0.3347222222222222</v>
      </c>
      <c r="E6" s="35">
        <v>0.70972222222222225</v>
      </c>
      <c r="F6" s="35">
        <v>0.3347222222222222</v>
      </c>
      <c r="G6" s="41" t="s">
        <v>122</v>
      </c>
      <c r="H6" s="35">
        <v>0.72916666666666663</v>
      </c>
      <c r="I6" s="41" t="s">
        <v>131</v>
      </c>
      <c r="J6" s="35">
        <v>0.50138888888888888</v>
      </c>
      <c r="K6" s="35">
        <v>0.54305555555555551</v>
      </c>
      <c r="L6" s="36">
        <v>0.3527777777777778</v>
      </c>
      <c r="M6" s="37">
        <v>0</v>
      </c>
      <c r="N6" s="37">
        <v>0</v>
      </c>
      <c r="O6" s="37">
        <v>0</v>
      </c>
      <c r="P6" s="37">
        <v>0</v>
      </c>
      <c r="Q6" s="37">
        <v>0</v>
      </c>
      <c r="R6" s="41" t="s">
        <v>129</v>
      </c>
      <c r="S6" s="41" t="s">
        <v>129</v>
      </c>
      <c r="T6" s="33" t="s">
        <v>132</v>
      </c>
    </row>
    <row r="7" spans="1:20" ht="14.4" customHeight="1">
      <c r="A7" s="33" t="s">
        <v>133</v>
      </c>
      <c r="B7" s="34" t="s">
        <v>126</v>
      </c>
      <c r="C7" s="41" t="s">
        <v>127</v>
      </c>
      <c r="D7" s="35">
        <v>0.33746527777777779</v>
      </c>
      <c r="E7" s="35">
        <v>0.71246527777777768</v>
      </c>
      <c r="F7" s="35">
        <v>0.33746527777777779</v>
      </c>
      <c r="G7" s="41" t="s">
        <v>122</v>
      </c>
      <c r="H7" s="35">
        <v>0.96498842592592593</v>
      </c>
      <c r="I7" s="41" t="s">
        <v>134</v>
      </c>
      <c r="J7" s="35">
        <v>0.50413194444444442</v>
      </c>
      <c r="K7" s="35">
        <v>0.54579861111111116</v>
      </c>
      <c r="L7" s="36">
        <v>0.5854166666666667</v>
      </c>
      <c r="M7" s="37">
        <v>0</v>
      </c>
      <c r="N7" s="37">
        <v>0</v>
      </c>
      <c r="O7" s="37">
        <v>0</v>
      </c>
      <c r="P7" s="37">
        <v>0</v>
      </c>
      <c r="Q7" s="37">
        <v>0</v>
      </c>
      <c r="R7" s="41" t="s">
        <v>129</v>
      </c>
      <c r="S7" s="41" t="s">
        <v>129</v>
      </c>
      <c r="T7" s="33"/>
    </row>
    <row r="8" spans="1:20" ht="14.4" customHeight="1">
      <c r="A8" s="33" t="s">
        <v>135</v>
      </c>
      <c r="B8" s="34" t="s">
        <v>126</v>
      </c>
      <c r="C8" s="41" t="s">
        <v>127</v>
      </c>
      <c r="D8" s="35">
        <v>0.34289351851851851</v>
      </c>
      <c r="E8" s="35">
        <v>0.71789351851851846</v>
      </c>
      <c r="F8" s="35">
        <v>0.34289351851851851</v>
      </c>
      <c r="G8" s="41" t="s">
        <v>122</v>
      </c>
      <c r="H8" s="35">
        <v>0.73173611111111114</v>
      </c>
      <c r="I8" s="41" t="s">
        <v>136</v>
      </c>
      <c r="J8" s="35">
        <v>0.5095601851851852</v>
      </c>
      <c r="K8" s="35">
        <v>0.55122685185185183</v>
      </c>
      <c r="L8" s="36">
        <v>0.34652777777777777</v>
      </c>
      <c r="M8" s="37">
        <v>0</v>
      </c>
      <c r="N8" s="37">
        <v>0</v>
      </c>
      <c r="O8" s="37">
        <v>0</v>
      </c>
      <c r="P8" s="37">
        <v>0</v>
      </c>
      <c r="Q8" s="37">
        <v>0</v>
      </c>
      <c r="R8" s="41" t="s">
        <v>129</v>
      </c>
      <c r="S8" s="41" t="s">
        <v>129</v>
      </c>
      <c r="T8" s="33"/>
    </row>
    <row r="9" spans="1:20">
      <c r="A9" s="38" t="s">
        <v>137</v>
      </c>
      <c r="B9" s="34" t="s">
        <v>138</v>
      </c>
      <c r="C9" s="41" t="s">
        <v>138</v>
      </c>
      <c r="D9" s="35">
        <v>0</v>
      </c>
      <c r="E9" s="35">
        <v>0</v>
      </c>
      <c r="F9" s="34"/>
      <c r="G9" s="41" t="s">
        <v>122</v>
      </c>
      <c r="H9" s="34"/>
      <c r="I9" s="41" t="s">
        <v>122</v>
      </c>
      <c r="J9" s="61" t="s">
        <v>123</v>
      </c>
      <c r="K9" s="61"/>
      <c r="L9" s="36">
        <v>0</v>
      </c>
      <c r="M9" s="37">
        <v>0</v>
      </c>
      <c r="N9" s="37">
        <v>0</v>
      </c>
      <c r="O9" s="37">
        <v>0</v>
      </c>
      <c r="P9" s="37">
        <v>0</v>
      </c>
      <c r="Q9" s="37">
        <v>0</v>
      </c>
      <c r="R9" s="41" t="s">
        <v>138</v>
      </c>
      <c r="S9" s="41" t="s">
        <v>138</v>
      </c>
      <c r="T9" s="33"/>
    </row>
    <row r="10" spans="1:20" ht="14.4" customHeight="1">
      <c r="A10" s="38" t="s">
        <v>139</v>
      </c>
      <c r="B10" s="34" t="s">
        <v>138</v>
      </c>
      <c r="C10" s="41" t="s">
        <v>138</v>
      </c>
      <c r="D10" s="35">
        <v>0</v>
      </c>
      <c r="E10" s="35">
        <v>0</v>
      </c>
      <c r="F10" s="34"/>
      <c r="G10" s="41" t="s">
        <v>122</v>
      </c>
      <c r="H10" s="34"/>
      <c r="I10" s="41" t="s">
        <v>122</v>
      </c>
      <c r="J10" s="61" t="s">
        <v>123</v>
      </c>
      <c r="K10" s="61"/>
      <c r="L10" s="36">
        <v>0</v>
      </c>
      <c r="M10" s="37">
        <v>0</v>
      </c>
      <c r="N10" s="37">
        <v>0</v>
      </c>
      <c r="O10" s="37">
        <v>0</v>
      </c>
      <c r="P10" s="37">
        <v>0</v>
      </c>
      <c r="Q10" s="37">
        <v>0</v>
      </c>
      <c r="R10" s="41" t="s">
        <v>138</v>
      </c>
      <c r="S10" s="41" t="s">
        <v>138</v>
      </c>
      <c r="T10" s="33"/>
    </row>
    <row r="11" spans="1:20" ht="14.4" customHeight="1">
      <c r="A11" s="33" t="s">
        <v>140</v>
      </c>
      <c r="B11" s="34" t="s">
        <v>126</v>
      </c>
      <c r="C11" s="41" t="s">
        <v>127</v>
      </c>
      <c r="D11" s="35">
        <v>0.34375</v>
      </c>
      <c r="E11" s="35">
        <v>0.71875</v>
      </c>
      <c r="F11" s="35">
        <v>0.34375</v>
      </c>
      <c r="G11" s="41" t="s">
        <v>122</v>
      </c>
      <c r="H11" s="35">
        <v>0.72916666666666663</v>
      </c>
      <c r="I11" s="41" t="s">
        <v>141</v>
      </c>
      <c r="J11" s="35">
        <v>0.51041666666666663</v>
      </c>
      <c r="K11" s="35">
        <v>0.55208333333333337</v>
      </c>
      <c r="L11" s="36">
        <v>0.34375</v>
      </c>
      <c r="M11" s="37">
        <v>0</v>
      </c>
      <c r="N11" s="37">
        <v>0</v>
      </c>
      <c r="O11" s="37">
        <v>0</v>
      </c>
      <c r="P11" s="37">
        <v>0</v>
      </c>
      <c r="Q11" s="37">
        <v>0</v>
      </c>
      <c r="R11" s="41" t="s">
        <v>129</v>
      </c>
      <c r="S11" s="41" t="s">
        <v>129</v>
      </c>
      <c r="T11" s="33" t="s">
        <v>142</v>
      </c>
    </row>
    <row r="12" spans="1:20" ht="14.4" customHeight="1">
      <c r="A12" s="33" t="s">
        <v>143</v>
      </c>
      <c r="B12" s="34" t="s">
        <v>126</v>
      </c>
      <c r="C12" s="41" t="s">
        <v>127</v>
      </c>
      <c r="D12" s="35">
        <v>0.34880787037037037</v>
      </c>
      <c r="E12" s="35">
        <v>0.72380787037037031</v>
      </c>
      <c r="F12" s="35">
        <v>0.34880787037037037</v>
      </c>
      <c r="G12" s="41" t="s">
        <v>122</v>
      </c>
      <c r="H12" s="35">
        <v>0.73271990740740733</v>
      </c>
      <c r="I12" s="41" t="s">
        <v>144</v>
      </c>
      <c r="J12" s="35">
        <v>0.51547453703703705</v>
      </c>
      <c r="K12" s="35">
        <v>0.55714120370370368</v>
      </c>
      <c r="L12" s="36">
        <v>0.34166666666666662</v>
      </c>
      <c r="M12" s="37">
        <v>0</v>
      </c>
      <c r="N12" s="37">
        <v>0</v>
      </c>
      <c r="O12" s="37">
        <v>0</v>
      </c>
      <c r="P12" s="37">
        <v>0</v>
      </c>
      <c r="Q12" s="37">
        <v>0</v>
      </c>
      <c r="R12" s="41" t="s">
        <v>129</v>
      </c>
      <c r="S12" s="41" t="s">
        <v>129</v>
      </c>
      <c r="T12" s="33"/>
    </row>
    <row r="13" spans="1:20">
      <c r="A13" s="33" t="s">
        <v>145</v>
      </c>
      <c r="B13" s="34" t="s">
        <v>126</v>
      </c>
      <c r="C13" s="41" t="s">
        <v>127</v>
      </c>
      <c r="D13" s="35">
        <v>0.3394212962962963</v>
      </c>
      <c r="E13" s="35">
        <v>0.71442129629629625</v>
      </c>
      <c r="F13" s="35">
        <v>0.3394212962962963</v>
      </c>
      <c r="G13" s="41" t="s">
        <v>122</v>
      </c>
      <c r="H13" s="35">
        <v>0.78934027777777782</v>
      </c>
      <c r="I13" s="41" t="s">
        <v>146</v>
      </c>
      <c r="J13" s="35">
        <v>0.50608796296296299</v>
      </c>
      <c r="K13" s="35">
        <v>0.54775462962962962</v>
      </c>
      <c r="L13" s="36">
        <v>0.40763888888888888</v>
      </c>
      <c r="M13" s="37">
        <v>0</v>
      </c>
      <c r="N13" s="37">
        <v>0</v>
      </c>
      <c r="O13" s="37">
        <v>0</v>
      </c>
      <c r="P13" s="37">
        <v>0</v>
      </c>
      <c r="Q13" s="37">
        <v>0</v>
      </c>
      <c r="R13" s="41" t="s">
        <v>129</v>
      </c>
      <c r="S13" s="41" t="s">
        <v>129</v>
      </c>
      <c r="T13" s="33"/>
    </row>
    <row r="14" spans="1:20" ht="14.4" customHeight="1">
      <c r="A14" s="33" t="s">
        <v>147</v>
      </c>
      <c r="B14" s="34" t="s">
        <v>126</v>
      </c>
      <c r="C14" s="41" t="s">
        <v>127</v>
      </c>
      <c r="D14" s="35">
        <v>0.33452546296296298</v>
      </c>
      <c r="E14" s="35">
        <v>0.70952546296296293</v>
      </c>
      <c r="F14" s="35">
        <v>0.33452546296296298</v>
      </c>
      <c r="G14" s="41" t="s">
        <v>122</v>
      </c>
      <c r="H14" s="35">
        <v>0.78498842592592588</v>
      </c>
      <c r="I14" s="41" t="s">
        <v>148</v>
      </c>
      <c r="J14" s="35">
        <v>0.50119212962962967</v>
      </c>
      <c r="K14" s="35">
        <v>0.5428587962962963</v>
      </c>
      <c r="L14" s="36">
        <v>0.40833333333333338</v>
      </c>
      <c r="M14" s="37">
        <v>0</v>
      </c>
      <c r="N14" s="37">
        <v>0</v>
      </c>
      <c r="O14" s="37">
        <v>0</v>
      </c>
      <c r="P14" s="37">
        <v>0</v>
      </c>
      <c r="Q14" s="37">
        <v>0</v>
      </c>
      <c r="R14" s="41" t="s">
        <v>129</v>
      </c>
      <c r="S14" s="41" t="s">
        <v>129</v>
      </c>
      <c r="T14" s="33"/>
    </row>
    <row r="15" spans="1:20" ht="14.4" customHeight="1">
      <c r="A15" s="33" t="s">
        <v>149</v>
      </c>
      <c r="B15" s="34" t="s">
        <v>126</v>
      </c>
      <c r="C15" s="41" t="s">
        <v>127</v>
      </c>
      <c r="D15" s="35">
        <v>0.34063657407407405</v>
      </c>
      <c r="E15" s="35">
        <v>0.71563657407407411</v>
      </c>
      <c r="F15" s="35">
        <v>0.34063657407407405</v>
      </c>
      <c r="G15" s="41" t="s">
        <v>122</v>
      </c>
      <c r="H15" s="35">
        <v>0.74828703703703703</v>
      </c>
      <c r="I15" s="41" t="s">
        <v>150</v>
      </c>
      <c r="J15" s="35">
        <v>0.50730324074074074</v>
      </c>
      <c r="K15" s="35">
        <v>0.54896990740740736</v>
      </c>
      <c r="L15" s="36">
        <v>0.3659722222222222</v>
      </c>
      <c r="M15" s="37">
        <v>0</v>
      </c>
      <c r="N15" s="37">
        <v>0</v>
      </c>
      <c r="O15" s="37">
        <v>0</v>
      </c>
      <c r="P15" s="37">
        <v>0</v>
      </c>
      <c r="Q15" s="37">
        <v>0</v>
      </c>
      <c r="R15" s="41" t="s">
        <v>129</v>
      </c>
      <c r="S15" s="41" t="s">
        <v>129</v>
      </c>
      <c r="T15" s="33"/>
    </row>
    <row r="16" spans="1:20">
      <c r="A16" s="38" t="s">
        <v>151</v>
      </c>
      <c r="B16" s="34" t="s">
        <v>138</v>
      </c>
      <c r="C16" s="41" t="s">
        <v>138</v>
      </c>
      <c r="D16" s="35">
        <v>0</v>
      </c>
      <c r="E16" s="35">
        <v>0</v>
      </c>
      <c r="F16" s="34"/>
      <c r="G16" s="41" t="s">
        <v>122</v>
      </c>
      <c r="H16" s="34"/>
      <c r="I16" s="41" t="s">
        <v>122</v>
      </c>
      <c r="J16" s="61" t="s">
        <v>123</v>
      </c>
      <c r="K16" s="61"/>
      <c r="L16" s="36">
        <v>0</v>
      </c>
      <c r="M16" s="37">
        <v>0</v>
      </c>
      <c r="N16" s="37">
        <v>0</v>
      </c>
      <c r="O16" s="37">
        <v>0</v>
      </c>
      <c r="P16" s="37">
        <v>0</v>
      </c>
      <c r="Q16" s="37">
        <v>0</v>
      </c>
      <c r="R16" s="41" t="s">
        <v>138</v>
      </c>
      <c r="S16" s="41" t="s">
        <v>138</v>
      </c>
      <c r="T16" s="33"/>
    </row>
    <row r="17" spans="1:20">
      <c r="A17" s="38" t="s">
        <v>152</v>
      </c>
      <c r="B17" s="34" t="s">
        <v>138</v>
      </c>
      <c r="C17" s="41" t="s">
        <v>138</v>
      </c>
      <c r="D17" s="35">
        <v>0</v>
      </c>
      <c r="E17" s="35">
        <v>0</v>
      </c>
      <c r="F17" s="34"/>
      <c r="G17" s="41" t="s">
        <v>122</v>
      </c>
      <c r="H17" s="34"/>
      <c r="I17" s="41" t="s">
        <v>122</v>
      </c>
      <c r="J17" s="61" t="s">
        <v>123</v>
      </c>
      <c r="K17" s="61"/>
      <c r="L17" s="36">
        <v>0</v>
      </c>
      <c r="M17" s="37">
        <v>0</v>
      </c>
      <c r="N17" s="37">
        <v>0</v>
      </c>
      <c r="O17" s="37">
        <v>0</v>
      </c>
      <c r="P17" s="37">
        <v>0</v>
      </c>
      <c r="Q17" s="37">
        <v>0</v>
      </c>
      <c r="R17" s="41" t="s">
        <v>138</v>
      </c>
      <c r="S17" s="41" t="s">
        <v>138</v>
      </c>
      <c r="T17" s="33"/>
    </row>
    <row r="18" spans="1:20" ht="14.4" customHeight="1">
      <c r="A18" s="33" t="s">
        <v>153</v>
      </c>
      <c r="B18" s="34" t="s">
        <v>126</v>
      </c>
      <c r="C18" s="41" t="s">
        <v>127</v>
      </c>
      <c r="D18" s="35">
        <v>0.3454861111111111</v>
      </c>
      <c r="E18" s="35">
        <v>0.72048611111111116</v>
      </c>
      <c r="F18" s="35">
        <v>0.3454861111111111</v>
      </c>
      <c r="G18" s="41" t="s">
        <v>122</v>
      </c>
      <c r="H18" s="35">
        <v>0.73135416666666664</v>
      </c>
      <c r="I18" s="41" t="s">
        <v>141</v>
      </c>
      <c r="J18" s="35">
        <v>0.51215277777777779</v>
      </c>
      <c r="K18" s="35">
        <v>0.55381944444444442</v>
      </c>
      <c r="L18" s="36">
        <v>0.34375</v>
      </c>
      <c r="M18" s="37">
        <v>0</v>
      </c>
      <c r="N18" s="37">
        <v>0</v>
      </c>
      <c r="O18" s="37">
        <v>0</v>
      </c>
      <c r="P18" s="37">
        <v>0</v>
      </c>
      <c r="Q18" s="37">
        <v>0</v>
      </c>
      <c r="R18" s="41" t="s">
        <v>129</v>
      </c>
      <c r="S18" s="41" t="s">
        <v>129</v>
      </c>
      <c r="T18" s="33"/>
    </row>
    <row r="19" spans="1:20" ht="14.4" customHeight="1">
      <c r="A19" s="33" t="s">
        <v>154</v>
      </c>
      <c r="B19" s="34" t="s">
        <v>126</v>
      </c>
      <c r="C19" s="41" t="s">
        <v>127</v>
      </c>
      <c r="D19" s="35">
        <v>0.34789351851851852</v>
      </c>
      <c r="E19" s="35">
        <v>0.72289351851851846</v>
      </c>
      <c r="F19" s="35">
        <v>0.34789351851851852</v>
      </c>
      <c r="G19" s="41" t="s">
        <v>122</v>
      </c>
      <c r="H19" s="35">
        <v>0.79614583333333344</v>
      </c>
      <c r="I19" s="41" t="s">
        <v>155</v>
      </c>
      <c r="J19" s="35">
        <v>0.51454861111111116</v>
      </c>
      <c r="K19" s="35">
        <v>0.55621527777777779</v>
      </c>
      <c r="L19" s="36">
        <v>0.40625</v>
      </c>
      <c r="M19" s="37">
        <v>0</v>
      </c>
      <c r="N19" s="37">
        <v>0</v>
      </c>
      <c r="O19" s="37">
        <v>0</v>
      </c>
      <c r="P19" s="37">
        <v>0</v>
      </c>
      <c r="Q19" s="37">
        <v>0</v>
      </c>
      <c r="R19" s="41" t="s">
        <v>129</v>
      </c>
      <c r="S19" s="41" t="s">
        <v>129</v>
      </c>
      <c r="T19" s="33"/>
    </row>
    <row r="20" spans="1:20">
      <c r="A20" s="33" t="s">
        <v>156</v>
      </c>
      <c r="B20" s="34" t="s">
        <v>126</v>
      </c>
      <c r="C20" s="41" t="s">
        <v>127</v>
      </c>
      <c r="D20" s="35">
        <v>0.33869212962962963</v>
      </c>
      <c r="E20" s="35">
        <v>0.71369212962962969</v>
      </c>
      <c r="F20" s="35">
        <v>0.33869212962962963</v>
      </c>
      <c r="G20" s="41" t="s">
        <v>122</v>
      </c>
      <c r="H20" s="35">
        <v>0.76665509259259268</v>
      </c>
      <c r="I20" s="41" t="s">
        <v>157</v>
      </c>
      <c r="J20" s="35">
        <v>0.50534722222222228</v>
      </c>
      <c r="K20" s="35">
        <v>0.54701388888888891</v>
      </c>
      <c r="L20" s="36">
        <v>0.38611111111111113</v>
      </c>
      <c r="M20" s="37">
        <v>0</v>
      </c>
      <c r="N20" s="37">
        <v>0</v>
      </c>
      <c r="O20" s="37">
        <v>0</v>
      </c>
      <c r="P20" s="37">
        <v>0</v>
      </c>
      <c r="Q20" s="37">
        <v>0</v>
      </c>
      <c r="R20" s="41" t="s">
        <v>129</v>
      </c>
      <c r="S20" s="41" t="s">
        <v>129</v>
      </c>
      <c r="T20" s="33"/>
    </row>
    <row r="21" spans="1:20" ht="14.4" customHeight="1">
      <c r="A21" s="33" t="s">
        <v>158</v>
      </c>
      <c r="B21" s="34" t="s">
        <v>126</v>
      </c>
      <c r="C21" s="41" t="s">
        <v>127</v>
      </c>
      <c r="D21" s="35">
        <v>0.34112268518518518</v>
      </c>
      <c r="E21" s="35">
        <v>0.71612268518518529</v>
      </c>
      <c r="F21" s="35">
        <v>0.34112268518518518</v>
      </c>
      <c r="G21" s="41" t="s">
        <v>122</v>
      </c>
      <c r="H21" s="35">
        <v>0.77292824074074085</v>
      </c>
      <c r="I21" s="41" t="s">
        <v>159</v>
      </c>
      <c r="J21" s="35">
        <v>0.50778935185185181</v>
      </c>
      <c r="K21" s="35">
        <v>0.54945601851851855</v>
      </c>
      <c r="L21" s="36">
        <v>0.38958333333333334</v>
      </c>
      <c r="M21" s="37">
        <v>0</v>
      </c>
      <c r="N21" s="37">
        <v>0</v>
      </c>
      <c r="O21" s="37">
        <v>0</v>
      </c>
      <c r="P21" s="37">
        <v>0</v>
      </c>
      <c r="Q21" s="37">
        <v>0</v>
      </c>
      <c r="R21" s="41" t="s">
        <v>129</v>
      </c>
      <c r="S21" s="41" t="s">
        <v>129</v>
      </c>
      <c r="T21" s="33"/>
    </row>
    <row r="22" spans="1:20" ht="14.4" customHeight="1">
      <c r="A22" s="33" t="s">
        <v>160</v>
      </c>
      <c r="B22" s="34" t="s">
        <v>126</v>
      </c>
      <c r="C22" s="41" t="s">
        <v>127</v>
      </c>
      <c r="D22" s="35">
        <v>0.31635416666666666</v>
      </c>
      <c r="E22" s="35">
        <v>0.69135416666666671</v>
      </c>
      <c r="F22" s="35">
        <v>0.31635416666666666</v>
      </c>
      <c r="G22" s="41" t="s">
        <v>122</v>
      </c>
      <c r="H22" s="35">
        <v>0.73418981481481482</v>
      </c>
      <c r="I22" s="41" t="s">
        <v>161</v>
      </c>
      <c r="J22" s="35">
        <v>0.48302083333333329</v>
      </c>
      <c r="K22" s="35">
        <v>0.52468749999999997</v>
      </c>
      <c r="L22" s="36">
        <v>0.3756944444444445</v>
      </c>
      <c r="M22" s="37">
        <v>0</v>
      </c>
      <c r="N22" s="37">
        <v>0</v>
      </c>
      <c r="O22" s="37">
        <v>0</v>
      </c>
      <c r="P22" s="37">
        <v>0</v>
      </c>
      <c r="Q22" s="37">
        <v>0</v>
      </c>
      <c r="R22" s="41" t="s">
        <v>129</v>
      </c>
      <c r="S22" s="41" t="s">
        <v>129</v>
      </c>
      <c r="T22" s="33"/>
    </row>
    <row r="23" spans="1:20">
      <c r="A23" s="38" t="s">
        <v>162</v>
      </c>
      <c r="B23" s="34" t="s">
        <v>138</v>
      </c>
      <c r="C23" s="41" t="s">
        <v>138</v>
      </c>
      <c r="D23" s="35">
        <v>0</v>
      </c>
      <c r="E23" s="35">
        <v>0</v>
      </c>
      <c r="F23" s="34"/>
      <c r="G23" s="41" t="s">
        <v>122</v>
      </c>
      <c r="H23" s="34"/>
      <c r="I23" s="41" t="s">
        <v>122</v>
      </c>
      <c r="J23" s="61" t="s">
        <v>123</v>
      </c>
      <c r="K23" s="61"/>
      <c r="L23" s="36">
        <v>0</v>
      </c>
      <c r="M23" s="37">
        <v>0</v>
      </c>
      <c r="N23" s="37">
        <v>0</v>
      </c>
      <c r="O23" s="37">
        <v>0</v>
      </c>
      <c r="P23" s="37">
        <v>0</v>
      </c>
      <c r="Q23" s="37">
        <v>0</v>
      </c>
      <c r="R23" s="41" t="s">
        <v>138</v>
      </c>
      <c r="S23" s="41" t="s">
        <v>138</v>
      </c>
      <c r="T23" s="33"/>
    </row>
    <row r="24" spans="1:20">
      <c r="A24" s="38" t="s">
        <v>163</v>
      </c>
      <c r="B24" s="34" t="s">
        <v>138</v>
      </c>
      <c r="C24" s="41" t="s">
        <v>138</v>
      </c>
      <c r="D24" s="35">
        <v>0</v>
      </c>
      <c r="E24" s="35">
        <v>0</v>
      </c>
      <c r="F24" s="34"/>
      <c r="G24" s="41" t="s">
        <v>122</v>
      </c>
      <c r="H24" s="34"/>
      <c r="I24" s="41" t="s">
        <v>122</v>
      </c>
      <c r="J24" s="61" t="s">
        <v>123</v>
      </c>
      <c r="K24" s="61"/>
      <c r="L24" s="36">
        <v>0</v>
      </c>
      <c r="M24" s="37">
        <v>0</v>
      </c>
      <c r="N24" s="37">
        <v>0</v>
      </c>
      <c r="O24" s="37">
        <v>0</v>
      </c>
      <c r="P24" s="37">
        <v>0</v>
      </c>
      <c r="Q24" s="37">
        <v>0</v>
      </c>
      <c r="R24" s="41" t="s">
        <v>138</v>
      </c>
      <c r="S24" s="41" t="s">
        <v>138</v>
      </c>
      <c r="T24" s="33"/>
    </row>
    <row r="25" spans="1:20" ht="14.4" customHeight="1">
      <c r="A25" s="33" t="s">
        <v>164</v>
      </c>
      <c r="B25" s="34" t="s">
        <v>126</v>
      </c>
      <c r="C25" s="41" t="s">
        <v>127</v>
      </c>
      <c r="D25" s="35">
        <v>0.3364699074074074</v>
      </c>
      <c r="E25" s="35">
        <v>0.71146990740740745</v>
      </c>
      <c r="F25" s="35">
        <v>0.3364699074074074</v>
      </c>
      <c r="G25" s="41" t="s">
        <v>122</v>
      </c>
      <c r="H25" s="35">
        <v>0.83195601851851853</v>
      </c>
      <c r="I25" s="41" t="s">
        <v>165</v>
      </c>
      <c r="J25" s="35">
        <v>0.50312499999999993</v>
      </c>
      <c r="K25" s="35">
        <v>0.54479166666666667</v>
      </c>
      <c r="L25" s="36">
        <v>0.45347222222222222</v>
      </c>
      <c r="M25" s="37">
        <v>0</v>
      </c>
      <c r="N25" s="37">
        <v>0</v>
      </c>
      <c r="O25" s="37">
        <v>0</v>
      </c>
      <c r="P25" s="37">
        <v>0</v>
      </c>
      <c r="Q25" s="37">
        <v>0</v>
      </c>
      <c r="R25" s="41" t="s">
        <v>129</v>
      </c>
      <c r="S25" s="41" t="s">
        <v>129</v>
      </c>
      <c r="T25" s="33"/>
    </row>
    <row r="26" spans="1:20" ht="14.4" customHeight="1">
      <c r="A26" s="33" t="s">
        <v>166</v>
      </c>
      <c r="B26" s="34" t="s">
        <v>126</v>
      </c>
      <c r="C26" s="41" t="s">
        <v>127</v>
      </c>
      <c r="D26" s="35">
        <v>0.31472222222222224</v>
      </c>
      <c r="E26" s="35">
        <v>0.68972222222222224</v>
      </c>
      <c r="F26" s="35">
        <v>0.31472222222222224</v>
      </c>
      <c r="G26" s="41" t="s">
        <v>122</v>
      </c>
      <c r="H26" s="35">
        <v>0.734837962962963</v>
      </c>
      <c r="I26" s="41" t="s">
        <v>167</v>
      </c>
      <c r="J26" s="35">
        <v>0.48138888888888887</v>
      </c>
      <c r="K26" s="35">
        <v>0.5230555555555555</v>
      </c>
      <c r="L26" s="36">
        <v>0.37777777777777777</v>
      </c>
      <c r="M26" s="37">
        <v>0</v>
      </c>
      <c r="N26" s="37">
        <v>0</v>
      </c>
      <c r="O26" s="37">
        <v>0</v>
      </c>
      <c r="P26" s="37">
        <v>0</v>
      </c>
      <c r="Q26" s="37">
        <v>0</v>
      </c>
      <c r="R26" s="41" t="s">
        <v>129</v>
      </c>
      <c r="S26" s="41" t="s">
        <v>129</v>
      </c>
      <c r="T26" s="33"/>
    </row>
    <row r="27" spans="1:20">
      <c r="A27" s="33" t="s">
        <v>168</v>
      </c>
      <c r="B27" s="34" t="s">
        <v>126</v>
      </c>
      <c r="C27" s="41" t="s">
        <v>127</v>
      </c>
      <c r="D27" s="35">
        <v>0.33465277777777774</v>
      </c>
      <c r="E27" s="35">
        <v>0.7096527777777778</v>
      </c>
      <c r="F27" s="35">
        <v>0.33465277777777774</v>
      </c>
      <c r="G27" s="41" t="s">
        <v>122</v>
      </c>
      <c r="H27" s="35">
        <v>0.85614583333333327</v>
      </c>
      <c r="I27" s="41" t="s">
        <v>169</v>
      </c>
      <c r="J27" s="35">
        <v>0.50131944444444443</v>
      </c>
      <c r="K27" s="35">
        <v>0.54298611111111106</v>
      </c>
      <c r="L27" s="36">
        <v>0.47916666666666669</v>
      </c>
      <c r="M27" s="37">
        <v>0</v>
      </c>
      <c r="N27" s="37">
        <v>0</v>
      </c>
      <c r="O27" s="37">
        <v>0</v>
      </c>
      <c r="P27" s="37">
        <v>0</v>
      </c>
      <c r="Q27" s="37">
        <v>0</v>
      </c>
      <c r="R27" s="41" t="s">
        <v>129</v>
      </c>
      <c r="S27" s="41" t="s">
        <v>129</v>
      </c>
      <c r="T27" s="33"/>
    </row>
    <row r="28" spans="1:20" ht="14.4" customHeight="1">
      <c r="A28" s="33" t="s">
        <v>170</v>
      </c>
      <c r="B28" s="34" t="s">
        <v>126</v>
      </c>
      <c r="C28" s="41" t="s">
        <v>127</v>
      </c>
      <c r="D28" s="35">
        <v>0.31943287037037038</v>
      </c>
      <c r="E28" s="35">
        <v>0.69443287037037038</v>
      </c>
      <c r="F28" s="35">
        <v>0.31943287037037038</v>
      </c>
      <c r="G28" s="41" t="s">
        <v>122</v>
      </c>
      <c r="H28" s="35">
        <v>0.78721064814814812</v>
      </c>
      <c r="I28" s="41" t="s">
        <v>171</v>
      </c>
      <c r="J28" s="35">
        <v>0.48609953703703707</v>
      </c>
      <c r="K28" s="35">
        <v>0.52776620370370375</v>
      </c>
      <c r="L28" s="36">
        <v>0.42569444444444443</v>
      </c>
      <c r="M28" s="37">
        <v>0</v>
      </c>
      <c r="N28" s="37">
        <v>0</v>
      </c>
      <c r="O28" s="37">
        <v>0</v>
      </c>
      <c r="P28" s="37">
        <v>0</v>
      </c>
      <c r="Q28" s="37">
        <v>0</v>
      </c>
      <c r="R28" s="41" t="s">
        <v>129</v>
      </c>
      <c r="S28" s="41" t="s">
        <v>129</v>
      </c>
      <c r="T28" s="33"/>
    </row>
    <row r="29" spans="1:20" ht="14.4" customHeight="1">
      <c r="A29" s="33" t="s">
        <v>172</v>
      </c>
      <c r="B29" s="34" t="s">
        <v>126</v>
      </c>
      <c r="C29" s="41" t="s">
        <v>127</v>
      </c>
      <c r="D29" s="35">
        <v>0.33561342592592597</v>
      </c>
      <c r="E29" s="35">
        <v>0.71061342592592591</v>
      </c>
      <c r="F29" s="35">
        <v>0.33561342592592597</v>
      </c>
      <c r="G29" s="41" t="s">
        <v>122</v>
      </c>
      <c r="H29" s="35">
        <v>0.75249999999999995</v>
      </c>
      <c r="I29" s="41" t="s">
        <v>173</v>
      </c>
      <c r="J29" s="35">
        <v>0.50228009259259265</v>
      </c>
      <c r="K29" s="35">
        <v>0.54394675925925928</v>
      </c>
      <c r="L29" s="36">
        <v>0.375</v>
      </c>
      <c r="M29" s="37">
        <v>0</v>
      </c>
      <c r="N29" s="37">
        <v>0</v>
      </c>
      <c r="O29" s="37">
        <v>0</v>
      </c>
      <c r="P29" s="37">
        <v>0</v>
      </c>
      <c r="Q29" s="37">
        <v>0</v>
      </c>
      <c r="R29" s="41" t="s">
        <v>129</v>
      </c>
      <c r="S29" s="41" t="s">
        <v>129</v>
      </c>
      <c r="T29" s="33"/>
    </row>
    <row r="30" spans="1:20">
      <c r="A30" s="38" t="s">
        <v>174</v>
      </c>
      <c r="B30" s="34" t="s">
        <v>138</v>
      </c>
      <c r="C30" s="41" t="s">
        <v>138</v>
      </c>
      <c r="D30" s="35">
        <v>0</v>
      </c>
      <c r="E30" s="35">
        <v>0</v>
      </c>
      <c r="F30" s="34"/>
      <c r="G30" s="41" t="s">
        <v>122</v>
      </c>
      <c r="H30" s="34"/>
      <c r="I30" s="41" t="s">
        <v>122</v>
      </c>
      <c r="J30" s="61" t="s">
        <v>123</v>
      </c>
      <c r="K30" s="61"/>
      <c r="L30" s="36">
        <v>0</v>
      </c>
      <c r="M30" s="37">
        <v>0</v>
      </c>
      <c r="N30" s="37">
        <v>0</v>
      </c>
      <c r="O30" s="37">
        <v>0</v>
      </c>
      <c r="P30" s="37">
        <v>0</v>
      </c>
      <c r="Q30" s="37">
        <v>0</v>
      </c>
      <c r="R30" s="41" t="s">
        <v>138</v>
      </c>
      <c r="S30" s="41" t="s">
        <v>138</v>
      </c>
      <c r="T30" s="33"/>
    </row>
    <row r="31" spans="1:20">
      <c r="A31" s="38" t="s">
        <v>175</v>
      </c>
      <c r="B31" s="34" t="s">
        <v>138</v>
      </c>
      <c r="C31" s="41" t="s">
        <v>138</v>
      </c>
      <c r="D31" s="35">
        <v>0</v>
      </c>
      <c r="E31" s="35">
        <v>0</v>
      </c>
      <c r="F31" s="34"/>
      <c r="G31" s="41" t="s">
        <v>122</v>
      </c>
      <c r="H31" s="34"/>
      <c r="I31" s="41" t="s">
        <v>122</v>
      </c>
      <c r="J31" s="61" t="s">
        <v>123</v>
      </c>
      <c r="K31" s="61"/>
      <c r="L31" s="36">
        <v>0</v>
      </c>
      <c r="M31" s="37">
        <v>0</v>
      </c>
      <c r="N31" s="37">
        <v>0</v>
      </c>
      <c r="O31" s="37">
        <v>0</v>
      </c>
      <c r="P31" s="37">
        <v>0</v>
      </c>
      <c r="Q31" s="37">
        <v>0</v>
      </c>
      <c r="R31" s="41" t="s">
        <v>138</v>
      </c>
      <c r="S31" s="41" t="s">
        <v>138</v>
      </c>
      <c r="T31" s="33"/>
    </row>
    <row r="32" spans="1:20" ht="14.4" customHeight="1">
      <c r="A32" s="33" t="s">
        <v>176</v>
      </c>
      <c r="B32" s="34" t="s">
        <v>126</v>
      </c>
      <c r="C32" s="41" t="s">
        <v>127</v>
      </c>
      <c r="D32" s="35">
        <v>0.31471064814814814</v>
      </c>
      <c r="E32" s="35">
        <v>0.6897106481481482</v>
      </c>
      <c r="F32" s="35">
        <v>0.31471064814814814</v>
      </c>
      <c r="G32" s="41" t="s">
        <v>122</v>
      </c>
      <c r="H32" s="35">
        <v>0.80924768518518519</v>
      </c>
      <c r="I32" s="41" t="s">
        <v>203</v>
      </c>
      <c r="J32" s="35">
        <v>0.48137731481481483</v>
      </c>
      <c r="K32" s="35">
        <v>0.52304398148148146</v>
      </c>
      <c r="L32" s="36">
        <v>0.45277777777777778</v>
      </c>
      <c r="M32" s="37">
        <v>0</v>
      </c>
      <c r="N32" s="37">
        <v>0</v>
      </c>
      <c r="O32" s="37">
        <v>0</v>
      </c>
      <c r="P32" s="37">
        <v>0</v>
      </c>
      <c r="Q32" s="37">
        <v>0</v>
      </c>
      <c r="R32" s="41" t="s">
        <v>129</v>
      </c>
      <c r="S32" s="41" t="s">
        <v>129</v>
      </c>
      <c r="T32" s="33"/>
    </row>
    <row r="33" spans="1:20">
      <c r="A33" s="38" t="s">
        <v>177</v>
      </c>
      <c r="B33" s="34" t="s">
        <v>120</v>
      </c>
      <c r="C33" s="41" t="s">
        <v>121</v>
      </c>
      <c r="D33" s="35">
        <v>0</v>
      </c>
      <c r="E33" s="35">
        <v>0</v>
      </c>
      <c r="F33" s="34"/>
      <c r="G33" s="41" t="s">
        <v>122</v>
      </c>
      <c r="H33" s="34"/>
      <c r="I33" s="41" t="s">
        <v>122</v>
      </c>
      <c r="J33" s="61" t="s">
        <v>123</v>
      </c>
      <c r="K33" s="61"/>
      <c r="L33" s="36">
        <v>0</v>
      </c>
      <c r="M33" s="37">
        <v>0</v>
      </c>
      <c r="N33" s="37">
        <v>0</v>
      </c>
      <c r="O33" s="37">
        <v>0</v>
      </c>
      <c r="P33" s="37">
        <v>0</v>
      </c>
      <c r="Q33" s="37">
        <v>0</v>
      </c>
      <c r="R33" s="41" t="s">
        <v>124</v>
      </c>
      <c r="S33" s="41" t="s">
        <v>124</v>
      </c>
      <c r="T33" s="39"/>
    </row>
    <row r="34" spans="1:20">
      <c r="A34" s="38"/>
      <c r="B34" s="34"/>
      <c r="C34" s="40"/>
      <c r="D34" s="35"/>
      <c r="E34" s="35"/>
      <c r="F34" s="34"/>
      <c r="G34" s="40"/>
      <c r="H34" s="34"/>
      <c r="I34" s="40"/>
      <c r="J34" s="61"/>
      <c r="K34" s="61"/>
      <c r="L34" s="36"/>
      <c r="M34" s="37"/>
      <c r="N34" s="37"/>
      <c r="O34" s="37"/>
      <c r="P34" s="37"/>
      <c r="Q34" s="37"/>
      <c r="R34" s="40"/>
      <c r="S34" s="40"/>
      <c r="T34" s="39"/>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
      </c>
      <c r="B43" s="13" t="str">
        <f t="shared" ref="B43:B73" si="1">IF(RIGHT(TEXT(RIGHT(A4,10), "mm/dd/yyyy") &amp; " " &amp; TEXT(H4, "HH:mm"),5) = "00:00", "", TEXT(RIGHT(A4,10), "mm/dd/yyyy") &amp; " " &amp; TEXT(H4, "HH:mm:ss AM/PM"))</f>
        <v/>
      </c>
      <c r="C43" s="14" t="s">
        <v>178</v>
      </c>
      <c r="D43" s="14"/>
      <c r="E43" s="14"/>
      <c r="F43" s="14"/>
      <c r="G43" s="14"/>
      <c r="H43" s="14"/>
      <c r="I43" s="14"/>
      <c r="J43" s="14"/>
      <c r="K43" s="14"/>
      <c r="L43" s="14"/>
      <c r="M43" s="14"/>
      <c r="N43" s="14"/>
      <c r="O43" s="14"/>
      <c r="P43" s="14"/>
      <c r="Q43" s="14"/>
      <c r="R43" s="14"/>
    </row>
    <row r="44" spans="1:20">
      <c r="A44" s="13" t="str">
        <f t="shared" si="0"/>
        <v>11/02/2021 08:08:33 AM</v>
      </c>
      <c r="B44" s="13" t="str">
        <f t="shared" si="1"/>
        <v>11/02/2021 05:30:37 PM</v>
      </c>
      <c r="C44" s="14"/>
      <c r="D44" s="14"/>
      <c r="E44" s="14"/>
      <c r="F44" s="14"/>
      <c r="G44" s="14"/>
      <c r="H44" s="14"/>
      <c r="I44" s="14"/>
      <c r="J44" s="14"/>
      <c r="K44" s="14"/>
      <c r="L44" s="14"/>
      <c r="M44" s="14"/>
      <c r="N44" s="14"/>
      <c r="O44" s="14"/>
      <c r="P44" s="14"/>
      <c r="Q44" s="14"/>
      <c r="R44" s="14"/>
    </row>
    <row r="45" spans="1:20">
      <c r="A45" s="13" t="str">
        <f t="shared" si="0"/>
        <v>11/03/2021 08:02:00 AM</v>
      </c>
      <c r="B45" s="13" t="str">
        <f t="shared" si="1"/>
        <v>11/03/2021 05:30:00 PM</v>
      </c>
      <c r="C45" s="14"/>
      <c r="D45" s="14"/>
      <c r="E45" s="14"/>
      <c r="F45" s="14"/>
      <c r="G45" s="14"/>
      <c r="H45" s="14"/>
      <c r="I45" s="14"/>
      <c r="J45" s="14"/>
      <c r="K45" s="14"/>
      <c r="L45" s="14"/>
      <c r="M45" s="14"/>
      <c r="N45" s="14"/>
      <c r="O45" s="14"/>
      <c r="P45" s="14"/>
      <c r="Q45" s="14"/>
      <c r="R45" s="14"/>
    </row>
    <row r="46" spans="1:20">
      <c r="A46" s="13" t="str">
        <f t="shared" si="0"/>
        <v>11/04/2021 08:05:57 AM</v>
      </c>
      <c r="B46" s="13" t="str">
        <f t="shared" si="1"/>
        <v>11/04/2021 11:09:35 PM</v>
      </c>
      <c r="C46" s="14"/>
      <c r="D46" s="14"/>
      <c r="E46" s="14"/>
      <c r="F46" s="14"/>
      <c r="G46" s="14"/>
      <c r="H46" s="14"/>
      <c r="I46" s="14"/>
      <c r="J46" s="14"/>
      <c r="K46" s="14"/>
      <c r="L46" s="14"/>
      <c r="M46" s="14"/>
      <c r="N46" s="14"/>
      <c r="O46" s="14"/>
      <c r="P46" s="14"/>
      <c r="Q46" s="14"/>
      <c r="R46" s="14"/>
    </row>
    <row r="47" spans="1:20">
      <c r="A47" s="13" t="str">
        <f t="shared" si="0"/>
        <v>11/05/2021 08:13:46 AM</v>
      </c>
      <c r="B47" s="13" t="str">
        <f t="shared" si="1"/>
        <v>11/05/2021 05:33:42 PM</v>
      </c>
      <c r="C47" s="14"/>
      <c r="D47" s="14"/>
      <c r="E47" s="14"/>
      <c r="F47" s="14"/>
      <c r="G47" s="14"/>
      <c r="H47" s="14"/>
      <c r="I47" s="14"/>
      <c r="J47" s="14"/>
      <c r="K47" s="14"/>
      <c r="L47" s="14"/>
      <c r="M47" s="14"/>
      <c r="N47" s="14"/>
      <c r="O47" s="14"/>
      <c r="P47" s="14"/>
      <c r="Q47" s="14"/>
      <c r="R47" s="14"/>
    </row>
    <row r="48" spans="1:20">
      <c r="A48" s="13" t="str">
        <f t="shared" si="0"/>
        <v/>
      </c>
      <c r="B48" s="13" t="str">
        <f t="shared" si="1"/>
        <v/>
      </c>
      <c r="C48" s="14"/>
      <c r="D48" s="14"/>
      <c r="E48" s="14"/>
      <c r="F48" s="14"/>
      <c r="G48" s="14"/>
      <c r="H48" s="14"/>
      <c r="I48" s="14"/>
      <c r="J48" s="14"/>
      <c r="K48" s="14"/>
      <c r="L48" s="14"/>
      <c r="M48" s="14"/>
      <c r="N48" s="14"/>
      <c r="O48" s="14"/>
      <c r="P48" s="14"/>
      <c r="Q48" s="14"/>
      <c r="R48" s="14"/>
    </row>
    <row r="49" spans="1:18">
      <c r="A49" s="13" t="str">
        <f t="shared" si="0"/>
        <v/>
      </c>
      <c r="B49" s="13" t="str">
        <f t="shared" si="1"/>
        <v/>
      </c>
      <c r="C49" s="14"/>
      <c r="D49" s="14"/>
      <c r="E49" s="14"/>
      <c r="F49" s="14"/>
      <c r="G49" s="14"/>
      <c r="H49" s="14"/>
      <c r="I49" s="14"/>
      <c r="J49" s="14"/>
      <c r="K49" s="14"/>
      <c r="L49" s="14"/>
      <c r="M49" s="14"/>
      <c r="N49" s="14"/>
      <c r="O49" s="14"/>
      <c r="P49" s="14"/>
      <c r="Q49" s="14"/>
      <c r="R49" s="14"/>
    </row>
    <row r="50" spans="1:18">
      <c r="A50" s="13" t="str">
        <f t="shared" si="0"/>
        <v>11/08/2021 08:15:00 AM</v>
      </c>
      <c r="B50" s="13" t="str">
        <f t="shared" si="1"/>
        <v>11/08/2021 05:30:00 PM</v>
      </c>
      <c r="C50" s="14"/>
      <c r="D50" s="14"/>
      <c r="E50" s="14"/>
      <c r="F50" s="14"/>
      <c r="G50" s="14"/>
      <c r="H50" s="14"/>
      <c r="I50" s="14"/>
      <c r="J50" s="14"/>
      <c r="K50" s="14"/>
      <c r="L50" s="14"/>
      <c r="M50" s="14"/>
      <c r="N50" s="14"/>
      <c r="O50" s="14"/>
      <c r="P50" s="14"/>
      <c r="Q50" s="14"/>
      <c r="R50" s="14"/>
    </row>
    <row r="51" spans="1:18">
      <c r="A51" s="13" t="str">
        <f t="shared" si="0"/>
        <v>11/09/2021 08:22:17 AM</v>
      </c>
      <c r="B51" s="13" t="str">
        <f t="shared" si="1"/>
        <v>11/09/2021 05:35:07 PM</v>
      </c>
      <c r="C51" s="14"/>
      <c r="D51" s="14"/>
      <c r="E51" s="14"/>
      <c r="F51" s="14"/>
      <c r="G51" s="14"/>
      <c r="H51" s="14"/>
      <c r="I51" s="14"/>
      <c r="J51" s="14"/>
      <c r="K51" s="14"/>
      <c r="L51" s="14"/>
      <c r="M51" s="14"/>
      <c r="N51" s="14"/>
      <c r="O51" s="14"/>
      <c r="P51" s="14"/>
      <c r="Q51" s="14"/>
      <c r="R51" s="14"/>
    </row>
    <row r="52" spans="1:18">
      <c r="A52" s="13" t="str">
        <f t="shared" si="0"/>
        <v>11/10/2021 08:08:46 AM</v>
      </c>
      <c r="B52" s="13" t="str">
        <f t="shared" si="1"/>
        <v>11/10/2021 06:56:39 PM</v>
      </c>
      <c r="C52" s="14"/>
      <c r="D52" s="14"/>
      <c r="E52" s="14"/>
      <c r="F52" s="14"/>
      <c r="G52" s="14"/>
      <c r="H52" s="14"/>
      <c r="I52" s="14"/>
      <c r="J52" s="14"/>
      <c r="K52" s="14"/>
      <c r="L52" s="14"/>
      <c r="M52" s="14"/>
      <c r="N52" s="14"/>
      <c r="O52" s="14"/>
      <c r="P52" s="14"/>
      <c r="Q52" s="14"/>
      <c r="R52" s="14"/>
    </row>
    <row r="53" spans="1:18">
      <c r="A53" s="13" t="str">
        <f t="shared" si="0"/>
        <v>11/11/2021 08:01:43 AM</v>
      </c>
      <c r="B53" s="13" t="str">
        <f t="shared" si="1"/>
        <v>11/11/2021 06:50:23 PM</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11/12/2021 08:10:31 AM</v>
      </c>
      <c r="B54" s="13" t="str">
        <f>IF(RIGHT(TEXT(RIGHT(A15,10), "mm/dd/yyyy") &amp; " " &amp; TEXT(H15, "HH:mm"),5) = "00:00", "", TEXT(RIGHT(A15,10), "mm/dd/yyyy") &amp; " " &amp; TEXT(H15, "HH:mm:ss AM/PM"))</f>
        <v>11/12/2021 05:57:32 PM</v>
      </c>
      <c r="C54" s="14"/>
      <c r="D54" s="14"/>
      <c r="E54" s="14"/>
      <c r="F54" s="14"/>
      <c r="G54" s="14"/>
      <c r="H54" s="14"/>
      <c r="I54" s="14"/>
      <c r="J54" s="14"/>
      <c r="K54" s="14"/>
      <c r="L54" s="14"/>
      <c r="M54" s="14"/>
      <c r="N54" s="14"/>
      <c r="O54" s="14"/>
      <c r="P54" s="14"/>
      <c r="Q54" s="14"/>
      <c r="R54" s="14"/>
    </row>
    <row r="55" spans="1:18">
      <c r="A55" s="13" t="str">
        <f t="shared" si="0"/>
        <v/>
      </c>
      <c r="B55" s="13" t="str">
        <f t="shared" si="1"/>
        <v/>
      </c>
      <c r="C55" s="14"/>
      <c r="D55" s="14"/>
      <c r="E55" s="14"/>
      <c r="F55" s="14"/>
      <c r="G55" s="14"/>
      <c r="H55" s="14"/>
      <c r="I55" s="14"/>
      <c r="J55" s="14"/>
      <c r="K55" s="14"/>
      <c r="L55" s="14"/>
      <c r="M55" s="14"/>
      <c r="N55" s="14"/>
      <c r="O55" s="14"/>
      <c r="P55" s="14"/>
      <c r="Q55" s="14"/>
      <c r="R55" s="14"/>
    </row>
    <row r="56" spans="1:18">
      <c r="A56" s="13" t="str">
        <f t="shared" si="0"/>
        <v/>
      </c>
      <c r="B56" s="13" t="str">
        <f t="shared" si="1"/>
        <v/>
      </c>
      <c r="C56" s="14"/>
      <c r="D56" s="14"/>
      <c r="E56" s="14"/>
      <c r="F56" s="14"/>
      <c r="G56" s="14"/>
      <c r="H56" s="14"/>
      <c r="I56" s="14"/>
      <c r="J56" s="14"/>
      <c r="K56" s="14"/>
      <c r="L56" s="14"/>
      <c r="M56" s="14"/>
      <c r="N56" s="14"/>
      <c r="O56" s="14"/>
      <c r="P56" s="14"/>
      <c r="Q56" s="14"/>
      <c r="R56" s="14"/>
    </row>
    <row r="57" spans="1:18">
      <c r="A57" s="13" t="str">
        <f t="shared" si="0"/>
        <v>11/15/2021 08:17:30 AM</v>
      </c>
      <c r="B57" s="13" t="str">
        <f t="shared" si="1"/>
        <v>11/15/2021 05:33:09 PM</v>
      </c>
      <c r="C57" s="14"/>
      <c r="D57" s="14"/>
      <c r="E57" s="14"/>
      <c r="F57" s="14"/>
      <c r="G57" s="14"/>
      <c r="H57" s="14"/>
      <c r="I57" s="14"/>
      <c r="J57" s="14"/>
      <c r="K57" s="14"/>
      <c r="L57" s="14"/>
      <c r="M57" s="14"/>
      <c r="N57" s="14"/>
      <c r="O57" s="14"/>
      <c r="P57" s="14"/>
      <c r="Q57" s="14"/>
      <c r="R57" s="14"/>
    </row>
    <row r="58" spans="1:18">
      <c r="A58" s="13" t="str">
        <f t="shared" si="0"/>
        <v>11/16/2021 08:20:58 AM</v>
      </c>
      <c r="B58" s="13" t="str">
        <f t="shared" si="1"/>
        <v>11/16/2021 07:06:27 PM</v>
      </c>
      <c r="C58" s="14"/>
      <c r="D58" s="14"/>
      <c r="E58" s="14"/>
      <c r="F58" s="14"/>
      <c r="G58" s="14"/>
      <c r="H58" s="14"/>
      <c r="I58" s="14"/>
      <c r="J58" s="14"/>
      <c r="K58" s="14"/>
      <c r="L58" s="14"/>
      <c r="M58" s="14"/>
      <c r="N58" s="14"/>
      <c r="O58" s="14"/>
      <c r="P58" s="14"/>
      <c r="Q58" s="14"/>
      <c r="R58" s="14"/>
    </row>
    <row r="59" spans="1:18">
      <c r="A59" s="13" t="str">
        <f t="shared" si="0"/>
        <v>11/17/2021 08:07:43 AM</v>
      </c>
      <c r="B59" s="13" t="str">
        <f t="shared" si="1"/>
        <v>11/17/2021 06:23:59 PM</v>
      </c>
      <c r="C59" s="14"/>
      <c r="D59" s="14"/>
      <c r="E59" s="14"/>
      <c r="F59" s="14"/>
      <c r="G59" s="14"/>
      <c r="H59" s="14"/>
      <c r="I59" s="14"/>
      <c r="J59" s="14"/>
      <c r="K59" s="14"/>
      <c r="L59" s="14"/>
      <c r="M59" s="14"/>
      <c r="N59" s="14"/>
      <c r="O59" s="14"/>
      <c r="P59" s="14"/>
      <c r="Q59" s="14"/>
      <c r="R59" s="14"/>
    </row>
    <row r="60" spans="1:18">
      <c r="A60" s="13" t="str">
        <f t="shared" si="0"/>
        <v>11/18/2021 08:11:13 AM</v>
      </c>
      <c r="B60" s="13" t="str">
        <f t="shared" si="1"/>
        <v>11/18/2021 06:33:01 PM</v>
      </c>
      <c r="C60" s="14"/>
      <c r="D60" s="14"/>
      <c r="E60" s="14"/>
      <c r="F60" s="14"/>
      <c r="G60" s="14"/>
      <c r="H60" s="14"/>
      <c r="I60" s="14"/>
      <c r="J60" s="14"/>
      <c r="K60" s="14"/>
      <c r="L60" s="14"/>
      <c r="M60" s="14"/>
      <c r="N60" s="14"/>
      <c r="O60" s="14"/>
      <c r="P60" s="14"/>
      <c r="Q60" s="14"/>
      <c r="R60" s="14"/>
    </row>
    <row r="61" spans="1:18">
      <c r="A61" s="13" t="str">
        <f t="shared" si="0"/>
        <v>11/19/2021 07:35:33 AM</v>
      </c>
      <c r="B61" s="13" t="str">
        <f t="shared" si="1"/>
        <v>11/19/2021 05:37:14 PM</v>
      </c>
      <c r="C61" s="14"/>
      <c r="D61" s="14"/>
      <c r="E61" s="14"/>
      <c r="F61" s="14"/>
      <c r="G61" s="14"/>
      <c r="H61" s="14"/>
      <c r="I61" s="14"/>
      <c r="J61" s="14"/>
      <c r="K61" s="14"/>
      <c r="L61" s="14"/>
      <c r="M61" s="14"/>
      <c r="N61" s="14"/>
      <c r="O61" s="14"/>
      <c r="P61" s="14"/>
      <c r="Q61" s="14"/>
      <c r="R61" s="14"/>
    </row>
    <row r="62" spans="1:18">
      <c r="A62" s="13" t="str">
        <f t="shared" si="0"/>
        <v/>
      </c>
      <c r="B62" s="13" t="str">
        <f t="shared" si="1"/>
        <v/>
      </c>
      <c r="C62" s="14"/>
      <c r="D62" s="14"/>
      <c r="E62" s="14"/>
      <c r="F62" s="14"/>
      <c r="G62" s="14"/>
      <c r="H62" s="14"/>
      <c r="I62" s="14"/>
      <c r="J62" s="14"/>
      <c r="K62" s="14"/>
      <c r="L62" s="14"/>
      <c r="M62" s="14"/>
      <c r="N62" s="14"/>
      <c r="O62" s="14"/>
      <c r="P62" s="14"/>
      <c r="Q62" s="14"/>
      <c r="R62" s="14"/>
    </row>
    <row r="63" spans="1:18">
      <c r="A63" s="13" t="str">
        <f t="shared" si="0"/>
        <v/>
      </c>
      <c r="B63" s="13" t="str">
        <f t="shared" si="1"/>
        <v/>
      </c>
      <c r="C63" s="14"/>
      <c r="D63" s="14"/>
      <c r="E63" s="14"/>
      <c r="F63" s="14"/>
      <c r="G63" s="14"/>
      <c r="H63" s="14"/>
      <c r="I63" s="14"/>
      <c r="J63" s="14"/>
      <c r="K63" s="14"/>
      <c r="L63" s="14"/>
      <c r="M63" s="14"/>
      <c r="N63" s="14"/>
      <c r="O63" s="14"/>
      <c r="P63" s="14"/>
      <c r="Q63" s="14"/>
      <c r="R63" s="14"/>
    </row>
    <row r="64" spans="1:18">
      <c r="A64" s="13" t="str">
        <f t="shared" si="0"/>
        <v>11/22/2021 08:04:31 AM</v>
      </c>
      <c r="B64" s="13" t="str">
        <f t="shared" si="1"/>
        <v>11/22/2021 07:58:01 PM</v>
      </c>
      <c r="C64" s="14"/>
      <c r="D64" s="14"/>
      <c r="E64" s="14"/>
      <c r="F64" s="14"/>
      <c r="G64" s="14"/>
      <c r="H64" s="14"/>
      <c r="I64" s="14"/>
      <c r="J64" s="14"/>
      <c r="K64" s="14"/>
      <c r="L64" s="14"/>
      <c r="M64" s="14"/>
      <c r="N64" s="14"/>
      <c r="O64" s="14"/>
      <c r="P64" s="14"/>
      <c r="Q64" s="14"/>
      <c r="R64" s="14"/>
    </row>
    <row r="65" spans="1:18">
      <c r="A65" s="13" t="str">
        <f t="shared" si="0"/>
        <v>11/23/2021 07:33:12 AM</v>
      </c>
      <c r="B65" s="13" t="str">
        <f t="shared" si="1"/>
        <v>11/23/2021 05:38:10 PM</v>
      </c>
      <c r="C65" s="14"/>
      <c r="D65" s="14"/>
      <c r="E65" s="14"/>
      <c r="F65" s="14"/>
      <c r="G65" s="14"/>
      <c r="H65" s="14"/>
      <c r="I65" s="14"/>
      <c r="J65" s="14"/>
      <c r="K65" s="14"/>
      <c r="L65" s="14"/>
      <c r="M65" s="14"/>
      <c r="N65" s="14"/>
      <c r="O65" s="14"/>
      <c r="P65" s="14"/>
      <c r="Q65" s="14"/>
      <c r="R65" s="14"/>
    </row>
    <row r="66" spans="1:18">
      <c r="A66" s="13" t="str">
        <f t="shared" si="0"/>
        <v>11/24/2021 08:01:54 AM</v>
      </c>
      <c r="B66" s="13" t="str">
        <f t="shared" si="1"/>
        <v>11/24/2021 08:32:51 PM</v>
      </c>
      <c r="C66" s="14"/>
      <c r="D66" s="14"/>
      <c r="E66" s="14"/>
      <c r="F66" s="14"/>
      <c r="G66" s="14"/>
      <c r="H66" s="14"/>
      <c r="I66" s="14"/>
      <c r="J66" s="14"/>
      <c r="K66" s="14"/>
      <c r="L66" s="14"/>
      <c r="M66" s="14"/>
      <c r="N66" s="14"/>
      <c r="O66" s="14"/>
      <c r="P66" s="14"/>
      <c r="Q66" s="14"/>
      <c r="R66" s="14"/>
    </row>
    <row r="67" spans="1:18">
      <c r="A67" s="13" t="str">
        <f t="shared" si="0"/>
        <v>11/25/2021 07:39:59 AM</v>
      </c>
      <c r="B67" s="13" t="str">
        <f t="shared" si="1"/>
        <v>11/25/2021 06:53:35 PM</v>
      </c>
      <c r="C67" s="14"/>
      <c r="D67" s="14"/>
      <c r="E67" s="14"/>
      <c r="F67" s="14"/>
      <c r="G67" s="14"/>
      <c r="H67" s="14"/>
      <c r="I67" s="14"/>
      <c r="J67" s="14"/>
      <c r="K67" s="14"/>
      <c r="L67" s="14"/>
      <c r="M67" s="14"/>
      <c r="N67" s="14"/>
      <c r="O67" s="14"/>
      <c r="P67" s="14"/>
      <c r="Q67" s="14"/>
      <c r="R67" s="14"/>
    </row>
    <row r="68" spans="1:18">
      <c r="A68" s="13" t="str">
        <f t="shared" si="0"/>
        <v>11/26/2021 08:03:17 AM</v>
      </c>
      <c r="B68" s="13" t="str">
        <f t="shared" si="1"/>
        <v>11/26/2021 06:03:36 PM</v>
      </c>
      <c r="C68" s="14"/>
      <c r="D68" s="14"/>
      <c r="E68" s="14"/>
      <c r="F68" s="14"/>
      <c r="G68" s="14"/>
      <c r="H68" s="14"/>
      <c r="I68" s="14"/>
      <c r="J68" s="14"/>
      <c r="K68" s="14"/>
      <c r="L68" s="14"/>
      <c r="M68" s="14"/>
      <c r="N68" s="14"/>
      <c r="O68" s="14"/>
      <c r="P68" s="14"/>
      <c r="Q68" s="14"/>
      <c r="R68" s="14"/>
    </row>
    <row r="69" spans="1:18">
      <c r="A69" s="13" t="str">
        <f t="shared" si="0"/>
        <v/>
      </c>
      <c r="B69" s="13" t="str">
        <f t="shared" si="1"/>
        <v/>
      </c>
      <c r="C69" s="14"/>
      <c r="D69" s="14"/>
      <c r="E69" s="14"/>
      <c r="F69" s="14"/>
      <c r="G69" s="14"/>
      <c r="H69" s="14"/>
      <c r="I69" s="14"/>
      <c r="J69" s="14"/>
      <c r="K69" s="14"/>
      <c r="L69" s="14"/>
      <c r="M69" s="14"/>
      <c r="N69" s="14"/>
      <c r="O69" s="14"/>
      <c r="P69" s="14"/>
      <c r="Q69" s="14"/>
      <c r="R69" s="14"/>
    </row>
    <row r="70" spans="1:18">
      <c r="A70" s="13" t="str">
        <f t="shared" si="0"/>
        <v/>
      </c>
      <c r="B70" s="13" t="str">
        <f t="shared" si="1"/>
        <v/>
      </c>
      <c r="C70" s="14"/>
      <c r="D70" s="14"/>
      <c r="E70" s="14"/>
      <c r="F70" s="14"/>
      <c r="G70" s="14"/>
      <c r="H70" s="14"/>
      <c r="I70" s="14"/>
      <c r="J70" s="14"/>
      <c r="K70" s="14"/>
      <c r="L70" s="14"/>
      <c r="M70" s="14"/>
      <c r="N70" s="14"/>
      <c r="O70" s="14"/>
      <c r="P70" s="14"/>
      <c r="Q70" s="14"/>
      <c r="R70" s="14"/>
    </row>
    <row r="71" spans="1:18">
      <c r="A71" s="13" t="str">
        <f t="shared" si="0"/>
        <v>11/29/2021 07:33:11 AM</v>
      </c>
      <c r="B71" s="13" t="str">
        <f t="shared" si="1"/>
        <v>11/29/2021 07:25:19 PM</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
      </c>
      <c r="B73" s="13" t="str">
        <f t="shared" si="1"/>
        <v/>
      </c>
      <c r="C73" s="14" t="s">
        <v>179</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6">
    <mergeCell ref="J17:K17"/>
    <mergeCell ref="J23:K23"/>
    <mergeCell ref="J24:K24"/>
    <mergeCell ref="T1:T3"/>
    <mergeCell ref="O1:O3"/>
    <mergeCell ref="P1:Q2"/>
    <mergeCell ref="M1:M3"/>
    <mergeCell ref="N1:N3"/>
    <mergeCell ref="R1:R3"/>
    <mergeCell ref="S1:S3"/>
    <mergeCell ref="J30:K30"/>
    <mergeCell ref="J31:K31"/>
    <mergeCell ref="J33:K33"/>
    <mergeCell ref="J34:K34"/>
    <mergeCell ref="A1:A3"/>
    <mergeCell ref="B1:B3"/>
    <mergeCell ref="C1:C3"/>
    <mergeCell ref="D1:E2"/>
    <mergeCell ref="F1:I1"/>
    <mergeCell ref="F2:G2"/>
    <mergeCell ref="H2:I2"/>
    <mergeCell ref="J1:K2"/>
    <mergeCell ref="J4:K4"/>
    <mergeCell ref="J9:K9"/>
    <mergeCell ref="J10:K10"/>
    <mergeCell ref="J16:K1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180</v>
      </c>
    </row>
    <row r="2" spans="2:38">
      <c r="B2" s="15" t="s">
        <v>181</v>
      </c>
      <c r="AE2" s="16" t="s">
        <v>96</v>
      </c>
      <c r="AF2" s="16" t="s">
        <v>182</v>
      </c>
      <c r="AL2" s="16" t="s">
        <v>183</v>
      </c>
    </row>
    <row r="3" spans="2:38">
      <c r="AE3" s="23">
        <v>43445</v>
      </c>
      <c r="AF3" s="16" t="s">
        <v>184</v>
      </c>
      <c r="AL3" s="16" t="s">
        <v>185</v>
      </c>
    </row>
    <row r="4" spans="2:38">
      <c r="B4" s="17"/>
      <c r="D4" s="15" t="s">
        <v>186</v>
      </c>
    </row>
    <row r="5" spans="2:38">
      <c r="D5" s="15"/>
    </row>
    <row r="6" spans="2:38">
      <c r="B6" s="18"/>
      <c r="D6" s="15" t="s">
        <v>187</v>
      </c>
    </row>
    <row r="8" spans="2:38">
      <c r="B8" s="15" t="s">
        <v>188</v>
      </c>
      <c r="D8" s="16" t="s">
        <v>189</v>
      </c>
    </row>
    <row r="9" spans="2:38">
      <c r="D9" s="15" t="s">
        <v>190</v>
      </c>
      <c r="E9" s="16" t="s">
        <v>191</v>
      </c>
    </row>
    <row r="11" spans="2:38">
      <c r="D11" s="20" t="s">
        <v>192</v>
      </c>
    </row>
    <row r="12" spans="2:38">
      <c r="D12" s="20" t="s">
        <v>193</v>
      </c>
    </row>
    <row r="13" spans="2:38">
      <c r="D13" s="20" t="s">
        <v>194</v>
      </c>
    </row>
    <row r="14" spans="2:38">
      <c r="D14" s="20" t="s">
        <v>195</v>
      </c>
    </row>
    <row r="15" spans="2:38">
      <c r="B15" s="16" t="s">
        <v>196</v>
      </c>
    </row>
    <row r="17" spans="2:4">
      <c r="B17" s="16">
        <v>1</v>
      </c>
      <c r="D17" s="16" t="s">
        <v>197</v>
      </c>
    </row>
    <row r="18" spans="2:4">
      <c r="B18" s="16">
        <v>2</v>
      </c>
      <c r="D18" s="16" t="s">
        <v>198</v>
      </c>
    </row>
    <row r="19" spans="2:4">
      <c r="B19" s="16">
        <v>3</v>
      </c>
      <c r="D19" s="16" t="s">
        <v>199</v>
      </c>
    </row>
    <row r="20" spans="2:4">
      <c r="D20" s="16" t="s">
        <v>190</v>
      </c>
    </row>
    <row r="52" spans="2:4">
      <c r="B52" s="16">
        <v>4</v>
      </c>
      <c r="D52" s="16" t="s">
        <v>200</v>
      </c>
    </row>
    <row r="53" spans="2:4">
      <c r="B53" s="16">
        <v>5</v>
      </c>
      <c r="D53" s="16" t="s">
        <v>201</v>
      </c>
    </row>
    <row r="54" spans="2:4">
      <c r="B54" s="16">
        <v>6</v>
      </c>
      <c r="D54" s="24" t="s">
        <v>202</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6D8260-7F31-4D0B-A3B1-16185EB2C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a1fd06-d8af-4a06-aef2-3b06d200fb01"/>
    <ds:schemaRef ds:uri="9ae7ba03-68fb-4023-be2f-a29e37225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2BCFF4-3225-4826-9AAF-C6DE254BF35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F4142B3-DCF1-4FBE-99E7-8AA5EC9424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Go, Zachary</cp:lastModifiedBy>
  <cp:revision/>
  <dcterms:created xsi:type="dcterms:W3CDTF">2018-02-28T08:08:06Z</dcterms:created>
  <dcterms:modified xsi:type="dcterms:W3CDTF">2022-11-02T10:16:05Z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y fmtid="{D5CDD505-2E9C-101B-9397-08002B2CF9AE}" pid="3" name="MSIP_Label_a7295cc1-d279-42ac-ab4d-3b0f4fece050_Enabled">
    <vt:lpwstr>true</vt:lpwstr>
  </property>
  <property fmtid="{D5CDD505-2E9C-101B-9397-08002B2CF9AE}" pid="4" name="MSIP_Label_a7295cc1-d279-42ac-ab4d-3b0f4fece050_SetDate">
    <vt:lpwstr>2022-11-02T07:14:06Z</vt:lpwstr>
  </property>
  <property fmtid="{D5CDD505-2E9C-101B-9397-08002B2CF9AE}" pid="5" name="MSIP_Label_a7295cc1-d279-42ac-ab4d-3b0f4fece050_Method">
    <vt:lpwstr>Standard</vt:lpwstr>
  </property>
  <property fmtid="{D5CDD505-2E9C-101B-9397-08002B2CF9AE}" pid="6" name="MSIP_Label_a7295cc1-d279-42ac-ab4d-3b0f4fece050_Name">
    <vt:lpwstr>FUJITSU-RESTRICTED​</vt:lpwstr>
  </property>
  <property fmtid="{D5CDD505-2E9C-101B-9397-08002B2CF9AE}" pid="7" name="MSIP_Label_a7295cc1-d279-42ac-ab4d-3b0f4fece050_SiteId">
    <vt:lpwstr>a19f121d-81e1-4858-a9d8-736e267fd4c7</vt:lpwstr>
  </property>
  <property fmtid="{D5CDD505-2E9C-101B-9397-08002B2CF9AE}" pid="8" name="MSIP_Label_a7295cc1-d279-42ac-ab4d-3b0f4fece050_ActionId">
    <vt:lpwstr>fe1d00cd-57cc-4204-9b9b-2c015b69e8cd</vt:lpwstr>
  </property>
  <property fmtid="{D5CDD505-2E9C-101B-9397-08002B2CF9AE}" pid="9" name="MSIP_Label_a7295cc1-d279-42ac-ab4d-3b0f4fece050_ContentBits">
    <vt:lpwstr>0</vt:lpwstr>
  </property>
</Properties>
</file>