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pimentel\OneDrive - FUJITSU\Desktop\Offboarding\"/>
    </mc:Choice>
  </mc:AlternateContent>
  <xr:revisionPtr revIDLastSave="0" documentId="13_ncr:1_{BC2E8B74-4B52-48D7-8088-20698276A3D0}" xr6:coauthVersionLast="47" xr6:coauthVersionMax="47" xr10:uidLastSave="{00000000-0000-0000-0000-000000000000}"/>
  <bookViews>
    <workbookView xWindow="732" yWindow="732" windowWidth="20976" windowHeight="11184" xr2:uid="{104B9276-42E8-4973-866E-4065DFE58EC3}"/>
  </bookViews>
  <sheets>
    <sheet name="Appendix 3" sheetId="1" r:id="rId1"/>
    <sheet name="Names" sheetId="2" r:id="rId2"/>
  </sheets>
  <externalReferences>
    <externalReference r:id="rId3"/>
    <externalReference r:id="rId4"/>
    <externalReference r:id="rId5"/>
  </externalReferences>
  <definedNames>
    <definedName name="d">'[1]Do not delete(data of choices)'!$B$2:$B$3</definedName>
    <definedName name="hd">'[1]Do not delete(data of choices)'!$F$2:$F$4</definedName>
    <definedName name="HDパスワード">'[2]Do not delete(data of choices)'!$F$2:$F$4</definedName>
    <definedName name="loc">'[1]Do not delete(data of choices)'!$A$2:$A$3</definedName>
    <definedName name="note">'[1]Do not delete(data of choices)'!$B$2:$B$3</definedName>
    <definedName name="№列">[3]BaseSheet1!$A$9</definedName>
    <definedName name="use">'[1]Do not delete(data of choices)'!$C$2:$C$3</definedName>
    <definedName name="ﾃﾞｽｸ・ﾉｰﾄ">'[2]Do not delete(data of choices)'!$B$2:$B$3</definedName>
    <definedName name="プロジェクト開始日">[3]BaseSheet1!$M$3</definedName>
    <definedName name="利用区分">'[2]Do not delete(data of choices)'!$C$2:$C$3</definedName>
    <definedName name="実施">'[2]Do not delete(data of choices)'!$E$2:$E$4</definedName>
    <definedName name="導入区分">'[2]Do not delete(data of choices)'!$H$2:$H$4</definedName>
    <definedName name="所有">'[2]Do not delete(data of choices)'!$A$2:$A$3</definedName>
    <definedName name="最新化">'[2]Do not delete(data of choices)'!$D$2:$D$3</definedName>
    <definedName name="有無">'[2]Do not delete(data of choices)'!$G$2:$G$3</definedName>
    <definedName name="終了">#REF!</definedName>
    <definedName name="開始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5" i="1" l="1"/>
  <c r="R2" i="1"/>
  <c r="M58" i="1"/>
  <c r="M59" i="1"/>
  <c r="M42" i="1"/>
  <c r="M47" i="1"/>
  <c r="M51" i="1" l="1"/>
  <c r="N62" i="1"/>
  <c r="N61" i="1"/>
  <c r="N60" i="1"/>
  <c r="N63" i="1"/>
  <c r="O60" i="1" l="1" a="1"/>
  <c r="O60" i="1" s="1"/>
  <c r="M60" i="1" s="1"/>
  <c r="M52" i="1"/>
  <c r="M53" i="1"/>
  <c r="M50" i="1"/>
  <c r="M54" i="1"/>
  <c r="M57" i="1"/>
  <c r="M56" i="1"/>
  <c r="M55" i="1"/>
  <c r="M49" i="1"/>
  <c r="M48" i="1"/>
  <c r="M44" i="1"/>
  <c r="M43" i="1"/>
  <c r="M46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B18" i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M17" i="1"/>
  <c r="Q2" i="1" l="1"/>
  <c r="I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Lorque, Alvin D.</author>
  </authors>
  <commentList>
    <comment ref="I39" authorId="0" shapeId="0" xr:uid="{092831F1-94FA-4CAE-B7A1-C97E7D5E1180}">
      <text>
        <r>
          <rPr>
            <b/>
            <sz val="10"/>
            <color indexed="81"/>
            <rFont val="Tahoma"/>
            <family val="2"/>
          </rPr>
          <t>Please don't overwrite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<sst xmlns="http://schemas.openxmlformats.org/spreadsheetml/2006/main" count="248" uniqueCount="179">
  <si>
    <t>Name:</t>
  </si>
  <si>
    <t>Go, Zachary</t>
  </si>
  <si>
    <t>Reconsignment *1</t>
  </si>
  <si>
    <t xml:space="preserve"> -</t>
  </si>
  <si>
    <t>Date of return, disposal, or deletion(FOR RESIGNATION)</t>
  </si>
  <si>
    <t>N/A</t>
  </si>
  <si>
    <t>JMLA Status</t>
  </si>
  <si>
    <t>OK/NG</t>
  </si>
  <si>
    <t>Validation</t>
  </si>
  <si>
    <t>Answered</t>
  </si>
  <si>
    <t>Req'd</t>
  </si>
  <si>
    <t xml:space="preserve">Reconsignment </t>
  </si>
  <si>
    <t>Project/
SecurityManager</t>
  </si>
  <si>
    <t>Reason for not answering the selfcheck</t>
  </si>
  <si>
    <t>The reason for NG:</t>
  </si>
  <si>
    <t>Reason why ITPN is not installed:</t>
  </si>
  <si>
    <t>Location</t>
  </si>
  <si>
    <t>Manager:</t>
  </si>
  <si>
    <t>Cabibihan, Antonio Jr</t>
  </si>
  <si>
    <t>Project/SecurityManager *2</t>
  </si>
  <si>
    <t xml:space="preserve"> - </t>
  </si>
  <si>
    <t>OK</t>
  </si>
  <si>
    <t>After Delivery</t>
  </si>
  <si>
    <t>R</t>
  </si>
  <si>
    <t>Manila</t>
  </si>
  <si>
    <t>Location:</t>
  </si>
  <si>
    <t>Cebu</t>
  </si>
  <si>
    <t>Employment Period (start date):</t>
  </si>
  <si>
    <t>NG</t>
  </si>
  <si>
    <t>Daily</t>
  </si>
  <si>
    <t>P</t>
  </si>
  <si>
    <t>a. Unused</t>
  </si>
  <si>
    <t>a. Cannot correct (ex. Following customer policy)</t>
  </si>
  <si>
    <t>a.Using other tool(ITPN of other company / the check tool  specified in PJ)</t>
  </si>
  <si>
    <t>Equipment Management # (12-4 digit):</t>
  </si>
  <si>
    <t>Employment Period (end date):</t>
  </si>
  <si>
    <t>Ongoing</t>
  </si>
  <si>
    <t>Others (please specify in Remarks eg. Resignation)</t>
  </si>
  <si>
    <t>S</t>
  </si>
  <si>
    <t>b. Confirm prior to next use</t>
  </si>
  <si>
    <t>b. Tool to prevent sending e-mail by mistake: not yet installed because email software has not yet been set</t>
  </si>
  <si>
    <t>b.OS is not supported by ITPN</t>
  </si>
  <si>
    <t>Japan</t>
  </si>
  <si>
    <t>Computer/Host Name:</t>
  </si>
  <si>
    <t>Date of submitting of "Pledge" *3:</t>
  </si>
  <si>
    <t>Email address:</t>
  </si>
  <si>
    <t>P/S</t>
  </si>
  <si>
    <t>c. No target items</t>
  </si>
  <si>
    <t>c. Password(BIOS password or HDD password cannot be set)</t>
  </si>
  <si>
    <t>c.impossible to introduce (rules of the PJ / customer policy)</t>
  </si>
  <si>
    <t>OS:</t>
  </si>
  <si>
    <t>Completion date of education for information security*4:</t>
  </si>
  <si>
    <t>Telework Period:</t>
  </si>
  <si>
    <t>d. Cannot confirm</t>
  </si>
  <si>
    <t>d. Several reasons as shown above</t>
  </si>
  <si>
    <t>d.Local LAN (cannot connect the PC with FJ-WAN/Mobile-FNET/Internet)</t>
  </si>
  <si>
    <t>e. Several reasons as shown above</t>
  </si>
  <si>
    <t>e.Unused (not yet received/setting up/out of order and so on)</t>
  </si>
  <si>
    <t>PROJECT INFO:</t>
  </si>
  <si>
    <t>Start date</t>
  </si>
  <si>
    <t>End date</t>
  </si>
  <si>
    <t>Date of return, disposal, or deletion (FOR PROJECT):</t>
  </si>
  <si>
    <t>Completion Status</t>
  </si>
  <si>
    <t>f.In process (idle, scrap, transfer (include schedule))</t>
  </si>
  <si>
    <t>AERO-IPK-SI</t>
  </si>
  <si>
    <t>g.Several reasons as shown above</t>
  </si>
  <si>
    <t>(mm/dd/yyyy)</t>
  </si>
  <si>
    <t>(mm/dd/yyyy or Ongoing)</t>
  </si>
  <si>
    <t>(mm/dd/yyyy or N/A)</t>
  </si>
  <si>
    <t>No.</t>
  </si>
  <si>
    <t>Check Items</t>
  </si>
  <si>
    <t>Comment</t>
  </si>
  <si>
    <t>Steps (How to check or get evidence)</t>
  </si>
  <si>
    <t>Screenshots (Expected)</t>
  </si>
  <si>
    <t>Screenshots (Actual Result)</t>
  </si>
  <si>
    <t>Note
(Date &amp; Time)</t>
  </si>
  <si>
    <t>REQUIRED?</t>
  </si>
  <si>
    <t>Total</t>
  </si>
  <si>
    <t>Check of virus definition</t>
  </si>
  <si>
    <t>Is the virus definition file updated within 7days?
(If you cannot access FJ-WAN or Internet, the term is within one month.)</t>
  </si>
  <si>
    <t xml:space="preserve">1. Open the Sophos Endpoint Security Control
2. Select "View Product Information" from the left-side menu
3. Click "Software" under Updating Category
</t>
  </si>
  <si>
    <t>No</t>
  </si>
  <si>
    <t>Real-time security（Auto-Protect）</t>
  </si>
  <si>
    <t xml:space="preserve">Is real-time protect (Auto-Protect) active?
</t>
  </si>
  <si>
    <t>Virus scanning（scheduled scan ）</t>
  </si>
  <si>
    <t xml:space="preserve">Is virus scan (scheduled scan) set-up?
</t>
  </si>
  <si>
    <t>company policy / IT to send monthly report</t>
  </si>
  <si>
    <t>Virus scanning carried out within seven days</t>
  </si>
  <si>
    <t>Has the virus scan been carried out within 7days?</t>
  </si>
  <si>
    <t>Scanning all of the drives</t>
  </si>
  <si>
    <t>Are all drives target of virus scan?</t>
  </si>
  <si>
    <t>GDC policy</t>
  </si>
  <si>
    <t>Windows logon password</t>
  </si>
  <si>
    <t xml:space="preserve">Is the Windows login password set-up?
</t>
  </si>
  <si>
    <t>Screen lock password</t>
  </si>
  <si>
    <t>Is the screen lock password set?</t>
  </si>
  <si>
    <t>Waiting time of the screen saver (within 10 minutes)</t>
  </si>
  <si>
    <t xml:space="preserve">Is the waiting time of the screen saver within 10 minutes?
</t>
  </si>
  <si>
    <r>
      <t xml:space="preserve">1. Right click on the desktop
2. Select Display Settings
3. Select Power &amp; Sleep
4. Set the waiting time of the screen saver to 10 minutes 
</t>
    </r>
    <r>
      <rPr>
        <sz val="12"/>
        <color rgb="FFFF0000"/>
        <rFont val="Arial"/>
        <family val="2"/>
      </rPr>
      <t>GDC policy</t>
    </r>
  </si>
  <si>
    <t>Password for recovery  from standby</t>
  </si>
  <si>
    <t>Is password required when waking up from standby?</t>
  </si>
  <si>
    <t>BIOS password</t>
  </si>
  <si>
    <t>In the case of  a laptop, is the BIOS password set?</t>
  </si>
  <si>
    <t xml:space="preserve">
1. Upon boot up continuosly press F2 (Security PICs/Leads reported that for some machines F12 works or F8) - Please confirm
2. If prompted with BIOS password - OK if none NG
</t>
  </si>
  <si>
    <t>Yes</t>
  </si>
  <si>
    <t>HDD password</t>
  </si>
  <si>
    <t>In the case of a laptop, is HDD password set?</t>
  </si>
  <si>
    <t xml:space="preserve">1. In the windows search type 「This PC」
2. Click This PC
2. Double click Local disk
</t>
  </si>
  <si>
    <t>Support of OS *1</t>
  </si>
  <si>
    <t xml:space="preserve">Is OS supported by microsoft? Please confirm the end of  OS support. *1
</t>
  </si>
  <si>
    <t>1. In the windows search, type "cmd"
2. Click Command Prompt, then type "winver"
3. Is your version supported? Please refer to https://endoflife.date/windows</t>
  </si>
  <si>
    <t>Microsoft Update and so on</t>
  </si>
  <si>
    <t xml:space="preserve">Is the latest security update of WSUS or Microsoft Update applied?
</t>
  </si>
  <si>
    <t>1. Click Start button
2. Select "Settings"
3. Click "Update &amp; Security"
4. Is the status say's "You're up to date" with last checked at least the previous day?</t>
  </si>
  <si>
    <t>Support of Adobe Flash Player*2</t>
  </si>
  <si>
    <t>Is Adobe Flash Player supported ? Please confirm if it is supported. *2</t>
  </si>
  <si>
    <t>Adobe stopped supporting Flash player beginning  December 31, 2020</t>
  </si>
  <si>
    <t>Support of Adobe Reader*2</t>
  </si>
  <si>
    <t>Is Adobe Reader supported ? Please confirm if it is supported. *2</t>
  </si>
  <si>
    <t xml:space="preserve">Support from vendor expired or not?
If expired = NG
</t>
  </si>
  <si>
    <t>Support of Adobe Acrobat *2</t>
  </si>
  <si>
    <t>Is Adobe Acrobat supported ? Please confirm if it is supported. *2</t>
  </si>
  <si>
    <t>Support from vendor expired or not?
If expired = NG</t>
  </si>
  <si>
    <t>Support of Java Runtime Plugin*3</t>
  </si>
  <si>
    <t>Is Java Runtime Plugin supported ? Please confirm if it is supported. *2</t>
  </si>
  <si>
    <t>Support of RealPlayer *4</t>
  </si>
  <si>
    <t>Is RealPlayer supported ? Please confirm if it is supported. *2</t>
  </si>
  <si>
    <t>Google Desktop「search across computers」</t>
  </si>
  <si>
    <t>The 「search across computers」 function of Google Desktop disabled? If applied, please choose NG.</t>
  </si>
  <si>
    <r>
      <rPr>
        <sz val="12"/>
        <color rgb="FFFF0000"/>
        <rFont val="Arial"/>
        <family val="2"/>
      </rPr>
      <t>Google Desktop was officially discontinued on September 14, 2011</t>
    </r>
    <r>
      <rPr>
        <sz val="12"/>
        <rFont val="Arial"/>
        <family val="2"/>
      </rPr>
      <t xml:space="preserve">
1. In the windows search, type "Google Desktop"
2. There should be no Google Desktop application found in the laptop</t>
    </r>
  </si>
  <si>
    <t>Tool for preventing sending e-mail to outside the company by mistake (SHieldMailChecker)</t>
  </si>
  <si>
    <t>If you use e-mail, is SHieldMailChecker , tool to prevent sending e-mail to outside the company by mistake, installed ?</t>
  </si>
  <si>
    <t>Similar Tool not available in GDC
Always set to "-"
1. Open Outlook
2. Type email address other than @fujitsu.com
3. Is notification appearing?</t>
  </si>
  <si>
    <t>Internet Explorer 「autocomplete」[Options]</t>
  </si>
  <si>
    <t>・In Internet Explorer Menu, click [Tools]-[Internet Options]-[Contents] tab - [Autocomplete] settings .
・In [Use AutoComplete for] items, is [Ask me before saving passswords] unchecked?</t>
  </si>
  <si>
    <t>GDC Policy autocomplete is not prohibited
Always set to "-"</t>
  </si>
  <si>
    <t>Encryption HDD</t>
  </si>
  <si>
    <t>Windows user:
In the case of laptop, is encryption HDD mounted or encryption software installed?</t>
  </si>
  <si>
    <t xml:space="preserve">1. In the windows search, type "Manage Bitlocker
2. Click result
3. Is the bitlocker status is "on"?
</t>
  </si>
  <si>
    <t>Data Deletion Timing (based on Project security rules)</t>
  </si>
  <si>
    <t>*Please refer to Security - Laptop Content Form_Fullname.xlsx</t>
  </si>
  <si>
    <t>Target for  Local File Deletion</t>
  </si>
  <si>
    <t xml:space="preserve">Follow the tree command </t>
  </si>
  <si>
    <t xml:space="preserve">For targeted members are: JML (Joiner, Mover and Leaver) Please follow the Laptop Content Check Procedure
and complete PL_07 and PL_08 </t>
  </si>
  <si>
    <t>Result of Local File Deletion</t>
  </si>
  <si>
    <t>Notes</t>
  </si>
  <si>
    <t>HEADERS ALL REQUIRED (added 16 in the # of Yes)</t>
  </si>
  <si>
    <t>Engineers</t>
  </si>
  <si>
    <t>Managers</t>
  </si>
  <si>
    <t>Projects</t>
  </si>
  <si>
    <t>Atijera, John Philip</t>
  </si>
  <si>
    <t>Austria, Anthony Ryan</t>
  </si>
  <si>
    <t>Batang, Christian</t>
  </si>
  <si>
    <t>Baldorado, Joseph</t>
  </si>
  <si>
    <t>Barnuevo, Marlon</t>
  </si>
  <si>
    <t>Catral, Hilario Jr.</t>
  </si>
  <si>
    <t>Cerbito, John Dennies</t>
  </si>
  <si>
    <t>Cordero, Remon Jay</t>
  </si>
  <si>
    <t>Estoperez, Mary Grace</t>
  </si>
  <si>
    <t>Gadiane, Ronie</t>
  </si>
  <si>
    <t>Hapon, Ruzzel</t>
  </si>
  <si>
    <t>Jacinto, Peter Joshua</t>
  </si>
  <si>
    <t>Lallo, Ermilo Jr.</t>
  </si>
  <si>
    <t>Payos, Joe Marie</t>
  </si>
  <si>
    <t>Pimentel, Antonietta</t>
  </si>
  <si>
    <t>Profugo Trister Bryan</t>
  </si>
  <si>
    <t>Santos, Adrian Paul</t>
  </si>
  <si>
    <t>Seño, Paul John</t>
  </si>
  <si>
    <t>Siongco, Sheila</t>
  </si>
  <si>
    <t>SPEFY212445</t>
  </si>
  <si>
    <t>G07PHXNWES03882</t>
  </si>
  <si>
    <t>Windows 10 Version 22H2</t>
  </si>
  <si>
    <t>a.pimentel@fujitsu.com</t>
  </si>
  <si>
    <t>8/4/2023 - On-going</t>
  </si>
  <si>
    <t>03/04/2024
11:15 AM</t>
  </si>
  <si>
    <t>03/04/2024
11:16 AM</t>
  </si>
  <si>
    <t>03/04/2024
11:17 AM</t>
  </si>
  <si>
    <t>03/04/2024
11:18 AM</t>
  </si>
  <si>
    <t>MOVER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</si>
</sst>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18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2"/>
      <color rgb="FFC00000"/>
      <name val="Arial"/>
      <family val="2"/>
    </font>
    <font>
      <sz val="12"/>
      <name val="Arial"/>
      <family val="2"/>
    </font>
    <font>
      <sz val="18"/>
      <name val="Arial"/>
      <family val="2"/>
    </font>
    <font>
      <sz val="26"/>
      <name val="Arial"/>
      <family val="2"/>
    </font>
    <font>
      <b/>
      <sz val="12"/>
      <color rgb="FFC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2"/>
      <color rgb="FFFF0000"/>
      <name val="Arial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2"/>
      <color indexed="23"/>
      <name val="Arial"/>
      <family val="2"/>
    </font>
    <font>
      <sz val="18"/>
      <color indexed="23"/>
      <name val="Arial"/>
      <family val="2"/>
    </font>
    <font>
      <sz val="12"/>
      <color rgb="FF000000"/>
      <name val="Arial"/>
      <family val="2"/>
    </font>
    <font>
      <b/>
      <sz val="12"/>
      <color theme="0"/>
      <name val="Arial"/>
      <family val="2"/>
    </font>
    <font>
      <u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0B05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2" fillId="0" borderId="0" applyNumberFormat="0" applyFill="0" applyBorder="0" applyAlignment="0" applyProtection="0"/>
  </cellStyleXfs>
  <cellXfs count="100">
    <xf numFmtId="0" fontId="0" fillId="0" borderId="0" xfId="0"/>
    <xf numFmtId="0" fontId="1" fillId="0" borderId="0" xfId="1" applyAlignment="1"/>
    <xf numFmtId="9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/>
    </xf>
    <xf numFmtId="0" fontId="7" fillId="3" borderId="4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 wrapText="1"/>
    </xf>
    <xf numFmtId="0" fontId="7" fillId="3" borderId="6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0" fontId="3" fillId="0" borderId="9" xfId="1" applyFont="1" applyBorder="1" applyAlignment="1">
      <alignment vertical="center" wrapText="1"/>
    </xf>
    <xf numFmtId="0" fontId="3" fillId="0" borderId="9" xfId="1" applyFont="1" applyBorder="1" applyAlignment="1">
      <alignment vertical="top" wrapText="1"/>
    </xf>
    <xf numFmtId="0" fontId="3" fillId="0" borderId="9" xfId="1" applyFont="1" applyBorder="1" applyAlignment="1">
      <alignment vertical="top"/>
    </xf>
    <xf numFmtId="14" fontId="3" fillId="0" borderId="9" xfId="1" applyNumberFormat="1" applyFont="1" applyBorder="1" applyAlignment="1" applyProtection="1">
      <alignment horizontal="center" vertical="center"/>
      <protection locked="0"/>
    </xf>
    <xf numFmtId="0" fontId="3" fillId="0" borderId="10" xfId="1" applyFont="1" applyBorder="1" applyAlignment="1" applyProtection="1">
      <alignment horizontal="center" vertical="center"/>
      <protection locked="0"/>
    </xf>
    <xf numFmtId="0" fontId="1" fillId="0" borderId="11" xfId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vertical="top" wrapText="1"/>
    </xf>
    <xf numFmtId="0" fontId="3" fillId="0" borderId="1" xfId="1" applyFont="1" applyBorder="1" applyAlignment="1">
      <alignment vertical="top"/>
    </xf>
    <xf numFmtId="0" fontId="3" fillId="0" borderId="1" xfId="1" applyFont="1" applyBorder="1" applyAlignment="1" applyProtection="1">
      <alignment horizontal="center" vertical="center"/>
      <protection locked="0"/>
    </xf>
    <xf numFmtId="0" fontId="9" fillId="0" borderId="1" xfId="1" applyFont="1" applyBorder="1" applyAlignment="1">
      <alignment vertical="top" wrapText="1"/>
    </xf>
    <xf numFmtId="0" fontId="3" fillId="0" borderId="1" xfId="1" applyFont="1" applyBorder="1">
      <alignment vertical="center"/>
    </xf>
    <xf numFmtId="0" fontId="3" fillId="0" borderId="13" xfId="1" applyFont="1" applyBorder="1" applyAlignment="1" applyProtection="1">
      <alignment horizontal="center" vertical="center"/>
      <protection locked="0"/>
    </xf>
    <xf numFmtId="0" fontId="9" fillId="0" borderId="1" xfId="1" applyFont="1" applyBorder="1" applyAlignment="1">
      <alignment vertical="top"/>
    </xf>
    <xf numFmtId="0" fontId="3" fillId="0" borderId="1" xfId="1" applyFont="1" applyBorder="1" applyAlignment="1">
      <alignment horizontal="left" vertical="center" wrapText="1"/>
    </xf>
    <xf numFmtId="0" fontId="3" fillId="2" borderId="13" xfId="1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/>
    <xf numFmtId="0" fontId="3" fillId="0" borderId="14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 wrapText="1"/>
    </xf>
    <xf numFmtId="0" fontId="1" fillId="5" borderId="0" xfId="1" applyFill="1" applyAlignment="1"/>
    <xf numFmtId="0" fontId="1" fillId="5" borderId="0" xfId="1" applyFill="1" applyAlignment="1">
      <alignment horizontal="center" vertical="center"/>
    </xf>
    <xf numFmtId="0" fontId="2" fillId="2" borderId="0" xfId="1" applyFont="1" applyFill="1" applyAlignment="1">
      <alignment horizontal="left" vertical="center"/>
    </xf>
    <xf numFmtId="0" fontId="2" fillId="2" borderId="0" xfId="1" applyFont="1" applyFill="1" applyAlignment="1">
      <alignment horizontal="left"/>
    </xf>
    <xf numFmtId="0" fontId="6" fillId="2" borderId="0" xfId="1" applyFont="1" applyFill="1" applyAlignment="1">
      <alignment horizontal="left" vertical="top"/>
    </xf>
    <xf numFmtId="0" fontId="0" fillId="2" borderId="0" xfId="0" applyFill="1"/>
    <xf numFmtId="0" fontId="2" fillId="2" borderId="0" xfId="1" applyFont="1" applyFill="1">
      <alignment vertical="center"/>
    </xf>
    <xf numFmtId="0" fontId="1" fillId="0" borderId="21" xfId="1" applyBorder="1" applyAlignment="1"/>
    <xf numFmtId="0" fontId="1" fillId="6" borderId="1" xfId="1" applyFill="1" applyBorder="1" applyAlignment="1" applyProtection="1">
      <alignment vertical="top"/>
      <protection locked="0"/>
    </xf>
    <xf numFmtId="0" fontId="1" fillId="7" borderId="1" xfId="1" applyFill="1" applyBorder="1" applyAlignment="1" applyProtection="1">
      <alignment vertical="top"/>
      <protection locked="0"/>
    </xf>
    <xf numFmtId="0" fontId="1" fillId="0" borderId="1" xfId="1" applyBorder="1" applyAlignment="1" applyProtection="1">
      <alignment vertical="top"/>
      <protection locked="0"/>
    </xf>
    <xf numFmtId="0" fontId="1" fillId="8" borderId="1" xfId="1" applyFill="1" applyBorder="1" applyAlignment="1" applyProtection="1">
      <alignment vertical="top"/>
      <protection locked="0"/>
    </xf>
    <xf numFmtId="14" fontId="3" fillId="0" borderId="1" xfId="1" applyNumberFormat="1" applyFont="1" applyBorder="1" applyAlignment="1" applyProtection="1">
      <alignment horizontal="center" vertical="center"/>
      <protection locked="0"/>
    </xf>
    <xf numFmtId="164" fontId="13" fillId="0" borderId="19" xfId="1" applyNumberFormat="1" applyFont="1" applyBorder="1" applyAlignment="1" applyProtection="1">
      <alignment horizontal="left" vertical="top"/>
      <protection locked="0"/>
    </xf>
    <xf numFmtId="0" fontId="1" fillId="0" borderId="1" xfId="1" applyBorder="1" applyAlignment="1"/>
    <xf numFmtId="0" fontId="1" fillId="0" borderId="2" xfId="1" applyBorder="1" applyAlignment="1"/>
    <xf numFmtId="0" fontId="1" fillId="0" borderId="2" xfId="1" applyBorder="1" applyAlignment="1">
      <alignment horizontal="center"/>
    </xf>
    <xf numFmtId="0" fontId="1" fillId="0" borderId="3" xfId="1" applyBorder="1" applyAlignment="1">
      <alignment horizontal="center"/>
    </xf>
    <xf numFmtId="0" fontId="1" fillId="0" borderId="3" xfId="1" applyBorder="1" applyAlignment="1"/>
    <xf numFmtId="0" fontId="1" fillId="0" borderId="3" xfId="1" applyBorder="1" applyAlignment="1">
      <alignment wrapText="1"/>
    </xf>
    <xf numFmtId="0" fontId="1" fillId="0" borderId="1" xfId="1" applyBorder="1" applyAlignment="1">
      <alignment horizontal="center"/>
    </xf>
    <xf numFmtId="0" fontId="1" fillId="0" borderId="19" xfId="1" applyBorder="1" applyAlignment="1"/>
    <xf numFmtId="0" fontId="1" fillId="5" borderId="0" xfId="1" applyFill="1" applyAlignment="1">
      <alignment horizontal="center"/>
    </xf>
    <xf numFmtId="0" fontId="1" fillId="0" borderId="1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2" fillId="2" borderId="0" xfId="1" applyFont="1" applyFill="1" applyAlignment="1"/>
    <xf numFmtId="0" fontId="1" fillId="0" borderId="22" xfId="1" applyBorder="1" applyAlignment="1">
      <alignment horizontal="center" vertical="center"/>
    </xf>
    <xf numFmtId="0" fontId="1" fillId="0" borderId="0" xfId="1">
      <alignment vertical="center"/>
    </xf>
    <xf numFmtId="0" fontId="1" fillId="0" borderId="20" xfId="1" applyBorder="1" applyAlignment="1">
      <alignment horizontal="center" vertical="center"/>
    </xf>
    <xf numFmtId="0" fontId="1" fillId="0" borderId="19" xfId="1" applyBorder="1">
      <alignment vertical="center"/>
    </xf>
    <xf numFmtId="0" fontId="6" fillId="2" borderId="0" xfId="1" applyFont="1" applyFill="1" applyAlignment="1">
      <alignment horizontal="left" vertical="top" wrapText="1"/>
    </xf>
    <xf numFmtId="14" fontId="1" fillId="0" borderId="0" xfId="1" applyNumberFormat="1" applyAlignment="1">
      <alignment horizontal="left" vertical="center"/>
    </xf>
    <xf numFmtId="0" fontId="0" fillId="0" borderId="0" xfId="0" applyProtection="1">
      <protection locked="0"/>
    </xf>
    <xf numFmtId="0" fontId="1" fillId="0" borderId="1" xfId="1" applyBorder="1" applyAlignment="1" applyProtection="1">
      <protection locked="0"/>
    </xf>
    <xf numFmtId="0" fontId="16" fillId="9" borderId="0" xfId="1" applyFont="1" applyFill="1" applyAlignment="1">
      <alignment horizontal="center" vertical="top" wrapText="1"/>
    </xf>
    <xf numFmtId="9" fontId="3" fillId="5" borderId="19" xfId="1" applyNumberFormat="1" applyFont="1" applyFill="1" applyBorder="1" applyAlignment="1" applyProtection="1">
      <alignment horizontal="center" vertical="center" wrapText="1"/>
      <protection locked="0"/>
    </xf>
    <xf numFmtId="14" fontId="13" fillId="0" borderId="19" xfId="0" applyNumberFormat="1" applyFont="1" applyBorder="1" applyAlignment="1" applyProtection="1">
      <alignment horizontal="left" vertical="top"/>
      <protection locked="0"/>
    </xf>
    <xf numFmtId="14" fontId="13" fillId="0" borderId="29" xfId="0" applyNumberFormat="1" applyFont="1" applyBorder="1" applyAlignment="1" applyProtection="1">
      <alignment horizontal="left" vertical="top"/>
      <protection locked="0"/>
    </xf>
    <xf numFmtId="14" fontId="13" fillId="0" borderId="26" xfId="0" applyNumberFormat="1" applyFont="1" applyBorder="1" applyAlignment="1" applyProtection="1">
      <alignment horizontal="left" vertical="top"/>
      <protection locked="0"/>
    </xf>
    <xf numFmtId="0" fontId="3" fillId="0" borderId="0" xfId="1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14" fontId="3" fillId="0" borderId="0" xfId="0" applyNumberFormat="1" applyFont="1" applyAlignment="1" applyProtection="1">
      <alignment horizontal="left" vertical="top"/>
      <protection locked="0"/>
    </xf>
    <xf numFmtId="15" fontId="3" fillId="0" borderId="0" xfId="2" applyNumberFormat="1" applyFont="1" applyAlignment="1" applyProtection="1">
      <alignment horizontal="left"/>
      <protection locked="0"/>
    </xf>
    <xf numFmtId="0" fontId="17" fillId="0" borderId="0" xfId="2" applyFont="1" applyAlignment="1" applyProtection="1">
      <protection locked="0"/>
    </xf>
    <xf numFmtId="164" fontId="3" fillId="0" borderId="19" xfId="1" applyNumberFormat="1" applyFont="1" applyBorder="1" applyAlignment="1" applyProtection="1">
      <alignment horizontal="left" vertical="top"/>
      <protection locked="0"/>
    </xf>
    <xf numFmtId="14" fontId="3" fillId="0" borderId="1" xfId="1" applyNumberFormat="1" applyFont="1" applyBorder="1" applyAlignment="1" applyProtection="1">
      <alignment horizontal="center" vertical="center" wrapText="1"/>
      <protection locked="0"/>
    </xf>
    <xf numFmtId="164" fontId="3" fillId="0" borderId="20" xfId="1" applyNumberFormat="1" applyFont="1" applyBorder="1" applyAlignment="1" applyProtection="1">
      <alignment horizontal="left" vertical="top"/>
      <protection locked="0"/>
    </xf>
    <xf numFmtId="0" fontId="2" fillId="2" borderId="0" xfId="1" applyFont="1" applyFill="1" applyAlignment="1">
      <alignment horizontal="left" vertical="center"/>
    </xf>
    <xf numFmtId="0" fontId="13" fillId="2" borderId="0" xfId="1" applyFont="1" applyFill="1" applyAlignment="1">
      <alignment horizontal="left" vertical="center"/>
    </xf>
    <xf numFmtId="0" fontId="2" fillId="2" borderId="0" xfId="1" applyFont="1" applyFill="1" applyAlignment="1">
      <alignment horizontal="left" vertical="center" wrapText="1"/>
    </xf>
    <xf numFmtId="9" fontId="4" fillId="0" borderId="27" xfId="1" applyNumberFormat="1" applyFont="1" applyBorder="1" applyAlignment="1">
      <alignment horizontal="center" vertical="center" wrapText="1"/>
    </xf>
    <xf numFmtId="9" fontId="14" fillId="0" borderId="19" xfId="1" applyNumberFormat="1" applyFont="1" applyBorder="1" applyAlignment="1">
      <alignment horizontal="center" vertical="center" wrapText="1"/>
    </xf>
    <xf numFmtId="9" fontId="4" fillId="0" borderId="19" xfId="1" applyNumberFormat="1" applyFont="1" applyBorder="1" applyAlignment="1">
      <alignment horizontal="center" vertical="center" wrapText="1"/>
    </xf>
    <xf numFmtId="10" fontId="5" fillId="0" borderId="23" xfId="1" applyNumberFormat="1" applyFont="1" applyBorder="1" applyAlignment="1">
      <alignment horizontal="center" vertical="center"/>
    </xf>
    <xf numFmtId="10" fontId="5" fillId="0" borderId="24" xfId="1" applyNumberFormat="1" applyFont="1" applyBorder="1" applyAlignment="1">
      <alignment horizontal="center" vertical="center"/>
    </xf>
    <xf numFmtId="10" fontId="5" fillId="0" borderId="25" xfId="1" applyNumberFormat="1" applyFont="1" applyBorder="1" applyAlignment="1">
      <alignment horizontal="center" vertical="center"/>
    </xf>
    <xf numFmtId="0" fontId="1" fillId="0" borderId="0" xfId="1" applyAlignment="1">
      <alignment horizontal="center"/>
    </xf>
    <xf numFmtId="14" fontId="3" fillId="0" borderId="0" xfId="1" applyNumberFormat="1" applyFont="1" applyAlignment="1">
      <alignment horizontal="center" vertical="center"/>
    </xf>
    <xf numFmtId="0" fontId="1" fillId="0" borderId="19" xfId="1" applyBorder="1" applyAlignment="1">
      <alignment horizontal="center" vertical="center" textRotation="90"/>
    </xf>
    <xf numFmtId="0" fontId="6" fillId="0" borderId="0" xfId="1" applyFont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16" xfId="1" applyFont="1" applyBorder="1" applyAlignment="1" applyProtection="1">
      <alignment horizontal="center" vertical="center" wrapText="1"/>
      <protection locked="0"/>
    </xf>
    <xf numFmtId="0" fontId="3" fillId="0" borderId="17" xfId="1" applyFont="1" applyBorder="1" applyAlignment="1" applyProtection="1">
      <alignment horizontal="center" vertical="center" wrapText="1"/>
      <protection locked="0"/>
    </xf>
    <xf numFmtId="0" fontId="3" fillId="0" borderId="18" xfId="1" applyFont="1" applyBorder="1" applyAlignment="1" applyProtection="1">
      <alignment horizontal="center" vertical="center" wrapText="1"/>
      <protection locked="0"/>
    </xf>
    <xf numFmtId="0" fontId="6" fillId="2" borderId="0" xfId="1" applyFont="1" applyFill="1" applyAlignment="1">
      <alignment horizontal="left" vertical="top"/>
    </xf>
    <xf numFmtId="0" fontId="15" fillId="0" borderId="20" xfId="0" applyFont="1" applyBorder="1" applyAlignment="1" applyProtection="1">
      <alignment horizontal="left" vertical="top"/>
      <protection locked="0"/>
    </xf>
    <xf numFmtId="0" fontId="15" fillId="0" borderId="28" xfId="0" applyFont="1" applyBorder="1" applyAlignment="1" applyProtection="1">
      <alignment horizontal="left" vertical="top"/>
      <protection locked="0"/>
    </xf>
    <xf numFmtId="0" fontId="15" fillId="0" borderId="27" xfId="0" applyFont="1" applyBorder="1" applyAlignment="1" applyProtection="1">
      <alignment horizontal="left" vertical="top"/>
      <protection locked="0"/>
    </xf>
  </cellXfs>
  <cellStyles count="3">
    <cellStyle name="Hyperlink" xfId="2" builtinId="8"/>
    <cellStyle name="Normal" xfId="0" builtinId="0"/>
    <cellStyle name="Normal 2" xfId="1" xr:uid="{E76DB188-78FC-4E29-B5B9-43F27066620A}"/>
  </cellStyles>
  <dxfs count="13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669900"/>
        </patternFill>
      </fill>
    </dxf>
    <dxf>
      <font>
        <color auto="1"/>
      </font>
      <fill>
        <patternFill>
          <bgColor rgb="FF99CC00"/>
        </patternFill>
      </fill>
    </dxf>
    <dxf>
      <fill>
        <patternFill>
          <bgColor rgb="FFFFFF00"/>
        </patternFill>
      </fill>
    </dxf>
    <dxf>
      <fill>
        <patternFill>
          <bgColor rgb="FFFFCC00"/>
        </patternFill>
      </fill>
    </dxf>
    <dxf>
      <font>
        <color theme="0"/>
      </font>
      <fill>
        <patternFill>
          <bgColor rgb="FFFF9933"/>
        </patternFill>
      </fill>
    </dxf>
    <dxf>
      <font>
        <color theme="0"/>
      </font>
      <fill>
        <patternFill>
          <bgColor rgb="FFFF66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141216</xdr:colOff>
      <xdr:row>26</xdr:row>
      <xdr:rowOff>68581</xdr:rowOff>
    </xdr:from>
    <xdr:ext cx="2903663" cy="747848"/>
    <xdr:pic>
      <xdr:nvPicPr>
        <xdr:cNvPr id="2" name="Picture 1" descr="A screenshot of a login box&#10;&#10;Description automatically generated">
          <a:extLst>
            <a:ext uri="{FF2B5EF4-FFF2-40B4-BE49-F238E27FC236}">
              <a16:creationId xmlns:a16="http://schemas.microsoft.com/office/drawing/2014/main" id="{64CF6A76-370F-47EB-933B-D439E5A1C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816" y="11977552"/>
          <a:ext cx="2903663" cy="74784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oneCellAnchor>
  <xdr:oneCellAnchor>
    <xdr:from>
      <xdr:col>5</xdr:col>
      <xdr:colOff>91440</xdr:colOff>
      <xdr:row>28</xdr:row>
      <xdr:rowOff>62890</xdr:rowOff>
    </xdr:from>
    <xdr:ext cx="1446634" cy="980971"/>
    <xdr:pic>
      <xdr:nvPicPr>
        <xdr:cNvPr id="4" name="Picture 3">
          <a:extLst>
            <a:ext uri="{FF2B5EF4-FFF2-40B4-BE49-F238E27FC236}">
              <a16:creationId xmlns:a16="http://schemas.microsoft.com/office/drawing/2014/main" id="{2BD67C19-5BCB-47F6-8EF5-7AF729547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48900" y="12193930"/>
          <a:ext cx="1446634" cy="980971"/>
        </a:xfrm>
        <a:prstGeom prst="rect">
          <a:avLst/>
        </a:prstGeom>
      </xdr:spPr>
    </xdr:pic>
    <xdr:clientData/>
  </xdr:oneCellAnchor>
  <xdr:oneCellAnchor>
    <xdr:from>
      <xdr:col>5</xdr:col>
      <xdr:colOff>97971</xdr:colOff>
      <xdr:row>35</xdr:row>
      <xdr:rowOff>29899</xdr:rowOff>
    </xdr:from>
    <xdr:ext cx="1458687" cy="879809"/>
    <xdr:pic>
      <xdr:nvPicPr>
        <xdr:cNvPr id="5" name="Picture 4" descr="A screenshot of a computer&#10;&#10;Description automatically generated">
          <a:extLst>
            <a:ext uri="{FF2B5EF4-FFF2-40B4-BE49-F238E27FC236}">
              <a16:creationId xmlns:a16="http://schemas.microsoft.com/office/drawing/2014/main" id="{42C2659E-CA4D-4C29-8D73-C0AC23A18E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46610" b="15619"/>
        <a:stretch/>
      </xdr:blipFill>
      <xdr:spPr>
        <a:xfrm>
          <a:off x="10255431" y="19331359"/>
          <a:ext cx="1458687" cy="879809"/>
        </a:xfrm>
        <a:prstGeom prst="rect">
          <a:avLst/>
        </a:prstGeom>
      </xdr:spPr>
    </xdr:pic>
    <xdr:clientData/>
  </xdr:oneCellAnchor>
  <xdr:oneCellAnchor>
    <xdr:from>
      <xdr:col>5</xdr:col>
      <xdr:colOff>335280</xdr:colOff>
      <xdr:row>36</xdr:row>
      <xdr:rowOff>34386</xdr:rowOff>
    </xdr:from>
    <xdr:ext cx="1134291" cy="1186542"/>
    <xdr:pic>
      <xdr:nvPicPr>
        <xdr:cNvPr id="6" name="Picture 5" descr="A screenshot of a computer&#10;&#10;Description automatically generated">
          <a:extLst>
            <a:ext uri="{FF2B5EF4-FFF2-40B4-BE49-F238E27FC236}">
              <a16:creationId xmlns:a16="http://schemas.microsoft.com/office/drawing/2014/main" id="{5D4CB472-C80B-4C5B-B6FC-AA772CC29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92740" y="20379786"/>
          <a:ext cx="1134291" cy="1186542"/>
        </a:xfrm>
        <a:prstGeom prst="rect">
          <a:avLst/>
        </a:prstGeom>
      </xdr:spPr>
    </xdr:pic>
    <xdr:clientData/>
  </xdr:oneCellAnchor>
  <xdr:oneCellAnchor>
    <xdr:from>
      <xdr:col>5</xdr:col>
      <xdr:colOff>352697</xdr:colOff>
      <xdr:row>37</xdr:row>
      <xdr:rowOff>127725</xdr:rowOff>
    </xdr:from>
    <xdr:ext cx="1399903" cy="1119653"/>
    <xdr:pic>
      <xdr:nvPicPr>
        <xdr:cNvPr id="7" name="Picture 6" descr="A screenshot of a computer&#10;&#10;Description automatically generated">
          <a:extLst>
            <a:ext uri="{FF2B5EF4-FFF2-40B4-BE49-F238E27FC236}">
              <a16:creationId xmlns:a16="http://schemas.microsoft.com/office/drawing/2014/main" id="{AB3E96BB-7964-4C2E-B668-2D2CCA99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510157" y="21776145"/>
          <a:ext cx="1399903" cy="1119653"/>
        </a:xfrm>
        <a:prstGeom prst="rect">
          <a:avLst/>
        </a:prstGeom>
      </xdr:spPr>
    </xdr:pic>
    <xdr:clientData/>
  </xdr:oneCellAnchor>
  <xdr:oneCellAnchor>
    <xdr:from>
      <xdr:col>5</xdr:col>
      <xdr:colOff>106679</xdr:colOff>
      <xdr:row>27</xdr:row>
      <xdr:rowOff>83819</xdr:rowOff>
    </xdr:from>
    <xdr:ext cx="1373778" cy="1082870"/>
    <xdr:pic>
      <xdr:nvPicPr>
        <xdr:cNvPr id="8" name="Picture 7" descr="A screenshot of a computer&#10;&#10;Description automatically generated">
          <a:extLst>
            <a:ext uri="{FF2B5EF4-FFF2-40B4-BE49-F238E27FC236}">
              <a16:creationId xmlns:a16="http://schemas.microsoft.com/office/drawing/2014/main" id="{A6014E8C-CCEB-48EF-A2CE-484EDB5F3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64139" y="11452859"/>
          <a:ext cx="1373778" cy="1082870"/>
        </a:xfrm>
        <a:prstGeom prst="rect">
          <a:avLst/>
        </a:prstGeom>
      </xdr:spPr>
    </xdr:pic>
    <xdr:clientData/>
  </xdr:oneCellAnchor>
  <xdr:oneCellAnchor>
    <xdr:from>
      <xdr:col>5</xdr:col>
      <xdr:colOff>157585</xdr:colOff>
      <xdr:row>39</xdr:row>
      <xdr:rowOff>152263</xdr:rowOff>
    </xdr:from>
    <xdr:ext cx="3793929" cy="2707419"/>
    <xdr:pic>
      <xdr:nvPicPr>
        <xdr:cNvPr id="9" name="Picture 8">
          <a:extLst>
            <a:ext uri="{FF2B5EF4-FFF2-40B4-BE49-F238E27FC236}">
              <a16:creationId xmlns:a16="http://schemas.microsoft.com/office/drawing/2014/main" id="{D16486A7-11C0-495E-B523-3C9D2C452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315045" y="25153483"/>
          <a:ext cx="3793929" cy="2707419"/>
        </a:xfrm>
        <a:prstGeom prst="rect">
          <a:avLst/>
        </a:prstGeom>
      </xdr:spPr>
    </xdr:pic>
    <xdr:clientData/>
  </xdr:oneCellAnchor>
  <xdr:twoCellAnchor>
    <xdr:from>
      <xdr:col>4</xdr:col>
      <xdr:colOff>1</xdr:colOff>
      <xdr:row>31</xdr:row>
      <xdr:rowOff>16329</xdr:rowOff>
    </xdr:from>
    <xdr:to>
      <xdr:col>6</xdr:col>
      <xdr:colOff>10885</xdr:colOff>
      <xdr:row>32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1E90EA-AE99-447F-8B7B-94758D0B99BA}"/>
            </a:ext>
            <a:ext uri="{147F2762-F138-4A5C-976F-8EAC2B608ADB}">
              <a16:predDERef xmlns:a16="http://schemas.microsoft.com/office/drawing/2014/main" pred="{5ACF790A-C18E-435B-983D-C2192F46C594}"/>
            </a:ext>
          </a:extLst>
        </xdr:cNvPr>
        <xdr:cNvSpPr/>
      </xdr:nvSpPr>
      <xdr:spPr>
        <a:xfrm>
          <a:off x="6172201" y="15347769"/>
          <a:ext cx="7790904" cy="101999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Skip for cycle May 16 -June 15, 2022</a:t>
          </a:r>
        </a:p>
      </xdr:txBody>
    </xdr:sp>
    <xdr:clientData/>
  </xdr:twoCellAnchor>
  <xdr:oneCellAnchor>
    <xdr:from>
      <xdr:col>5</xdr:col>
      <xdr:colOff>566058</xdr:colOff>
      <xdr:row>22</xdr:row>
      <xdr:rowOff>772885</xdr:rowOff>
    </xdr:from>
    <xdr:ext cx="1752600" cy="1372779"/>
    <xdr:pic>
      <xdr:nvPicPr>
        <xdr:cNvPr id="11" name="Picture 10" descr="A screenshot of a computer&#10;&#10;Description automatically generated">
          <a:extLst>
            <a:ext uri="{FF2B5EF4-FFF2-40B4-BE49-F238E27FC236}">
              <a16:creationId xmlns:a16="http://schemas.microsoft.com/office/drawing/2014/main" id="{DB629D8A-D7AD-4B50-8951-11E5174785A5}"/>
            </a:ext>
            <a:ext uri="{147F2762-F138-4A5C-976F-8EAC2B608ADB}">
              <a16:predDERef xmlns:a16="http://schemas.microsoft.com/office/drawing/2014/main" pred="{149A9749-2B59-16E0-4825-35FEA8DB2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723518" y="7310845"/>
          <a:ext cx="1752600" cy="1372779"/>
        </a:xfrm>
        <a:prstGeom prst="rect">
          <a:avLst/>
        </a:prstGeom>
      </xdr:spPr>
    </xdr:pic>
    <xdr:clientData/>
  </xdr:oneCellAnchor>
  <xdr:oneCellAnchor>
    <xdr:from>
      <xdr:col>5</xdr:col>
      <xdr:colOff>315686</xdr:colOff>
      <xdr:row>25</xdr:row>
      <xdr:rowOff>65313</xdr:rowOff>
    </xdr:from>
    <xdr:ext cx="1589314" cy="1190434"/>
    <xdr:pic>
      <xdr:nvPicPr>
        <xdr:cNvPr id="12" name="Picture 11" descr="A blue login box with white text&#10;&#10;Description automatically generated">
          <a:extLst>
            <a:ext uri="{FF2B5EF4-FFF2-40B4-BE49-F238E27FC236}">
              <a16:creationId xmlns:a16="http://schemas.microsoft.com/office/drawing/2014/main" id="{D686B447-119A-44C3-9B04-037AA914CA2D}"/>
            </a:ext>
            <a:ext uri="{147F2762-F138-4A5C-976F-8EAC2B608ADB}">
              <a16:predDERef xmlns:a16="http://schemas.microsoft.com/office/drawing/2014/main" pred="{2F2AE915-EBAD-4ADE-8D16-CB54A6F9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69286" y="10635342"/>
          <a:ext cx="1589314" cy="1190434"/>
        </a:xfrm>
        <a:prstGeom prst="rect">
          <a:avLst/>
        </a:prstGeom>
      </xdr:spPr>
    </xdr:pic>
    <xdr:clientData/>
  </xdr:oneCellAnchor>
  <xdr:oneCellAnchor>
    <xdr:from>
      <xdr:col>5</xdr:col>
      <xdr:colOff>152401</xdr:colOff>
      <xdr:row>30</xdr:row>
      <xdr:rowOff>145596</xdr:rowOff>
    </xdr:from>
    <xdr:ext cx="1628775" cy="890155"/>
    <xdr:pic>
      <xdr:nvPicPr>
        <xdr:cNvPr id="13" name="Picture 12">
          <a:extLst>
            <a:ext uri="{FF2B5EF4-FFF2-40B4-BE49-F238E27FC236}">
              <a16:creationId xmlns:a16="http://schemas.microsoft.com/office/drawing/2014/main" id="{34AB1C80-9EA6-4EDA-A713-62E6C94C3456}"/>
            </a:ext>
            <a:ext uri="{147F2762-F138-4A5C-976F-8EAC2B608ADB}">
              <a16:predDERef xmlns:a16="http://schemas.microsoft.com/office/drawing/2014/main" pred="{5D046966-5B0F-E92E-B697-706804F31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309861" y="14364516"/>
          <a:ext cx="1628775" cy="890155"/>
        </a:xfrm>
        <a:prstGeom prst="rect">
          <a:avLst/>
        </a:prstGeom>
      </xdr:spPr>
    </xdr:pic>
    <xdr:clientData/>
  </xdr:oneCellAnchor>
  <xdr:twoCellAnchor>
    <xdr:from>
      <xdr:col>4</xdr:col>
      <xdr:colOff>0</xdr:colOff>
      <xdr:row>16</xdr:row>
      <xdr:rowOff>21770</xdr:rowOff>
    </xdr:from>
    <xdr:to>
      <xdr:col>5</xdr:col>
      <xdr:colOff>4615543</xdr:colOff>
      <xdr:row>19</xdr:row>
      <xdr:rowOff>359228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7D9A819-B6BF-4E88-9EE9-11C8C6A8CBCA}"/>
            </a:ext>
            <a:ext uri="{147F2762-F138-4A5C-976F-8EAC2B608ADB}">
              <a16:predDERef xmlns:a16="http://schemas.microsoft.com/office/drawing/2014/main" pred="{EA28EDC1-246D-4C25-9098-C56B720453A8}"/>
            </a:ext>
          </a:extLst>
        </xdr:cNvPr>
        <xdr:cNvSpPr/>
      </xdr:nvSpPr>
      <xdr:spPr>
        <a:xfrm>
          <a:off x="6172200" y="2909750"/>
          <a:ext cx="7777843" cy="26310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40" tIns="45720" rIns="91440" bIns="45720" rtlCol="0" anchor="t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Skip - covered already in Microsoft Defender</a:t>
          </a:r>
        </a:p>
      </xdr:txBody>
    </xdr:sp>
    <xdr:clientData/>
  </xdr:twoCellAnchor>
  <xdr:twoCellAnchor>
    <xdr:from>
      <xdr:col>5</xdr:col>
      <xdr:colOff>32657</xdr:colOff>
      <xdr:row>26</xdr:row>
      <xdr:rowOff>1665515</xdr:rowOff>
    </xdr:from>
    <xdr:to>
      <xdr:col>7</xdr:col>
      <xdr:colOff>10885</xdr:colOff>
      <xdr:row>30</xdr:row>
      <xdr:rowOff>0</xdr:rowOff>
    </xdr:to>
    <xdr:sp macro="" textlink="">
      <xdr:nvSpPr>
        <xdr:cNvPr id="15" name="Rectangle 11">
          <a:extLst>
            <a:ext uri="{FF2B5EF4-FFF2-40B4-BE49-F238E27FC236}">
              <a16:creationId xmlns:a16="http://schemas.microsoft.com/office/drawing/2014/main" id="{01856420-BCAD-4E3A-9529-49A94DE7F984}"/>
            </a:ext>
            <a:ext uri="{147F2762-F138-4A5C-976F-8EAC2B608ADB}">
              <a16:predDERef xmlns:a16="http://schemas.microsoft.com/office/drawing/2014/main" pred="{273D8A78-653E-E0A2-4A75-D026F6D27C93}"/>
            </a:ext>
          </a:extLst>
        </xdr:cNvPr>
        <xdr:cNvSpPr/>
      </xdr:nvSpPr>
      <xdr:spPr>
        <a:xfrm>
          <a:off x="9786257" y="13574486"/>
          <a:ext cx="6433457" cy="30371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40" tIns="45720" rIns="91440" bIns="45720" rtlCol="0" anchor="t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l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Skip </a:t>
          </a:r>
        </a:p>
      </xdr:txBody>
    </xdr:sp>
    <xdr:clientData/>
  </xdr:twoCellAnchor>
  <xdr:twoCellAnchor>
    <xdr:from>
      <xdr:col>4</xdr:col>
      <xdr:colOff>0</xdr:colOff>
      <xdr:row>33</xdr:row>
      <xdr:rowOff>10886</xdr:rowOff>
    </xdr:from>
    <xdr:to>
      <xdr:col>6</xdr:col>
      <xdr:colOff>-1</xdr:colOff>
      <xdr:row>33</xdr:row>
      <xdr:rowOff>571500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B1632F0-900F-41BE-A41A-6CB75730C863}"/>
            </a:ext>
            <a:ext uri="{147F2762-F138-4A5C-976F-8EAC2B608ADB}">
              <a16:predDERef xmlns:a16="http://schemas.microsoft.com/office/drawing/2014/main" pred="{6AF7493C-EB0C-47B0-B940-5765DDC9829A}"/>
            </a:ext>
          </a:extLst>
        </xdr:cNvPr>
        <xdr:cNvSpPr/>
      </xdr:nvSpPr>
      <xdr:spPr>
        <a:xfrm>
          <a:off x="6172200" y="17788346"/>
          <a:ext cx="7780019" cy="3701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t">
          <a:noAutofit/>
        </a:bodyPr>
        <a:lstStyle/>
        <a:p>
          <a:pPr marL="0" marR="0" indent="0" algn="l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Skip </a:t>
          </a:r>
        </a:p>
      </xdr:txBody>
    </xdr:sp>
    <xdr:clientData/>
  </xdr:twoCellAnchor>
  <xdr:twoCellAnchor editAs="oneCell">
    <xdr:from>
      <xdr:col>6</xdr:col>
      <xdr:colOff>393700</xdr:colOff>
      <xdr:row>23</xdr:row>
      <xdr:rowOff>63500</xdr:rowOff>
    </xdr:from>
    <xdr:to>
      <xdr:col>6</xdr:col>
      <xdr:colOff>2742453</xdr:colOff>
      <xdr:row>24</xdr:row>
      <xdr:rowOff>217001</xdr:rowOff>
    </xdr:to>
    <xdr:pic>
      <xdr:nvPicPr>
        <xdr:cNvPr id="3" name="Picture 2" descr="A screenshot of a computer&#10;&#10;Description automatically generated">
          <a:extLst>
            <a:ext uri="{FF2B5EF4-FFF2-40B4-BE49-F238E27FC236}">
              <a16:creationId xmlns:a16="http://schemas.microsoft.com/office/drawing/2014/main" id="{4D55E3FE-3058-4305-AAEB-98A3774CB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258800" y="8547100"/>
          <a:ext cx="2348753" cy="1487001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190500</xdr:colOff>
      <xdr:row>25</xdr:row>
      <xdr:rowOff>127000</xdr:rowOff>
    </xdr:from>
    <xdr:to>
      <xdr:col>6</xdr:col>
      <xdr:colOff>2806700</xdr:colOff>
      <xdr:row>25</xdr:row>
      <xdr:rowOff>1179015</xdr:rowOff>
    </xdr:to>
    <xdr:pic>
      <xdr:nvPicPr>
        <xdr:cNvPr id="17" name="Picture 16" descr="A computer screen with a blue box&#10;&#10;Description automatically generated">
          <a:extLst>
            <a:ext uri="{FF2B5EF4-FFF2-40B4-BE49-F238E27FC236}">
              <a16:creationId xmlns:a16="http://schemas.microsoft.com/office/drawing/2014/main" id="{4B5D504B-25E5-4170-8D73-0C9A51622DE5}"/>
            </a:ext>
            <a:ext uri="{147F2762-F138-4A5C-976F-8EAC2B608ADB}">
              <a16:predDERef xmlns:a16="http://schemas.microsoft.com/office/drawing/2014/main" pred="{AFF9304D-8C5B-EB1A-2AF3-7A56E05A4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55600" y="10731500"/>
          <a:ext cx="2616200" cy="1052015"/>
        </a:xfrm>
        <a:prstGeom prst="rect">
          <a:avLst/>
        </a:prstGeom>
      </xdr:spPr>
    </xdr:pic>
    <xdr:clientData/>
  </xdr:twoCellAnchor>
  <xdr:oneCellAnchor>
    <xdr:from>
      <xdr:col>6</xdr:col>
      <xdr:colOff>165101</xdr:colOff>
      <xdr:row>26</xdr:row>
      <xdr:rowOff>114300</xdr:rowOff>
    </xdr:from>
    <xdr:ext cx="2209800" cy="747848"/>
    <xdr:pic>
      <xdr:nvPicPr>
        <xdr:cNvPr id="18" name="Picture 17" descr="A screenshot of a login box&#10;&#10;Description automatically generated">
          <a:extLst>
            <a:ext uri="{FF2B5EF4-FFF2-40B4-BE49-F238E27FC236}">
              <a16:creationId xmlns:a16="http://schemas.microsoft.com/office/drawing/2014/main" id="{9B2492F2-125C-40BC-8B58-B93212937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0201" y="12052300"/>
          <a:ext cx="2209800" cy="74784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oneCellAnchor>
  <xdr:oneCellAnchor>
    <xdr:from>
      <xdr:col>6</xdr:col>
      <xdr:colOff>88900</xdr:colOff>
      <xdr:row>30</xdr:row>
      <xdr:rowOff>50800</xdr:rowOff>
    </xdr:from>
    <xdr:ext cx="1943100" cy="1061939"/>
    <xdr:pic>
      <xdr:nvPicPr>
        <xdr:cNvPr id="19" name="Picture 18">
          <a:extLst>
            <a:ext uri="{FF2B5EF4-FFF2-40B4-BE49-F238E27FC236}">
              <a16:creationId xmlns:a16="http://schemas.microsoft.com/office/drawing/2014/main" id="{693BFBE5-9924-4A82-913E-2849BC0D25DF}"/>
            </a:ext>
            <a:ext uri="{147F2762-F138-4A5C-976F-8EAC2B608ADB}">
              <a16:predDERef xmlns:a16="http://schemas.microsoft.com/office/drawing/2014/main" pred="{5D046966-5B0F-E92E-B697-706804F31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54000" y="16687800"/>
          <a:ext cx="1943100" cy="1061939"/>
        </a:xfrm>
        <a:prstGeom prst="rect">
          <a:avLst/>
        </a:prstGeom>
      </xdr:spPr>
    </xdr:pic>
    <xdr:clientData/>
  </xdr:oneCellAnchor>
  <xdr:twoCellAnchor editAs="oneCell">
    <xdr:from>
      <xdr:col>6</xdr:col>
      <xdr:colOff>88900</xdr:colOff>
      <xdr:row>32</xdr:row>
      <xdr:rowOff>12700</xdr:rowOff>
    </xdr:from>
    <xdr:to>
      <xdr:col>6</xdr:col>
      <xdr:colOff>2060424</xdr:colOff>
      <xdr:row>32</xdr:row>
      <xdr:rowOff>1408779</xdr:rowOff>
    </xdr:to>
    <xdr:pic>
      <xdr:nvPicPr>
        <xdr:cNvPr id="20" name="Picture 19" descr="A screenshot of a computer&#10;&#10;Description automatically generated">
          <a:extLst>
            <a:ext uri="{FF2B5EF4-FFF2-40B4-BE49-F238E27FC236}">
              <a16:creationId xmlns:a16="http://schemas.microsoft.com/office/drawing/2014/main" id="{3A93A39F-2355-4A5B-976F-659062FFE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0" y="18808700"/>
          <a:ext cx="1971524" cy="1396079"/>
        </a:xfrm>
        <a:prstGeom prst="rect">
          <a:avLst/>
        </a:prstGeom>
      </xdr:spPr>
    </xdr:pic>
    <xdr:clientData/>
  </xdr:twoCellAnchor>
  <xdr:oneCellAnchor>
    <xdr:from>
      <xdr:col>6</xdr:col>
      <xdr:colOff>914400</xdr:colOff>
      <xdr:row>35</xdr:row>
      <xdr:rowOff>1041399</xdr:rowOff>
    </xdr:from>
    <xdr:ext cx="1231900" cy="1288647"/>
    <xdr:pic>
      <xdr:nvPicPr>
        <xdr:cNvPr id="22" name="Picture 21" descr="A screenshot of a computer&#10;&#10;Description automatically generated">
          <a:extLst>
            <a:ext uri="{FF2B5EF4-FFF2-40B4-BE49-F238E27FC236}">
              <a16:creationId xmlns:a16="http://schemas.microsoft.com/office/drawing/2014/main" id="{1158AAFC-71A5-4A24-B14D-20CEA2488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79500" y="22961599"/>
          <a:ext cx="1231900" cy="1288647"/>
        </a:xfrm>
        <a:prstGeom prst="rect">
          <a:avLst/>
        </a:prstGeom>
      </xdr:spPr>
    </xdr:pic>
    <xdr:clientData/>
  </xdr:oneCellAnchor>
  <xdr:oneCellAnchor>
    <xdr:from>
      <xdr:col>6</xdr:col>
      <xdr:colOff>609600</xdr:colOff>
      <xdr:row>37</xdr:row>
      <xdr:rowOff>12700</xdr:rowOff>
    </xdr:from>
    <xdr:ext cx="1778000" cy="1422058"/>
    <xdr:pic>
      <xdr:nvPicPr>
        <xdr:cNvPr id="23" name="Picture 22" descr="A screenshot of a computer&#10;&#10;Description automatically generated">
          <a:extLst>
            <a:ext uri="{FF2B5EF4-FFF2-40B4-BE49-F238E27FC236}">
              <a16:creationId xmlns:a16="http://schemas.microsoft.com/office/drawing/2014/main" id="{5ADF0BDD-B052-4BC3-8D9C-28CC69BA4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474700" y="24282400"/>
          <a:ext cx="1778000" cy="1422058"/>
        </a:xfrm>
        <a:prstGeom prst="rect">
          <a:avLst/>
        </a:prstGeom>
      </xdr:spPr>
    </xdr:pic>
    <xdr:clientData/>
  </xdr:oneCellAnchor>
  <xdr:twoCellAnchor editAs="oneCell">
    <xdr:from>
      <xdr:col>6</xdr:col>
      <xdr:colOff>800100</xdr:colOff>
      <xdr:row>39</xdr:row>
      <xdr:rowOff>25400</xdr:rowOff>
    </xdr:from>
    <xdr:to>
      <xdr:col>6</xdr:col>
      <xdr:colOff>2557780</xdr:colOff>
      <xdr:row>39</xdr:row>
      <xdr:rowOff>2186959</xdr:rowOff>
    </xdr:to>
    <xdr:pic>
      <xdr:nvPicPr>
        <xdr:cNvPr id="24" name="Picture 23" descr="A document with a signature&#10;&#10;Description automatically generated with medium confidence">
          <a:extLst>
            <a:ext uri="{FF2B5EF4-FFF2-40B4-BE49-F238E27FC236}">
              <a16:creationId xmlns:a16="http://schemas.microsoft.com/office/drawing/2014/main" id="{BAA9A945-2A1F-4F23-A40F-C11ADA108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5200" y="27647900"/>
          <a:ext cx="1757680" cy="2161559"/>
        </a:xfrm>
        <a:prstGeom prst="rect">
          <a:avLst/>
        </a:prstGeom>
      </xdr:spPr>
    </xdr:pic>
    <xdr:clientData/>
  </xdr:twoCellAnchor>
  <xdr:twoCellAnchor editAs="oneCell">
    <xdr:from>
      <xdr:col>6</xdr:col>
      <xdr:colOff>342900</xdr:colOff>
      <xdr:row>39</xdr:row>
      <xdr:rowOff>2108200</xdr:rowOff>
    </xdr:from>
    <xdr:to>
      <xdr:col>6</xdr:col>
      <xdr:colOff>3134500</xdr:colOff>
      <xdr:row>40</xdr:row>
      <xdr:rowOff>515123</xdr:rowOff>
    </xdr:to>
    <xdr:pic>
      <xdr:nvPicPr>
        <xdr:cNvPr id="25" name="Picture 24" descr="A document with a blank space&#10;&#10;Description automatically generated with medium confidence">
          <a:extLst>
            <a:ext uri="{FF2B5EF4-FFF2-40B4-BE49-F238E27FC236}">
              <a16:creationId xmlns:a16="http://schemas.microsoft.com/office/drawing/2014/main" id="{C9CAB22C-8EB5-4A81-BEA5-260BFC798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08000" y="29730700"/>
          <a:ext cx="2791600" cy="1366023"/>
        </a:xfrm>
        <a:prstGeom prst="rect">
          <a:avLst/>
        </a:prstGeom>
      </xdr:spPr>
    </xdr:pic>
    <xdr:clientData/>
  </xdr:twoCellAnchor>
  <xdr:twoCellAnchor editAs="oneCell">
    <xdr:from>
      <xdr:col>6</xdr:col>
      <xdr:colOff>88901</xdr:colOff>
      <xdr:row>35</xdr:row>
      <xdr:rowOff>88900</xdr:rowOff>
    </xdr:from>
    <xdr:to>
      <xdr:col>6</xdr:col>
      <xdr:colOff>3134895</xdr:colOff>
      <xdr:row>35</xdr:row>
      <xdr:rowOff>889000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72848503-3FA7-B151-2E56-84A536985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954001" y="22009100"/>
          <a:ext cx="3045994" cy="800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ujitsu.sharepoint.com/Users/ca.rivera/Documents/Security%20Audit/05182018/04_IT%20Equipment%20management%20ledger_20180518%20(002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ujitsu-my.sharepoint.com/Fujitsu/GSF/&#12475;&#12461;&#12517;&#12522;&#12486;&#12451;/(English)04_IT%20Equipment%20management%20ledger(&#21442;&#29031;)_2018100413270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ujitsu-my.sharepoint.com/IT_Policy_N@vi/60_&#12475;&#12461;&#12517;&#12522;&#12486;&#12451;&#12481;&#12455;&#12483;&#12463;&#25163;&#38918;/&#12467;&#12500;&#12540;%20&#65374;%20&#9679;taskline(&#21442;&#29031;&#12398;&#12415;)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"/>
      <sheetName val="PC and server(Partner)"/>
      <sheetName val="Portable medium（Partner)"/>
      <sheetName val="PC and server(FUJITSU)"/>
      <sheetName val="Portable medium（FUJITSU)"/>
      <sheetName val="Do not delete(data of choices)"/>
      <sheetName val="Check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Company</v>
          </cell>
          <cell r="B2" t="str">
            <v>Desktop</v>
          </cell>
          <cell r="C2" t="str">
            <v>Business use</v>
          </cell>
          <cell r="F2" t="str">
            <v>Set</v>
          </cell>
        </row>
        <row r="3">
          <cell r="A3" t="str">
            <v>Private</v>
          </cell>
          <cell r="B3" t="str">
            <v>Notebook</v>
          </cell>
          <cell r="C3" t="str">
            <v>Non-business use</v>
          </cell>
          <cell r="F3" t="str">
            <v>Not set</v>
          </cell>
        </row>
        <row r="4">
          <cell r="F4" t="str">
            <v>No function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"/>
      <sheetName val="PC and server"/>
      <sheetName val="Portable medium"/>
      <sheetName val="Do not delete(data of choices)"/>
    </sheetNames>
    <sheetDataSet>
      <sheetData sheetId="0"/>
      <sheetData sheetId="1"/>
      <sheetData sheetId="2"/>
      <sheetData sheetId="3">
        <row r="2">
          <cell r="A2" t="str">
            <v>Company</v>
          </cell>
          <cell r="B2" t="str">
            <v>Desktop</v>
          </cell>
          <cell r="C2" t="str">
            <v>Business use</v>
          </cell>
          <cell r="D2" t="str">
            <v>Every morning</v>
          </cell>
          <cell r="E2" t="str">
            <v>Applied</v>
          </cell>
          <cell r="F2" t="str">
            <v>Set</v>
          </cell>
          <cell r="G2" t="str">
            <v>Yes</v>
          </cell>
          <cell r="H2" t="str">
            <v>Normal version</v>
          </cell>
        </row>
        <row r="3">
          <cell r="A3" t="str">
            <v>Private</v>
          </cell>
          <cell r="B3" t="str">
            <v>Notebook</v>
          </cell>
          <cell r="C3" t="str">
            <v>Non-business use</v>
          </cell>
          <cell r="D3" t="str">
            <v>Other</v>
          </cell>
          <cell r="E3" t="str">
            <v>Not applied</v>
          </cell>
          <cell r="F3" t="str">
            <v>Not set</v>
          </cell>
          <cell r="G3" t="str">
            <v>No</v>
          </cell>
          <cell r="H3" t="str">
            <v>Offline version</v>
          </cell>
        </row>
        <row r="4">
          <cell r="E4" t="str">
            <v>No function</v>
          </cell>
          <cell r="F4" t="str">
            <v>No function</v>
          </cell>
          <cell r="H4" t="str">
            <v>Not introduced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Sheet1"/>
      <sheetName val="BaseSheet2"/>
      <sheetName val="Sheet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081EF-D646-472E-B45B-07C4DB2F1DAF}">
  <sheetPr codeName="Sheet24"/>
  <dimension ref="A1:AA110"/>
  <sheetViews>
    <sheetView showGridLines="0" tabSelected="1" zoomScale="60" zoomScaleNormal="60" workbookViewId="0">
      <selection activeCell="I17" sqref="I17"/>
    </sheetView>
  </sheetViews>
  <sheetFormatPr defaultColWidth="9.6640625" defaultRowHeight="13.8" x14ac:dyDescent="0.25"/>
  <cols>
    <col min="1" max="1" width="1.33203125" style="31" customWidth="1"/>
    <col min="2" max="2" width="9.88671875" style="4" customWidth="1"/>
    <col min="3" max="3" width="35.33203125" style="1" customWidth="1"/>
    <col min="4" max="4" width="47.33203125" style="1" customWidth="1"/>
    <col min="5" max="5" width="48.33203125" style="1" customWidth="1"/>
    <col min="6" max="6" width="45.33203125" style="1" customWidth="1"/>
    <col min="7" max="7" width="48.6640625" style="1" customWidth="1"/>
    <col min="8" max="8" width="22.109375" style="1" customWidth="1"/>
    <col min="9" max="9" width="20.88671875" style="3" customWidth="1"/>
    <col min="10" max="10" width="5.33203125" style="31" customWidth="1"/>
    <col min="11" max="11" width="12.88671875" style="32" customWidth="1"/>
    <col min="12" max="12" width="9.6640625" style="31" customWidth="1"/>
    <col min="13" max="13" width="9.5546875" style="31" hidden="1" customWidth="1"/>
    <col min="14" max="14" width="13" style="31" hidden="1" customWidth="1"/>
    <col min="15" max="15" width="9.6640625" style="31" hidden="1" customWidth="1"/>
    <col min="16" max="16" width="14.44140625" style="31" hidden="1" customWidth="1"/>
    <col min="17" max="18" width="9.6640625" style="53" hidden="1" customWidth="1"/>
    <col min="19" max="20" width="9.6640625" style="31" hidden="1" customWidth="1"/>
    <col min="21" max="21" width="38" style="31" hidden="1" customWidth="1"/>
    <col min="22" max="22" width="102.33203125" style="31" hidden="1" customWidth="1"/>
    <col min="23" max="23" width="71.109375" style="31" hidden="1" customWidth="1"/>
    <col min="24" max="24" width="9.6640625" style="31" hidden="1" customWidth="1"/>
    <col min="25" max="25" width="9.6640625" style="31" customWidth="1"/>
    <col min="26" max="27" width="9.6640625" style="31"/>
    <col min="28" max="16384" width="9.6640625" style="1"/>
  </cols>
  <sheetData>
    <row r="1" spans="2:24" s="1" customFormat="1" ht="19.95" customHeight="1" x14ac:dyDescent="0.25">
      <c r="B1" s="79" t="s">
        <v>0</v>
      </c>
      <c r="C1" s="79"/>
      <c r="D1" s="71" t="s">
        <v>164</v>
      </c>
      <c r="E1" s="37" t="s">
        <v>2</v>
      </c>
      <c r="F1" s="72" t="s">
        <v>3</v>
      </c>
      <c r="G1" s="34" t="s">
        <v>4</v>
      </c>
      <c r="H1" s="73" t="s">
        <v>5</v>
      </c>
      <c r="I1" s="63"/>
      <c r="K1" s="2"/>
      <c r="N1" s="45" t="s">
        <v>6</v>
      </c>
      <c r="O1" s="46" t="s">
        <v>7</v>
      </c>
      <c r="P1" s="45" t="s">
        <v>8</v>
      </c>
      <c r="Q1" s="47" t="s">
        <v>9</v>
      </c>
      <c r="R1" s="48" t="s">
        <v>10</v>
      </c>
      <c r="S1" s="49" t="s">
        <v>11</v>
      </c>
      <c r="T1" s="50" t="s">
        <v>12</v>
      </c>
      <c r="U1" s="45" t="s">
        <v>13</v>
      </c>
      <c r="V1" s="49" t="s">
        <v>14</v>
      </c>
      <c r="W1" s="45" t="s">
        <v>15</v>
      </c>
      <c r="X1" s="45" t="s">
        <v>16</v>
      </c>
    </row>
    <row r="2" spans="2:24" s="1" customFormat="1" ht="19.95" customHeight="1" x14ac:dyDescent="0.25">
      <c r="B2" s="79" t="s">
        <v>17</v>
      </c>
      <c r="C2" s="79"/>
      <c r="D2" s="72" t="s">
        <v>18</v>
      </c>
      <c r="E2" s="33" t="s">
        <v>19</v>
      </c>
      <c r="F2" s="72" t="s">
        <v>3</v>
      </c>
      <c r="G2" s="34" t="s">
        <v>15</v>
      </c>
      <c r="H2" s="71" t="s">
        <v>20</v>
      </c>
      <c r="I2" s="63"/>
      <c r="K2" s="3"/>
      <c r="N2" s="65"/>
      <c r="O2" s="46" t="s">
        <v>21</v>
      </c>
      <c r="P2" s="45" t="s">
        <v>22</v>
      </c>
      <c r="Q2" s="47">
        <f>SUM(M17:M60)</f>
        <v>27</v>
      </c>
      <c r="R2" s="48">
        <f>COUNTIF(K17:K41,"Yes")+(19)</f>
        <v>27</v>
      </c>
      <c r="S2" s="49" t="s">
        <v>23</v>
      </c>
      <c r="T2" s="45" t="s">
        <v>3</v>
      </c>
      <c r="U2" s="45" t="s">
        <v>3</v>
      </c>
      <c r="V2" s="49" t="s">
        <v>20</v>
      </c>
      <c r="W2" s="45" t="s">
        <v>20</v>
      </c>
      <c r="X2" s="45" t="s">
        <v>24</v>
      </c>
    </row>
    <row r="3" spans="2:24" s="1" customFormat="1" ht="19.95" customHeight="1" x14ac:dyDescent="0.25">
      <c r="B3" s="79" t="s">
        <v>25</v>
      </c>
      <c r="C3" s="79"/>
      <c r="D3" s="72" t="s">
        <v>26</v>
      </c>
      <c r="E3" s="34" t="s">
        <v>27</v>
      </c>
      <c r="F3" s="73">
        <v>43073</v>
      </c>
      <c r="G3" s="34" t="s">
        <v>14</v>
      </c>
      <c r="H3" s="71" t="s">
        <v>20</v>
      </c>
      <c r="I3" s="63"/>
      <c r="K3" s="3"/>
      <c r="O3" s="45" t="s">
        <v>28</v>
      </c>
      <c r="P3" s="45" t="s">
        <v>29</v>
      </c>
      <c r="Q3" s="4"/>
      <c r="R3" s="4"/>
      <c r="S3" s="49" t="s">
        <v>3</v>
      </c>
      <c r="T3" s="45" t="s">
        <v>30</v>
      </c>
      <c r="U3" s="45" t="s">
        <v>31</v>
      </c>
      <c r="V3" s="49" t="s">
        <v>32</v>
      </c>
      <c r="W3" s="45" t="s">
        <v>33</v>
      </c>
      <c r="X3" s="45" t="s">
        <v>26</v>
      </c>
    </row>
    <row r="4" spans="2:24" s="1" customFormat="1" ht="19.95" customHeight="1" x14ac:dyDescent="0.25">
      <c r="B4" s="81" t="s">
        <v>34</v>
      </c>
      <c r="C4" s="79"/>
      <c r="D4" s="72" t="s">
        <v>169</v>
      </c>
      <c r="E4" s="34" t="s">
        <v>35</v>
      </c>
      <c r="F4" s="73" t="s">
        <v>36</v>
      </c>
      <c r="G4" s="34" t="s">
        <v>13</v>
      </c>
      <c r="H4" s="71" t="s">
        <v>20</v>
      </c>
      <c r="I4" s="63"/>
      <c r="K4" s="3"/>
      <c r="O4" s="45" t="s">
        <v>3</v>
      </c>
      <c r="P4" s="45" t="s">
        <v>37</v>
      </c>
      <c r="Q4" s="4"/>
      <c r="R4" s="4"/>
      <c r="T4" s="45" t="s">
        <v>38</v>
      </c>
      <c r="U4" s="45" t="s">
        <v>39</v>
      </c>
      <c r="V4" s="49" t="s">
        <v>40</v>
      </c>
      <c r="W4" s="45" t="s">
        <v>41</v>
      </c>
      <c r="X4" s="45" t="s">
        <v>42</v>
      </c>
    </row>
    <row r="5" spans="2:24" s="1" customFormat="1" ht="19.95" customHeight="1" x14ac:dyDescent="0.3">
      <c r="B5" s="79" t="s">
        <v>43</v>
      </c>
      <c r="C5" s="79"/>
      <c r="D5" s="72" t="s">
        <v>170</v>
      </c>
      <c r="E5" s="34" t="s">
        <v>44</v>
      </c>
      <c r="F5" s="73">
        <v>45173</v>
      </c>
      <c r="G5" s="57" t="s">
        <v>45</v>
      </c>
      <c r="H5" s="75" t="s">
        <v>172</v>
      </c>
      <c r="I5" s="63"/>
      <c r="K5" s="3"/>
      <c r="Q5" s="4"/>
      <c r="R5" s="4"/>
      <c r="T5" s="45" t="s">
        <v>46</v>
      </c>
      <c r="U5" s="45" t="s">
        <v>47</v>
      </c>
      <c r="V5" s="49" t="s">
        <v>48</v>
      </c>
      <c r="W5" s="45" t="s">
        <v>49</v>
      </c>
      <c r="X5" s="45"/>
    </row>
    <row r="6" spans="2:24" s="1" customFormat="1" ht="19.95" customHeight="1" x14ac:dyDescent="0.25">
      <c r="B6" s="79" t="s">
        <v>50</v>
      </c>
      <c r="C6" s="80"/>
      <c r="D6" s="72" t="s">
        <v>171</v>
      </c>
      <c r="E6" s="34" t="s">
        <v>51</v>
      </c>
      <c r="F6" s="73">
        <v>45173</v>
      </c>
      <c r="G6" s="57" t="s">
        <v>52</v>
      </c>
      <c r="H6" s="74" t="s">
        <v>173</v>
      </c>
      <c r="I6" s="63"/>
      <c r="K6" s="3"/>
      <c r="Q6" s="4"/>
      <c r="R6" s="4"/>
      <c r="U6" s="45" t="s">
        <v>53</v>
      </c>
      <c r="V6" s="49" t="s">
        <v>54</v>
      </c>
      <c r="W6" s="45" t="s">
        <v>55</v>
      </c>
    </row>
    <row r="7" spans="2:24" s="1" customFormat="1" ht="19.95" customHeight="1" x14ac:dyDescent="0.25">
      <c r="B7" s="89"/>
      <c r="C7" s="89"/>
      <c r="D7" s="89"/>
      <c r="E7" s="89"/>
      <c r="F7" s="89"/>
      <c r="K7" s="3"/>
      <c r="Q7" s="4"/>
      <c r="R7" s="4"/>
      <c r="U7" s="45" t="s">
        <v>56</v>
      </c>
      <c r="V7" s="49"/>
      <c r="W7" s="45" t="s">
        <v>57</v>
      </c>
    </row>
    <row r="8" spans="2:24" s="1" customFormat="1" ht="19.95" customHeight="1" x14ac:dyDescent="0.25">
      <c r="B8" s="96" t="s">
        <v>58</v>
      </c>
      <c r="C8" s="96"/>
      <c r="D8" s="35" t="s">
        <v>59</v>
      </c>
      <c r="E8" s="35" t="s">
        <v>60</v>
      </c>
      <c r="F8" s="62" t="s">
        <v>61</v>
      </c>
      <c r="G8" s="66" t="s">
        <v>6</v>
      </c>
      <c r="H8" s="82" t="s">
        <v>62</v>
      </c>
      <c r="I8" s="85">
        <f>IFERROR(Q2/R2,0)</f>
        <v>1</v>
      </c>
      <c r="Q8" s="4"/>
      <c r="R8" s="4"/>
      <c r="W8" s="45" t="s">
        <v>63</v>
      </c>
    </row>
    <row r="9" spans="2:24" s="1" customFormat="1" ht="19.95" customHeight="1" x14ac:dyDescent="0.25">
      <c r="B9" s="97" t="s">
        <v>64</v>
      </c>
      <c r="C9" s="98"/>
      <c r="D9" s="76">
        <v>45140</v>
      </c>
      <c r="E9" s="76">
        <v>45382</v>
      </c>
      <c r="F9" s="78">
        <v>45382</v>
      </c>
      <c r="G9" s="67" t="s">
        <v>178</v>
      </c>
      <c r="H9" s="83"/>
      <c r="I9" s="86"/>
      <c r="Q9" s="4"/>
      <c r="R9" s="4"/>
      <c r="W9" s="45" t="s">
        <v>65</v>
      </c>
    </row>
    <row r="10" spans="2:24" s="1" customFormat="1" ht="19.95" customHeight="1" x14ac:dyDescent="0.25">
      <c r="B10" s="97"/>
      <c r="C10" s="98"/>
      <c r="D10" s="68" t="s">
        <v>66</v>
      </c>
      <c r="E10" s="68" t="s">
        <v>67</v>
      </c>
      <c r="F10" s="68" t="s">
        <v>68</v>
      </c>
      <c r="G10" s="67"/>
      <c r="H10" s="83"/>
      <c r="I10" s="86"/>
      <c r="Q10" s="4"/>
      <c r="R10" s="4"/>
    </row>
    <row r="11" spans="2:24" s="1" customFormat="1" ht="19.95" customHeight="1" x14ac:dyDescent="0.25">
      <c r="B11" s="97"/>
      <c r="C11" s="98"/>
      <c r="D11" s="68" t="s">
        <v>66</v>
      </c>
      <c r="E11" s="69" t="s">
        <v>67</v>
      </c>
      <c r="F11" s="70" t="s">
        <v>68</v>
      </c>
      <c r="G11" s="67"/>
      <c r="H11" s="84"/>
      <c r="I11" s="86"/>
      <c r="Q11" s="4"/>
      <c r="R11" s="4"/>
    </row>
    <row r="12" spans="2:24" s="1" customFormat="1" ht="19.95" customHeight="1" x14ac:dyDescent="0.25">
      <c r="B12" s="97"/>
      <c r="C12" s="98"/>
      <c r="D12" s="44" t="s">
        <v>66</v>
      </c>
      <c r="E12" s="44" t="s">
        <v>67</v>
      </c>
      <c r="F12" s="44" t="s">
        <v>68</v>
      </c>
      <c r="G12" s="67"/>
      <c r="H12" s="84"/>
      <c r="I12" s="86"/>
      <c r="Q12" s="4"/>
      <c r="R12" s="4"/>
    </row>
    <row r="13" spans="2:24" s="1" customFormat="1" ht="19.95" customHeight="1" x14ac:dyDescent="0.25">
      <c r="B13" s="97"/>
      <c r="C13" s="99"/>
      <c r="D13" s="44" t="s">
        <v>66</v>
      </c>
      <c r="E13" s="44" t="s">
        <v>67</v>
      </c>
      <c r="F13" s="44" t="s">
        <v>68</v>
      </c>
      <c r="G13" s="67"/>
      <c r="H13" s="84"/>
      <c r="I13" s="86"/>
      <c r="K13" s="3"/>
      <c r="Q13" s="4"/>
      <c r="R13" s="4"/>
    </row>
    <row r="14" spans="2:24" s="1" customFormat="1" ht="19.95" customHeight="1" x14ac:dyDescent="0.25">
      <c r="B14" s="97"/>
      <c r="C14" s="99"/>
      <c r="D14" s="44" t="s">
        <v>66</v>
      </c>
      <c r="E14" s="44" t="s">
        <v>67</v>
      </c>
      <c r="F14" s="44" t="s">
        <v>68</v>
      </c>
      <c r="G14" s="67"/>
      <c r="H14" s="84"/>
      <c r="I14" s="87"/>
      <c r="K14" s="3"/>
      <c r="Q14" s="4"/>
      <c r="R14" s="4"/>
    </row>
    <row r="15" spans="2:24" s="1" customFormat="1" ht="18" customHeight="1" thickBot="1" x14ac:dyDescent="0.3">
      <c r="B15" s="91"/>
      <c r="C15" s="91"/>
      <c r="G15" s="38"/>
      <c r="I15" s="3"/>
      <c r="K15" s="3"/>
      <c r="Q15" s="4"/>
      <c r="R15" s="4"/>
    </row>
    <row r="16" spans="2:24" s="1" customFormat="1" ht="31.2" x14ac:dyDescent="0.25">
      <c r="B16" s="5" t="s">
        <v>69</v>
      </c>
      <c r="C16" s="6" t="s">
        <v>70</v>
      </c>
      <c r="D16" s="6" t="s">
        <v>71</v>
      </c>
      <c r="E16" s="7" t="s">
        <v>72</v>
      </c>
      <c r="F16" s="7" t="s">
        <v>73</v>
      </c>
      <c r="G16" s="7" t="s">
        <v>74</v>
      </c>
      <c r="H16" s="7" t="s">
        <v>75</v>
      </c>
      <c r="I16" s="8" t="s">
        <v>7</v>
      </c>
      <c r="K16" s="9" t="s">
        <v>76</v>
      </c>
      <c r="M16" s="51" t="s">
        <v>77</v>
      </c>
      <c r="Q16" s="4"/>
      <c r="R16" s="4"/>
    </row>
    <row r="17" spans="2:18" s="1" customFormat="1" ht="108.6" customHeight="1" x14ac:dyDescent="0.25">
      <c r="B17" s="10">
        <v>1</v>
      </c>
      <c r="C17" s="11" t="s">
        <v>78</v>
      </c>
      <c r="D17" s="11" t="s">
        <v>79</v>
      </c>
      <c r="E17" s="12" t="s">
        <v>80</v>
      </c>
      <c r="F17" s="13"/>
      <c r="G17" s="39"/>
      <c r="H17" s="14"/>
      <c r="I17" s="15"/>
      <c r="K17" s="16" t="s">
        <v>81</v>
      </c>
      <c r="M17" s="54">
        <f>COUNTIFS(I17,"*", K17,"Yes")</f>
        <v>0</v>
      </c>
      <c r="Q17" s="4"/>
      <c r="R17" s="4"/>
    </row>
    <row r="18" spans="2:18" s="1" customFormat="1" ht="30" x14ac:dyDescent="0.25">
      <c r="B18" s="17">
        <f t="shared" ref="B18:B38" si="0">B17+1</f>
        <v>2</v>
      </c>
      <c r="C18" s="18" t="s">
        <v>82</v>
      </c>
      <c r="D18" s="18" t="s">
        <v>83</v>
      </c>
      <c r="E18" s="19"/>
      <c r="F18" s="20"/>
      <c r="G18" s="39"/>
      <c r="H18" s="43"/>
      <c r="I18" s="15"/>
      <c r="K18" s="16" t="s">
        <v>81</v>
      </c>
      <c r="M18" s="54">
        <f t="shared" ref="M18:M41" si="1">COUNTIFS(I18,"*", K18,"Yes")</f>
        <v>0</v>
      </c>
      <c r="Q18" s="4"/>
      <c r="R18" s="4"/>
    </row>
    <row r="19" spans="2:18" s="1" customFormat="1" ht="30" x14ac:dyDescent="0.25">
      <c r="B19" s="17">
        <f t="shared" si="0"/>
        <v>3</v>
      </c>
      <c r="C19" s="18" t="s">
        <v>84</v>
      </c>
      <c r="D19" s="18" t="s">
        <v>85</v>
      </c>
      <c r="E19" s="22" t="s">
        <v>86</v>
      </c>
      <c r="F19" s="20"/>
      <c r="G19" s="39"/>
      <c r="H19" s="43"/>
      <c r="I19" s="15"/>
      <c r="K19" s="16" t="s">
        <v>81</v>
      </c>
      <c r="M19" s="54">
        <f t="shared" si="1"/>
        <v>0</v>
      </c>
      <c r="Q19" s="4"/>
      <c r="R19" s="4"/>
    </row>
    <row r="20" spans="2:18" s="1" customFormat="1" ht="30" x14ac:dyDescent="0.25">
      <c r="B20" s="17">
        <f t="shared" si="0"/>
        <v>4</v>
      </c>
      <c r="C20" s="18" t="s">
        <v>87</v>
      </c>
      <c r="D20" s="23" t="s">
        <v>88</v>
      </c>
      <c r="E20" s="19"/>
      <c r="F20" s="20"/>
      <c r="G20" s="39"/>
      <c r="H20" s="43"/>
      <c r="I20" s="15"/>
      <c r="K20" s="16" t="s">
        <v>81</v>
      </c>
      <c r="M20" s="54">
        <f t="shared" si="1"/>
        <v>0</v>
      </c>
      <c r="Q20" s="4"/>
      <c r="R20" s="4"/>
    </row>
    <row r="21" spans="2:18" s="1" customFormat="1" ht="46.95" customHeight="1" x14ac:dyDescent="0.25">
      <c r="B21" s="17">
        <f t="shared" si="0"/>
        <v>5</v>
      </c>
      <c r="C21" s="18" t="s">
        <v>89</v>
      </c>
      <c r="D21" s="23" t="s">
        <v>90</v>
      </c>
      <c r="E21" s="25" t="s">
        <v>91</v>
      </c>
      <c r="F21" s="20"/>
      <c r="G21" s="40"/>
      <c r="H21" s="43"/>
      <c r="I21" s="15"/>
      <c r="K21" s="16" t="s">
        <v>81</v>
      </c>
      <c r="M21" s="54">
        <f t="shared" si="1"/>
        <v>0</v>
      </c>
      <c r="Q21" s="4"/>
      <c r="R21" s="4"/>
    </row>
    <row r="22" spans="2:18" s="1" customFormat="1" ht="30" x14ac:dyDescent="0.25">
      <c r="B22" s="17">
        <f t="shared" si="0"/>
        <v>6</v>
      </c>
      <c r="C22" s="18" t="s">
        <v>92</v>
      </c>
      <c r="D22" s="18" t="s">
        <v>93</v>
      </c>
      <c r="E22" s="25" t="s">
        <v>91</v>
      </c>
      <c r="F22" s="20"/>
      <c r="G22" s="40"/>
      <c r="H22" s="43"/>
      <c r="I22" s="15"/>
      <c r="K22" s="16" t="s">
        <v>81</v>
      </c>
      <c r="M22" s="54">
        <f t="shared" si="1"/>
        <v>0</v>
      </c>
      <c r="Q22" s="4"/>
      <c r="R22" s="4"/>
    </row>
    <row r="23" spans="2:18" s="1" customFormat="1" ht="63" customHeight="1" x14ac:dyDescent="0.25">
      <c r="B23" s="17">
        <f t="shared" si="0"/>
        <v>7</v>
      </c>
      <c r="C23" s="18" t="s">
        <v>94</v>
      </c>
      <c r="D23" s="18" t="s">
        <v>95</v>
      </c>
      <c r="E23" s="25" t="s">
        <v>91</v>
      </c>
      <c r="F23" s="20"/>
      <c r="G23" s="40"/>
      <c r="H23" s="43"/>
      <c r="I23" s="24"/>
      <c r="K23" s="16" t="s">
        <v>81</v>
      </c>
      <c r="M23" s="54">
        <f t="shared" si="1"/>
        <v>0</v>
      </c>
      <c r="Q23" s="4"/>
      <c r="R23" s="4"/>
    </row>
    <row r="24" spans="2:18" s="1" customFormat="1" ht="105" x14ac:dyDescent="0.25">
      <c r="B24" s="17">
        <f t="shared" si="0"/>
        <v>8</v>
      </c>
      <c r="C24" s="18" t="s">
        <v>96</v>
      </c>
      <c r="D24" s="18" t="s">
        <v>97</v>
      </c>
      <c r="E24" s="19" t="s">
        <v>98</v>
      </c>
      <c r="F24" s="20"/>
      <c r="G24" s="40"/>
      <c r="H24" s="43"/>
      <c r="I24" s="24"/>
      <c r="K24" s="16" t="s">
        <v>81</v>
      </c>
      <c r="M24" s="54">
        <f t="shared" si="1"/>
        <v>0</v>
      </c>
      <c r="Q24" s="4"/>
      <c r="R24" s="4"/>
    </row>
    <row r="25" spans="2:18" s="1" customFormat="1" ht="62.4" customHeight="1" x14ac:dyDescent="0.25">
      <c r="B25" s="17">
        <f t="shared" si="0"/>
        <v>9</v>
      </c>
      <c r="C25" s="18" t="s">
        <v>99</v>
      </c>
      <c r="D25" s="18" t="s">
        <v>100</v>
      </c>
      <c r="E25" s="25" t="s">
        <v>91</v>
      </c>
      <c r="F25" s="20"/>
      <c r="G25" s="40"/>
      <c r="H25" s="43"/>
      <c r="I25" s="24"/>
      <c r="K25" s="16" t="s">
        <v>81</v>
      </c>
      <c r="M25" s="54">
        <f t="shared" si="1"/>
        <v>0</v>
      </c>
      <c r="Q25" s="4"/>
      <c r="R25" s="4"/>
    </row>
    <row r="26" spans="2:18" s="1" customFormat="1" ht="105" x14ac:dyDescent="0.3">
      <c r="B26" s="17">
        <f t="shared" si="0"/>
        <v>10</v>
      </c>
      <c r="C26" s="18" t="s">
        <v>101</v>
      </c>
      <c r="D26" s="18" t="s">
        <v>102</v>
      </c>
      <c r="E26" s="19" t="s">
        <v>103</v>
      </c>
      <c r="F26" s="20"/>
      <c r="G26" s="64"/>
      <c r="H26" s="77" t="s">
        <v>174</v>
      </c>
      <c r="I26" s="24" t="s">
        <v>21</v>
      </c>
      <c r="K26" s="16" t="s">
        <v>104</v>
      </c>
      <c r="M26" s="54">
        <f t="shared" si="1"/>
        <v>1</v>
      </c>
      <c r="Q26" s="4"/>
      <c r="R26" s="4"/>
    </row>
    <row r="27" spans="2:18" s="1" customFormat="1" ht="132.6" customHeight="1" x14ac:dyDescent="0.25">
      <c r="B27" s="17">
        <f t="shared" si="0"/>
        <v>11</v>
      </c>
      <c r="C27" s="18" t="s">
        <v>105</v>
      </c>
      <c r="D27" s="23" t="s">
        <v>106</v>
      </c>
      <c r="E27" s="19" t="s">
        <v>107</v>
      </c>
      <c r="F27" s="20"/>
      <c r="G27" s="41"/>
      <c r="H27" s="77" t="s">
        <v>175</v>
      </c>
      <c r="I27" s="24" t="s">
        <v>21</v>
      </c>
      <c r="K27" s="16" t="s">
        <v>104</v>
      </c>
      <c r="M27" s="54">
        <f t="shared" si="1"/>
        <v>1</v>
      </c>
      <c r="Q27" s="4"/>
      <c r="R27" s="4"/>
    </row>
    <row r="28" spans="2:18" s="1" customFormat="1" ht="72.599999999999994" customHeight="1" x14ac:dyDescent="0.25">
      <c r="B28" s="17">
        <f t="shared" si="0"/>
        <v>12</v>
      </c>
      <c r="C28" s="18" t="s">
        <v>108</v>
      </c>
      <c r="D28" s="18" t="s">
        <v>109</v>
      </c>
      <c r="E28" s="19" t="s">
        <v>110</v>
      </c>
      <c r="F28" s="20"/>
      <c r="G28" s="41"/>
      <c r="H28" s="43"/>
      <c r="I28" s="24"/>
      <c r="K28" s="16" t="s">
        <v>81</v>
      </c>
      <c r="M28" s="54">
        <f t="shared" si="1"/>
        <v>0</v>
      </c>
      <c r="Q28" s="4"/>
      <c r="R28" s="4"/>
    </row>
    <row r="29" spans="2:18" s="1" customFormat="1" ht="75" x14ac:dyDescent="0.25">
      <c r="B29" s="17">
        <f t="shared" si="0"/>
        <v>13</v>
      </c>
      <c r="C29" s="18" t="s">
        <v>111</v>
      </c>
      <c r="D29" s="18" t="s">
        <v>112</v>
      </c>
      <c r="E29" s="19" t="s">
        <v>113</v>
      </c>
      <c r="F29" s="20"/>
      <c r="G29" s="41"/>
      <c r="H29" s="43"/>
      <c r="I29" s="24"/>
      <c r="K29" s="16" t="s">
        <v>81</v>
      </c>
      <c r="M29" s="54">
        <f t="shared" si="1"/>
        <v>0</v>
      </c>
      <c r="Q29" s="4"/>
      <c r="R29" s="4"/>
    </row>
    <row r="30" spans="2:18" s="1" customFormat="1" ht="89.4" customHeight="1" x14ac:dyDescent="0.25">
      <c r="B30" s="17">
        <f t="shared" si="0"/>
        <v>14</v>
      </c>
      <c r="C30" s="18" t="s">
        <v>114</v>
      </c>
      <c r="D30" s="18" t="s">
        <v>115</v>
      </c>
      <c r="E30" s="22" t="s">
        <v>116</v>
      </c>
      <c r="F30" s="20"/>
      <c r="G30" s="41"/>
      <c r="H30" s="43"/>
      <c r="I30" s="24"/>
      <c r="K30" s="16" t="s">
        <v>81</v>
      </c>
      <c r="M30" s="54">
        <f t="shared" si="1"/>
        <v>0</v>
      </c>
      <c r="Q30" s="4"/>
      <c r="R30" s="4"/>
    </row>
    <row r="31" spans="2:18" s="1" customFormat="1" ht="87.6" customHeight="1" x14ac:dyDescent="0.25">
      <c r="B31" s="17">
        <f t="shared" si="0"/>
        <v>15</v>
      </c>
      <c r="C31" s="18" t="s">
        <v>117</v>
      </c>
      <c r="D31" s="18" t="s">
        <v>118</v>
      </c>
      <c r="E31" s="19" t="s">
        <v>119</v>
      </c>
      <c r="F31" s="20"/>
      <c r="G31" s="41"/>
      <c r="H31" s="77" t="s">
        <v>176</v>
      </c>
      <c r="I31" s="24" t="s">
        <v>21</v>
      </c>
      <c r="K31" s="16" t="s">
        <v>104</v>
      </c>
      <c r="M31" s="54">
        <f t="shared" si="1"/>
        <v>1</v>
      </c>
      <c r="Q31" s="4"/>
      <c r="R31" s="4"/>
    </row>
    <row r="32" spans="2:18" s="1" customFormat="1" ht="81.599999999999994" customHeight="1" x14ac:dyDescent="0.25">
      <c r="B32" s="17">
        <f t="shared" si="0"/>
        <v>16</v>
      </c>
      <c r="C32" s="18" t="s">
        <v>120</v>
      </c>
      <c r="D32" s="18" t="s">
        <v>121</v>
      </c>
      <c r="E32" s="19" t="s">
        <v>122</v>
      </c>
      <c r="F32" s="20"/>
      <c r="G32" s="41"/>
      <c r="H32" s="43"/>
      <c r="I32" s="24"/>
      <c r="K32" s="16" t="s">
        <v>81</v>
      </c>
      <c r="M32" s="54">
        <f t="shared" si="1"/>
        <v>0</v>
      </c>
      <c r="Q32" s="4"/>
      <c r="R32" s="4"/>
    </row>
    <row r="33" spans="2:18" s="1" customFormat="1" ht="111" customHeight="1" x14ac:dyDescent="0.25">
      <c r="B33" s="17">
        <f t="shared" si="0"/>
        <v>17</v>
      </c>
      <c r="C33" s="18" t="s">
        <v>123</v>
      </c>
      <c r="D33" s="18" t="s">
        <v>124</v>
      </c>
      <c r="E33" s="19" t="s">
        <v>122</v>
      </c>
      <c r="F33" s="20"/>
      <c r="G33" s="41"/>
      <c r="H33" s="77" t="s">
        <v>176</v>
      </c>
      <c r="I33" s="24" t="s">
        <v>21</v>
      </c>
      <c r="K33" s="16" t="s">
        <v>104</v>
      </c>
      <c r="M33" s="56">
        <f t="shared" si="1"/>
        <v>1</v>
      </c>
      <c r="N33" s="3"/>
      <c r="Q33" s="4"/>
      <c r="R33" s="4"/>
    </row>
    <row r="34" spans="2:18" s="1" customFormat="1" ht="30" x14ac:dyDescent="0.25">
      <c r="B34" s="17">
        <f t="shared" si="0"/>
        <v>18</v>
      </c>
      <c r="C34" s="18" t="s">
        <v>125</v>
      </c>
      <c r="D34" s="18" t="s">
        <v>126</v>
      </c>
      <c r="E34" s="19" t="s">
        <v>122</v>
      </c>
      <c r="F34" s="20"/>
      <c r="G34" s="40"/>
      <c r="H34" s="43"/>
      <c r="I34" s="24"/>
      <c r="K34" s="16" t="s">
        <v>81</v>
      </c>
      <c r="M34" s="54">
        <f t="shared" si="1"/>
        <v>0</v>
      </c>
      <c r="N34" s="3"/>
      <c r="Q34" s="4"/>
      <c r="R34" s="4"/>
    </row>
    <row r="35" spans="2:18" s="1" customFormat="1" ht="105" x14ac:dyDescent="0.25">
      <c r="B35" s="17">
        <f t="shared" si="0"/>
        <v>19</v>
      </c>
      <c r="C35" s="18" t="s">
        <v>127</v>
      </c>
      <c r="D35" s="26" t="s">
        <v>128</v>
      </c>
      <c r="E35" s="19" t="s">
        <v>129</v>
      </c>
      <c r="F35" s="20"/>
      <c r="G35" s="40"/>
      <c r="H35" s="43"/>
      <c r="I35" s="24"/>
      <c r="K35" s="16" t="s">
        <v>81</v>
      </c>
      <c r="M35" s="54">
        <f t="shared" si="1"/>
        <v>0</v>
      </c>
      <c r="N35" s="3"/>
      <c r="Q35" s="4"/>
      <c r="R35" s="4"/>
    </row>
    <row r="36" spans="2:18" s="1" customFormat="1" ht="82.2" customHeight="1" x14ac:dyDescent="0.25">
      <c r="B36" s="17">
        <f t="shared" si="0"/>
        <v>20</v>
      </c>
      <c r="C36" s="18" t="s">
        <v>130</v>
      </c>
      <c r="D36" s="18" t="s">
        <v>131</v>
      </c>
      <c r="E36" s="19" t="s">
        <v>132</v>
      </c>
      <c r="F36" s="20"/>
      <c r="G36" s="42"/>
      <c r="H36" s="43"/>
      <c r="I36" s="24"/>
      <c r="K36" s="16" t="s">
        <v>81</v>
      </c>
      <c r="M36" s="54">
        <f t="shared" si="1"/>
        <v>0</v>
      </c>
      <c r="N36" s="3"/>
      <c r="Q36" s="4"/>
      <c r="R36" s="4"/>
    </row>
    <row r="37" spans="2:18" s="1" customFormat="1" ht="102.6" customHeight="1" x14ac:dyDescent="0.25">
      <c r="B37" s="17">
        <f t="shared" si="0"/>
        <v>21</v>
      </c>
      <c r="C37" s="18" t="s">
        <v>133</v>
      </c>
      <c r="D37" s="18" t="s">
        <v>134</v>
      </c>
      <c r="E37" s="19" t="s">
        <v>135</v>
      </c>
      <c r="F37" s="20"/>
      <c r="G37" s="42"/>
      <c r="H37" s="43"/>
      <c r="I37" s="24"/>
      <c r="K37" s="16" t="s">
        <v>81</v>
      </c>
      <c r="M37" s="54">
        <f t="shared" si="1"/>
        <v>0</v>
      </c>
      <c r="N37" s="3"/>
      <c r="Q37" s="4"/>
      <c r="R37" s="4"/>
    </row>
    <row r="38" spans="2:18" s="1" customFormat="1" ht="114" customHeight="1" x14ac:dyDescent="0.25">
      <c r="B38" s="17">
        <f t="shared" si="0"/>
        <v>22</v>
      </c>
      <c r="C38" s="18" t="s">
        <v>136</v>
      </c>
      <c r="D38" s="18" t="s">
        <v>137</v>
      </c>
      <c r="E38" s="19" t="s">
        <v>138</v>
      </c>
      <c r="F38" s="20"/>
      <c r="G38" s="41"/>
      <c r="H38" s="77" t="s">
        <v>177</v>
      </c>
      <c r="I38" s="24" t="s">
        <v>21</v>
      </c>
      <c r="K38" s="16" t="s">
        <v>104</v>
      </c>
      <c r="M38" s="54">
        <f t="shared" si="1"/>
        <v>1</v>
      </c>
      <c r="N38" s="3"/>
      <c r="Q38" s="4"/>
      <c r="R38" s="4"/>
    </row>
    <row r="39" spans="2:18" s="1" customFormat="1" ht="150" customHeight="1" x14ac:dyDescent="0.25">
      <c r="B39" s="92">
        <v>23</v>
      </c>
      <c r="C39" s="18" t="s">
        <v>139</v>
      </c>
      <c r="D39" s="18"/>
      <c r="E39" s="19"/>
      <c r="F39" s="20"/>
      <c r="G39" s="41" t="s">
        <v>140</v>
      </c>
      <c r="H39" s="43"/>
      <c r="I39" s="27" t="s">
        <v>22</v>
      </c>
      <c r="K39" s="16" t="s">
        <v>104</v>
      </c>
      <c r="M39" s="54">
        <f t="shared" si="1"/>
        <v>1</v>
      </c>
      <c r="N39" s="3"/>
      <c r="Q39" s="4"/>
      <c r="R39" s="4"/>
    </row>
    <row r="40" spans="2:18" s="1" customFormat="1" ht="232.95" customHeight="1" x14ac:dyDescent="0.25">
      <c r="B40" s="92"/>
      <c r="C40" s="18" t="s">
        <v>141</v>
      </c>
      <c r="D40" s="18" t="s">
        <v>142</v>
      </c>
      <c r="E40" s="19" t="s">
        <v>143</v>
      </c>
      <c r="F40" s="28"/>
      <c r="G40" s="21"/>
      <c r="H40" s="77" t="s">
        <v>176</v>
      </c>
      <c r="I40" s="24" t="s">
        <v>21</v>
      </c>
      <c r="K40" s="16" t="s">
        <v>104</v>
      </c>
      <c r="M40" s="54">
        <f t="shared" si="1"/>
        <v>1</v>
      </c>
      <c r="N40" s="3"/>
      <c r="Q40" s="4"/>
      <c r="R40" s="4"/>
    </row>
    <row r="41" spans="2:18" s="1" customFormat="1" ht="120.6" customHeight="1" x14ac:dyDescent="0.25">
      <c r="B41" s="92"/>
      <c r="C41" s="28" t="s">
        <v>144</v>
      </c>
      <c r="D41" s="28"/>
      <c r="E41" s="28"/>
      <c r="F41" s="28"/>
      <c r="G41" s="21"/>
      <c r="H41" s="77" t="s">
        <v>177</v>
      </c>
      <c r="I41" s="24" t="s">
        <v>21</v>
      </c>
      <c r="K41" s="16" t="s">
        <v>104</v>
      </c>
      <c r="M41" s="54">
        <f t="shared" si="1"/>
        <v>1</v>
      </c>
      <c r="N41" s="3"/>
      <c r="Q41" s="4"/>
      <c r="R41" s="4"/>
    </row>
    <row r="42" spans="2:18" s="1" customFormat="1" ht="188.4" customHeight="1" thickBot="1" x14ac:dyDescent="0.3">
      <c r="B42" s="29">
        <v>24</v>
      </c>
      <c r="C42" s="30" t="s">
        <v>145</v>
      </c>
      <c r="D42" s="93"/>
      <c r="E42" s="94"/>
      <c r="F42" s="94"/>
      <c r="G42" s="94"/>
      <c r="H42" s="94"/>
      <c r="I42" s="95"/>
      <c r="M42" s="55">
        <f>COUNTA(D1)</f>
        <v>1</v>
      </c>
      <c r="N42" s="90" t="s">
        <v>146</v>
      </c>
      <c r="Q42" s="4"/>
      <c r="R42" s="4"/>
    </row>
    <row r="43" spans="2:18" s="1" customFormat="1" x14ac:dyDescent="0.25">
      <c r="B43" s="4"/>
      <c r="I43" s="3"/>
      <c r="M43" s="55">
        <f>COUNTA(D2)</f>
        <v>1</v>
      </c>
      <c r="N43" s="90"/>
      <c r="Q43" s="4"/>
      <c r="R43" s="4"/>
    </row>
    <row r="44" spans="2:18" s="1" customFormat="1" x14ac:dyDescent="0.25">
      <c r="B44" s="4"/>
      <c r="I44" s="3"/>
      <c r="M44" s="55">
        <f>COUNTA(D3)</f>
        <v>1</v>
      </c>
      <c r="N44" s="90"/>
      <c r="Q44" s="4"/>
      <c r="R44" s="4"/>
    </row>
    <row r="45" spans="2:18" s="1" customFormat="1" x14ac:dyDescent="0.25">
      <c r="B45" s="4"/>
      <c r="I45" s="3"/>
      <c r="M45" s="55">
        <f>COUNTIF(D4,"&lt;&gt;(SPEFYXXXXXXX)")</f>
        <v>1</v>
      </c>
      <c r="N45" s="90"/>
      <c r="Q45" s="4"/>
      <c r="R45" s="4"/>
    </row>
    <row r="46" spans="2:18" s="1" customFormat="1" x14ac:dyDescent="0.25">
      <c r="B46" s="4"/>
      <c r="I46" s="3"/>
      <c r="M46" s="55">
        <f>COUNTA(D5)</f>
        <v>1</v>
      </c>
      <c r="N46" s="90"/>
      <c r="Q46" s="4"/>
      <c r="R46" s="4"/>
    </row>
    <row r="47" spans="2:18" s="1" customFormat="1" x14ac:dyDescent="0.25">
      <c r="B47" s="4"/>
      <c r="I47" s="3"/>
      <c r="M47" s="55">
        <f>COUNTIF(D6,"&lt;&gt;(example: Windows 10 Version 21H2)")</f>
        <v>1</v>
      </c>
      <c r="N47" s="90"/>
      <c r="Q47" s="4"/>
      <c r="R47" s="4"/>
    </row>
    <row r="48" spans="2:18" s="1" customFormat="1" x14ac:dyDescent="0.25">
      <c r="B48" s="4"/>
      <c r="I48" s="3"/>
      <c r="M48" s="55">
        <f>COUNTA(F1)</f>
        <v>1</v>
      </c>
      <c r="N48" s="90"/>
      <c r="Q48" s="4"/>
      <c r="R48" s="4"/>
    </row>
    <row r="49" spans="2:18" s="1" customFormat="1" x14ac:dyDescent="0.25">
      <c r="B49" s="4"/>
      <c r="I49" s="3"/>
      <c r="M49" s="55">
        <f>COUNTA(F2)</f>
        <v>1</v>
      </c>
      <c r="N49" s="90"/>
      <c r="Q49" s="4"/>
      <c r="R49" s="4"/>
    </row>
    <row r="50" spans="2:18" s="1" customFormat="1" x14ac:dyDescent="0.25">
      <c r="B50" s="4"/>
      <c r="I50" s="3"/>
      <c r="M50" s="55">
        <f>COUNTIF(F3,"&lt;&gt;(mm/dd/yyyy)")</f>
        <v>1</v>
      </c>
      <c r="N50" s="90"/>
      <c r="Q50" s="4"/>
      <c r="R50" s="4"/>
    </row>
    <row r="51" spans="2:18" s="1" customFormat="1" x14ac:dyDescent="0.25">
      <c r="B51" s="4"/>
      <c r="I51" s="3"/>
      <c r="M51" s="55">
        <f>COUNTIF(F4,"&lt;&gt;(mm/dd/yyyy or Ongoing)")</f>
        <v>1</v>
      </c>
      <c r="N51" s="90"/>
      <c r="Q51" s="4"/>
      <c r="R51" s="4"/>
    </row>
    <row r="52" spans="2:18" s="1" customFormat="1" x14ac:dyDescent="0.25">
      <c r="B52" s="4"/>
      <c r="I52" s="3"/>
      <c r="M52" s="55">
        <f>COUNTIF(F5,"&lt;&gt;(mm/dd/yyyy)")</f>
        <v>1</v>
      </c>
      <c r="N52" s="90"/>
      <c r="Q52" s="4"/>
      <c r="R52" s="4"/>
    </row>
    <row r="53" spans="2:18" s="1" customFormat="1" x14ac:dyDescent="0.25">
      <c r="B53" s="4"/>
      <c r="I53" s="3"/>
      <c r="M53" s="55">
        <f>COUNTIF(F6,"&lt;&gt;(mm/dd/yyyy)")</f>
        <v>1</v>
      </c>
      <c r="N53" s="90"/>
      <c r="Q53" s="4"/>
      <c r="R53" s="4"/>
    </row>
    <row r="54" spans="2:18" s="1" customFormat="1" x14ac:dyDescent="0.25">
      <c r="B54" s="4"/>
      <c r="I54" s="3"/>
      <c r="M54" s="55">
        <f>COUNTIF(H1,"&lt;&gt;(mm/dd/yyyy or N/A)")</f>
        <v>1</v>
      </c>
      <c r="N54" s="90"/>
      <c r="Q54" s="4"/>
      <c r="R54" s="4"/>
    </row>
    <row r="55" spans="2:18" s="1" customFormat="1" x14ac:dyDescent="0.25">
      <c r="B55" s="4"/>
      <c r="I55" s="3"/>
      <c r="M55" s="55">
        <f>COUNTA(H2)</f>
        <v>1</v>
      </c>
      <c r="N55" s="90"/>
      <c r="Q55" s="4"/>
      <c r="R55" s="4"/>
    </row>
    <row r="56" spans="2:18" s="1" customFormat="1" x14ac:dyDescent="0.25">
      <c r="B56" s="4"/>
      <c r="I56" s="3"/>
      <c r="M56" s="55">
        <f>COUNTA(H3)</f>
        <v>1</v>
      </c>
      <c r="N56" s="90"/>
      <c r="Q56" s="4"/>
      <c r="R56" s="4"/>
    </row>
    <row r="57" spans="2:18" s="1" customFormat="1" x14ac:dyDescent="0.25">
      <c r="B57" s="4"/>
      <c r="I57" s="3"/>
      <c r="M57" s="58">
        <f>COUNTA(H4)</f>
        <v>1</v>
      </c>
      <c r="N57" s="90"/>
      <c r="Q57" s="4"/>
      <c r="R57" s="4"/>
    </row>
    <row r="58" spans="2:18" s="1" customFormat="1" x14ac:dyDescent="0.25">
      <c r="B58" s="4"/>
      <c r="I58" s="3"/>
      <c r="K58" s="3"/>
      <c r="M58" s="58">
        <f t="shared" ref="M58:M59" si="2">COUNTA(H5)</f>
        <v>1</v>
      </c>
      <c r="P58" s="88"/>
      <c r="Q58" s="88"/>
      <c r="R58" s="4"/>
    </row>
    <row r="59" spans="2:18" s="1" customFormat="1" x14ac:dyDescent="0.25">
      <c r="B59" s="4"/>
      <c r="I59" s="3"/>
      <c r="K59" s="3"/>
      <c r="M59" s="58">
        <f t="shared" si="2"/>
        <v>1</v>
      </c>
      <c r="P59" s="88"/>
      <c r="Q59" s="88"/>
      <c r="R59" s="4"/>
    </row>
    <row r="60" spans="2:18" s="1" customFormat="1" x14ac:dyDescent="0.25">
      <c r="B60" s="4"/>
      <c r="I60" s="3"/>
      <c r="K60" s="3"/>
      <c r="M60" s="60">
        <f>IF(AND(O60=TRUE,N60&lt;&gt;0),1,0)</f>
        <v>1</v>
      </c>
      <c r="N60" s="52">
        <f>COUNTIF(B9:B14,"&lt;&gt;")</f>
        <v>1</v>
      </c>
      <c r="O60" s="61" t="b" cm="1">
        <f t="array" ref="O60">AND(EXACT(N61:N63,N60))</f>
        <v>1</v>
      </c>
      <c r="P60" s="88"/>
      <c r="Q60" s="88"/>
      <c r="R60" s="4"/>
    </row>
    <row r="61" spans="2:18" s="1" customFormat="1" x14ac:dyDescent="0.25">
      <c r="B61" s="4"/>
      <c r="I61" s="3"/>
      <c r="K61" s="3"/>
      <c r="N61" s="52">
        <f>COUNTIF(D9:D14,"&lt;&gt;(mm/dd/yyyy)")</f>
        <v>1</v>
      </c>
      <c r="O61" s="59"/>
      <c r="P61" s="88"/>
      <c r="Q61" s="88"/>
      <c r="R61" s="4"/>
    </row>
    <row r="62" spans="2:18" s="1" customFormat="1" x14ac:dyDescent="0.25">
      <c r="B62" s="4"/>
      <c r="I62" s="3"/>
      <c r="K62" s="3"/>
      <c r="N62" s="52">
        <f>COUNTIF(E9:E14,"&lt;&gt;(mm/dd/yyyy or Ongoing)")</f>
        <v>1</v>
      </c>
      <c r="O62" s="59"/>
      <c r="Q62" s="4"/>
      <c r="R62" s="4"/>
    </row>
    <row r="63" spans="2:18" s="1" customFormat="1" x14ac:dyDescent="0.25">
      <c r="B63" s="4"/>
      <c r="I63" s="3"/>
      <c r="K63" s="3"/>
      <c r="N63" s="52">
        <f>COUNTIF(F9:F14,"&lt;&gt;(mm/dd/yyyy or N/A)")</f>
        <v>1</v>
      </c>
      <c r="O63" s="59"/>
      <c r="Q63" s="4"/>
      <c r="R63" s="4"/>
    </row>
    <row r="64" spans="2:18" s="1" customFormat="1" x14ac:dyDescent="0.25">
      <c r="B64" s="4"/>
      <c r="I64" s="3"/>
      <c r="K64" s="3"/>
      <c r="Q64" s="4"/>
      <c r="R64" s="4"/>
    </row>
    <row r="65" spans="2:18" s="1" customFormat="1" x14ac:dyDescent="0.25">
      <c r="B65" s="4"/>
      <c r="I65" s="3"/>
      <c r="K65" s="3"/>
      <c r="Q65" s="4"/>
      <c r="R65" s="4"/>
    </row>
    <row r="66" spans="2:18" s="1" customFormat="1" x14ac:dyDescent="0.25">
      <c r="B66" s="4"/>
      <c r="I66" s="3"/>
      <c r="K66" s="3"/>
      <c r="Q66" s="4"/>
      <c r="R66" s="4"/>
    </row>
    <row r="67" spans="2:18" s="1" customFormat="1" x14ac:dyDescent="0.25">
      <c r="B67" s="4"/>
      <c r="I67" s="3"/>
      <c r="K67" s="3"/>
      <c r="Q67" s="4"/>
      <c r="R67" s="4"/>
    </row>
    <row r="68" spans="2:18" s="1" customFormat="1" x14ac:dyDescent="0.25">
      <c r="B68" s="4"/>
      <c r="I68" s="3"/>
      <c r="K68" s="3"/>
      <c r="Q68" s="4"/>
      <c r="R68" s="4"/>
    </row>
    <row r="69" spans="2:18" s="1" customFormat="1" x14ac:dyDescent="0.25">
      <c r="B69" s="4"/>
      <c r="I69" s="3"/>
      <c r="K69" s="3"/>
      <c r="Q69" s="4"/>
      <c r="R69" s="4"/>
    </row>
    <row r="70" spans="2:18" s="1" customFormat="1" x14ac:dyDescent="0.25">
      <c r="B70" s="4"/>
      <c r="I70" s="3"/>
      <c r="K70" s="3"/>
      <c r="Q70" s="4"/>
      <c r="R70" s="4"/>
    </row>
    <row r="71" spans="2:18" s="1" customFormat="1" x14ac:dyDescent="0.25">
      <c r="B71" s="4"/>
      <c r="I71" s="3"/>
      <c r="K71" s="3"/>
      <c r="Q71" s="4"/>
      <c r="R71" s="4"/>
    </row>
    <row r="72" spans="2:18" s="1" customFormat="1" x14ac:dyDescent="0.25">
      <c r="B72" s="4"/>
      <c r="I72" s="3"/>
      <c r="K72" s="3"/>
      <c r="Q72" s="4"/>
      <c r="R72" s="4"/>
    </row>
    <row r="73" spans="2:18" s="1" customFormat="1" x14ac:dyDescent="0.25">
      <c r="B73" s="4"/>
      <c r="I73" s="3"/>
      <c r="K73" s="3"/>
      <c r="Q73" s="4"/>
      <c r="R73" s="4"/>
    </row>
    <row r="74" spans="2:18" s="1" customFormat="1" x14ac:dyDescent="0.25">
      <c r="B74" s="4"/>
      <c r="I74" s="3"/>
      <c r="K74" s="3"/>
      <c r="Q74" s="4"/>
      <c r="R74" s="4"/>
    </row>
    <row r="75" spans="2:18" s="1" customFormat="1" x14ac:dyDescent="0.25">
      <c r="B75" s="4"/>
      <c r="I75" s="3"/>
      <c r="K75" s="3"/>
      <c r="Q75" s="4"/>
      <c r="R75" s="4"/>
    </row>
    <row r="76" spans="2:18" s="1" customFormat="1" x14ac:dyDescent="0.25">
      <c r="B76" s="4"/>
      <c r="I76" s="3"/>
      <c r="K76" s="3"/>
      <c r="Q76" s="4"/>
      <c r="R76" s="4"/>
    </row>
    <row r="77" spans="2:18" s="1" customFormat="1" x14ac:dyDescent="0.25">
      <c r="B77" s="4"/>
      <c r="I77" s="3"/>
      <c r="K77" s="3"/>
      <c r="Q77" s="4"/>
      <c r="R77" s="4"/>
    </row>
    <row r="78" spans="2:18" s="1" customFormat="1" x14ac:dyDescent="0.25">
      <c r="B78" s="4"/>
      <c r="I78" s="3"/>
      <c r="K78" s="3"/>
      <c r="Q78" s="4"/>
      <c r="R78" s="4"/>
    </row>
    <row r="79" spans="2:18" s="1" customFormat="1" x14ac:dyDescent="0.25">
      <c r="B79" s="4"/>
      <c r="I79" s="3"/>
      <c r="K79" s="3"/>
      <c r="Q79" s="4"/>
      <c r="R79" s="4"/>
    </row>
    <row r="80" spans="2:18" s="1" customFormat="1" x14ac:dyDescent="0.25">
      <c r="B80" s="4"/>
      <c r="I80" s="3"/>
      <c r="K80" s="3"/>
      <c r="Q80" s="4"/>
      <c r="R80" s="4"/>
    </row>
    <row r="81" spans="2:18" s="1" customFormat="1" x14ac:dyDescent="0.25">
      <c r="B81" s="4"/>
      <c r="I81" s="3"/>
      <c r="K81" s="3"/>
      <c r="Q81" s="4"/>
      <c r="R81" s="4"/>
    </row>
    <row r="82" spans="2:18" s="1" customFormat="1" x14ac:dyDescent="0.25">
      <c r="B82" s="4"/>
      <c r="I82" s="3"/>
      <c r="K82" s="3"/>
      <c r="Q82" s="4"/>
      <c r="R82" s="4"/>
    </row>
    <row r="83" spans="2:18" s="1" customFormat="1" x14ac:dyDescent="0.25">
      <c r="B83" s="4"/>
      <c r="I83" s="3"/>
      <c r="K83" s="3"/>
      <c r="Q83" s="4"/>
      <c r="R83" s="4"/>
    </row>
    <row r="84" spans="2:18" s="1" customFormat="1" x14ac:dyDescent="0.25">
      <c r="B84" s="4"/>
      <c r="I84" s="3"/>
      <c r="K84" s="3"/>
      <c r="Q84" s="4"/>
      <c r="R84" s="4"/>
    </row>
    <row r="85" spans="2:18" s="1" customFormat="1" x14ac:dyDescent="0.25">
      <c r="B85" s="4"/>
      <c r="I85" s="3"/>
      <c r="K85" s="3"/>
      <c r="Q85" s="4"/>
      <c r="R85" s="4"/>
    </row>
    <row r="86" spans="2:18" s="1" customFormat="1" x14ac:dyDescent="0.25">
      <c r="B86" s="4"/>
      <c r="I86" s="3"/>
      <c r="K86" s="3"/>
      <c r="Q86" s="4"/>
      <c r="R86" s="4"/>
    </row>
    <row r="87" spans="2:18" s="1" customFormat="1" x14ac:dyDescent="0.25">
      <c r="B87" s="4"/>
      <c r="I87" s="3"/>
      <c r="K87" s="3"/>
      <c r="Q87" s="4"/>
      <c r="R87" s="4"/>
    </row>
    <row r="88" spans="2:18" s="1" customFormat="1" x14ac:dyDescent="0.25">
      <c r="B88" s="4"/>
      <c r="I88" s="3"/>
      <c r="K88" s="3"/>
      <c r="Q88" s="4"/>
      <c r="R88" s="4"/>
    </row>
    <row r="89" spans="2:18" s="1" customFormat="1" x14ac:dyDescent="0.25">
      <c r="B89" s="4"/>
      <c r="I89" s="3"/>
      <c r="K89" s="3"/>
      <c r="Q89" s="4"/>
      <c r="R89" s="4"/>
    </row>
    <row r="90" spans="2:18" s="1" customFormat="1" x14ac:dyDescent="0.25">
      <c r="B90" s="4"/>
      <c r="I90" s="3"/>
      <c r="K90" s="3"/>
      <c r="Q90" s="4"/>
      <c r="R90" s="4"/>
    </row>
    <row r="91" spans="2:18" s="1" customFormat="1" x14ac:dyDescent="0.25">
      <c r="B91" s="4"/>
      <c r="I91" s="3"/>
      <c r="K91" s="3"/>
      <c r="Q91" s="4"/>
      <c r="R91" s="4"/>
    </row>
    <row r="92" spans="2:18" s="1" customFormat="1" x14ac:dyDescent="0.25">
      <c r="B92" s="4"/>
      <c r="I92" s="3"/>
      <c r="K92" s="3"/>
      <c r="Q92" s="4"/>
      <c r="R92" s="4"/>
    </row>
    <row r="93" spans="2:18" s="1" customFormat="1" x14ac:dyDescent="0.25">
      <c r="B93" s="4"/>
      <c r="I93" s="3"/>
      <c r="K93" s="3"/>
      <c r="Q93" s="4"/>
      <c r="R93" s="4"/>
    </row>
    <row r="94" spans="2:18" s="1" customFormat="1" x14ac:dyDescent="0.25">
      <c r="B94" s="4"/>
      <c r="I94" s="3"/>
      <c r="K94" s="3"/>
      <c r="Q94" s="4"/>
      <c r="R94" s="4"/>
    </row>
    <row r="95" spans="2:18" s="1" customFormat="1" x14ac:dyDescent="0.25">
      <c r="B95" s="4"/>
      <c r="I95" s="3"/>
      <c r="K95" s="3"/>
      <c r="Q95" s="4"/>
      <c r="R95" s="4"/>
    </row>
    <row r="96" spans="2:18" s="1" customFormat="1" x14ac:dyDescent="0.25">
      <c r="B96" s="4"/>
      <c r="I96" s="3"/>
      <c r="K96" s="3"/>
      <c r="Q96" s="4"/>
      <c r="R96" s="4"/>
    </row>
    <row r="97" spans="2:18" s="1" customFormat="1" x14ac:dyDescent="0.25">
      <c r="B97" s="4"/>
      <c r="I97" s="3"/>
      <c r="K97" s="3"/>
      <c r="Q97" s="4"/>
      <c r="R97" s="4"/>
    </row>
    <row r="98" spans="2:18" s="1" customFormat="1" x14ac:dyDescent="0.25">
      <c r="B98" s="4"/>
      <c r="I98" s="3"/>
      <c r="K98" s="3"/>
      <c r="Q98" s="4"/>
      <c r="R98" s="4"/>
    </row>
    <row r="99" spans="2:18" s="1" customFormat="1" x14ac:dyDescent="0.25">
      <c r="B99" s="4"/>
      <c r="I99" s="3"/>
      <c r="K99" s="3"/>
      <c r="Q99" s="4"/>
      <c r="R99" s="4"/>
    </row>
    <row r="100" spans="2:18" s="1" customFormat="1" x14ac:dyDescent="0.25">
      <c r="B100" s="4"/>
      <c r="I100" s="3"/>
      <c r="K100" s="3"/>
      <c r="Q100" s="4"/>
      <c r="R100" s="4"/>
    </row>
    <row r="101" spans="2:18" s="1" customFormat="1" x14ac:dyDescent="0.25">
      <c r="B101" s="4"/>
      <c r="I101" s="3"/>
      <c r="K101" s="3"/>
      <c r="Q101" s="4"/>
      <c r="R101" s="4"/>
    </row>
    <row r="102" spans="2:18" s="1" customFormat="1" x14ac:dyDescent="0.25">
      <c r="B102" s="4"/>
      <c r="I102" s="3"/>
      <c r="K102" s="3"/>
      <c r="Q102" s="4"/>
      <c r="R102" s="4"/>
    </row>
    <row r="103" spans="2:18" s="1" customFormat="1" x14ac:dyDescent="0.25">
      <c r="B103" s="4"/>
      <c r="I103" s="3"/>
      <c r="K103" s="3"/>
      <c r="Q103" s="4"/>
      <c r="R103" s="4"/>
    </row>
    <row r="104" spans="2:18" s="1" customFormat="1" x14ac:dyDescent="0.25">
      <c r="B104" s="4"/>
      <c r="I104" s="3"/>
      <c r="K104" s="3"/>
      <c r="Q104" s="4"/>
      <c r="R104" s="4"/>
    </row>
    <row r="105" spans="2:18" s="1" customFormat="1" x14ac:dyDescent="0.25">
      <c r="B105" s="4"/>
      <c r="I105" s="3"/>
      <c r="K105" s="3"/>
      <c r="Q105" s="4"/>
      <c r="R105" s="4"/>
    </row>
    <row r="106" spans="2:18" s="1" customFormat="1" x14ac:dyDescent="0.25">
      <c r="B106" s="4"/>
      <c r="I106" s="3"/>
      <c r="K106" s="3"/>
      <c r="Q106" s="4"/>
      <c r="R106" s="4"/>
    </row>
    <row r="107" spans="2:18" s="1" customFormat="1" x14ac:dyDescent="0.25">
      <c r="B107" s="4"/>
      <c r="I107" s="3"/>
      <c r="K107" s="3"/>
      <c r="Q107" s="4"/>
      <c r="R107" s="4"/>
    </row>
    <row r="108" spans="2:18" s="1" customFormat="1" x14ac:dyDescent="0.25">
      <c r="B108" s="4"/>
      <c r="I108" s="3"/>
      <c r="K108" s="3"/>
      <c r="Q108" s="4"/>
      <c r="R108" s="4"/>
    </row>
    <row r="109" spans="2:18" s="1" customFormat="1" x14ac:dyDescent="0.25">
      <c r="B109" s="4"/>
      <c r="I109" s="3"/>
      <c r="K109" s="3"/>
      <c r="Q109" s="4"/>
      <c r="R109" s="4"/>
    </row>
    <row r="110" spans="2:18" s="1" customFormat="1" x14ac:dyDescent="0.25">
      <c r="B110" s="4"/>
      <c r="I110" s="3"/>
      <c r="K110" s="3"/>
      <c r="Q110" s="4"/>
      <c r="R110" s="4"/>
    </row>
  </sheetData>
  <sheetProtection algorithmName="SHA-512" hashValue="SzN2Xfzj7vN+IZy34+K/2fvYKXEONbYMkVcT3S9kMn5POW+INJcnx7g/E6Tpy0Vr9jplKGos/GJBnW2uZvH7uQ==" saltValue="4cNEwCqYFAQRuvMJ1IFhGA==" spinCount="100000" sheet="1" formatCells="0" formatRows="0" selectLockedCells="1"/>
  <mergeCells count="22">
    <mergeCell ref="H8:H14"/>
    <mergeCell ref="I8:I14"/>
    <mergeCell ref="P58:P61"/>
    <mergeCell ref="Q58:Q61"/>
    <mergeCell ref="B7:F7"/>
    <mergeCell ref="N42:N57"/>
    <mergeCell ref="B15:C15"/>
    <mergeCell ref="B39:B41"/>
    <mergeCell ref="D42:I42"/>
    <mergeCell ref="B8:C8"/>
    <mergeCell ref="B10:C10"/>
    <mergeCell ref="B11:C11"/>
    <mergeCell ref="B12:C12"/>
    <mergeCell ref="B13:C13"/>
    <mergeCell ref="B14:C14"/>
    <mergeCell ref="B9:C9"/>
    <mergeCell ref="B1:C1"/>
    <mergeCell ref="B2:C2"/>
    <mergeCell ref="B3:C3"/>
    <mergeCell ref="B5:C5"/>
    <mergeCell ref="B6:C6"/>
    <mergeCell ref="B4:C4"/>
  </mergeCells>
  <conditionalFormatting sqref="B26:F26 B17:H25 C39:G41 H26 B27:H38">
    <cfRule type="expression" dxfId="12" priority="45">
      <formula>$K17="No"</formula>
    </cfRule>
  </conditionalFormatting>
  <conditionalFormatting sqref="I8">
    <cfRule type="expression" dxfId="11" priority="67">
      <formula>AND(I8&lt;&gt;"""",I8&gt;=0%,I8&lt;=12.5%)</formula>
    </cfRule>
    <cfRule type="expression" dxfId="10" priority="68">
      <formula>AND(I8&lt;&gt;"""",I8&gt;12.5%,I8&lt;=25%)</formula>
    </cfRule>
    <cfRule type="expression" dxfId="9" priority="69">
      <formula>AND(I8&lt;&gt;"""",I8&gt;25%,I8&lt;=37.5%)</formula>
    </cfRule>
    <cfRule type="expression" dxfId="8" priority="70">
      <formula>AND(I8&lt;&gt;"""",I8&gt;37.5%,I8&lt;=50%)</formula>
    </cfRule>
    <cfRule type="expression" dxfId="7" priority="71">
      <formula>AND(I8&lt;&gt;"""",I8&gt;50%,I8&lt;=62.5%)</formula>
    </cfRule>
    <cfRule type="expression" dxfId="6" priority="72">
      <formula>AND(I8&lt;&gt;"""",I8&gt;62.5%,I8&lt;=75%)</formula>
    </cfRule>
    <cfRule type="expression" dxfId="5" priority="73">
      <formula>AND(I8&lt;&gt;"""",I8&gt;75%,I8&lt;=87.5%)</formula>
    </cfRule>
    <cfRule type="expression" dxfId="4" priority="74">
      <formula>AND(I8&lt;&gt;"""",I8&gt;87.5%,I8&lt;=100%)</formula>
    </cfRule>
  </conditionalFormatting>
  <conditionalFormatting sqref="I17:I41">
    <cfRule type="expression" dxfId="3" priority="15">
      <formula>$K17="No"</formula>
    </cfRule>
  </conditionalFormatting>
  <conditionalFormatting sqref="H39">
    <cfRule type="expression" dxfId="2" priority="3">
      <formula>$K39="No"</formula>
    </cfRule>
  </conditionalFormatting>
  <conditionalFormatting sqref="H40">
    <cfRule type="expression" dxfId="1" priority="2">
      <formula>$K40="No"</formula>
    </cfRule>
  </conditionalFormatting>
  <conditionalFormatting sqref="H41">
    <cfRule type="expression" dxfId="0" priority="1">
      <formula>$K41="No"</formula>
    </cfRule>
  </conditionalFormatting>
  <dataValidations xWindow="989" yWindow="379" count="10">
    <dataValidation type="list" allowBlank="1" showInputMessage="1" showErrorMessage="1" sqref="H3" xr:uid="{0BF52C6C-47D4-4C40-B792-A337D25B12DE}">
      <formula1>$V$2:$V$7</formula1>
    </dataValidation>
    <dataValidation type="list" allowBlank="1" showInputMessage="1" showErrorMessage="1" sqref="K17:K41" xr:uid="{C0BCA504-1793-418B-BE32-F919C16B4BF2}">
      <formula1>"Yes,No"</formula1>
    </dataValidation>
    <dataValidation type="list" allowBlank="1" showInputMessage="1" showErrorMessage="1" sqref="I39" xr:uid="{BF9E29AA-E2B1-4846-A3C6-768B7FC396D0}">
      <formula1>$P$2:$P$5</formula1>
    </dataValidation>
    <dataValidation type="list" allowBlank="1" showInputMessage="1" showErrorMessage="1" sqref="I40:I41 I17:I38" xr:uid="{5B4A31EB-2444-448F-ADEF-15DB849589CF}">
      <formula1>$O$2:$O$4</formula1>
    </dataValidation>
    <dataValidation type="list" allowBlank="1" showInputMessage="1" showErrorMessage="1" sqref="H4" xr:uid="{3FD14234-7CC1-43EF-BD5D-6107150651E0}">
      <formula1>$U$2:$U$7</formula1>
    </dataValidation>
    <dataValidation type="list" allowBlank="1" showInputMessage="1" showErrorMessage="1" sqref="H2" xr:uid="{0765B4C4-4313-4F62-B385-F187F5F76898}">
      <formula1>$W$2:$W$15</formula1>
    </dataValidation>
    <dataValidation allowBlank="1" showErrorMessage="1" errorTitle="Wrong date format" error="Wrong date format. Please enter date in this format: MM/DD/YYYY" sqref="I1:I6" xr:uid="{D84F8F19-70B6-42AD-8CB0-7B2DA33D96BF}"/>
    <dataValidation type="list" allowBlank="1" showInputMessage="1" showErrorMessage="1" sqref="D3" xr:uid="{DFE89ED0-7EDE-4470-AF91-9A0FFBDACA6B}">
      <formula1>$X$2:$X$5</formula1>
    </dataValidation>
    <dataValidation type="list" allowBlank="1" showInputMessage="1" showErrorMessage="1" sqref="F1" xr:uid="{FE30D357-85B7-4E2D-9E1A-BF1E6D2E7F8E}">
      <formula1>$S$2:$S$3</formula1>
    </dataValidation>
    <dataValidation type="list" allowBlank="1" showInputMessage="1" showErrorMessage="1" sqref="F2" xr:uid="{173A7D10-FDDA-47ED-9E06-831B1E60AE96}">
      <formula1>$T$2:$T$5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989" yWindow="379" count="3">
        <x14:dataValidation type="list" allowBlank="1" showInputMessage="1" showErrorMessage="1" xr:uid="{BBA6C373-DCB4-46DF-BDBC-5272CDA8BB19}">
          <x14:formula1>
            <xm:f>Names!$A$2:$A$5000</xm:f>
          </x14:formula1>
          <xm:sqref>D1</xm:sqref>
        </x14:dataValidation>
        <x14:dataValidation type="list" allowBlank="1" showInputMessage="1" showErrorMessage="1" xr:uid="{F8956DB6-ED50-4B29-B420-4A78A5130B13}">
          <x14:formula1>
            <xm:f>Names!$B$2:$B$50</xm:f>
          </x14:formula1>
          <xm:sqref>D2</xm:sqref>
        </x14:dataValidation>
        <x14:dataValidation type="list" allowBlank="1" showInputMessage="1" showErrorMessage="1" xr:uid="{846907C4-9A22-47B9-871F-D3DB807E223F}">
          <x14:formula1>
            <xm:f>Names!$C$2:$C$100</xm:f>
          </x14:formula1>
          <xm:sqref>B9:C14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85E3-114B-48A7-A1C0-FB30FF34845C}">
  <sheetPr codeName="Sheet1"/>
  <dimension ref="A1:C21"/>
  <sheetViews>
    <sheetView workbookViewId="0">
      <selection activeCell="C2" sqref="C2"/>
    </sheetView>
  </sheetViews>
  <sheetFormatPr defaultRowHeight="14.4" x14ac:dyDescent="0.3"/>
  <cols>
    <col min="1" max="1" width="27" customWidth="1"/>
    <col min="2" max="2" width="33.33203125" customWidth="1"/>
    <col min="3" max="3" width="52.88671875" customWidth="1"/>
  </cols>
  <sheetData>
    <row r="1" spans="1:3" x14ac:dyDescent="0.3">
      <c r="A1" s="36" t="s">
        <v>147</v>
      </c>
      <c r="B1" s="36" t="s">
        <v>148</v>
      </c>
      <c r="C1" s="36" t="s">
        <v>149</v>
      </c>
    </row>
    <row r="2" spans="1:3" x14ac:dyDescent="0.3">
      <c r="A2" t="s">
        <v>150</v>
      </c>
      <c r="B2" t="s">
        <v>18</v>
      </c>
      <c r="C2" t="s">
        <v>64</v>
      </c>
    </row>
    <row r="3" spans="1:3" x14ac:dyDescent="0.3">
      <c r="A3" t="s">
        <v>151</v>
      </c>
    </row>
    <row r="4" spans="1:3" x14ac:dyDescent="0.3">
      <c r="A4" t="s">
        <v>152</v>
      </c>
    </row>
    <row r="5" spans="1:3" x14ac:dyDescent="0.3">
      <c r="A5" t="s">
        <v>153</v>
      </c>
    </row>
    <row r="6" spans="1:3" x14ac:dyDescent="0.3">
      <c r="A6" t="s">
        <v>154</v>
      </c>
    </row>
    <row r="7" spans="1:3" x14ac:dyDescent="0.3">
      <c r="A7" t="s">
        <v>155</v>
      </c>
    </row>
    <row r="8" spans="1:3" x14ac:dyDescent="0.3">
      <c r="A8" t="s">
        <v>156</v>
      </c>
    </row>
    <row r="9" spans="1:3" x14ac:dyDescent="0.3">
      <c r="A9" t="s">
        <v>157</v>
      </c>
    </row>
    <row r="10" spans="1:3" x14ac:dyDescent="0.3">
      <c r="A10" t="s">
        <v>158</v>
      </c>
    </row>
    <row r="11" spans="1:3" x14ac:dyDescent="0.3">
      <c r="A11" t="s">
        <v>159</v>
      </c>
    </row>
    <row r="12" spans="1:3" x14ac:dyDescent="0.3">
      <c r="A12" t="s">
        <v>1</v>
      </c>
    </row>
    <row r="13" spans="1:3" x14ac:dyDescent="0.3">
      <c r="A13" t="s">
        <v>160</v>
      </c>
    </row>
    <row r="14" spans="1:3" x14ac:dyDescent="0.3">
      <c r="A14" t="s">
        <v>161</v>
      </c>
    </row>
    <row r="15" spans="1:3" x14ac:dyDescent="0.3">
      <c r="A15" t="s">
        <v>162</v>
      </c>
    </row>
    <row r="16" spans="1:3" x14ac:dyDescent="0.3">
      <c r="A16" t="s">
        <v>163</v>
      </c>
    </row>
    <row r="17" spans="1:1" x14ac:dyDescent="0.3">
      <c r="A17" t="s">
        <v>164</v>
      </c>
    </row>
    <row r="18" spans="1:1" x14ac:dyDescent="0.3">
      <c r="A18" t="s">
        <v>165</v>
      </c>
    </row>
    <row r="19" spans="1:1" x14ac:dyDescent="0.3">
      <c r="A19" t="s">
        <v>166</v>
      </c>
    </row>
    <row r="20" spans="1:1" x14ac:dyDescent="0.3">
      <c r="A20" t="s">
        <v>167</v>
      </c>
    </row>
    <row r="21" spans="1:1" x14ac:dyDescent="0.3">
      <c r="A21" t="s">
        <v>168</v>
      </c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cessDetails xmlns="3b0a02bf-1fa3-4f7c-86e6-cc709d9615df" xsi:nil="true"/>
    <lcf76f155ced4ddcb4097134ff3c332f xmlns="3b0a02bf-1fa3-4f7c-86e6-cc709d9615df">
      <Terms xmlns="http://schemas.microsoft.com/office/infopath/2007/PartnerControls"/>
    </lcf76f155ced4ddcb4097134ff3c332f>
    <TaxCatchAll xmlns="3e47745e-6841-4518-8a34-bbee99c0e025" xsi:nil="true"/>
    <Folder_x0020_Info xmlns="3b0a02bf-1fa3-4f7c-86e6-cc709d9615df" xsi:nil="true"/>
    <_Flow_SignoffStatus xmlns="3b0a02bf-1fa3-4f7c-86e6-cc709d9615d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C8D66161FFE24583725803D66B5AA1" ma:contentTypeVersion="20" ma:contentTypeDescription="Create a new document." ma:contentTypeScope="" ma:versionID="d63d9586f990ef69ca3f5ad28be89f7c">
  <xsd:schema xmlns:xsd="http://www.w3.org/2001/XMLSchema" xmlns:xs="http://www.w3.org/2001/XMLSchema" xmlns:p="http://schemas.microsoft.com/office/2006/metadata/properties" xmlns:ns2="3e47745e-6841-4518-8a34-bbee99c0e025" xmlns:ns3="3b0a02bf-1fa3-4f7c-86e6-cc709d9615df" targetNamespace="http://schemas.microsoft.com/office/2006/metadata/properties" ma:root="true" ma:fieldsID="0b6f9b3713667f5b880e2dd36cf57dff" ns2:_="" ns3:_="">
    <xsd:import namespace="3e47745e-6841-4518-8a34-bbee99c0e025"/>
    <xsd:import namespace="3b0a02bf-1fa3-4f7c-86e6-cc709d9615d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Folder_x0020_Info" minOccurs="0"/>
                <xsd:element ref="ns3:MediaServiceDateTaken" minOccurs="0"/>
                <xsd:element ref="ns3:AccessDetails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_Flow_SignoffStatu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47745e-6841-4518-8a34-bbee99c0e02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9f389b37-145d-4f33-a38c-82d4311b3be8}" ma:internalName="TaxCatchAll" ma:showField="CatchAllData" ma:web="3e47745e-6841-4518-8a34-bbee99c0e0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0a02bf-1fa3-4f7c-86e6-cc709d9615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Folder_x0020_Info" ma:index="18" nillable="true" ma:displayName="Folder Info" ma:format="Dropdown" ma:internalName="Folder_x0020_Info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AccessDetails" ma:index="20" nillable="true" ma:displayName="Access Details" ma:format="Dropdown" ma:internalName="AccessDetails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7D05664-084F-4479-8BCF-1B89E6661CBA}">
  <ds:schemaRefs>
    <ds:schemaRef ds:uri="http://schemas.microsoft.com/office/2006/metadata/properties"/>
    <ds:schemaRef ds:uri="http://schemas.microsoft.com/office/infopath/2007/PartnerControls"/>
    <ds:schemaRef ds:uri="3b0a02bf-1fa3-4f7c-86e6-cc709d9615df"/>
    <ds:schemaRef ds:uri="3e47745e-6841-4518-8a34-bbee99c0e025"/>
  </ds:schemaRefs>
</ds:datastoreItem>
</file>

<file path=customXml/itemProps2.xml><?xml version="1.0" encoding="utf-8"?>
<ds:datastoreItem xmlns:ds="http://schemas.openxmlformats.org/officeDocument/2006/customXml" ds:itemID="{A0FE9526-24F7-4FC6-BC4C-CD045F65BD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63FBD7-7607-4D46-A3D6-8B5CE8D0C0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47745e-6841-4518-8a34-bbee99c0e025"/>
    <ds:schemaRef ds:uri="3b0a02bf-1fa3-4f7c-86e6-cc709d9615d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Appendix 3</vt:lpstr>
      <vt:lpstr>Names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Lorque, Alvin D.</dc:creator>
  <cp:keywords/>
  <dc:description/>
  <cp:lastModifiedBy>Pimentel, Antonietta</cp:lastModifiedBy>
  <cp:revision/>
  <dcterms:created xsi:type="dcterms:W3CDTF">2022-09-14T08:40:31Z</dcterms:created>
  <dcterms:modified xsi:type="dcterms:W3CDTF">2024-04-22T09:35:14Z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2022-09-14T08:40:32Z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090a669a-253b-470e-86e4-5176971e4fb1</vt:lpwstr>
  </property>
  <property fmtid="{D5CDD505-2E9C-101B-9397-08002B2CF9AE}" pid="8" name="MSIP_Label_a7295cc1-d279-42ac-ab4d-3b0f4fece050_ContentBits">
    <vt:lpwstr>0</vt:lpwstr>
  </property>
  <property fmtid="{D5CDD505-2E9C-101B-9397-08002B2CF9AE}" pid="9" name="ContentTypeId">
    <vt:lpwstr>0x01010028C8D66161FFE24583725803D66B5AA1</vt:lpwstr>
  </property>
  <property fmtid="{D5CDD505-2E9C-101B-9397-08002B2CF9AE}" pid="10" name="MediaServiceImageTags">
    <vt:lpwstr/>
  </property>
</Properties>
</file>