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d_atraje_fujitsu_com/Documents/Microsoft Teams Chat Files/"/>
    </mc:Choice>
  </mc:AlternateContent>
  <xr:revisionPtr revIDLastSave="431" documentId="8_{85482608-1B14-4198-B74F-453C0E9E635F}" xr6:coauthVersionLast="47" xr6:coauthVersionMax="47" xr10:uidLastSave="{15D77444-88FA-4635-8824-F145514FECF9}"/>
  <bookViews>
    <workbookView xWindow="-108" yWindow="-108" windowWidth="23256" windowHeight="12456" tabRatio="946" activeTab="3" xr2:uid="{A400A32B-3331-4996-8745-639DD3C9E1E8}"/>
  </bookViews>
  <sheets>
    <sheet name="GDU &amp; JGG &amp; PH GDC Goals" sheetId="9" r:id="rId1"/>
    <sheet name="Weightage_OLD" sheetId="7" state="veryHidden" r:id="rId2"/>
    <sheet name="OM_" sheetId="10" state="hidden" r:id="rId3"/>
    <sheet name="Jr-Sr" sheetId="14" r:id="rId4"/>
    <sheet name="List" sheetId="16" state="hidden" r:id="rId5"/>
    <sheet name="Jr-Sr old" sheetId="2" state="veryHidden" r:id="rId6"/>
    <sheet name="Bilinguals old" sheetId="3" state="veryHidden" r:id="rId7"/>
    <sheet name="Bilinguals" sheetId="17" r:id="rId8"/>
    <sheet name="Translation old" sheetId="4" state="veryHidden" r:id="rId9"/>
    <sheet name="Bootcamp &gt;6mos old" sheetId="5" state="veryHidden" r:id="rId10"/>
    <sheet name="Bootcamp &lt;6mos old" sheetId="6" state="very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7" l="1"/>
  <c r="I59" i="17"/>
  <c r="F59" i="17"/>
  <c r="I54" i="17"/>
  <c r="F54" i="17"/>
  <c r="I48" i="17"/>
  <c r="F48" i="17"/>
  <c r="I43" i="17"/>
  <c r="J43" i="17" s="1"/>
  <c r="F43" i="17"/>
  <c r="I38" i="17"/>
  <c r="J38" i="17" s="1"/>
  <c r="F38" i="17"/>
  <c r="I33" i="17"/>
  <c r="J33" i="17" s="1"/>
  <c r="F33" i="17"/>
  <c r="I28" i="17"/>
  <c r="F28" i="17"/>
  <c r="I23" i="17"/>
  <c r="J23" i="17" s="1"/>
  <c r="F23" i="17"/>
  <c r="I18" i="17"/>
  <c r="J18" i="17" s="1"/>
  <c r="I13" i="17"/>
  <c r="F13" i="17"/>
  <c r="I8" i="17"/>
  <c r="F8" i="17"/>
  <c r="J8" i="17" s="1"/>
  <c r="I3" i="17"/>
  <c r="F3" i="17"/>
  <c r="I3" i="14"/>
  <c r="I59" i="14"/>
  <c r="I8" i="14"/>
  <c r="I13" i="14"/>
  <c r="I18" i="14"/>
  <c r="I23" i="14"/>
  <c r="I28" i="14"/>
  <c r="I33" i="14"/>
  <c r="I38" i="14"/>
  <c r="I43" i="14"/>
  <c r="I48" i="14"/>
  <c r="I54" i="14"/>
  <c r="F59" i="14"/>
  <c r="F54" i="14"/>
  <c r="F48" i="14"/>
  <c r="F43" i="14"/>
  <c r="F38" i="14"/>
  <c r="F33" i="14"/>
  <c r="F28" i="14"/>
  <c r="F23" i="14"/>
  <c r="F13" i="14"/>
  <c r="I4" i="7"/>
  <c r="J4" i="7"/>
  <c r="K4" i="7"/>
  <c r="L4" i="7"/>
  <c r="M4" i="7"/>
  <c r="N4" i="7"/>
  <c r="I15" i="7"/>
  <c r="I27" i="7" s="1"/>
  <c r="J15" i="7"/>
  <c r="J27" i="7" s="1"/>
  <c r="K15" i="7"/>
  <c r="L15" i="7"/>
  <c r="M15" i="7"/>
  <c r="N15" i="7"/>
  <c r="I19" i="7"/>
  <c r="J19" i="7"/>
  <c r="K19" i="7"/>
  <c r="K27" i="7" s="1"/>
  <c r="L19" i="7"/>
  <c r="L27" i="7" s="1"/>
  <c r="M19" i="7"/>
  <c r="N19" i="7"/>
  <c r="I21" i="7"/>
  <c r="J21" i="7"/>
  <c r="K21" i="7"/>
  <c r="L21" i="7"/>
  <c r="M21" i="7"/>
  <c r="M27" i="7" s="1"/>
  <c r="N21" i="7"/>
  <c r="N27" i="7" s="1"/>
  <c r="F21" i="7"/>
  <c r="E21" i="7"/>
  <c r="D21" i="7"/>
  <c r="C21" i="7"/>
  <c r="F19" i="7"/>
  <c r="E19" i="7"/>
  <c r="D19" i="7"/>
  <c r="C19" i="7"/>
  <c r="F15" i="7"/>
  <c r="E15" i="7"/>
  <c r="D15" i="7"/>
  <c r="C15" i="7"/>
  <c r="F4" i="7"/>
  <c r="F27" i="7" s="1"/>
  <c r="E4" i="7"/>
  <c r="E27" i="7" s="1"/>
  <c r="D4" i="7"/>
  <c r="D27" i="7" s="1"/>
  <c r="C4" i="7"/>
  <c r="C27" i="7" s="1"/>
  <c r="D51" i="6"/>
  <c r="E65" i="4"/>
  <c r="E67" i="3"/>
  <c r="E66" i="2"/>
  <c r="C3" i="2"/>
  <c r="J28" i="17" l="1"/>
  <c r="J54" i="14"/>
  <c r="J48" i="14"/>
  <c r="J23" i="14"/>
  <c r="J59" i="14"/>
  <c r="J33" i="14"/>
  <c r="J54" i="17"/>
  <c r="J13" i="17"/>
  <c r="J59" i="17"/>
  <c r="J48" i="17"/>
  <c r="J3" i="17"/>
  <c r="J38" i="14"/>
  <c r="J43" i="14"/>
  <c r="J28" i="14"/>
  <c r="J13" i="14"/>
  <c r="F8" i="14"/>
  <c r="J8" i="14" s="1"/>
  <c r="F3" i="14"/>
  <c r="J3" i="14" s="1"/>
  <c r="F18" i="14"/>
  <c r="J18" i="14" s="1"/>
  <c r="G66" i="17" l="1"/>
  <c r="K67" i="17" s="1"/>
  <c r="G67" i="17" s="1"/>
  <c r="G66" i="14"/>
  <c r="K67" i="14" s="1"/>
  <c r="G6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Seco-Mijares, Avegail</author>
    <author>tc={5D665D56-EEA7-4550-83CC-75222522C745}</author>
  </authors>
  <commentList>
    <comment ref="K3" authorId="0" shapeId="0" xr:uid="{59D65EAC-969E-404E-9116-2634AA4E3952}">
      <text>
        <r>
          <rPr>
            <b/>
            <sz val="9"/>
            <color indexed="81"/>
            <rFont val="Tahoma"/>
            <family val="2"/>
          </rPr>
          <t>Seco-Mijares, Avegail:</t>
        </r>
        <r>
          <rPr>
            <sz val="9"/>
            <color indexed="81"/>
            <rFont val="Tahoma"/>
            <family val="2"/>
          </rPr>
          <t xml:space="preserve">
need to consider detailed KPIs based on R&amp;R. PMOs are divided into Process /  Training</t>
        </r>
      </text>
    </comment>
    <comment ref="K5" authorId="1" shapeId="0" xr:uid="{5D665D56-EEA7-4550-83CC-75222522C7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Process Improvement</t>
      </text>
    </comment>
  </commentList>
</comments>
</file>

<file path=xl/sharedStrings.xml><?xml version="1.0" encoding="utf-8"?>
<sst xmlns="http://schemas.openxmlformats.org/spreadsheetml/2006/main" count="1437" uniqueCount="338">
  <si>
    <t>GDU/JGG/PHGDC goals alignment</t>
  </si>
  <si>
    <t xml:space="preserve">CURRENT (FY21) </t>
  </si>
  <si>
    <t>PROPOSED (FY22)</t>
  </si>
  <si>
    <t>Remarks</t>
  </si>
  <si>
    <t>LM</t>
  </si>
  <si>
    <t>PM</t>
  </si>
  <si>
    <t>Members</t>
  </si>
  <si>
    <t>BSE</t>
  </si>
  <si>
    <t>PMO</t>
  </si>
  <si>
    <t>Members
(Sr-Mid-Jr)</t>
  </si>
  <si>
    <t>Translation</t>
  </si>
  <si>
    <t>QCD (product &amp; process)</t>
  </si>
  <si>
    <t>(Real) Quality</t>
  </si>
  <si>
    <t>Quality</t>
    <phoneticPr fontId="0"/>
  </si>
  <si>
    <t>Quality</t>
  </si>
  <si>
    <t>based on Standard/Common KPIs, and RCT and RFT KPIs | Process Improvement for PMO (all projects)</t>
  </si>
  <si>
    <t>Productivity</t>
    <phoneticPr fontId="0"/>
  </si>
  <si>
    <t>Productivity/Delivery</t>
  </si>
  <si>
    <t>based on Standard/Common KPIs, and RCT and RFT KPIs</t>
  </si>
  <si>
    <t>Cost Rate</t>
    <phoneticPr fontId="0"/>
  </si>
  <si>
    <t>Cost Rate</t>
  </si>
  <si>
    <t>based on Standard/Common KPIs</t>
  </si>
  <si>
    <t>One Team</t>
  </si>
  <si>
    <t>Utilization</t>
    <phoneticPr fontId="0"/>
  </si>
  <si>
    <t>Assignment Rate</t>
  </si>
  <si>
    <t>JGG/JDU Process Compliance</t>
    <phoneticPr fontId="0"/>
  </si>
  <si>
    <t>JGG/JDU PM/Process Compliance</t>
  </si>
  <si>
    <t>process and training compliance for PMO</t>
  </si>
  <si>
    <t>Japan RBU Process Compliance</t>
    <phoneticPr fontId="0"/>
  </si>
  <si>
    <t>Japan RBU Process Compliance</t>
  </si>
  <si>
    <t>Headcount Targets</t>
  </si>
  <si>
    <t>Headcount/Recruitment Targets</t>
  </si>
  <si>
    <t>Project Coordination</t>
  </si>
  <si>
    <t>Project Coordination / Schedule</t>
  </si>
  <si>
    <t>Schedule for Translation</t>
  </si>
  <si>
    <t>Any from ROAR</t>
  </si>
  <si>
    <t>Challenge (Proactive)</t>
  </si>
  <si>
    <t>-</t>
  </si>
  <si>
    <t>Standardization</t>
  </si>
  <si>
    <t>KPIs: Managers: establishment/improvement/roll-out (focus on impact); Members: compliance: 85% baseline for now</t>
  </si>
  <si>
    <t>Proactiveness / Challenging initiatives</t>
  </si>
  <si>
    <t>Challenging project (big project, new framwork, cutting edge), Business creation by negotiating with JP;</t>
  </si>
  <si>
    <t>Team Building</t>
  </si>
  <si>
    <t>People Empowerment</t>
  </si>
  <si>
    <t>EE/GLINT Survey Scores</t>
    <phoneticPr fontId="0"/>
  </si>
  <si>
    <t>GLINT Survey Scores</t>
  </si>
  <si>
    <t>Resilience</t>
  </si>
  <si>
    <t>Attrition</t>
    <phoneticPr fontId="0"/>
  </si>
  <si>
    <t>Attrition</t>
  </si>
  <si>
    <t>GRiP/SDG Tribe Participation (SPOC, support)</t>
    <phoneticPr fontId="0"/>
  </si>
  <si>
    <t>Employee Engagement/Positive Workplace</t>
  </si>
  <si>
    <t>Leading / active participation in engagement activities both in JDU &amp; GDC (townhalls, events, special programs/taskforce, GRIP)</t>
  </si>
  <si>
    <t>Innovation</t>
  </si>
  <si>
    <t>Automation &amp; Optimization</t>
  </si>
  <si>
    <t>Kaizen / CSIP</t>
    <phoneticPr fontId="0"/>
  </si>
  <si>
    <t>Kaizen / CSIP</t>
  </si>
  <si>
    <t>CSIP Targets.. Focus on benefits to region; more automation</t>
  </si>
  <si>
    <t>Others (compliance)</t>
  </si>
  <si>
    <t>Others (compliance/development)</t>
  </si>
  <si>
    <t>(Real) Quality / One Team</t>
  </si>
  <si>
    <t>PPR</t>
    <phoneticPr fontId="0"/>
  </si>
  <si>
    <t>PPR/CSAT</t>
  </si>
  <si>
    <t>Attendance</t>
    <phoneticPr fontId="0"/>
  </si>
  <si>
    <t>Attendance</t>
  </si>
  <si>
    <t>Personal/Team Compliance</t>
  </si>
  <si>
    <t>Team compliance for managers; Personal compliance for members</t>
  </si>
  <si>
    <t>Personal Development</t>
    <phoneticPr fontId="0"/>
  </si>
  <si>
    <t>Personal Development</t>
  </si>
  <si>
    <t>Security Compliance</t>
  </si>
  <si>
    <t xml:space="preserve"> Security KPIs (0 Rank Z&amp;S; Escalation TAT: within 4 hours); roll-up from member to LM</t>
  </si>
  <si>
    <t>Total</t>
  </si>
  <si>
    <t>added/modified parts</t>
  </si>
  <si>
    <t>Overall Goal</t>
  </si>
  <si>
    <t>Overall Weight</t>
  </si>
  <si>
    <t>Goal Composition</t>
  </si>
  <si>
    <t>Breakdown 
Weight</t>
  </si>
  <si>
    <t>KPI Scores</t>
  </si>
  <si>
    <t>KPIs</t>
  </si>
  <si>
    <t>Deliver Results</t>
  </si>
  <si>
    <t>Revenue Generation</t>
  </si>
  <si>
    <t>Achieve Tower Headcount/Recruitment Targets</t>
  </si>
  <si>
    <t>Outstanding</t>
  </si>
  <si>
    <t>105% and above achievement</t>
  </si>
  <si>
    <t>Exceeds</t>
  </si>
  <si>
    <t>100-104% achievement</t>
  </si>
  <si>
    <t>Successful/Achiever</t>
  </si>
  <si>
    <t>100% achievement</t>
  </si>
  <si>
    <t>Partially Meets</t>
  </si>
  <si>
    <t>80-99% achievement</t>
  </si>
  <si>
    <t>Unacceptable</t>
  </si>
  <si>
    <t>80% and below achievement</t>
  </si>
  <si>
    <t>Achieve Tower Utilization Rate Targets</t>
  </si>
  <si>
    <t>96% and above achievement</t>
  </si>
  <si>
    <t>90-95% achievement</t>
  </si>
  <si>
    <t>90% achievement</t>
  </si>
  <si>
    <t>80-89% achievement</t>
  </si>
  <si>
    <t>79% and below achievement</t>
  </si>
  <si>
    <t>Projects Cost Performance (all projects under Tower)</t>
  </si>
  <si>
    <t>Project is &gt;90-99% from budgeted/estimated effort (MD/MM) or cost</t>
  </si>
  <si>
    <t>Project is within 90-99% from budgeted/estimated effort (MD/MM) or cost</t>
  </si>
  <si>
    <t>Project is at 100% budgeted/estimated effort (MD/MM) or cost</t>
  </si>
  <si>
    <t>Project exceeded budgeted/estimated effort (MD/MM) or cost by &gt;10%</t>
  </si>
  <si>
    <t>Project exceeded budgeted/estimated effort (MD/MM) or cost by 10% or more</t>
  </si>
  <si>
    <t>Enhance Operations</t>
  </si>
  <si>
    <t>Kaizen/CSIP</t>
  </si>
  <si>
    <t>Kaizen / CSIP (based on Service Line/Tower targets)</t>
  </si>
  <si>
    <t>achieved &gt;106% of the target</t>
  </si>
  <si>
    <t>achieved 101-105% of the target</t>
  </si>
  <si>
    <t>achieved 90-100% of the target</t>
  </si>
  <si>
    <t>achieved &lt;90% of the target</t>
  </si>
  <si>
    <t>No submission</t>
  </si>
  <si>
    <t>Proactively carrying out extremely challenging action or project</t>
  </si>
  <si>
    <t>Challenging project (big project, new framwork, cutting edge)</t>
  </si>
  <si>
    <t>Proactively carrying out challenging action or project</t>
  </si>
  <si>
    <t>Business creation by negotiating with JP</t>
  </si>
  <si>
    <t>Proactively taking an action or handle a project</t>
  </si>
  <si>
    <t>Shared Service / Standardization improvement</t>
  </si>
  <si>
    <t>Taking action or handle a project but not proactively</t>
  </si>
  <si>
    <t xml:space="preserve">Not taking any action </t>
  </si>
  <si>
    <t>Delight Customers</t>
  </si>
  <si>
    <t>Customer Delight</t>
  </si>
  <si>
    <t>PPR</t>
  </si>
  <si>
    <t>Average Service Line projects' PPR Result : 95% above score</t>
  </si>
  <si>
    <t>Average Service Line projects'PPR Result : 85% - 94% score</t>
  </si>
  <si>
    <t>Average Service Line projects' PPR Result is 80-84% score</t>
  </si>
  <si>
    <t>Average Service Line projects'PPR Result: 60% - 79% score</t>
  </si>
  <si>
    <t>Average Service Line projects'PPR Result: below 60% score</t>
  </si>
  <si>
    <t>Delivery Excellence</t>
  </si>
  <si>
    <t>Service Line's projects exceeds the (internal/customer) defined quality metrics by 6 to 10%</t>
  </si>
  <si>
    <t>based on standard KPI, RCT and RFT KPIs</t>
  </si>
  <si>
    <t>Service Line's projects exceeds the (internal/customer) defined quality metrics by 1 to 5%</t>
  </si>
  <si>
    <t>Service Line's projects meets the (internal/customer) defined quality metrics</t>
  </si>
  <si>
    <t>Service Line's projects did not meet the (internal/customer) defined quality metrics by 1 to 5%</t>
  </si>
  <si>
    <t>Service Line's projects did not meet the (internal/customer) defined quality metrics by 6% or more</t>
  </si>
  <si>
    <t xml:space="preserve">Productivity / Schedule </t>
  </si>
  <si>
    <t>Service Line's projects exceeds the (internal/customer) defined productivity/schedule metrics by 6 to 10%</t>
  </si>
  <si>
    <t>Service Line's projects exceeds the (internal/customer) defined productivity/schedule metrics by 1 to 5%</t>
  </si>
  <si>
    <t>Service Line's projects meets the (internal/customer) defined productivity/schedule metrics</t>
  </si>
  <si>
    <t>Service Line's projects did not meet the (internal/customer) defined productivity/schedule metrics by 1 to 5%</t>
  </si>
  <si>
    <t>Service Line's projects did not meet the (internal/customer) defined productivity/schedule metrics by 6% or more</t>
  </si>
  <si>
    <t>Empower Employees</t>
  </si>
  <si>
    <t>Employee Engagement Positive Workplace (Non-project related support)</t>
  </si>
  <si>
    <t>a. Tower Attrition</t>
  </si>
  <si>
    <t>&lt;9.35%</t>
  </si>
  <si>
    <t>KPI: -20% of previous FY attrition</t>
  </si>
  <si>
    <t>10.72% to &lt;9.9%</t>
  </si>
  <si>
    <t>Target = 10.72%</t>
  </si>
  <si>
    <t>-10% to 15% of 10.72%</t>
  </si>
  <si>
    <t>Follow 2021 average</t>
  </si>
  <si>
    <t>&gt;10.72% - 13.20%</t>
  </si>
  <si>
    <t>Actual Attrition FY21 = 13.40%</t>
  </si>
  <si>
    <t>&gt;13.20%</t>
  </si>
  <si>
    <t>b. Events/Engagement Attendance</t>
  </si>
  <si>
    <t>Internal Operations, Events Lead, SDG/GRiP Lead, Influencer</t>
  </si>
  <si>
    <t>GRiP/SDG Tribe Participation - tower level</t>
  </si>
  <si>
    <t>Supporting events, voluntary organizers</t>
  </si>
  <si>
    <t xml:space="preserve"> QTD/Townhall/Genral Assembly</t>
  </si>
  <si>
    <t>Attending engagement activities</t>
  </si>
  <si>
    <t>Townhall / Kickoff / Christmas Party</t>
  </si>
  <si>
    <t xml:space="preserve"> =/&lt; 50% attending engagement activities</t>
  </si>
  <si>
    <t>Other company events</t>
  </si>
  <si>
    <t>0 Attendance, no engagement</t>
  </si>
  <si>
    <t>c. EE/Glint Survey Scores - tower level</t>
  </si>
  <si>
    <t>&gt;96%</t>
  </si>
  <si>
    <t>c.1 Survey Scores - 78% target (Fy22 based on Asia Cluster KPI)</t>
  </si>
  <si>
    <t>86-95%</t>
  </si>
  <si>
    <t>78-85%</t>
  </si>
  <si>
    <t>65-77%</t>
  </si>
  <si>
    <t>&lt;65%</t>
  </si>
  <si>
    <t>d. Personal Development:</t>
  </si>
  <si>
    <t>Attended 100% of the assigned training + 3 trainings at own initiative OR with certification</t>
  </si>
  <si>
    <t>d.1 Personal Development Plan compliance (Project-related trainings, certifications, Nihongo, Apps Hub-related, etc.)</t>
  </si>
  <si>
    <t>Attended 100% of the assigned training + 1 training at own initiative</t>
  </si>
  <si>
    <t>d.2 Organization-required trainings (SABA, Apps Hub-related, etc.)</t>
  </si>
  <si>
    <t>Attended 100% of the assigned training</t>
  </si>
  <si>
    <t>d.3 Add-on value trainings (internal/external/Apps Hub-related)</t>
  </si>
  <si>
    <t>Attended 80% - 99% of the assigned training</t>
  </si>
  <si>
    <t>*Mandatory trainings from upper mgt is considered as assigned training</t>
  </si>
  <si>
    <t>Attended &lt; 80% of the assigned training</t>
  </si>
  <si>
    <t>Compliance</t>
  </si>
  <si>
    <t>Tower Compliance:</t>
  </si>
  <si>
    <t>98% above team compliance</t>
  </si>
  <si>
    <t>a. Finance Reports (re-SQ, HC and Revenue, Billing Advice)</t>
  </si>
  <si>
    <t>81% - 97% team compliance</t>
  </si>
  <si>
    <t>b. SAP Timesheet / AE report submission/ ACR filing</t>
  </si>
  <si>
    <t>75% - 80% team compliance</t>
  </si>
  <si>
    <t>c. Leave filing</t>
  </si>
  <si>
    <t>60% - 74% team compliance</t>
  </si>
  <si>
    <t>d. SABA training compliance</t>
  </si>
  <si>
    <t>below 60% team compliance</t>
  </si>
  <si>
    <t>e. Resource Management (Resignation, employee movement notif)</t>
  </si>
  <si>
    <t>Security</t>
  </si>
  <si>
    <t>Security Incident Management (0 Rank Z &amp; S)</t>
  </si>
  <si>
    <t>0 Rank Z - C incidents; all incidents 1st escalation TAT is within 4 hours</t>
  </si>
  <si>
    <t>-0 Rank Z &amp; S</t>
  </si>
  <si>
    <t>0 Rank Z - B incidents; all incidents 1st escalation TAT is within 4 hours</t>
  </si>
  <si>
    <t>0 Rank Z &amp; S incidents; all incidents 1st escalation TAT is within 4 hours</t>
  </si>
  <si>
    <t>0 Rank Z, =&gt;1 S incidents; 1 incident not escalated within 4 hours</t>
  </si>
  <si>
    <t>=&gt;1 Rank Z incidents; ; &gt;1 incident not escalated within 4 hours</t>
  </si>
  <si>
    <t xml:space="preserve">- Make his/her own proposal and take an action for improving organizational operation 
- Proactively take an extremely challenging project and handle it (extremely big project or highly difficult project with cutting edge technology) 
etc.
</t>
  </si>
  <si>
    <t xml:space="preserve">- Make his/her own proposal and take an action for improving projects across JDU-PH.
- Proactively take a challenging project and handle it (big project or difficult project) 
etc.
</t>
  </si>
  <si>
    <t xml:space="preserve">- Make his/her own proposal and take an action for improving his/her own projects.
- Proactively make a presentation in Town Hall for knowledge sharing.
- Proactively make his/her own proposal for expanding business 
etc.
</t>
  </si>
  <si>
    <t xml:space="preserve">- As per requested, make a presentation in Town Hall for knowledge sharing.
- As per requested, make his/her own proposal for expanding business 
etc.
</t>
  </si>
  <si>
    <t xml:space="preserve">- Not take any action except for usual tasks provided by manager
</t>
  </si>
  <si>
    <t>Events/Engagement Attendance</t>
  </si>
  <si>
    <t>Personal Development:</t>
  </si>
  <si>
    <t>Personal Development Plan compliance (Project-related trainings, certifications, Nihongo, Apps Hub-related, etc.)</t>
  </si>
  <si>
    <t>Organization-required trainings (SABA, Apps Hub-related, etc.)</t>
  </si>
  <si>
    <t>Add-on value trainings (internal/external/Apps Hub-related)</t>
  </si>
  <si>
    <t>-1st escalation TAT is within 4 hours</t>
  </si>
  <si>
    <t>-RCA TAT within specified TAT (to be updated in Security Incident Policy)</t>
  </si>
  <si>
    <t>PPR Result : 95% or above score</t>
  </si>
  <si>
    <t>PPR Result : 85% - 94% score</t>
  </si>
  <si>
    <t>PPR Result is 80% - 84% score</t>
  </si>
  <si>
    <t>PPR Result: 60% - 79% score</t>
  </si>
  <si>
    <t>PPR Result: below 60% score</t>
  </si>
  <si>
    <t>Project exceeds the (internal/customer) defined quality metrics by 6 to 10%</t>
  </si>
  <si>
    <t>Project exceeds the (internal/customer) defined quality metrics by 1 to 5%</t>
  </si>
  <si>
    <t>Project meets the (internal/customer) defined quality metrics</t>
  </si>
  <si>
    <t>Project did not meet the (internal/customer) defined quality metrics by 1 to 5%</t>
  </si>
  <si>
    <t>Project did not meet the (internal/customer) defined quality metrics by 6% or more</t>
  </si>
  <si>
    <t>Project exceeds the (internal/customer) defined productivity/schedule metrics by 6 to 10%</t>
  </si>
  <si>
    <t>Project exceeds the (internal/customer) defined productivity/schedule metrics by 1 to 5%</t>
  </si>
  <si>
    <t>Project meets the (internal/customer) defined productivity/schedule metrics</t>
  </si>
  <si>
    <t>Project did not meet the (internal/customer) defined productivity/schedule metrics by 1 to 5%</t>
  </si>
  <si>
    <t>Project did not meet the (internal/customer) defined productivity/schedule metrics by 6% or more</t>
  </si>
  <si>
    <t>**Metrics should be based on defined targets accdg to their role level</t>
  </si>
  <si>
    <t>Productivity / Schedule</t>
  </si>
  <si>
    <t>Project Policies Compliance (project-defined)</t>
  </si>
  <si>
    <t>91% above compliance</t>
  </si>
  <si>
    <t>86% - 90% compliance</t>
  </si>
  <si>
    <t>80-85% compliance</t>
  </si>
  <si>
    <t>60% - 79% compliance</t>
  </si>
  <si>
    <t>below 60% compliance</t>
  </si>
  <si>
    <t>Standardization/Shared Service Compliance
-based on service line/tower defined standardization action plan</t>
  </si>
  <si>
    <t>91% above compliance OR has active/significant contributions to standardization / SS improvements</t>
  </si>
  <si>
    <t>Kaizen / Innovation ideas</t>
  </si>
  <si>
    <t xml:space="preserve">Kaizen / CSIP 
</t>
  </si>
  <si>
    <t>7 or more submitted and approved CSIP entries in Benefits Tracker tool</t>
  </si>
  <si>
    <t>Note: applicable both for individual or team effort</t>
  </si>
  <si>
    <t>5-6 submitted and approved CSIP entries in Benefits Tracker tool</t>
  </si>
  <si>
    <t>3-4 submitted and approved CSIP entries in Benefits Tracker tool</t>
  </si>
  <si>
    <t>1-2 submitted and approved CSIP entries in Benefits Tracker tool</t>
  </si>
  <si>
    <t>0 submitted and approved CSIP entries in Benefits Tracker tool</t>
  </si>
  <si>
    <t>Timeliness:</t>
  </si>
  <si>
    <t>0 non-compliance per year</t>
  </si>
  <si>
    <t>a. OT filing</t>
  </si>
  <si>
    <t>1 non-compliance per year</t>
  </si>
  <si>
    <t>b. SAP Timesheet / AE report submission</t>
  </si>
  <si>
    <t>2 non-compliance per year</t>
  </si>
  <si>
    <t>3-5 non-compliance per year</t>
  </si>
  <si>
    <t>d. ACR filing</t>
  </si>
  <si>
    <t>more than 6 non-compliance per year</t>
  </si>
  <si>
    <t>e. SABA training compliance</t>
  </si>
  <si>
    <r>
      <rPr>
        <b/>
        <sz val="11"/>
        <color theme="1"/>
        <rFont val="Calibri"/>
        <family val="2"/>
        <scheme val="minor"/>
      </rPr>
      <t>a. Tardiness</t>
    </r>
    <r>
      <rPr>
        <sz val="11"/>
        <color theme="1"/>
        <rFont val="Calibri"/>
        <family val="2"/>
        <scheme val="minor"/>
      </rPr>
      <t xml:space="preserve"> (project time)</t>
    </r>
  </si>
  <si>
    <t>50% of VL is planned and no unplanned leaves and 0 tardiness (monthly)</t>
  </si>
  <si>
    <r>
      <rPr>
        <b/>
        <sz val="11"/>
        <color theme="1"/>
        <rFont val="Calibri"/>
        <family val="2"/>
        <scheme val="minor"/>
      </rPr>
      <t>b. Unplanned Leave</t>
    </r>
    <r>
      <rPr>
        <sz val="11"/>
        <color theme="1"/>
        <rFont val="Calibri"/>
        <family val="2"/>
        <scheme val="minor"/>
      </rPr>
      <t xml:space="preserve"> (not pre-approved leaves)</t>
    </r>
  </si>
  <si>
    <t>50% of VL is planned and unplanned leaves is 1 to 2.5 days and 1 tardiness (monthly)</t>
  </si>
  <si>
    <t>c. 50% VL usage compliance</t>
  </si>
  <si>
    <t>50% of VL is planned and unplanned leaves is 3 to 5 days and 2 tardiness (monthly)</t>
  </si>
  <si>
    <t>50% VL usage not consumed; 3 tardiness (monthly)</t>
  </si>
  <si>
    <t>Unplanned leaves exceeds 5 days; &gt;3 tardiness (monthly)</t>
  </si>
  <si>
    <t>Quality/Accuracy of Communication (interpretation and translation)</t>
  </si>
  <si>
    <t>Project exceeds the (internal/customer) defined quality metrics by 6 to 10%
Bridge: with no quality-related escalations and/or with written commendation from the client and/or project team</t>
  </si>
  <si>
    <t>Project exceeds the (internal/customer) defined quality metrics by 1 to 5%
Bridge: with no quality-related escalations and/or with verbal commendation from the client and/or project team</t>
  </si>
  <si>
    <t>Project meets the (internal/customer) defined quality metrics
Bridge: with at least 3 major instances/escalations (raised by either client or project team) of incorrect translation or interpretation with impact on project delivery</t>
  </si>
  <si>
    <t>Project did not meet the (internal/customer) defined quality metrics by 1 to 5%
Bridge: with &gt;3 major instances/escalations (raised by either client or project team) of incorrect translation or interpretation with impact on project delivery</t>
  </si>
  <si>
    <t>Project did not meet the (internal/customer) defined quality metrics by 6% or more
Bridge: Unable to interpret/translate properly in any form of communication or collaboration with client or project team which resulted to grave misunderstanding that impacts project delivery</t>
  </si>
  <si>
    <t>Project Coordination (timeliness of response, availability, prioritization of tasks)</t>
  </si>
  <si>
    <t>Able to track/manage communication and tasks with client and project team in a timely manner and according to priority set by the project and can proactively supports PM</t>
  </si>
  <si>
    <t>Able to track/manage communication and tasks with client and project team in a timely manner and according to priority set by the project; Actively contributes in issue resolutions</t>
  </si>
  <si>
    <t>Able to track/manage communication and tasks with client and project team in a timely manner and according to priority set by the project</t>
  </si>
  <si>
    <t>Unable to track/manage communication and tasks with client and project team on a timely manner causing minor delays in project</t>
  </si>
  <si>
    <t>Unable to track/manage communication and tasks with client and project team on a timely manner causing major delays and escalation in project</t>
  </si>
  <si>
    <t>Kaizen / CSIP 
Note: applicable both for individual or team effort</t>
  </si>
  <si>
    <t>a. Quality</t>
  </si>
  <si>
    <t>b. Productivity</t>
  </si>
  <si>
    <t>c. Schedule</t>
  </si>
  <si>
    <t>Translation: 3 days or more ahead of target deadline of tasks</t>
  </si>
  <si>
    <t>Translation: 1 to 2 days ahead of target deadline of tasks</t>
  </si>
  <si>
    <t>Translation: Meets target deadline of tasks.</t>
  </si>
  <si>
    <t>Translation: 1 day delayed from target deadline</t>
  </si>
  <si>
    <t>Translation: 2 or more days delayed from target deadline</t>
  </si>
  <si>
    <t>b. Proactiveness / Challenging initiatives</t>
  </si>
  <si>
    <t>FOR BOOTCAMPS AFTER REGULARIZATION</t>
  </si>
  <si>
    <t>FOR BOOTCAMPS PRIOR TO REGULARIZATION (3RD/5TH MONTH EVALUATION)</t>
  </si>
  <si>
    <t>Technical Training</t>
  </si>
  <si>
    <t>Complete assigned trainings and exercises satisfactorily</t>
  </si>
  <si>
    <t>95% - 100% above training evaluation</t>
  </si>
  <si>
    <t>85% - 94% training evaluation</t>
  </si>
  <si>
    <t>75% - 84% training evaluation</t>
  </si>
  <si>
    <t>60% - 74% training evaluation</t>
  </si>
  <si>
    <t>below 60% training evaluation</t>
  </si>
  <si>
    <t>Good attendance, No tardiness, Follows rules (proper notification, etc) regarding leaves, BCP</t>
  </si>
  <si>
    <t>0 unplanned leaves and 0 tardiness</t>
  </si>
  <si>
    <t>0 Unplanned leaves and 1 tardiness</t>
  </si>
  <si>
    <t>1 Unplanned leaves and 2 tardiness</t>
  </si>
  <si>
    <t>2 - 3 Unplanned leaves and 3 tardiness</t>
  </si>
  <si>
    <t>&gt; 3 Unplanned leaves and  &gt;4 tardiness</t>
  </si>
  <si>
    <t>Attitude</t>
  </si>
  <si>
    <t>Shows good behavior, motivation, enthusiasm, proactiveness, passion for learning, good potential</t>
  </si>
  <si>
    <r>
      <t>■</t>
    </r>
    <r>
      <rPr>
        <sz val="11"/>
        <color rgb="FF000000"/>
        <rFont val="Calibri"/>
        <family val="2"/>
      </rPr>
      <t xml:space="preserve"> Can follow topics/discussions easily. 
■ Able to share new knowledge to the team</t>
    </r>
  </si>
  <si>
    <r>
      <t>■</t>
    </r>
    <r>
      <rPr>
        <sz val="11"/>
        <color rgb="FF000000"/>
        <rFont val="Calibri"/>
        <family val="2"/>
      </rPr>
      <t xml:space="preserve"> Reports on time. Stays to do advance study or practice whatever was discussed</t>
    </r>
  </si>
  <si>
    <r>
      <t>■</t>
    </r>
    <r>
      <rPr>
        <sz val="11"/>
        <color rgb="FF000000"/>
        <rFont val="Calibri"/>
        <family val="2"/>
      </rPr>
      <t xml:space="preserve"> Participate actively during discussion
■ Able to share knowledge with other bootcampers</t>
    </r>
  </si>
  <si>
    <r>
      <t>■</t>
    </r>
    <r>
      <rPr>
        <sz val="11"/>
        <color rgb="FF000000"/>
        <rFont val="Calibri"/>
        <family val="2"/>
      </rPr>
      <t xml:space="preserve"> Submit assigned tasks, projects on time</t>
    </r>
  </si>
  <si>
    <r>
      <t>■</t>
    </r>
    <r>
      <rPr>
        <sz val="11"/>
        <color rgb="FF000000"/>
        <rFont val="Calibri"/>
        <family val="2"/>
      </rPr>
      <t xml:space="preserve"> Follows instructions, work procedure, tasks given by trainor AND suggests kaizen processes</t>
    </r>
  </si>
  <si>
    <t>■Fulfills additional responsibilities (e.g. leader role) for the group</t>
  </si>
  <si>
    <r>
      <t>■</t>
    </r>
    <r>
      <rPr>
        <sz val="11"/>
        <color rgb="FF000000"/>
        <rFont val="Calibri"/>
        <family val="2"/>
      </rPr>
      <t xml:space="preserve"> Can follow topic/discussions easily also assists other members</t>
    </r>
  </si>
  <si>
    <r>
      <t>■</t>
    </r>
    <r>
      <rPr>
        <sz val="11"/>
        <color rgb="FF000000"/>
        <rFont val="Calibri"/>
        <family val="2"/>
      </rPr>
      <t xml:space="preserve"> Report on time. Stays if needed to help other co-trainees</t>
    </r>
  </si>
  <si>
    <r>
      <t>■</t>
    </r>
    <r>
      <rPr>
        <sz val="11"/>
        <color rgb="FF000000"/>
        <rFont val="Calibri"/>
        <family val="2"/>
      </rPr>
      <t xml:space="preserve"> Participate actively during discussion</t>
    </r>
  </si>
  <si>
    <r>
      <t>■</t>
    </r>
    <r>
      <rPr>
        <sz val="11"/>
        <color rgb="FF000000"/>
        <rFont val="Calibri"/>
        <family val="2"/>
      </rPr>
      <t xml:space="preserve"> Follow instructions, work procedure, tasks given by trainor</t>
    </r>
  </si>
  <si>
    <r>
      <t>■</t>
    </r>
    <r>
      <rPr>
        <sz val="11"/>
        <color rgb="FF000000"/>
        <rFont val="Calibri"/>
        <family val="2"/>
      </rPr>
      <t xml:space="preserve"> Can follow topics, discussions easily. No "extra" consultation required from trainors</t>
    </r>
  </si>
  <si>
    <r>
      <t>■</t>
    </r>
    <r>
      <rPr>
        <sz val="11"/>
        <color rgb="FF000000"/>
        <rFont val="Calibri"/>
        <family val="2"/>
      </rPr>
      <t xml:space="preserve"> Report to work/leaves on time</t>
    </r>
  </si>
  <si>
    <r>
      <t>■</t>
    </r>
    <r>
      <rPr>
        <sz val="11"/>
        <color rgb="FF000000"/>
        <rFont val="Calibri"/>
        <family val="2"/>
      </rPr>
      <t xml:space="preserve"> Participate during discussion. Answers when questions are asked</t>
    </r>
  </si>
  <si>
    <r>
      <t>■</t>
    </r>
    <r>
      <rPr>
        <sz val="11"/>
        <color rgb="FF000000"/>
        <rFont val="Calibri"/>
        <family val="2"/>
      </rPr>
      <t xml:space="preserve"> Can follow topics, discussions BUT needs lot of consultation</t>
    </r>
  </si>
  <si>
    <r>
      <t>■</t>
    </r>
    <r>
      <rPr>
        <sz val="11"/>
        <color rgb="FF000000"/>
        <rFont val="Calibri"/>
        <family val="2"/>
      </rPr>
      <t xml:space="preserve"> Reports to work  late, leaves on time</t>
    </r>
  </si>
  <si>
    <r>
      <t>■</t>
    </r>
    <r>
      <rPr>
        <sz val="11"/>
        <color rgb="FF000000"/>
        <rFont val="Calibri"/>
        <family val="2"/>
      </rPr>
      <t xml:space="preserve"> Doesn't participate during discussion.</t>
    </r>
  </si>
  <si>
    <r>
      <t>■</t>
    </r>
    <r>
      <rPr>
        <sz val="11"/>
        <color rgb="FF000000"/>
        <rFont val="Calibri"/>
        <family val="2"/>
      </rPr>
      <t xml:space="preserve"> Submit assigned tasks, projects delayed</t>
    </r>
  </si>
  <si>
    <r>
      <t>■</t>
    </r>
    <r>
      <rPr>
        <sz val="11"/>
        <color rgb="FF000000"/>
        <rFont val="Calibri"/>
        <family val="2"/>
      </rPr>
      <t xml:space="preserve"> Ignores instructions, work procedure, tasks given by trainor</t>
    </r>
  </si>
  <si>
    <r>
      <t>■</t>
    </r>
    <r>
      <rPr>
        <sz val="11"/>
        <color rgb="FF000000"/>
        <rFont val="Calibri"/>
        <family val="2"/>
      </rPr>
      <t xml:space="preserve"> Very difficult to follow, or to understand topics</t>
    </r>
  </si>
  <si>
    <r>
      <t>■</t>
    </r>
    <r>
      <rPr>
        <sz val="11"/>
        <color rgb="FF000000"/>
        <rFont val="Calibri"/>
        <family val="2"/>
      </rPr>
      <t xml:space="preserve"> Regularly doesn't report for work</t>
    </r>
  </si>
  <si>
    <r>
      <t>■</t>
    </r>
    <r>
      <rPr>
        <sz val="11"/>
        <color rgb="FF000000"/>
        <rFont val="Calibri"/>
        <family val="2"/>
      </rPr>
      <t xml:space="preserve"> Tasks, assignments not submitted</t>
    </r>
  </si>
  <si>
    <t>OJT/Project</t>
  </si>
  <si>
    <t>Achieves good results in the OJT or project assigned (whether internal or actual project), contributes proactively to the project, good productivity and quality</t>
  </si>
  <si>
    <t>95% - 100% above  evaluation on productivity, quality and schedule</t>
  </si>
  <si>
    <t>85% - 94%  evaluation on productivity, quality and schedule</t>
  </si>
  <si>
    <t>75% - 84% evaluation on productivity, quality and schedule</t>
  </si>
  <si>
    <t>60% - 74%  evaluation on productivity, quality and schedule</t>
  </si>
  <si>
    <t>below 60%  evaluation on productivity, quality and schedule</t>
  </si>
  <si>
    <t>Actual Rating</t>
  </si>
  <si>
    <t>Comment</t>
  </si>
  <si>
    <t>Eff.Weightage 
(%)</t>
  </si>
  <si>
    <t>Actual
Rating</t>
  </si>
  <si>
    <t>Weighted
Rating</t>
  </si>
  <si>
    <t>Objectives Score</t>
  </si>
  <si>
    <t>Objectives Rating</t>
  </si>
  <si>
    <r>
      <t>b. Unplanned Leave</t>
    </r>
    <r>
      <rPr>
        <sz val="11"/>
        <color theme="1"/>
        <rFont val="Calibri"/>
        <family val="2"/>
        <scheme val="minor"/>
      </rPr>
      <t xml:space="preserve"> (not pre-approved leaves)</t>
    </r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</si>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</sst>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38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7" fillId="0" borderId="12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22" xfId="0" applyBorder="1" applyAlignment="1">
      <alignment vertical="top"/>
    </xf>
    <xf numFmtId="9" fontId="0" fillId="0" borderId="0" xfId="0" applyNumberFormat="1"/>
    <xf numFmtId="0" fontId="7" fillId="0" borderId="7" xfId="0" applyFont="1" applyBorder="1"/>
    <xf numFmtId="0" fontId="7" fillId="0" borderId="12" xfId="0" applyFont="1" applyBorder="1"/>
    <xf numFmtId="0" fontId="7" fillId="0" borderId="12" xfId="0" quotePrefix="1" applyFont="1" applyBorder="1"/>
    <xf numFmtId="0" fontId="7" fillId="0" borderId="16" xfId="0" applyFont="1" applyBorder="1"/>
    <xf numFmtId="0" fontId="3" fillId="0" borderId="24" xfId="0" applyFont="1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6" xfId="0" applyBorder="1"/>
    <xf numFmtId="0" fontId="0" fillId="0" borderId="27" xfId="0" applyBorder="1" applyAlignment="1">
      <alignment vertical="top"/>
    </xf>
    <xf numFmtId="0" fontId="3" fillId="0" borderId="24" xfId="0" applyFont="1" applyBorder="1"/>
    <xf numFmtId="0" fontId="3" fillId="0" borderId="26" xfId="0" applyFont="1" applyBorder="1"/>
    <xf numFmtId="0" fontId="2" fillId="0" borderId="26" xfId="0" applyFont="1" applyBorder="1"/>
    <xf numFmtId="0" fontId="0" fillId="0" borderId="30" xfId="0" applyBorder="1"/>
    <xf numFmtId="0" fontId="8" fillId="0" borderId="18" xfId="0" applyFont="1" applyBorder="1"/>
    <xf numFmtId="0" fontId="0" fillId="0" borderId="5" xfId="0" applyBorder="1"/>
    <xf numFmtId="0" fontId="0" fillId="0" borderId="32" xfId="0" applyBorder="1" applyAlignment="1">
      <alignment wrapText="1"/>
    </xf>
    <xf numFmtId="0" fontId="0" fillId="0" borderId="19" xfId="0" applyBorder="1"/>
    <xf numFmtId="0" fontId="0" fillId="0" borderId="10" xfId="0" applyBorder="1"/>
    <xf numFmtId="0" fontId="0" fillId="0" borderId="34" xfId="0" applyBorder="1" applyAlignment="1">
      <alignment wrapText="1"/>
    </xf>
    <xf numFmtId="0" fontId="7" fillId="0" borderId="19" xfId="0" applyFont="1" applyBorder="1"/>
    <xf numFmtId="0" fontId="0" fillId="0" borderId="35" xfId="0" applyBorder="1"/>
    <xf numFmtId="0" fontId="0" fillId="0" borderId="14" xfId="0" applyBorder="1"/>
    <xf numFmtId="0" fontId="0" fillId="0" borderId="36" xfId="0" applyBorder="1"/>
    <xf numFmtId="0" fontId="3" fillId="0" borderId="4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8" xfId="0" applyBorder="1"/>
    <xf numFmtId="0" fontId="0" fillId="3" borderId="8" xfId="0" applyFill="1" applyBorder="1" applyAlignment="1">
      <alignment vertical="center" wrapText="1"/>
    </xf>
    <xf numFmtId="9" fontId="6" fillId="3" borderId="8" xfId="0" applyNumberFormat="1" applyFont="1" applyFill="1" applyBorder="1" applyAlignment="1">
      <alignment vertical="center" wrapText="1"/>
    </xf>
    <xf numFmtId="0" fontId="0" fillId="5" borderId="0" xfId="0" applyFill="1"/>
    <xf numFmtId="0" fontId="0" fillId="3" borderId="17" xfId="0" applyFill="1" applyBorder="1" applyAlignment="1">
      <alignment vertical="center" wrapText="1"/>
    </xf>
    <xf numFmtId="9" fontId="6" fillId="3" borderId="17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left" vertical="top"/>
    </xf>
    <xf numFmtId="0" fontId="9" fillId="0" borderId="32" xfId="0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9" fillId="0" borderId="34" xfId="0" applyFont="1" applyBorder="1" applyAlignment="1">
      <alignment vertical="top" wrapText="1"/>
    </xf>
    <xf numFmtId="0" fontId="0" fillId="0" borderId="14" xfId="0" applyBorder="1" applyAlignment="1">
      <alignment horizontal="left" vertical="top"/>
    </xf>
    <xf numFmtId="0" fontId="9" fillId="0" borderId="36" xfId="0" applyFont="1" applyBorder="1" applyAlignment="1">
      <alignment vertical="top" wrapText="1"/>
    </xf>
    <xf numFmtId="0" fontId="3" fillId="0" borderId="19" xfId="0" applyFont="1" applyBorder="1"/>
    <xf numFmtId="0" fontId="7" fillId="0" borderId="24" xfId="0" applyFont="1" applyBorder="1"/>
    <xf numFmtId="0" fontId="9" fillId="0" borderId="32" xfId="0" applyFont="1" applyBorder="1" applyAlignment="1">
      <alignment vertical="top"/>
    </xf>
    <xf numFmtId="0" fontId="7" fillId="0" borderId="26" xfId="0" applyFont="1" applyBorder="1"/>
    <xf numFmtId="0" fontId="9" fillId="0" borderId="34" xfId="0" applyFont="1" applyBorder="1" applyAlignment="1">
      <alignment vertical="top"/>
    </xf>
    <xf numFmtId="0" fontId="9" fillId="0" borderId="36" xfId="0" applyFont="1" applyBorder="1" applyAlignment="1">
      <alignment vertical="top"/>
    </xf>
    <xf numFmtId="0" fontId="7" fillId="0" borderId="32" xfId="0" applyFont="1" applyBorder="1" applyAlignment="1">
      <alignment vertical="top" wrapText="1"/>
    </xf>
    <xf numFmtId="0" fontId="7" fillId="0" borderId="34" xfId="0" applyFont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0" fontId="0" fillId="0" borderId="20" xfId="0" applyBorder="1" applyAlignment="1">
      <alignment vertical="top"/>
    </xf>
    <xf numFmtId="0" fontId="3" fillId="0" borderId="42" xfId="0" applyFont="1" applyBorder="1"/>
    <xf numFmtId="0" fontId="0" fillId="0" borderId="32" xfId="0" applyBorder="1" applyAlignment="1">
      <alignment vertical="top" wrapText="1"/>
    </xf>
    <xf numFmtId="0" fontId="3" fillId="0" borderId="8" xfId="0" applyFont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34" xfId="0" applyBorder="1" applyAlignment="1">
      <alignment vertical="top" wrapText="1"/>
    </xf>
    <xf numFmtId="0" fontId="11" fillId="0" borderId="8" xfId="0" quotePrefix="1" applyFont="1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36" xfId="0" applyBorder="1" applyAlignment="1">
      <alignment vertical="top" wrapText="1"/>
    </xf>
    <xf numFmtId="0" fontId="0" fillId="0" borderId="5" xfId="0" applyBorder="1" applyAlignment="1">
      <alignment horizontal="left" vertical="center"/>
    </xf>
    <xf numFmtId="0" fontId="7" fillId="0" borderId="32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/>
    </xf>
    <xf numFmtId="0" fontId="7" fillId="0" borderId="34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center"/>
    </xf>
    <xf numFmtId="0" fontId="7" fillId="0" borderId="36" xfId="0" applyFont="1" applyBorder="1" applyAlignment="1">
      <alignment horizontal="left" vertical="top" wrapText="1"/>
    </xf>
    <xf numFmtId="0" fontId="7" fillId="0" borderId="32" xfId="0" applyFont="1" applyBorder="1"/>
    <xf numFmtId="0" fontId="7" fillId="0" borderId="34" xfId="0" applyFont="1" applyBorder="1"/>
    <xf numFmtId="0" fontId="7" fillId="0" borderId="36" xfId="0" applyFont="1" applyBorder="1"/>
    <xf numFmtId="0" fontId="7" fillId="0" borderId="36" xfId="0" applyFont="1" applyBorder="1" applyAlignment="1">
      <alignment vertical="top"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8" fillId="0" borderId="24" xfId="0" applyFont="1" applyBorder="1"/>
    <xf numFmtId="0" fontId="7" fillId="0" borderId="32" xfId="0" applyFont="1" applyBorder="1" applyAlignment="1">
      <alignment vertical="top"/>
    </xf>
    <xf numFmtId="0" fontId="7" fillId="0" borderId="3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0" fillId="0" borderId="43" xfId="0" applyBorder="1"/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0" xfId="2" applyFont="1"/>
    <xf numFmtId="0" fontId="17" fillId="0" borderId="5" xfId="2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7" fillId="0" borderId="2" xfId="2" applyFont="1" applyBorder="1" applyAlignment="1">
      <alignment horizontal="center" vertical="center" wrapText="1"/>
    </xf>
    <xf numFmtId="0" fontId="16" fillId="0" borderId="10" xfId="2" applyFont="1" applyBorder="1"/>
    <xf numFmtId="0" fontId="16" fillId="0" borderId="46" xfId="2" applyFont="1" applyBorder="1" applyAlignment="1">
      <alignment vertical="center"/>
    </xf>
    <xf numFmtId="0" fontId="16" fillId="0" borderId="47" xfId="2" applyFont="1" applyBorder="1"/>
    <xf numFmtId="0" fontId="16" fillId="0" borderId="48" xfId="2" applyFont="1" applyBorder="1"/>
    <xf numFmtId="0" fontId="16" fillId="0" borderId="49" xfId="2" applyFont="1" applyBorder="1" applyAlignment="1">
      <alignment vertical="center"/>
    </xf>
    <xf numFmtId="0" fontId="16" fillId="2" borderId="47" xfId="2" applyFont="1" applyFill="1" applyBorder="1"/>
    <xf numFmtId="0" fontId="16" fillId="0" borderId="23" xfId="2" applyFont="1" applyBorder="1"/>
    <xf numFmtId="0" fontId="16" fillId="5" borderId="11" xfId="2" applyFont="1" applyFill="1" applyBorder="1"/>
    <xf numFmtId="0" fontId="16" fillId="5" borderId="50" xfId="2" applyFont="1" applyFill="1" applyBorder="1" applyAlignment="1">
      <alignment horizontal="left"/>
    </xf>
    <xf numFmtId="0" fontId="16" fillId="5" borderId="12" xfId="2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5" borderId="40" xfId="2" applyFont="1" applyFill="1" applyBorder="1"/>
    <xf numFmtId="0" fontId="18" fillId="0" borderId="11" xfId="2" applyFont="1" applyBorder="1" applyAlignment="1">
      <alignment horizontal="right"/>
    </xf>
    <xf numFmtId="0" fontId="16" fillId="0" borderId="50" xfId="2" applyFont="1" applyBorder="1"/>
    <xf numFmtId="0" fontId="16" fillId="0" borderId="12" xfId="2" applyFont="1" applyBorder="1"/>
    <xf numFmtId="0" fontId="18" fillId="0" borderId="40" xfId="2" applyFont="1" applyBorder="1" applyAlignment="1">
      <alignment horizontal="right"/>
    </xf>
    <xf numFmtId="0" fontId="16" fillId="0" borderId="50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18" fillId="0" borderId="50" xfId="2" applyFont="1" applyBorder="1" applyAlignment="1">
      <alignment horizontal="right"/>
    </xf>
    <xf numFmtId="0" fontId="18" fillId="0" borderId="50" xfId="2" applyFont="1" applyBorder="1"/>
    <xf numFmtId="0" fontId="18" fillId="0" borderId="12" xfId="2" applyFont="1" applyBorder="1"/>
    <xf numFmtId="0" fontId="18" fillId="0" borderId="12" xfId="2" applyFont="1" applyBorder="1" applyAlignment="1">
      <alignment horizontal="right"/>
    </xf>
    <xf numFmtId="0" fontId="19" fillId="0" borderId="0" xfId="2" applyFont="1"/>
    <xf numFmtId="0" fontId="16" fillId="5" borderId="50" xfId="2" applyFont="1" applyFill="1" applyBorder="1"/>
    <xf numFmtId="0" fontId="16" fillId="5" borderId="12" xfId="2" applyFont="1" applyFill="1" applyBorder="1"/>
    <xf numFmtId="0" fontId="19" fillId="5" borderId="40" xfId="2" applyFont="1" applyFill="1" applyBorder="1"/>
    <xf numFmtId="0" fontId="19" fillId="0" borderId="10" xfId="2" applyFont="1" applyBorder="1"/>
    <xf numFmtId="0" fontId="14" fillId="0" borderId="10" xfId="2" applyFont="1" applyBorder="1"/>
    <xf numFmtId="0" fontId="16" fillId="0" borderId="11" xfId="2" applyFont="1" applyBorder="1" applyAlignment="1">
      <alignment horizontal="right"/>
    </xf>
    <xf numFmtId="0" fontId="16" fillId="0" borderId="40" xfId="2" applyFont="1" applyBorder="1" applyAlignment="1">
      <alignment horizontal="right"/>
    </xf>
    <xf numFmtId="0" fontId="16" fillId="0" borderId="11" xfId="2" applyFont="1" applyBorder="1"/>
    <xf numFmtId="0" fontId="16" fillId="0" borderId="40" xfId="2" applyFont="1" applyBorder="1"/>
    <xf numFmtId="0" fontId="19" fillId="0" borderId="50" xfId="2" applyFont="1" applyBorder="1"/>
    <xf numFmtId="0" fontId="19" fillId="0" borderId="40" xfId="2" applyFont="1" applyBorder="1" applyAlignment="1">
      <alignment horizontal="right"/>
    </xf>
    <xf numFmtId="0" fontId="14" fillId="0" borderId="40" xfId="2" applyFont="1" applyBorder="1" applyAlignment="1">
      <alignment horizontal="right"/>
    </xf>
    <xf numFmtId="0" fontId="16" fillId="6" borderId="19" xfId="2" applyFont="1" applyFill="1" applyBorder="1"/>
    <xf numFmtId="0" fontId="16" fillId="0" borderId="14" xfId="2" applyFont="1" applyBorder="1"/>
    <xf numFmtId="0" fontId="16" fillId="7" borderId="15" xfId="2" applyFont="1" applyFill="1" applyBorder="1"/>
    <xf numFmtId="0" fontId="16" fillId="7" borderId="51" xfId="2" applyFont="1" applyFill="1" applyBorder="1"/>
    <xf numFmtId="0" fontId="16" fillId="7" borderId="16" xfId="2" applyFont="1" applyFill="1" applyBorder="1"/>
    <xf numFmtId="0" fontId="16" fillId="7" borderId="41" xfId="2" applyFont="1" applyFill="1" applyBorder="1"/>
    <xf numFmtId="0" fontId="16" fillId="6" borderId="0" xfId="2" applyFont="1" applyFill="1"/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0" fillId="0" borderId="18" xfId="0" applyBorder="1"/>
    <xf numFmtId="0" fontId="5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4" fillId="0" borderId="19" xfId="0" applyFont="1" applyBorder="1"/>
    <xf numFmtId="0" fontId="0" fillId="0" borderId="47" xfId="0" applyBorder="1"/>
    <xf numFmtId="0" fontId="0" fillId="0" borderId="48" xfId="0" applyBorder="1" applyAlignment="1">
      <alignment wrapText="1"/>
    </xf>
    <xf numFmtId="0" fontId="0" fillId="0" borderId="50" xfId="0" applyBorder="1"/>
    <xf numFmtId="0" fontId="0" fillId="0" borderId="12" xfId="0" applyBorder="1" applyAlignment="1">
      <alignment wrapText="1"/>
    </xf>
    <xf numFmtId="0" fontId="0" fillId="0" borderId="50" xfId="0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0" borderId="7" xfId="0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22" xfId="0" applyBorder="1"/>
    <xf numFmtId="0" fontId="0" fillId="0" borderId="52" xfId="0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0" fillId="0" borderId="50" xfId="0" applyBorder="1" applyAlignment="1">
      <alignment horizontal="left" vertical="top"/>
    </xf>
    <xf numFmtId="0" fontId="7" fillId="0" borderId="12" xfId="0" applyFont="1" applyBorder="1" applyAlignment="1">
      <alignment vertical="top" wrapText="1"/>
    </xf>
    <xf numFmtId="0" fontId="0" fillId="0" borderId="43" xfId="0" applyBorder="1" applyAlignment="1">
      <alignment horizontal="left" vertical="top"/>
    </xf>
    <xf numFmtId="0" fontId="7" fillId="0" borderId="22" xfId="0" applyFont="1" applyBorder="1" applyAlignment="1">
      <alignment vertical="top" wrapText="1"/>
    </xf>
    <xf numFmtId="0" fontId="3" fillId="0" borderId="42" xfId="0" applyFont="1" applyBorder="1" applyAlignment="1">
      <alignment vertical="center"/>
    </xf>
    <xf numFmtId="0" fontId="0" fillId="0" borderId="7" xfId="0" applyBorder="1" applyAlignment="1">
      <alignment vertical="top" wrapText="1"/>
    </xf>
    <xf numFmtId="0" fontId="0" fillId="0" borderId="54" xfId="0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6" xfId="0" applyFont="1" applyBorder="1"/>
    <xf numFmtId="0" fontId="0" fillId="0" borderId="25" xfId="0" applyBorder="1" applyAlignment="1">
      <alignment vertical="center"/>
    </xf>
    <xf numFmtId="0" fontId="3" fillId="0" borderId="25" xfId="0" applyFont="1" applyBorder="1" applyAlignment="1">
      <alignment vertical="center"/>
    </xf>
    <xf numFmtId="0" fontId="8" fillId="0" borderId="6" xfId="0" applyFont="1" applyBorder="1"/>
    <xf numFmtId="0" fontId="7" fillId="0" borderId="52" xfId="0" applyFont="1" applyBorder="1" applyAlignment="1">
      <alignment horizontal="left" vertical="top"/>
    </xf>
    <xf numFmtId="0" fontId="7" fillId="0" borderId="11" xfId="0" applyFont="1" applyBorder="1"/>
    <xf numFmtId="0" fontId="7" fillId="0" borderId="50" xfId="0" applyFont="1" applyBorder="1" applyAlignment="1">
      <alignment horizontal="left" vertical="top"/>
    </xf>
    <xf numFmtId="0" fontId="7" fillId="0" borderId="21" xfId="0" applyFont="1" applyBorder="1"/>
    <xf numFmtId="0" fontId="7" fillId="0" borderId="43" xfId="0" applyFont="1" applyBorder="1" applyAlignment="1">
      <alignment horizontal="left" vertical="top"/>
    </xf>
    <xf numFmtId="0" fontId="7" fillId="0" borderId="22" xfId="0" applyFont="1" applyBorder="1"/>
    <xf numFmtId="0" fontId="8" fillId="0" borderId="6" xfId="0" applyFont="1" applyBorder="1" applyAlignment="1">
      <alignment vertical="center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/>
    </xf>
    <xf numFmtId="0" fontId="25" fillId="4" borderId="21" xfId="0" applyFont="1" applyFill="1" applyBorder="1"/>
    <xf numFmtId="0" fontId="3" fillId="0" borderId="6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51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27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27" xfId="0" applyBorder="1"/>
    <xf numFmtId="0" fontId="0" fillId="0" borderId="55" xfId="0" applyBorder="1" applyAlignment="1">
      <alignment wrapText="1"/>
    </xf>
    <xf numFmtId="0" fontId="3" fillId="0" borderId="0" xfId="0" applyFont="1"/>
    <xf numFmtId="0" fontId="5" fillId="8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" fontId="28" fillId="0" borderId="0" xfId="0" applyNumberFormat="1" applyFont="1"/>
    <xf numFmtId="0" fontId="29" fillId="0" borderId="0" xfId="0" applyFont="1"/>
    <xf numFmtId="0" fontId="7" fillId="0" borderId="0" xfId="0" applyFont="1"/>
    <xf numFmtId="2" fontId="27" fillId="0" borderId="50" xfId="0" applyNumberFormat="1" applyFont="1" applyBorder="1" applyAlignment="1">
      <alignment horizontal="center" vertical="center"/>
    </xf>
    <xf numFmtId="0" fontId="31" fillId="9" borderId="50" xfId="0" applyFont="1" applyFill="1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17" fillId="0" borderId="44" xfId="2" applyFont="1" applyBorder="1" applyAlignment="1">
      <alignment horizontal="center" vertical="center" wrapText="1"/>
    </xf>
    <xf numFmtId="0" fontId="17" fillId="0" borderId="45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53" xfId="0" applyFill="1" applyBorder="1" applyAlignment="1">
      <alignment horizontal="left" vertical="center"/>
    </xf>
    <xf numFmtId="9" fontId="6" fillId="3" borderId="5" xfId="0" applyNumberFormat="1" applyFont="1" applyFill="1" applyBorder="1" applyAlignment="1">
      <alignment horizontal="center" vertical="center" wrapText="1"/>
    </xf>
    <xf numFmtId="9" fontId="6" fillId="3" borderId="10" xfId="0" applyNumberFormat="1" applyFont="1" applyFill="1" applyBorder="1" applyAlignment="1">
      <alignment horizontal="center" vertical="center" wrapText="1"/>
    </xf>
    <xf numFmtId="9" fontId="6" fillId="3" borderId="20" xfId="0" applyNumberFormat="1" applyFont="1" applyFill="1" applyBorder="1" applyAlignment="1">
      <alignment horizontal="center" vertical="center" wrapText="1"/>
    </xf>
    <xf numFmtId="9" fontId="7" fillId="0" borderId="52" xfId="1" applyFont="1" applyBorder="1" applyAlignment="1">
      <alignment horizontal="center" vertical="center"/>
    </xf>
    <xf numFmtId="9" fontId="7" fillId="0" borderId="50" xfId="1" applyFont="1" applyBorder="1" applyAlignment="1">
      <alignment horizontal="center" vertical="center"/>
    </xf>
    <xf numFmtId="9" fontId="7" fillId="0" borderId="43" xfId="1" applyFont="1" applyBorder="1" applyAlignment="1">
      <alignment horizontal="center" vertical="center"/>
    </xf>
    <xf numFmtId="0" fontId="0" fillId="0" borderId="43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3" borderId="13" xfId="0" applyFill="1" applyBorder="1" applyAlignment="1">
      <alignment horizontal="left" vertical="center"/>
    </xf>
    <xf numFmtId="9" fontId="3" fillId="3" borderId="5" xfId="1" applyFont="1" applyFill="1" applyBorder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9" fontId="3" fillId="3" borderId="14" xfId="1" applyFont="1" applyFill="1" applyBorder="1" applyAlignment="1">
      <alignment horizontal="center" vertical="center"/>
    </xf>
    <xf numFmtId="9" fontId="7" fillId="0" borderId="51" xfId="1" applyFont="1" applyBorder="1" applyAlignment="1">
      <alignment horizontal="center" vertical="center"/>
    </xf>
    <xf numFmtId="9" fontId="0" fillId="0" borderId="52" xfId="1" applyFont="1" applyBorder="1" applyAlignment="1">
      <alignment horizontal="center" vertical="center"/>
    </xf>
    <xf numFmtId="9" fontId="0" fillId="0" borderId="50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9" fontId="7" fillId="0" borderId="47" xfId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9" fontId="30" fillId="0" borderId="3" xfId="1" applyFont="1" applyBorder="1" applyAlignment="1">
      <alignment horizontal="center" vertical="center"/>
    </xf>
    <xf numFmtId="9" fontId="30" fillId="0" borderId="8" xfId="1" applyFont="1" applyBorder="1" applyAlignment="1">
      <alignment horizontal="center" vertical="center"/>
    </xf>
    <xf numFmtId="9" fontId="30" fillId="0" borderId="17" xfId="1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1" fontId="7" fillId="0" borderId="56" xfId="1" applyNumberFormat="1" applyFont="1" applyBorder="1" applyAlignment="1">
      <alignment horizontal="center" vertical="center"/>
    </xf>
    <xf numFmtId="1" fontId="7" fillId="0" borderId="9" xfId="1" applyNumberFormat="1" applyFont="1" applyBorder="1" applyAlignment="1">
      <alignment horizontal="center" vertical="center"/>
    </xf>
    <xf numFmtId="1" fontId="7" fillId="0" borderId="13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1" fontId="6" fillId="3" borderId="57" xfId="0" applyNumberFormat="1" applyFont="1" applyFill="1" applyBorder="1" applyAlignment="1">
      <alignment horizontal="center" vertic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7" xfId="0" applyNumberFormat="1" applyFont="1" applyFill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center" vertical="center"/>
    </xf>
    <xf numFmtId="1" fontId="7" fillId="0" borderId="8" xfId="1" applyNumberFormat="1" applyFont="1" applyBorder="1" applyAlignment="1">
      <alignment horizontal="center" vertical="center"/>
    </xf>
    <xf numFmtId="1" fontId="7" fillId="0" borderId="17" xfId="1" applyNumberFormat="1" applyFont="1" applyBorder="1" applyAlignment="1">
      <alignment horizontal="center" vertical="center"/>
    </xf>
    <xf numFmtId="1" fontId="7" fillId="8" borderId="3" xfId="1" applyNumberFormat="1" applyFont="1" applyFill="1" applyBorder="1" applyAlignment="1">
      <alignment horizontal="center" vertical="center"/>
    </xf>
    <xf numFmtId="1" fontId="7" fillId="8" borderId="8" xfId="1" applyNumberFormat="1" applyFont="1" applyFill="1" applyBorder="1" applyAlignment="1">
      <alignment horizontal="center" vertical="center"/>
    </xf>
    <xf numFmtId="1" fontId="7" fillId="8" borderId="17" xfId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 vertical="center" wrapText="1"/>
    </xf>
    <xf numFmtId="1" fontId="10" fillId="3" borderId="13" xfId="0" applyNumberFormat="1" applyFont="1" applyFill="1" applyBorder="1" applyAlignment="1">
      <alignment horizontal="center" vertical="center" wrapText="1"/>
    </xf>
    <xf numFmtId="1" fontId="7" fillId="0" borderId="18" xfId="1" applyNumberFormat="1" applyFont="1" applyBorder="1" applyAlignment="1">
      <alignment horizontal="center" vertical="center"/>
    </xf>
    <xf numFmtId="1" fontId="7" fillId="0" borderId="19" xfId="1" applyNumberFormat="1" applyFont="1" applyBorder="1" applyAlignment="1">
      <alignment horizontal="center" vertical="center"/>
    </xf>
    <xf numFmtId="1" fontId="7" fillId="0" borderId="35" xfId="1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1" fontId="6" fillId="3" borderId="3" xfId="1" applyNumberFormat="1" applyFont="1" applyFill="1" applyBorder="1" applyAlignment="1">
      <alignment horizontal="center" vertical="center"/>
    </xf>
    <xf numFmtId="1" fontId="6" fillId="3" borderId="8" xfId="1" applyNumberFormat="1" applyFont="1" applyFill="1" applyBorder="1" applyAlignment="1">
      <alignment horizontal="center" vertical="center"/>
    </xf>
    <xf numFmtId="1" fontId="6" fillId="3" borderId="17" xfId="1" applyNumberFormat="1" applyFont="1" applyFill="1" applyBorder="1" applyAlignment="1">
      <alignment horizontal="center" vertical="center"/>
    </xf>
    <xf numFmtId="1" fontId="7" fillId="0" borderId="4" xfId="1" applyNumberFormat="1" applyFont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 wrapText="1"/>
    </xf>
    <xf numFmtId="1" fontId="10" fillId="3" borderId="8" xfId="0" applyNumberFormat="1" applyFont="1" applyFill="1" applyBorder="1" applyAlignment="1">
      <alignment horizontal="center" vertical="center" wrapText="1"/>
    </xf>
    <xf numFmtId="1" fontId="10" fillId="3" borderId="17" xfId="0" applyNumberFormat="1" applyFont="1" applyFill="1" applyBorder="1" applyAlignment="1">
      <alignment horizontal="center" vertical="center" wrapText="1"/>
    </xf>
    <xf numFmtId="1" fontId="10" fillId="3" borderId="5" xfId="0" applyNumberFormat="1" applyFont="1" applyFill="1" applyBorder="1" applyAlignment="1">
      <alignment horizontal="center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3" borderId="37" xfId="0" applyNumberFormat="1" applyFont="1" applyFill="1" applyBorder="1" applyAlignment="1">
      <alignment horizontal="center" vertical="center" wrapText="1"/>
    </xf>
    <xf numFmtId="1" fontId="7" fillId="0" borderId="53" xfId="1" applyNumberFormat="1" applyFont="1" applyBorder="1" applyAlignment="1">
      <alignment horizontal="center" vertical="center"/>
    </xf>
    <xf numFmtId="0" fontId="7" fillId="8" borderId="3" xfId="1" applyNumberFormat="1" applyFont="1" applyFill="1" applyBorder="1" applyAlignment="1">
      <alignment horizontal="center" vertical="center"/>
    </xf>
    <xf numFmtId="0" fontId="7" fillId="8" borderId="8" xfId="1" applyNumberFormat="1" applyFont="1" applyFill="1" applyBorder="1" applyAlignment="1">
      <alignment horizontal="center" vertical="center"/>
    </xf>
    <xf numFmtId="0" fontId="7" fillId="8" borderId="17" xfId="1" applyNumberFormat="1" applyFont="1" applyFill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17" xfId="1" applyFont="1" applyBorder="1" applyAlignment="1">
      <alignment horizontal="center" vertical="center"/>
    </xf>
    <xf numFmtId="164" fontId="7" fillId="8" borderId="3" xfId="1" applyNumberFormat="1" applyFont="1" applyFill="1" applyBorder="1" applyAlignment="1">
      <alignment horizontal="center" vertical="center"/>
    </xf>
    <xf numFmtId="164" fontId="7" fillId="8" borderId="8" xfId="1" applyNumberFormat="1" applyFont="1" applyFill="1" applyBorder="1" applyAlignment="1">
      <alignment horizontal="center" vertical="center"/>
    </xf>
    <xf numFmtId="164" fontId="7" fillId="8" borderId="17" xfId="1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 wrapText="1"/>
    </xf>
    <xf numFmtId="9" fontId="10" fillId="3" borderId="10" xfId="0" applyNumberFormat="1" applyFont="1" applyFill="1" applyBorder="1" applyAlignment="1">
      <alignment horizontal="center" vertical="center" wrapText="1"/>
    </xf>
    <xf numFmtId="9" fontId="10" fillId="3" borderId="14" xfId="0" applyNumberFormat="1" applyFont="1" applyFill="1" applyBorder="1" applyAlignment="1">
      <alignment horizontal="center" vertical="center" wrapText="1"/>
    </xf>
    <xf numFmtId="9" fontId="7" fillId="0" borderId="3" xfId="1" applyFont="1" applyFill="1" applyBorder="1" applyAlignment="1">
      <alignment horizontal="center" vertical="center"/>
    </xf>
    <xf numFmtId="9" fontId="7" fillId="0" borderId="8" xfId="1" applyFont="1" applyFill="1" applyBorder="1" applyAlignment="1">
      <alignment horizontal="center" vertical="center"/>
    </xf>
    <xf numFmtId="9" fontId="7" fillId="0" borderId="17" xfId="1" applyFont="1" applyFill="1" applyBorder="1" applyAlignment="1">
      <alignment horizontal="center" vertical="center"/>
    </xf>
    <xf numFmtId="9" fontId="6" fillId="3" borderId="31" xfId="1" applyFont="1" applyFill="1" applyBorder="1" applyAlignment="1">
      <alignment horizontal="center" vertical="center"/>
    </xf>
    <xf numFmtId="9" fontId="6" fillId="3" borderId="33" xfId="1" applyFont="1" applyFill="1" applyBorder="1" applyAlignment="1">
      <alignment horizontal="center" vertical="center"/>
    </xf>
    <xf numFmtId="9" fontId="6" fillId="3" borderId="29" xfId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9" fontId="10" fillId="3" borderId="3" xfId="0" applyNumberFormat="1" applyFont="1" applyFill="1" applyBorder="1" applyAlignment="1">
      <alignment horizontal="center" vertical="center" wrapText="1"/>
    </xf>
    <xf numFmtId="9" fontId="10" fillId="3" borderId="8" xfId="0" applyNumberFormat="1" applyFont="1" applyFill="1" applyBorder="1" applyAlignment="1">
      <alignment horizontal="center" vertical="center" wrapText="1"/>
    </xf>
    <xf numFmtId="9" fontId="10" fillId="3" borderId="17" xfId="0" applyNumberFormat="1" applyFont="1" applyFill="1" applyBorder="1" applyAlignment="1">
      <alignment horizontal="center" vertical="center" wrapText="1"/>
    </xf>
    <xf numFmtId="9" fontId="6" fillId="3" borderId="31" xfId="0" applyNumberFormat="1" applyFont="1" applyFill="1" applyBorder="1" applyAlignment="1">
      <alignment horizontal="center" vertical="center" wrapText="1"/>
    </xf>
    <xf numFmtId="9" fontId="6" fillId="3" borderId="33" xfId="0" applyNumberFormat="1" applyFont="1" applyFill="1" applyBorder="1" applyAlignment="1">
      <alignment horizontal="center" vertical="center" wrapText="1"/>
    </xf>
    <xf numFmtId="9" fontId="6" fillId="3" borderId="38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9" fontId="6" fillId="3" borderId="8" xfId="0" applyNumberFormat="1" applyFont="1" applyFill="1" applyBorder="1" applyAlignment="1">
      <alignment horizontal="center" vertical="center" wrapText="1"/>
    </xf>
    <xf numFmtId="9" fontId="6" fillId="3" borderId="17" xfId="0" applyNumberFormat="1" applyFont="1" applyFill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9" fontId="14" fillId="0" borderId="5" xfId="0" applyNumberFormat="1" applyFont="1" applyBorder="1" applyAlignment="1">
      <alignment horizontal="center" vertical="center"/>
    </xf>
    <xf numFmtId="9" fontId="14" fillId="0" borderId="10" xfId="0" applyNumberFormat="1" applyFont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</cellXfs>
  <cellStyles count="3">
    <cellStyle name="Normal" xfId="0" builtinId="0"/>
    <cellStyle name="Normal 5" xfId="2" xr:uid="{5EA3D909-3DF8-4C91-A1D4-700668439813}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142875</xdr:rowOff>
    </xdr:from>
    <xdr:to>
      <xdr:col>14</xdr:col>
      <xdr:colOff>408379</xdr:colOff>
      <xdr:row>22</xdr:row>
      <xdr:rowOff>142283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B974D-F7BF-4051-9C12-A93078BB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42875"/>
          <a:ext cx="8590354" cy="402276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23</xdr:row>
      <xdr:rowOff>114300</xdr:rowOff>
    </xdr:from>
    <xdr:to>
      <xdr:col>14</xdr:col>
      <xdr:colOff>426690</xdr:colOff>
      <xdr:row>46</xdr:row>
      <xdr:rowOff>115448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4A63E6-71E8-4003-B81E-4470BDB94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4320540"/>
          <a:ext cx="8580090" cy="4207388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171449</xdr:colOff>
      <xdr:row>1</xdr:row>
      <xdr:rowOff>19049</xdr:rowOff>
    </xdr:from>
    <xdr:to>
      <xdr:col>26</xdr:col>
      <xdr:colOff>66674</xdr:colOff>
      <xdr:row>21</xdr:row>
      <xdr:rowOff>160812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1D42C2-C6E1-48D0-9D0E-50F72D120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49" y="201929"/>
          <a:ext cx="6600825" cy="37993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co-Mijares, Avegail" id="{EC8C4D34-96EE-4449-8BB3-FCA29544EC7A}" userId="S::a.seco@fujitsu.com::8e6dd6ff-c4dc-411c-9a3f-ea87fcbd79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2-07-25T12:10:43.83" personId="{EC8C4D34-96EE-4449-8BB3-FCA29544EC7A}" id="{5D665D56-EEA7-4550-83CC-75222522C745}">
    <text>Process Improvement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5EEC-BFFE-475F-B110-8488358AB355}">
  <sheetPr codeName="Sheet1">
    <tabColor rgb="FFFFFF00"/>
  </sheetPr>
  <dimension ref="A1"/>
  <sheetViews>
    <sheetView showGridLines="0" zoomScale="70" zoomScaleNormal="70" workbookViewId="0"/>
  </sheetViews>
  <sheetFormatPr defaultRowHeight="14.4" x14ac:dyDescent="0.3"/>
  <sheetData>
    <row r="1" spans="1:1" x14ac:dyDescent="0.3">
      <c r="A1" t="s">
        <v>337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5D32-9FF0-44B8-BB8A-E0F97CDC3052}">
  <sheetPr codeName="Sheet18">
    <tabColor rgb="FF00B050"/>
  </sheetPr>
  <dimension ref="A1:H64"/>
  <sheetViews>
    <sheetView showGridLines="0" zoomScale="70" zoomScaleNormal="70" workbookViewId="0">
      <selection activeCell="D15" sqref="D15"/>
    </sheetView>
  </sheetViews>
  <sheetFormatPr defaultRowHeight="14.4" x14ac:dyDescent="0.3"/>
  <cols>
    <col min="2" max="2" width="29.5546875" customWidth="1"/>
    <col min="4" max="4" width="67.5546875" customWidth="1"/>
    <col min="5" max="5" width="13.77734375" customWidth="1"/>
    <col min="6" max="6" width="20.5546875" customWidth="1"/>
    <col min="7" max="7" width="88.5546875" bestFit="1" customWidth="1"/>
    <col min="10" max="10" width="3.21875" customWidth="1"/>
  </cols>
  <sheetData>
    <row r="1" spans="2:7" ht="15" thickBot="1" x14ac:dyDescent="0.35"/>
    <row r="2" spans="2:7" ht="49.5" customHeight="1" thickBot="1" x14ac:dyDescent="0.35">
      <c r="B2" s="320" t="s">
        <v>284</v>
      </c>
      <c r="C2" s="321"/>
      <c r="D2" s="321"/>
      <c r="E2" s="321"/>
      <c r="F2" s="321"/>
      <c r="G2" s="322"/>
    </row>
    <row r="3" spans="2:7" ht="31.8" thickBot="1" x14ac:dyDescent="0.35">
      <c r="B3" s="2" t="s">
        <v>72</v>
      </c>
      <c r="C3" s="3" t="s">
        <v>73</v>
      </c>
      <c r="D3" s="4" t="s">
        <v>74</v>
      </c>
      <c r="E3" s="3" t="s">
        <v>75</v>
      </c>
      <c r="F3" s="4" t="s">
        <v>76</v>
      </c>
      <c r="G3" s="4" t="s">
        <v>77</v>
      </c>
    </row>
    <row r="4" spans="2:7" x14ac:dyDescent="0.3">
      <c r="B4" s="271" t="s">
        <v>127</v>
      </c>
      <c r="C4" s="316">
        <v>0.5</v>
      </c>
      <c r="D4" s="27" t="s">
        <v>14</v>
      </c>
      <c r="E4" s="307">
        <v>0.2</v>
      </c>
      <c r="F4" s="28" t="s">
        <v>81</v>
      </c>
      <c r="G4" s="29" t="s">
        <v>216</v>
      </c>
    </row>
    <row r="5" spans="2:7" x14ac:dyDescent="0.3">
      <c r="B5" s="272"/>
      <c r="C5" s="317"/>
      <c r="D5" s="30" t="s">
        <v>226</v>
      </c>
      <c r="E5" s="308"/>
      <c r="F5" s="31" t="s">
        <v>83</v>
      </c>
      <c r="G5" s="32" t="s">
        <v>217</v>
      </c>
    </row>
    <row r="6" spans="2:7" x14ac:dyDescent="0.3">
      <c r="B6" s="272"/>
      <c r="C6" s="317"/>
      <c r="D6" s="33"/>
      <c r="E6" s="308"/>
      <c r="F6" s="31" t="s">
        <v>85</v>
      </c>
      <c r="G6" s="32" t="s">
        <v>218</v>
      </c>
    </row>
    <row r="7" spans="2:7" x14ac:dyDescent="0.3">
      <c r="B7" s="272"/>
      <c r="C7" s="317"/>
      <c r="D7" s="30"/>
      <c r="E7" s="308"/>
      <c r="F7" s="31" t="s">
        <v>87</v>
      </c>
      <c r="G7" s="32" t="s">
        <v>219</v>
      </c>
    </row>
    <row r="8" spans="2:7" ht="15" thickBot="1" x14ac:dyDescent="0.35">
      <c r="B8" s="272"/>
      <c r="C8" s="317"/>
      <c r="D8" s="34"/>
      <c r="E8" s="309"/>
      <c r="F8" s="35" t="s">
        <v>89</v>
      </c>
      <c r="G8" s="36" t="s">
        <v>220</v>
      </c>
    </row>
    <row r="9" spans="2:7" x14ac:dyDescent="0.3">
      <c r="B9" s="272"/>
      <c r="C9" s="317"/>
      <c r="D9" s="27" t="s">
        <v>227</v>
      </c>
      <c r="E9" s="307">
        <v>0.2</v>
      </c>
      <c r="F9" s="28" t="s">
        <v>81</v>
      </c>
      <c r="G9" s="29" t="s">
        <v>221</v>
      </c>
    </row>
    <row r="10" spans="2:7" x14ac:dyDescent="0.3">
      <c r="B10" s="272"/>
      <c r="C10" s="317"/>
      <c r="D10" s="30" t="s">
        <v>226</v>
      </c>
      <c r="E10" s="308"/>
      <c r="F10" s="31" t="s">
        <v>83</v>
      </c>
      <c r="G10" s="32" t="s">
        <v>222</v>
      </c>
    </row>
    <row r="11" spans="2:7" x14ac:dyDescent="0.3">
      <c r="B11" s="272"/>
      <c r="C11" s="317"/>
      <c r="D11" s="33"/>
      <c r="E11" s="308"/>
      <c r="F11" s="31" t="s">
        <v>85</v>
      </c>
      <c r="G11" s="32" t="s">
        <v>223</v>
      </c>
    </row>
    <row r="12" spans="2:7" x14ac:dyDescent="0.3">
      <c r="B12" s="272"/>
      <c r="C12" s="317"/>
      <c r="D12" s="30"/>
      <c r="E12" s="308"/>
      <c r="F12" s="31" t="s">
        <v>87</v>
      </c>
      <c r="G12" s="32" t="s">
        <v>224</v>
      </c>
    </row>
    <row r="13" spans="2:7" ht="15" thickBot="1" x14ac:dyDescent="0.35">
      <c r="B13" s="272"/>
      <c r="C13" s="317"/>
      <c r="D13" s="34"/>
      <c r="E13" s="309"/>
      <c r="F13" s="35" t="s">
        <v>89</v>
      </c>
      <c r="G13" s="36" t="s">
        <v>225</v>
      </c>
    </row>
    <row r="14" spans="2:7" x14ac:dyDescent="0.3">
      <c r="B14" s="272"/>
      <c r="C14" s="317"/>
      <c r="D14" s="27" t="s">
        <v>228</v>
      </c>
      <c r="E14" s="307">
        <v>0.05</v>
      </c>
      <c r="F14" s="28" t="s">
        <v>81</v>
      </c>
      <c r="G14" s="29" t="s">
        <v>229</v>
      </c>
    </row>
    <row r="15" spans="2:7" ht="18" x14ac:dyDescent="0.35">
      <c r="B15" s="272"/>
      <c r="C15" s="317"/>
      <c r="D15" s="195"/>
      <c r="E15" s="308"/>
      <c r="F15" s="31" t="s">
        <v>83</v>
      </c>
      <c r="G15" s="32" t="s">
        <v>230</v>
      </c>
    </row>
    <row r="16" spans="2:7" x14ac:dyDescent="0.3">
      <c r="B16" s="272"/>
      <c r="C16" s="317"/>
      <c r="E16" s="308"/>
      <c r="F16" s="31" t="s">
        <v>85</v>
      </c>
      <c r="G16" s="32" t="s">
        <v>231</v>
      </c>
    </row>
    <row r="17" spans="1:8" x14ac:dyDescent="0.3">
      <c r="B17" s="272"/>
      <c r="C17" s="317"/>
      <c r="E17" s="308"/>
      <c r="F17" s="31" t="s">
        <v>87</v>
      </c>
      <c r="G17" s="32" t="s">
        <v>232</v>
      </c>
    </row>
    <row r="18" spans="1:8" ht="15" thickBot="1" x14ac:dyDescent="0.35">
      <c r="B18" s="272"/>
      <c r="C18" s="317"/>
      <c r="D18" s="34"/>
      <c r="E18" s="309"/>
      <c r="F18" s="35" t="s">
        <v>89</v>
      </c>
      <c r="G18" s="36" t="s">
        <v>233</v>
      </c>
    </row>
    <row r="19" spans="1:8" x14ac:dyDescent="0.3">
      <c r="B19" s="272"/>
      <c r="C19" s="317"/>
      <c r="D19" s="51" t="s">
        <v>112</v>
      </c>
      <c r="E19" s="307">
        <v>0.05</v>
      </c>
      <c r="F19" s="28" t="s">
        <v>81</v>
      </c>
      <c r="G19" s="29" t="s">
        <v>111</v>
      </c>
      <c r="H19" t="s">
        <v>199</v>
      </c>
    </row>
    <row r="20" spans="1:8" x14ac:dyDescent="0.3">
      <c r="B20" s="272"/>
      <c r="C20" s="317"/>
      <c r="D20" t="s">
        <v>114</v>
      </c>
      <c r="E20" s="308"/>
      <c r="F20" s="31" t="s">
        <v>83</v>
      </c>
      <c r="G20" s="32" t="s">
        <v>113</v>
      </c>
      <c r="H20" t="s">
        <v>200</v>
      </c>
    </row>
    <row r="21" spans="1:8" x14ac:dyDescent="0.3">
      <c r="B21" s="272"/>
      <c r="C21" s="317"/>
      <c r="D21" t="s">
        <v>116</v>
      </c>
      <c r="E21" s="308"/>
      <c r="F21" s="31" t="s">
        <v>85</v>
      </c>
      <c r="G21" s="32" t="s">
        <v>115</v>
      </c>
      <c r="H21" t="s">
        <v>201</v>
      </c>
    </row>
    <row r="22" spans="1:8" x14ac:dyDescent="0.3">
      <c r="B22" s="272"/>
      <c r="C22" s="317"/>
      <c r="D22" t="s">
        <v>116</v>
      </c>
      <c r="E22" s="308"/>
      <c r="F22" s="31" t="s">
        <v>87</v>
      </c>
      <c r="G22" s="32" t="s">
        <v>117</v>
      </c>
      <c r="H22" t="s">
        <v>202</v>
      </c>
    </row>
    <row r="23" spans="1:8" ht="15" thickBot="1" x14ac:dyDescent="0.35">
      <c r="B23" s="273"/>
      <c r="C23" s="318"/>
      <c r="D23" s="39"/>
      <c r="E23" s="309"/>
      <c r="F23" s="35" t="s">
        <v>89</v>
      </c>
      <c r="G23" s="36" t="s">
        <v>118</v>
      </c>
      <c r="H23" t="s">
        <v>203</v>
      </c>
    </row>
    <row r="24" spans="1:8" x14ac:dyDescent="0.3">
      <c r="B24" s="40"/>
      <c r="C24" s="41"/>
      <c r="D24" s="247" t="s">
        <v>234</v>
      </c>
      <c r="E24" s="307">
        <v>0.05</v>
      </c>
      <c r="F24" s="28" t="s">
        <v>81</v>
      </c>
      <c r="G24" s="29" t="s">
        <v>235</v>
      </c>
    </row>
    <row r="25" spans="1:8" x14ac:dyDescent="0.3">
      <c r="B25" s="40"/>
      <c r="C25" s="41"/>
      <c r="D25" s="248"/>
      <c r="E25" s="308"/>
      <c r="F25" s="31" t="s">
        <v>83</v>
      </c>
      <c r="G25" s="32" t="s">
        <v>230</v>
      </c>
    </row>
    <row r="26" spans="1:8" x14ac:dyDescent="0.3">
      <c r="A26" s="42"/>
      <c r="B26" s="40" t="s">
        <v>38</v>
      </c>
      <c r="C26" s="41">
        <v>0.05</v>
      </c>
      <c r="D26" s="248"/>
      <c r="E26" s="308"/>
      <c r="F26" s="31" t="s">
        <v>85</v>
      </c>
      <c r="G26" s="32" t="s">
        <v>231</v>
      </c>
    </row>
    <row r="27" spans="1:8" x14ac:dyDescent="0.3">
      <c r="B27" s="40"/>
      <c r="C27" s="41"/>
      <c r="D27" s="248"/>
      <c r="E27" s="308"/>
      <c r="F27" s="31" t="s">
        <v>87</v>
      </c>
      <c r="G27" s="32" t="s">
        <v>232</v>
      </c>
    </row>
    <row r="28" spans="1:8" ht="15" thickBot="1" x14ac:dyDescent="0.35">
      <c r="B28" s="43"/>
      <c r="C28" s="44"/>
      <c r="D28" s="249"/>
      <c r="E28" s="309"/>
      <c r="F28" s="35" t="s">
        <v>89</v>
      </c>
      <c r="G28" s="36" t="s">
        <v>233</v>
      </c>
    </row>
    <row r="29" spans="1:8" x14ac:dyDescent="0.3">
      <c r="B29" s="271" t="s">
        <v>236</v>
      </c>
      <c r="C29" s="310">
        <v>0.1</v>
      </c>
      <c r="D29" s="23" t="s">
        <v>237</v>
      </c>
      <c r="E29" s="292">
        <v>0.1</v>
      </c>
      <c r="F29" s="45" t="s">
        <v>81</v>
      </c>
      <c r="G29" s="46" t="s">
        <v>238</v>
      </c>
    </row>
    <row r="30" spans="1:8" x14ac:dyDescent="0.3">
      <c r="B30" s="272"/>
      <c r="C30" s="311"/>
      <c r="D30" s="21" t="s">
        <v>239</v>
      </c>
      <c r="E30" s="293"/>
      <c r="F30" s="47" t="s">
        <v>83</v>
      </c>
      <c r="G30" s="48" t="s">
        <v>240</v>
      </c>
    </row>
    <row r="31" spans="1:8" x14ac:dyDescent="0.3">
      <c r="B31" s="272"/>
      <c r="C31" s="311"/>
      <c r="D31" s="24"/>
      <c r="E31" s="293"/>
      <c r="F31" s="47" t="s">
        <v>85</v>
      </c>
      <c r="G31" s="48" t="s">
        <v>241</v>
      </c>
    </row>
    <row r="32" spans="1:8" x14ac:dyDescent="0.3">
      <c r="B32" s="272"/>
      <c r="C32" s="311"/>
      <c r="D32" s="25"/>
      <c r="E32" s="293"/>
      <c r="F32" s="47" t="s">
        <v>87</v>
      </c>
      <c r="G32" s="48" t="s">
        <v>242</v>
      </c>
    </row>
    <row r="33" spans="2:7" ht="15" thickBot="1" x14ac:dyDescent="0.35">
      <c r="B33" s="273"/>
      <c r="C33" s="312"/>
      <c r="D33" s="26"/>
      <c r="E33" s="294"/>
      <c r="F33" s="49" t="s">
        <v>89</v>
      </c>
      <c r="G33" s="50" t="s">
        <v>243</v>
      </c>
    </row>
    <row r="34" spans="2:7" x14ac:dyDescent="0.3">
      <c r="B34" s="271" t="s">
        <v>120</v>
      </c>
      <c r="C34" s="310">
        <v>7.0000000000000007E-2</v>
      </c>
      <c r="D34" s="23" t="s">
        <v>121</v>
      </c>
      <c r="E34" s="292">
        <v>7.0000000000000007E-2</v>
      </c>
      <c r="F34" s="45" t="s">
        <v>81</v>
      </c>
      <c r="G34" s="46" t="s">
        <v>211</v>
      </c>
    </row>
    <row r="35" spans="2:7" ht="14.55" customHeight="1" x14ac:dyDescent="0.3">
      <c r="B35" s="272"/>
      <c r="C35" s="311"/>
      <c r="D35" s="24"/>
      <c r="E35" s="293"/>
      <c r="F35" s="47" t="s">
        <v>83</v>
      </c>
      <c r="G35" s="48" t="s">
        <v>212</v>
      </c>
    </row>
    <row r="36" spans="2:7" ht="14.55" customHeight="1" x14ac:dyDescent="0.3">
      <c r="B36" s="272"/>
      <c r="C36" s="311"/>
      <c r="D36" s="24"/>
      <c r="E36" s="293"/>
      <c r="F36" s="47" t="s">
        <v>85</v>
      </c>
      <c r="G36" s="48" t="s">
        <v>213</v>
      </c>
    </row>
    <row r="37" spans="2:7" ht="14.55" customHeight="1" x14ac:dyDescent="0.3">
      <c r="B37" s="272"/>
      <c r="C37" s="311"/>
      <c r="D37" s="25"/>
      <c r="E37" s="293"/>
      <c r="F37" s="47" t="s">
        <v>87</v>
      </c>
      <c r="G37" s="48" t="s">
        <v>214</v>
      </c>
    </row>
    <row r="38" spans="2:7" ht="14.55" customHeight="1" thickBot="1" x14ac:dyDescent="0.35">
      <c r="B38" s="273"/>
      <c r="C38" s="312"/>
      <c r="D38" s="26"/>
      <c r="E38" s="294"/>
      <c r="F38" s="49" t="s">
        <v>89</v>
      </c>
      <c r="G38" s="50" t="s">
        <v>215</v>
      </c>
    </row>
    <row r="39" spans="2:7" ht="14.55" customHeight="1" x14ac:dyDescent="0.3">
      <c r="B39" s="271" t="s">
        <v>141</v>
      </c>
      <c r="C39" s="304">
        <v>0.1</v>
      </c>
      <c r="D39" s="51" t="s">
        <v>204</v>
      </c>
      <c r="E39" s="307">
        <v>0.05</v>
      </c>
      <c r="F39" s="28" t="s">
        <v>81</v>
      </c>
      <c r="G39" s="29" t="s">
        <v>153</v>
      </c>
    </row>
    <row r="40" spans="2:7" x14ac:dyDescent="0.3">
      <c r="B40" s="272"/>
      <c r="C40" s="305"/>
      <c r="D40" t="s">
        <v>154</v>
      </c>
      <c r="E40" s="308"/>
      <c r="F40" s="31" t="s">
        <v>83</v>
      </c>
      <c r="G40" s="32" t="s">
        <v>155</v>
      </c>
    </row>
    <row r="41" spans="2:7" ht="14.55" customHeight="1" x14ac:dyDescent="0.3">
      <c r="B41" s="272"/>
      <c r="C41" s="305"/>
      <c r="D41" t="s">
        <v>156</v>
      </c>
      <c r="E41" s="308"/>
      <c r="F41" s="31" t="s">
        <v>85</v>
      </c>
      <c r="G41" s="32" t="s">
        <v>157</v>
      </c>
    </row>
    <row r="42" spans="2:7" ht="14.55" customHeight="1" x14ac:dyDescent="0.3">
      <c r="B42" s="272"/>
      <c r="C42" s="305"/>
      <c r="D42" t="s">
        <v>158</v>
      </c>
      <c r="E42" s="308"/>
      <c r="F42" s="31" t="s">
        <v>87</v>
      </c>
      <c r="G42" s="32" t="s">
        <v>159</v>
      </c>
    </row>
    <row r="43" spans="2:7" ht="15" customHeight="1" thickBot="1" x14ac:dyDescent="0.35">
      <c r="B43" s="272"/>
      <c r="C43" s="305"/>
      <c r="D43" s="39" t="s">
        <v>160</v>
      </c>
      <c r="E43" s="309"/>
      <c r="F43" s="35" t="s">
        <v>89</v>
      </c>
      <c r="G43" s="36" t="s">
        <v>161</v>
      </c>
    </row>
    <row r="44" spans="2:7" ht="19.2" customHeight="1" x14ac:dyDescent="0.3">
      <c r="B44" s="272"/>
      <c r="C44" s="305"/>
      <c r="D44" s="52" t="s">
        <v>205</v>
      </c>
      <c r="E44" s="292">
        <v>0.05</v>
      </c>
      <c r="F44" s="45" t="s">
        <v>81</v>
      </c>
      <c r="G44" s="53" t="s">
        <v>170</v>
      </c>
    </row>
    <row r="45" spans="2:7" ht="19.2" customHeight="1" x14ac:dyDescent="0.3">
      <c r="B45" s="272"/>
      <c r="C45" s="305"/>
      <c r="D45" s="54" t="s">
        <v>206</v>
      </c>
      <c r="E45" s="293"/>
      <c r="F45" s="47" t="s">
        <v>83</v>
      </c>
      <c r="G45" s="55" t="s">
        <v>172</v>
      </c>
    </row>
    <row r="46" spans="2:7" x14ac:dyDescent="0.3">
      <c r="B46" s="272"/>
      <c r="C46" s="305"/>
      <c r="D46" s="54" t="s">
        <v>207</v>
      </c>
      <c r="E46" s="293"/>
      <c r="F46" s="47" t="s">
        <v>85</v>
      </c>
      <c r="G46" s="55" t="s">
        <v>174</v>
      </c>
    </row>
    <row r="47" spans="2:7" x14ac:dyDescent="0.3">
      <c r="B47" s="272"/>
      <c r="C47" s="305"/>
      <c r="D47" s="54" t="s">
        <v>208</v>
      </c>
      <c r="E47" s="293"/>
      <c r="F47" s="47" t="s">
        <v>87</v>
      </c>
      <c r="G47" s="55" t="s">
        <v>176</v>
      </c>
    </row>
    <row r="48" spans="2:7" ht="15" thickBot="1" x14ac:dyDescent="0.35">
      <c r="B48" s="273"/>
      <c r="C48" s="306"/>
      <c r="D48" s="26" t="s">
        <v>177</v>
      </c>
      <c r="E48" s="294"/>
      <c r="F48" s="49" t="s">
        <v>89</v>
      </c>
      <c r="G48" s="56" t="s">
        <v>178</v>
      </c>
    </row>
    <row r="49" spans="2:7" x14ac:dyDescent="0.3">
      <c r="B49" s="271" t="s">
        <v>179</v>
      </c>
      <c r="C49" s="310">
        <v>0.05</v>
      </c>
      <c r="D49" s="19" t="s">
        <v>244</v>
      </c>
      <c r="E49" s="301">
        <v>0.05</v>
      </c>
      <c r="F49" s="45" t="s">
        <v>81</v>
      </c>
      <c r="G49" s="57" t="s">
        <v>245</v>
      </c>
    </row>
    <row r="50" spans="2:7" x14ac:dyDescent="0.3">
      <c r="B50" s="272"/>
      <c r="C50" s="311"/>
      <c r="D50" s="20" t="s">
        <v>246</v>
      </c>
      <c r="E50" s="302"/>
      <c r="F50" s="47" t="s">
        <v>83</v>
      </c>
      <c r="G50" s="58" t="s">
        <v>247</v>
      </c>
    </row>
    <row r="51" spans="2:7" x14ac:dyDescent="0.3">
      <c r="B51" s="272"/>
      <c r="C51" s="311"/>
      <c r="D51" s="20" t="s">
        <v>248</v>
      </c>
      <c r="E51" s="302"/>
      <c r="F51" s="47" t="s">
        <v>85</v>
      </c>
      <c r="G51" s="58" t="s">
        <v>249</v>
      </c>
    </row>
    <row r="52" spans="2:7" x14ac:dyDescent="0.3">
      <c r="B52" s="272"/>
      <c r="C52" s="311"/>
      <c r="D52" s="21" t="s">
        <v>186</v>
      </c>
      <c r="E52" s="302"/>
      <c r="F52" s="47" t="s">
        <v>87</v>
      </c>
      <c r="G52" s="58" t="s">
        <v>250</v>
      </c>
    </row>
    <row r="53" spans="2:7" x14ac:dyDescent="0.3">
      <c r="B53" s="272"/>
      <c r="C53" s="311"/>
      <c r="D53" s="21" t="s">
        <v>251</v>
      </c>
      <c r="E53" s="302"/>
      <c r="F53" s="47" t="s">
        <v>89</v>
      </c>
      <c r="G53" s="59" t="s">
        <v>252</v>
      </c>
    </row>
    <row r="54" spans="2:7" ht="15" thickBot="1" x14ac:dyDescent="0.35">
      <c r="B54" s="273"/>
      <c r="C54" s="312"/>
      <c r="D54" s="20" t="s">
        <v>253</v>
      </c>
      <c r="E54" s="303"/>
      <c r="F54" s="60"/>
      <c r="G54" s="22"/>
    </row>
    <row r="55" spans="2:7" x14ac:dyDescent="0.3">
      <c r="B55" s="253" t="s">
        <v>63</v>
      </c>
      <c r="C55" s="298">
        <v>0.05</v>
      </c>
      <c r="D55" s="23" t="s">
        <v>254</v>
      </c>
      <c r="E55" s="292">
        <v>0.05</v>
      </c>
      <c r="F55" s="45" t="s">
        <v>81</v>
      </c>
      <c r="G55" s="46" t="s">
        <v>255</v>
      </c>
    </row>
    <row r="56" spans="2:7" x14ac:dyDescent="0.3">
      <c r="B56" s="254"/>
      <c r="C56" s="299"/>
      <c r="D56" s="24" t="s">
        <v>256</v>
      </c>
      <c r="E56" s="293"/>
      <c r="F56" s="47" t="s">
        <v>83</v>
      </c>
      <c r="G56" s="48" t="s">
        <v>257</v>
      </c>
    </row>
    <row r="57" spans="2:7" x14ac:dyDescent="0.3">
      <c r="B57" s="254"/>
      <c r="C57" s="299"/>
      <c r="D57" s="24" t="s">
        <v>258</v>
      </c>
      <c r="E57" s="293"/>
      <c r="F57" s="47" t="s">
        <v>85</v>
      </c>
      <c r="G57" s="48" t="s">
        <v>259</v>
      </c>
    </row>
    <row r="58" spans="2:7" x14ac:dyDescent="0.3">
      <c r="B58" s="254"/>
      <c r="C58" s="299"/>
      <c r="D58" s="25"/>
      <c r="E58" s="293"/>
      <c r="F58" s="47" t="s">
        <v>87</v>
      </c>
      <c r="G58" s="48" t="s">
        <v>260</v>
      </c>
    </row>
    <row r="59" spans="2:7" ht="15" thickBot="1" x14ac:dyDescent="0.35">
      <c r="B59" s="254"/>
      <c r="C59" s="299"/>
      <c r="D59" s="26"/>
      <c r="E59" s="294"/>
      <c r="F59" s="49" t="s">
        <v>89</v>
      </c>
      <c r="G59" s="50" t="s">
        <v>261</v>
      </c>
    </row>
    <row r="60" spans="2:7" x14ac:dyDescent="0.3">
      <c r="B60" s="253" t="s">
        <v>191</v>
      </c>
      <c r="C60" s="298">
        <v>0.08</v>
      </c>
      <c r="D60" s="61" t="s">
        <v>192</v>
      </c>
      <c r="E60" s="301">
        <v>0.08</v>
      </c>
      <c r="F60" s="45" t="s">
        <v>81</v>
      </c>
      <c r="G60" s="62" t="s">
        <v>193</v>
      </c>
    </row>
    <row r="61" spans="2:7" x14ac:dyDescent="0.3">
      <c r="B61" s="254"/>
      <c r="C61" s="299"/>
      <c r="D61" s="63" t="s">
        <v>194</v>
      </c>
      <c r="E61" s="302"/>
      <c r="F61" s="47" t="s">
        <v>83</v>
      </c>
      <c r="G61" s="64" t="s">
        <v>195</v>
      </c>
    </row>
    <row r="62" spans="2:7" x14ac:dyDescent="0.3">
      <c r="B62" s="254"/>
      <c r="C62" s="299"/>
      <c r="D62" s="63" t="s">
        <v>209</v>
      </c>
      <c r="E62" s="302"/>
      <c r="F62" s="47" t="s">
        <v>85</v>
      </c>
      <c r="G62" s="65" t="s">
        <v>196</v>
      </c>
    </row>
    <row r="63" spans="2:7" x14ac:dyDescent="0.3">
      <c r="B63" s="254"/>
      <c r="C63" s="299"/>
      <c r="D63" s="66" t="s">
        <v>210</v>
      </c>
      <c r="E63" s="302"/>
      <c r="F63" s="47" t="s">
        <v>87</v>
      </c>
      <c r="G63" s="65" t="s">
        <v>197</v>
      </c>
    </row>
    <row r="64" spans="2:7" ht="15" thickBot="1" x14ac:dyDescent="0.35">
      <c r="B64" s="264"/>
      <c r="C64" s="300"/>
      <c r="D64" s="67"/>
      <c r="E64" s="303"/>
      <c r="F64" s="49" t="s">
        <v>89</v>
      </c>
      <c r="G64" s="68" t="s">
        <v>198</v>
      </c>
    </row>
  </sheetData>
  <mergeCells count="28">
    <mergeCell ref="B4:B23"/>
    <mergeCell ref="C4:C23"/>
    <mergeCell ref="E4:E8"/>
    <mergeCell ref="E9:E13"/>
    <mergeCell ref="E14:E18"/>
    <mergeCell ref="E19:E23"/>
    <mergeCell ref="B29:B33"/>
    <mergeCell ref="C29:C33"/>
    <mergeCell ref="E29:E33"/>
    <mergeCell ref="B34:B38"/>
    <mergeCell ref="C34:C38"/>
    <mergeCell ref="E34:E38"/>
    <mergeCell ref="B2:G2"/>
    <mergeCell ref="B55:B59"/>
    <mergeCell ref="C55:C59"/>
    <mergeCell ref="E55:E59"/>
    <mergeCell ref="B60:B64"/>
    <mergeCell ref="C60:C64"/>
    <mergeCell ref="E60:E64"/>
    <mergeCell ref="B39:B48"/>
    <mergeCell ref="C39:C48"/>
    <mergeCell ref="E39:E43"/>
    <mergeCell ref="E44:E48"/>
    <mergeCell ref="B49:B54"/>
    <mergeCell ref="C49:C54"/>
    <mergeCell ref="E49:E54"/>
    <mergeCell ref="D24:D28"/>
    <mergeCell ref="E24:E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B561-9EAF-41AA-B690-398BE99F455B}">
  <sheetPr codeName="Sheet19">
    <tabColor rgb="FF00B050"/>
  </sheetPr>
  <dimension ref="B1:F51"/>
  <sheetViews>
    <sheetView showGridLines="0" zoomScaleNormal="100" workbookViewId="0">
      <selection activeCell="B2" sqref="B2:F2"/>
    </sheetView>
  </sheetViews>
  <sheetFormatPr defaultRowHeight="14.4" x14ac:dyDescent="0.3"/>
  <cols>
    <col min="2" max="2" width="17.21875" bestFit="1" customWidth="1"/>
    <col min="3" max="3" width="30.44140625" customWidth="1"/>
    <col min="4" max="4" width="20.21875" bestFit="1" customWidth="1"/>
    <col min="5" max="5" width="18.21875" bestFit="1" customWidth="1"/>
    <col min="6" max="6" width="63.5546875" bestFit="1" customWidth="1"/>
  </cols>
  <sheetData>
    <row r="1" spans="2:6" ht="15" thickBot="1" x14ac:dyDescent="0.35"/>
    <row r="2" spans="2:6" ht="36.6" customHeight="1" thickBot="1" x14ac:dyDescent="0.35">
      <c r="B2" s="323" t="s">
        <v>285</v>
      </c>
      <c r="C2" s="324"/>
      <c r="D2" s="324"/>
      <c r="E2" s="324"/>
      <c r="F2" s="325"/>
    </row>
    <row r="3" spans="2:6" ht="16.2" thickBot="1" x14ac:dyDescent="0.35">
      <c r="B3" s="2" t="s">
        <v>72</v>
      </c>
      <c r="C3" s="3" t="s">
        <v>74</v>
      </c>
      <c r="D3" s="4" t="s">
        <v>75</v>
      </c>
      <c r="E3" s="3" t="s">
        <v>76</v>
      </c>
      <c r="F3" s="4" t="s">
        <v>77</v>
      </c>
    </row>
    <row r="4" spans="2:6" x14ac:dyDescent="0.3">
      <c r="B4" s="326" t="s">
        <v>286</v>
      </c>
      <c r="C4" s="329" t="s">
        <v>287</v>
      </c>
      <c r="D4" s="332">
        <v>0.35</v>
      </c>
      <c r="E4" s="87" t="s">
        <v>81</v>
      </c>
      <c r="F4" s="88" t="s">
        <v>288</v>
      </c>
    </row>
    <row r="5" spans="2:6" x14ac:dyDescent="0.3">
      <c r="B5" s="327"/>
      <c r="C5" s="330"/>
      <c r="D5" s="333"/>
      <c r="E5" s="89" t="s">
        <v>83</v>
      </c>
      <c r="F5" s="90" t="s">
        <v>289</v>
      </c>
    </row>
    <row r="6" spans="2:6" x14ac:dyDescent="0.3">
      <c r="B6" s="327"/>
      <c r="C6" s="330"/>
      <c r="D6" s="333"/>
      <c r="E6" s="89" t="s">
        <v>85</v>
      </c>
      <c r="F6" s="90" t="s">
        <v>290</v>
      </c>
    </row>
    <row r="7" spans="2:6" x14ac:dyDescent="0.3">
      <c r="B7" s="327"/>
      <c r="C7" s="330"/>
      <c r="D7" s="333"/>
      <c r="E7" s="89" t="s">
        <v>87</v>
      </c>
      <c r="F7" s="90" t="s">
        <v>291</v>
      </c>
    </row>
    <row r="8" spans="2:6" ht="15" thickBot="1" x14ac:dyDescent="0.35">
      <c r="B8" s="328"/>
      <c r="C8" s="331"/>
      <c r="D8" s="334"/>
      <c r="E8" s="91" t="s">
        <v>89</v>
      </c>
      <c r="F8" s="92" t="s">
        <v>292</v>
      </c>
    </row>
    <row r="9" spans="2:6" ht="14.55" customHeight="1" x14ac:dyDescent="0.3">
      <c r="B9" s="326" t="s">
        <v>63</v>
      </c>
      <c r="C9" s="329" t="s">
        <v>293</v>
      </c>
      <c r="D9" s="332">
        <v>0.1</v>
      </c>
      <c r="E9" s="87" t="s">
        <v>81</v>
      </c>
      <c r="F9" s="88" t="s">
        <v>294</v>
      </c>
    </row>
    <row r="10" spans="2:6" x14ac:dyDescent="0.3">
      <c r="B10" s="327"/>
      <c r="C10" s="330"/>
      <c r="D10" s="333"/>
      <c r="E10" s="89" t="s">
        <v>83</v>
      </c>
      <c r="F10" s="90" t="s">
        <v>295</v>
      </c>
    </row>
    <row r="11" spans="2:6" x14ac:dyDescent="0.3">
      <c r="B11" s="327"/>
      <c r="C11" s="330"/>
      <c r="D11" s="333"/>
      <c r="E11" s="89" t="s">
        <v>85</v>
      </c>
      <c r="F11" s="90" t="s">
        <v>296</v>
      </c>
    </row>
    <row r="12" spans="2:6" x14ac:dyDescent="0.3">
      <c r="B12" s="327"/>
      <c r="C12" s="330"/>
      <c r="D12" s="333"/>
      <c r="E12" s="89" t="s">
        <v>87</v>
      </c>
      <c r="F12" s="90" t="s">
        <v>297</v>
      </c>
    </row>
    <row r="13" spans="2:6" ht="15" thickBot="1" x14ac:dyDescent="0.35">
      <c r="B13" s="328"/>
      <c r="C13" s="331"/>
      <c r="D13" s="334"/>
      <c r="E13" s="91" t="s">
        <v>89</v>
      </c>
      <c r="F13" s="92" t="s">
        <v>298</v>
      </c>
    </row>
    <row r="14" spans="2:6" ht="28.8" x14ac:dyDescent="0.3">
      <c r="B14" s="326" t="s">
        <v>299</v>
      </c>
      <c r="C14" s="329" t="s">
        <v>300</v>
      </c>
      <c r="D14" s="332">
        <v>0.12</v>
      </c>
      <c r="E14" s="335" t="s">
        <v>81</v>
      </c>
      <c r="F14" s="93" t="s">
        <v>301</v>
      </c>
    </row>
    <row r="15" spans="2:6" ht="28.8" x14ac:dyDescent="0.3">
      <c r="B15" s="327"/>
      <c r="C15" s="330"/>
      <c r="D15" s="333"/>
      <c r="E15" s="336"/>
      <c r="F15" s="94" t="s">
        <v>302</v>
      </c>
    </row>
    <row r="16" spans="2:6" ht="28.8" x14ac:dyDescent="0.3">
      <c r="B16" s="327"/>
      <c r="C16" s="330"/>
      <c r="D16" s="333"/>
      <c r="E16" s="336"/>
      <c r="F16" s="94" t="s">
        <v>303</v>
      </c>
    </row>
    <row r="17" spans="2:6" x14ac:dyDescent="0.3">
      <c r="B17" s="327"/>
      <c r="C17" s="330"/>
      <c r="D17" s="333"/>
      <c r="E17" s="336"/>
      <c r="F17" s="94" t="s">
        <v>304</v>
      </c>
    </row>
    <row r="18" spans="2:6" ht="28.8" x14ac:dyDescent="0.3">
      <c r="B18" s="327"/>
      <c r="C18" s="330"/>
      <c r="D18" s="333"/>
      <c r="E18" s="336"/>
      <c r="F18" s="94" t="s">
        <v>305</v>
      </c>
    </row>
    <row r="19" spans="2:6" x14ac:dyDescent="0.3">
      <c r="B19" s="327"/>
      <c r="C19" s="330"/>
      <c r="D19" s="333"/>
      <c r="E19" s="336"/>
      <c r="F19" s="94" t="s">
        <v>306</v>
      </c>
    </row>
    <row r="20" spans="2:6" x14ac:dyDescent="0.3">
      <c r="B20" s="327"/>
      <c r="C20" s="330"/>
      <c r="D20" s="333"/>
      <c r="E20" s="336" t="s">
        <v>83</v>
      </c>
      <c r="F20" s="94" t="s">
        <v>307</v>
      </c>
    </row>
    <row r="21" spans="2:6" x14ac:dyDescent="0.3">
      <c r="B21" s="327"/>
      <c r="C21" s="330"/>
      <c r="D21" s="333"/>
      <c r="E21" s="336"/>
      <c r="F21" s="94" t="s">
        <v>308</v>
      </c>
    </row>
    <row r="22" spans="2:6" x14ac:dyDescent="0.3">
      <c r="B22" s="327"/>
      <c r="C22" s="330"/>
      <c r="D22" s="333"/>
      <c r="E22" s="336"/>
      <c r="F22" s="94" t="s">
        <v>309</v>
      </c>
    </row>
    <row r="23" spans="2:6" x14ac:dyDescent="0.3">
      <c r="B23" s="327"/>
      <c r="C23" s="330"/>
      <c r="D23" s="333"/>
      <c r="E23" s="336"/>
      <c r="F23" s="94" t="s">
        <v>304</v>
      </c>
    </row>
    <row r="24" spans="2:6" x14ac:dyDescent="0.3">
      <c r="B24" s="327"/>
      <c r="C24" s="330"/>
      <c r="D24" s="333"/>
      <c r="E24" s="336"/>
      <c r="F24" s="94" t="s">
        <v>310</v>
      </c>
    </row>
    <row r="25" spans="2:6" ht="28.8" x14ac:dyDescent="0.3">
      <c r="B25" s="327"/>
      <c r="C25" s="330"/>
      <c r="D25" s="333"/>
      <c r="E25" s="336" t="s">
        <v>85</v>
      </c>
      <c r="F25" s="94" t="s">
        <v>311</v>
      </c>
    </row>
    <row r="26" spans="2:6" x14ac:dyDescent="0.3">
      <c r="B26" s="327"/>
      <c r="C26" s="330"/>
      <c r="D26" s="333"/>
      <c r="E26" s="336"/>
      <c r="F26" s="94" t="s">
        <v>312</v>
      </c>
    </row>
    <row r="27" spans="2:6" x14ac:dyDescent="0.3">
      <c r="B27" s="327"/>
      <c r="C27" s="330"/>
      <c r="D27" s="333"/>
      <c r="E27" s="336"/>
      <c r="F27" s="94" t="s">
        <v>313</v>
      </c>
    </row>
    <row r="28" spans="2:6" x14ac:dyDescent="0.3">
      <c r="B28" s="327"/>
      <c r="C28" s="330"/>
      <c r="D28" s="333"/>
      <c r="E28" s="336"/>
      <c r="F28" s="94" t="s">
        <v>304</v>
      </c>
    </row>
    <row r="29" spans="2:6" x14ac:dyDescent="0.3">
      <c r="B29" s="327"/>
      <c r="C29" s="330"/>
      <c r="D29" s="333"/>
      <c r="E29" s="336"/>
      <c r="F29" s="94" t="s">
        <v>310</v>
      </c>
    </row>
    <row r="30" spans="2:6" x14ac:dyDescent="0.3">
      <c r="B30" s="327"/>
      <c r="C30" s="330"/>
      <c r="D30" s="333"/>
      <c r="E30" s="336" t="s">
        <v>87</v>
      </c>
      <c r="F30" s="94" t="s">
        <v>314</v>
      </c>
    </row>
    <row r="31" spans="2:6" x14ac:dyDescent="0.3">
      <c r="B31" s="327"/>
      <c r="C31" s="330"/>
      <c r="D31" s="333"/>
      <c r="E31" s="336"/>
      <c r="F31" s="94" t="s">
        <v>315</v>
      </c>
    </row>
    <row r="32" spans="2:6" x14ac:dyDescent="0.3">
      <c r="B32" s="327"/>
      <c r="C32" s="330"/>
      <c r="D32" s="333"/>
      <c r="E32" s="336"/>
      <c r="F32" s="94" t="s">
        <v>316</v>
      </c>
    </row>
    <row r="33" spans="2:6" x14ac:dyDescent="0.3">
      <c r="B33" s="327"/>
      <c r="C33" s="330"/>
      <c r="D33" s="333"/>
      <c r="E33" s="336"/>
      <c r="F33" s="94" t="s">
        <v>317</v>
      </c>
    </row>
    <row r="34" spans="2:6" x14ac:dyDescent="0.3">
      <c r="B34" s="327"/>
      <c r="C34" s="330"/>
      <c r="D34" s="333"/>
      <c r="E34" s="336"/>
      <c r="F34" s="94" t="s">
        <v>318</v>
      </c>
    </row>
    <row r="35" spans="2:6" x14ac:dyDescent="0.3">
      <c r="B35" s="327"/>
      <c r="C35" s="330"/>
      <c r="D35" s="333"/>
      <c r="E35" s="336" t="s">
        <v>89</v>
      </c>
      <c r="F35" s="94" t="s">
        <v>319</v>
      </c>
    </row>
    <row r="36" spans="2:6" x14ac:dyDescent="0.3">
      <c r="B36" s="327"/>
      <c r="C36" s="330"/>
      <c r="D36" s="333"/>
      <c r="E36" s="336"/>
      <c r="F36" s="94" t="s">
        <v>320</v>
      </c>
    </row>
    <row r="37" spans="2:6" x14ac:dyDescent="0.3">
      <c r="B37" s="327"/>
      <c r="C37" s="330"/>
      <c r="D37" s="333"/>
      <c r="E37" s="336"/>
      <c r="F37" s="94" t="s">
        <v>316</v>
      </c>
    </row>
    <row r="38" spans="2:6" x14ac:dyDescent="0.3">
      <c r="B38" s="327"/>
      <c r="C38" s="330"/>
      <c r="D38" s="333"/>
      <c r="E38" s="336"/>
      <c r="F38" s="94" t="s">
        <v>321</v>
      </c>
    </row>
    <row r="39" spans="2:6" ht="15" thickBot="1" x14ac:dyDescent="0.35">
      <c r="B39" s="328"/>
      <c r="C39" s="331"/>
      <c r="D39" s="334"/>
      <c r="E39" s="337"/>
      <c r="F39" s="95" t="s">
        <v>318</v>
      </c>
    </row>
    <row r="40" spans="2:6" ht="14.55" customHeight="1" x14ac:dyDescent="0.3">
      <c r="B40" s="326" t="s">
        <v>322</v>
      </c>
      <c r="C40" s="329" t="s">
        <v>323</v>
      </c>
      <c r="D40" s="332">
        <v>0.35</v>
      </c>
      <c r="E40" s="87" t="s">
        <v>81</v>
      </c>
      <c r="F40" s="88" t="s">
        <v>324</v>
      </c>
    </row>
    <row r="41" spans="2:6" x14ac:dyDescent="0.3">
      <c r="B41" s="327"/>
      <c r="C41" s="330"/>
      <c r="D41" s="333"/>
      <c r="E41" s="89" t="s">
        <v>83</v>
      </c>
      <c r="F41" s="90" t="s">
        <v>325</v>
      </c>
    </row>
    <row r="42" spans="2:6" x14ac:dyDescent="0.3">
      <c r="B42" s="327"/>
      <c r="C42" s="330"/>
      <c r="D42" s="333"/>
      <c r="E42" s="89" t="s">
        <v>85</v>
      </c>
      <c r="F42" s="90" t="s">
        <v>326</v>
      </c>
    </row>
    <row r="43" spans="2:6" x14ac:dyDescent="0.3">
      <c r="B43" s="327"/>
      <c r="C43" s="330"/>
      <c r="D43" s="333"/>
      <c r="E43" s="89" t="s">
        <v>87</v>
      </c>
      <c r="F43" s="90" t="s">
        <v>327</v>
      </c>
    </row>
    <row r="44" spans="2:6" ht="15" thickBot="1" x14ac:dyDescent="0.35">
      <c r="B44" s="328"/>
      <c r="C44" s="331"/>
      <c r="D44" s="334"/>
      <c r="E44" s="91" t="s">
        <v>89</v>
      </c>
      <c r="F44" s="92" t="s">
        <v>328</v>
      </c>
    </row>
    <row r="45" spans="2:6" x14ac:dyDescent="0.3">
      <c r="B45" s="326" t="s">
        <v>191</v>
      </c>
      <c r="C45" s="329" t="s">
        <v>192</v>
      </c>
      <c r="D45" s="332">
        <v>0.08</v>
      </c>
      <c r="E45" s="87" t="s">
        <v>81</v>
      </c>
      <c r="F45" s="88" t="s">
        <v>193</v>
      </c>
    </row>
    <row r="46" spans="2:6" x14ac:dyDescent="0.3">
      <c r="B46" s="327"/>
      <c r="C46" s="330" t="s">
        <v>194</v>
      </c>
      <c r="D46" s="333"/>
      <c r="E46" s="89" t="s">
        <v>83</v>
      </c>
      <c r="F46" s="90" t="s">
        <v>195</v>
      </c>
    </row>
    <row r="47" spans="2:6" x14ac:dyDescent="0.3">
      <c r="B47" s="327"/>
      <c r="C47" s="330"/>
      <c r="D47" s="333"/>
      <c r="E47" s="89" t="s">
        <v>85</v>
      </c>
      <c r="F47" s="90" t="s">
        <v>196</v>
      </c>
    </row>
    <row r="48" spans="2:6" x14ac:dyDescent="0.3">
      <c r="B48" s="327"/>
      <c r="C48" s="330"/>
      <c r="D48" s="333"/>
      <c r="E48" s="89" t="s">
        <v>87</v>
      </c>
      <c r="F48" s="90" t="s">
        <v>197</v>
      </c>
    </row>
    <row r="49" spans="2:6" ht="15" thickBot="1" x14ac:dyDescent="0.35">
      <c r="B49" s="328"/>
      <c r="C49" s="331"/>
      <c r="D49" s="334"/>
      <c r="E49" s="91" t="s">
        <v>89</v>
      </c>
      <c r="F49" s="92" t="s">
        <v>198</v>
      </c>
    </row>
    <row r="51" spans="2:6" x14ac:dyDescent="0.3">
      <c r="D51" s="14">
        <f>SUM(D4:D49)</f>
        <v>0.99999999999999989</v>
      </c>
    </row>
  </sheetData>
  <mergeCells count="21">
    <mergeCell ref="C4:C8"/>
    <mergeCell ref="D4:D8"/>
    <mergeCell ref="B9:B13"/>
    <mergeCell ref="C9:C13"/>
    <mergeCell ref="D9:D13"/>
    <mergeCell ref="B2:F2"/>
    <mergeCell ref="B40:B44"/>
    <mergeCell ref="C40:C44"/>
    <mergeCell ref="D40:D44"/>
    <mergeCell ref="B45:B49"/>
    <mergeCell ref="C45:C49"/>
    <mergeCell ref="D45:D49"/>
    <mergeCell ref="B14:B39"/>
    <mergeCell ref="C14:C39"/>
    <mergeCell ref="D14:D39"/>
    <mergeCell ref="E14:E19"/>
    <mergeCell ref="E20:E24"/>
    <mergeCell ref="E25:E29"/>
    <mergeCell ref="E30:E34"/>
    <mergeCell ref="E35:E39"/>
    <mergeCell ref="B4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787-DBB5-4E24-848A-7AF23CEC5153}">
  <sheetPr codeName="Sheet3">
    <tabColor rgb="FFFFFF00"/>
  </sheetPr>
  <dimension ref="A1:O30"/>
  <sheetViews>
    <sheetView showGridLines="0" zoomScale="70" zoomScaleNormal="70" workbookViewId="0">
      <selection activeCell="J5" sqref="J5:J12"/>
    </sheetView>
  </sheetViews>
  <sheetFormatPr defaultColWidth="9" defaultRowHeight="14.4" x14ac:dyDescent="0.3"/>
  <cols>
    <col min="1" max="1" width="21.21875" style="96" customWidth="1"/>
    <col min="2" max="2" width="28.21875" style="96" customWidth="1"/>
    <col min="3" max="6" width="9" style="96"/>
    <col min="7" max="7" width="3.5546875" style="96" customWidth="1"/>
    <col min="8" max="8" width="36.77734375" style="96" customWidth="1"/>
    <col min="9" max="11" width="9" style="96"/>
    <col min="12" max="12" width="12.77734375" style="96" customWidth="1"/>
    <col min="13" max="13" width="10.44140625" style="96" customWidth="1"/>
    <col min="14" max="14" width="11.21875" style="96" customWidth="1"/>
    <col min="15" max="15" width="174.77734375" style="96" customWidth="1"/>
    <col min="16" max="16384" width="9" style="96"/>
  </cols>
  <sheetData>
    <row r="1" spans="1:15" ht="15" thickBot="1" x14ac:dyDescent="0.35"/>
    <row r="2" spans="1:15" s="98" customFormat="1" ht="37.950000000000003" customHeight="1" thickBot="1" x14ac:dyDescent="0.35">
      <c r="A2" s="97" t="s">
        <v>0</v>
      </c>
      <c r="B2" s="209" t="s">
        <v>1</v>
      </c>
      <c r="C2" s="209"/>
      <c r="D2" s="209"/>
      <c r="E2" s="209"/>
      <c r="F2" s="210"/>
      <c r="H2" s="211" t="s">
        <v>2</v>
      </c>
      <c r="I2" s="209"/>
      <c r="J2" s="209"/>
      <c r="K2" s="209"/>
      <c r="L2" s="209"/>
      <c r="M2" s="209"/>
      <c r="N2" s="210"/>
      <c r="O2" s="99" t="s">
        <v>3</v>
      </c>
    </row>
    <row r="3" spans="1:15" ht="16.95" customHeight="1" x14ac:dyDescent="0.3">
      <c r="A3" s="100"/>
      <c r="B3" s="101"/>
      <c r="C3" s="102" t="s">
        <v>4</v>
      </c>
      <c r="D3" s="102" t="s">
        <v>5</v>
      </c>
      <c r="E3" s="102" t="s">
        <v>6</v>
      </c>
      <c r="F3" s="103" t="s">
        <v>7</v>
      </c>
      <c r="H3" s="104"/>
      <c r="I3" s="102" t="s">
        <v>4</v>
      </c>
      <c r="J3" s="102" t="s">
        <v>5</v>
      </c>
      <c r="K3" s="105" t="s">
        <v>8</v>
      </c>
      <c r="L3" s="103" t="s">
        <v>9</v>
      </c>
      <c r="M3" s="104" t="s">
        <v>7</v>
      </c>
      <c r="N3" s="103" t="s">
        <v>10</v>
      </c>
      <c r="O3" s="106"/>
    </row>
    <row r="4" spans="1:15" ht="16.95" customHeight="1" x14ac:dyDescent="0.3">
      <c r="A4" s="100"/>
      <c r="B4" s="107" t="s">
        <v>11</v>
      </c>
      <c r="C4" s="108">
        <f>SUM(C5:C12)</f>
        <v>45</v>
      </c>
      <c r="D4" s="108">
        <f t="shared" ref="D4:F4" si="0">SUM(D5:D12)</f>
        <v>40</v>
      </c>
      <c r="E4" s="108">
        <f t="shared" si="0"/>
        <v>52</v>
      </c>
      <c r="F4" s="109">
        <f t="shared" si="0"/>
        <v>52</v>
      </c>
      <c r="G4" s="110"/>
      <c r="H4" s="111" t="s">
        <v>11</v>
      </c>
      <c r="I4" s="108">
        <f t="shared" ref="I4:N4" si="1">SUM(I5:I12)</f>
        <v>40</v>
      </c>
      <c r="J4" s="108">
        <f t="shared" si="1"/>
        <v>40</v>
      </c>
      <c r="K4" s="108">
        <f t="shared" si="1"/>
        <v>45</v>
      </c>
      <c r="L4" s="108">
        <f t="shared" si="1"/>
        <v>45</v>
      </c>
      <c r="M4" s="108">
        <f t="shared" si="1"/>
        <v>45</v>
      </c>
      <c r="N4" s="108">
        <f t="shared" si="1"/>
        <v>45</v>
      </c>
      <c r="O4" s="100"/>
    </row>
    <row r="5" spans="1:15" ht="16.95" customHeight="1" x14ac:dyDescent="0.3">
      <c r="A5" s="100" t="s">
        <v>12</v>
      </c>
      <c r="B5" s="112" t="s">
        <v>13</v>
      </c>
      <c r="C5" s="113">
        <v>10</v>
      </c>
      <c r="D5" s="113">
        <v>10</v>
      </c>
      <c r="E5" s="113">
        <v>27</v>
      </c>
      <c r="F5" s="114">
        <v>17</v>
      </c>
      <c r="H5" s="115" t="s">
        <v>14</v>
      </c>
      <c r="I5" s="113">
        <v>10</v>
      </c>
      <c r="J5" s="113">
        <v>10</v>
      </c>
      <c r="K5" s="113">
        <v>15</v>
      </c>
      <c r="L5" s="114">
        <v>20</v>
      </c>
      <c r="M5" s="115">
        <v>15</v>
      </c>
      <c r="N5" s="114">
        <v>15</v>
      </c>
      <c r="O5" s="100" t="s">
        <v>15</v>
      </c>
    </row>
    <row r="6" spans="1:15" ht="16.95" customHeight="1" x14ac:dyDescent="0.3">
      <c r="A6" s="100" t="s">
        <v>12</v>
      </c>
      <c r="B6" s="112" t="s">
        <v>16</v>
      </c>
      <c r="C6" s="113">
        <v>10</v>
      </c>
      <c r="D6" s="113">
        <v>10</v>
      </c>
      <c r="E6" s="113">
        <v>20</v>
      </c>
      <c r="F6" s="114">
        <v>15</v>
      </c>
      <c r="H6" s="115" t="s">
        <v>17</v>
      </c>
      <c r="I6" s="113">
        <v>10</v>
      </c>
      <c r="J6" s="113">
        <v>10</v>
      </c>
      <c r="K6" s="113">
        <v>15</v>
      </c>
      <c r="L6" s="114">
        <v>20</v>
      </c>
      <c r="M6" s="115">
        <v>15</v>
      </c>
      <c r="N6" s="114">
        <v>15</v>
      </c>
      <c r="O6" s="100" t="s">
        <v>18</v>
      </c>
    </row>
    <row r="7" spans="1:15" ht="16.95" customHeight="1" x14ac:dyDescent="0.3">
      <c r="A7" s="100" t="s">
        <v>12</v>
      </c>
      <c r="B7" s="112" t="s">
        <v>19</v>
      </c>
      <c r="C7" s="113">
        <v>5</v>
      </c>
      <c r="D7" s="113">
        <v>10</v>
      </c>
      <c r="E7" s="113"/>
      <c r="F7" s="114"/>
      <c r="H7" s="115" t="s">
        <v>20</v>
      </c>
      <c r="I7" s="113">
        <v>5</v>
      </c>
      <c r="J7" s="113">
        <v>10</v>
      </c>
      <c r="K7" s="113"/>
      <c r="L7" s="114"/>
      <c r="M7" s="115"/>
      <c r="N7" s="114"/>
      <c r="O7" s="100" t="s">
        <v>21</v>
      </c>
    </row>
    <row r="8" spans="1:15" ht="16.95" customHeight="1" x14ac:dyDescent="0.3">
      <c r="A8" s="100" t="s">
        <v>22</v>
      </c>
      <c r="B8" s="112" t="s">
        <v>23</v>
      </c>
      <c r="C8" s="113">
        <v>5</v>
      </c>
      <c r="D8" s="116"/>
      <c r="E8" s="113"/>
      <c r="F8" s="114"/>
      <c r="H8" s="115" t="s">
        <v>24</v>
      </c>
      <c r="I8" s="113">
        <v>5</v>
      </c>
      <c r="J8" s="116"/>
      <c r="K8" s="113"/>
      <c r="L8" s="114"/>
      <c r="M8" s="115"/>
      <c r="N8" s="114"/>
      <c r="O8" s="100"/>
    </row>
    <row r="9" spans="1:15" ht="16.95" customHeight="1" x14ac:dyDescent="0.3">
      <c r="A9" s="100" t="s">
        <v>12</v>
      </c>
      <c r="B9" s="112" t="s">
        <v>25</v>
      </c>
      <c r="C9" s="113">
        <v>5</v>
      </c>
      <c r="D9" s="113">
        <v>10</v>
      </c>
      <c r="E9" s="113">
        <v>5</v>
      </c>
      <c r="F9" s="114"/>
      <c r="H9" s="115" t="s">
        <v>26</v>
      </c>
      <c r="I9" s="113"/>
      <c r="J9" s="113">
        <v>10</v>
      </c>
      <c r="K9" s="113">
        <v>15</v>
      </c>
      <c r="L9" s="114">
        <v>5</v>
      </c>
      <c r="M9" s="115"/>
      <c r="N9" s="114"/>
      <c r="O9" s="100" t="s">
        <v>27</v>
      </c>
    </row>
    <row r="10" spans="1:15" ht="16.95" customHeight="1" x14ac:dyDescent="0.3">
      <c r="A10" s="100"/>
      <c r="B10" s="112" t="s">
        <v>28</v>
      </c>
      <c r="C10" s="116"/>
      <c r="D10" s="113"/>
      <c r="E10" s="113"/>
      <c r="F10" s="114"/>
      <c r="H10" s="115" t="s">
        <v>29</v>
      </c>
      <c r="I10" s="116"/>
      <c r="J10" s="113"/>
      <c r="K10" s="113"/>
      <c r="L10" s="114"/>
      <c r="M10" s="115"/>
      <c r="N10" s="117"/>
      <c r="O10" s="100"/>
    </row>
    <row r="11" spans="1:15" ht="16.95" customHeight="1" x14ac:dyDescent="0.3">
      <c r="A11" s="100" t="s">
        <v>22</v>
      </c>
      <c r="B11" s="112" t="s">
        <v>30</v>
      </c>
      <c r="C11" s="118">
        <v>10</v>
      </c>
      <c r="D11" s="119"/>
      <c r="E11" s="119"/>
      <c r="F11" s="120"/>
      <c r="H11" s="115" t="s">
        <v>31</v>
      </c>
      <c r="I11" s="118">
        <v>10</v>
      </c>
      <c r="J11" s="119"/>
      <c r="K11" s="119"/>
      <c r="L11" s="120"/>
      <c r="M11" s="115"/>
      <c r="N11" s="121"/>
      <c r="O11" s="100"/>
    </row>
    <row r="12" spans="1:15" ht="16.95" customHeight="1" x14ac:dyDescent="0.3">
      <c r="A12" s="100"/>
      <c r="B12" s="112" t="s">
        <v>32</v>
      </c>
      <c r="C12" s="118"/>
      <c r="D12" s="119"/>
      <c r="E12" s="119"/>
      <c r="F12" s="120">
        <v>20</v>
      </c>
      <c r="G12" s="122"/>
      <c r="H12" s="115" t="s">
        <v>33</v>
      </c>
      <c r="I12" s="118"/>
      <c r="J12" s="119"/>
      <c r="K12" s="119"/>
      <c r="L12" s="120"/>
      <c r="M12" s="115">
        <v>15</v>
      </c>
      <c r="N12" s="121">
        <v>15</v>
      </c>
      <c r="O12" s="100" t="s">
        <v>34</v>
      </c>
    </row>
    <row r="13" spans="1:15" ht="16.95" customHeight="1" x14ac:dyDescent="0.3">
      <c r="A13" s="100" t="s">
        <v>35</v>
      </c>
      <c r="B13" s="107" t="s">
        <v>36</v>
      </c>
      <c r="C13" s="123">
        <v>10</v>
      </c>
      <c r="D13" s="123">
        <v>10</v>
      </c>
      <c r="E13" s="123" t="s">
        <v>37</v>
      </c>
      <c r="F13" s="124" t="s">
        <v>37</v>
      </c>
      <c r="H13" s="125" t="s">
        <v>38</v>
      </c>
      <c r="I13" s="123">
        <v>5</v>
      </c>
      <c r="J13" s="123">
        <v>5</v>
      </c>
      <c r="K13" s="123">
        <v>5</v>
      </c>
      <c r="L13" s="123">
        <v>5</v>
      </c>
      <c r="M13" s="123">
        <v>5</v>
      </c>
      <c r="N13" s="123">
        <v>5</v>
      </c>
      <c r="O13" s="126" t="s">
        <v>39</v>
      </c>
    </row>
    <row r="14" spans="1:15" ht="16.95" customHeight="1" x14ac:dyDescent="0.3">
      <c r="A14" s="100"/>
      <c r="B14" s="107"/>
      <c r="C14" s="123"/>
      <c r="D14" s="123"/>
      <c r="E14" s="123"/>
      <c r="F14" s="124"/>
      <c r="H14" s="125" t="s">
        <v>40</v>
      </c>
      <c r="I14" s="123">
        <v>5</v>
      </c>
      <c r="J14" s="123">
        <v>5</v>
      </c>
      <c r="K14" s="123">
        <v>5</v>
      </c>
      <c r="L14" s="123">
        <v>5</v>
      </c>
      <c r="M14" s="123">
        <v>5</v>
      </c>
      <c r="N14" s="123">
        <v>5</v>
      </c>
      <c r="O14" s="127" t="s">
        <v>41</v>
      </c>
    </row>
    <row r="15" spans="1:15" ht="16.95" customHeight="1" x14ac:dyDescent="0.3">
      <c r="A15" s="100"/>
      <c r="B15" s="107" t="s">
        <v>42</v>
      </c>
      <c r="C15" s="123">
        <f>SUM(C16:C18)</f>
        <v>15</v>
      </c>
      <c r="D15" s="123">
        <f t="shared" ref="D15:F15" si="2">SUM(D16:D18)</f>
        <v>15</v>
      </c>
      <c r="E15" s="123">
        <f t="shared" si="2"/>
        <v>13</v>
      </c>
      <c r="F15" s="124">
        <f t="shared" si="2"/>
        <v>13</v>
      </c>
      <c r="H15" s="111" t="s">
        <v>42</v>
      </c>
      <c r="I15" s="123">
        <f t="shared" ref="I15:N15" si="3">SUM(I16:I18)</f>
        <v>15</v>
      </c>
      <c r="J15" s="123">
        <f t="shared" si="3"/>
        <v>15</v>
      </c>
      <c r="K15" s="123">
        <f t="shared" si="3"/>
        <v>5</v>
      </c>
      <c r="L15" s="123">
        <f t="shared" si="3"/>
        <v>5</v>
      </c>
      <c r="M15" s="123">
        <f t="shared" si="3"/>
        <v>5</v>
      </c>
      <c r="N15" s="123">
        <f t="shared" si="3"/>
        <v>5</v>
      </c>
      <c r="O15" s="100"/>
    </row>
    <row r="16" spans="1:15" ht="16.95" customHeight="1" x14ac:dyDescent="0.3">
      <c r="A16" s="100" t="s">
        <v>43</v>
      </c>
      <c r="B16" s="128" t="s">
        <v>44</v>
      </c>
      <c r="C16" s="113">
        <v>5</v>
      </c>
      <c r="D16" s="113">
        <v>5</v>
      </c>
      <c r="E16" s="113" t="s">
        <v>37</v>
      </c>
      <c r="F16" s="114" t="s">
        <v>37</v>
      </c>
      <c r="H16" s="129" t="s">
        <v>45</v>
      </c>
      <c r="I16" s="113">
        <v>5</v>
      </c>
      <c r="J16" s="113">
        <v>5</v>
      </c>
      <c r="K16" s="113" t="s">
        <v>37</v>
      </c>
      <c r="L16" s="114" t="s">
        <v>37</v>
      </c>
      <c r="M16" s="129" t="s">
        <v>37</v>
      </c>
      <c r="N16" s="114" t="s">
        <v>37</v>
      </c>
      <c r="O16" s="100"/>
    </row>
    <row r="17" spans="1:15" ht="16.95" customHeight="1" x14ac:dyDescent="0.3">
      <c r="A17" s="100" t="s">
        <v>46</v>
      </c>
      <c r="B17" s="128" t="s">
        <v>47</v>
      </c>
      <c r="C17" s="113">
        <v>5</v>
      </c>
      <c r="D17" s="113">
        <v>5</v>
      </c>
      <c r="E17" s="113" t="s">
        <v>37</v>
      </c>
      <c r="F17" s="114" t="s">
        <v>37</v>
      </c>
      <c r="H17" s="129" t="s">
        <v>48</v>
      </c>
      <c r="I17" s="113">
        <v>5</v>
      </c>
      <c r="J17" s="113">
        <v>5</v>
      </c>
      <c r="K17" s="113" t="s">
        <v>37</v>
      </c>
      <c r="L17" s="114" t="s">
        <v>37</v>
      </c>
      <c r="M17" s="129" t="s">
        <v>37</v>
      </c>
      <c r="N17" s="114" t="s">
        <v>37</v>
      </c>
      <c r="O17" s="100"/>
    </row>
    <row r="18" spans="1:15" ht="16.95" customHeight="1" x14ac:dyDescent="0.3">
      <c r="A18" s="100" t="s">
        <v>43</v>
      </c>
      <c r="B18" s="130" t="s">
        <v>49</v>
      </c>
      <c r="C18" s="113">
        <v>5</v>
      </c>
      <c r="D18" s="113">
        <v>5</v>
      </c>
      <c r="E18" s="113">
        <v>13</v>
      </c>
      <c r="F18" s="114">
        <v>13</v>
      </c>
      <c r="H18" s="129" t="s">
        <v>50</v>
      </c>
      <c r="I18" s="113">
        <v>5</v>
      </c>
      <c r="J18" s="113">
        <v>5</v>
      </c>
      <c r="K18" s="113">
        <v>5</v>
      </c>
      <c r="L18" s="114">
        <v>5</v>
      </c>
      <c r="M18" s="131">
        <v>5</v>
      </c>
      <c r="N18" s="114">
        <v>5</v>
      </c>
      <c r="O18" s="100" t="s">
        <v>51</v>
      </c>
    </row>
    <row r="19" spans="1:15" ht="16.95" customHeight="1" x14ac:dyDescent="0.3">
      <c r="A19" s="100"/>
      <c r="B19" s="107" t="s">
        <v>52</v>
      </c>
      <c r="C19" s="123">
        <f>SUM(C20)</f>
        <v>10</v>
      </c>
      <c r="D19" s="123">
        <f t="shared" ref="D19:F19" si="4">SUM(D20)</f>
        <v>10</v>
      </c>
      <c r="E19" s="123">
        <f t="shared" si="4"/>
        <v>10</v>
      </c>
      <c r="F19" s="124">
        <f t="shared" si="4"/>
        <v>10</v>
      </c>
      <c r="H19" s="111" t="s">
        <v>52</v>
      </c>
      <c r="I19" s="123">
        <f t="shared" ref="I19:N19" si="5">I20</f>
        <v>10</v>
      </c>
      <c r="J19" s="123">
        <f t="shared" si="5"/>
        <v>10</v>
      </c>
      <c r="K19" s="123">
        <f t="shared" si="5"/>
        <v>17</v>
      </c>
      <c r="L19" s="123">
        <f t="shared" si="5"/>
        <v>10</v>
      </c>
      <c r="M19" s="123">
        <f t="shared" si="5"/>
        <v>10</v>
      </c>
      <c r="N19" s="123">
        <f t="shared" si="5"/>
        <v>10</v>
      </c>
      <c r="O19" s="100"/>
    </row>
    <row r="20" spans="1:15" ht="16.95" customHeight="1" x14ac:dyDescent="0.3">
      <c r="A20" s="100" t="s">
        <v>53</v>
      </c>
      <c r="B20" s="112" t="s">
        <v>54</v>
      </c>
      <c r="C20" s="113">
        <v>10</v>
      </c>
      <c r="D20" s="113">
        <v>10</v>
      </c>
      <c r="E20" s="113">
        <v>10</v>
      </c>
      <c r="F20" s="114">
        <v>10</v>
      </c>
      <c r="H20" s="115" t="s">
        <v>55</v>
      </c>
      <c r="I20" s="113">
        <v>10</v>
      </c>
      <c r="J20" s="113">
        <v>10</v>
      </c>
      <c r="K20" s="132">
        <v>17</v>
      </c>
      <c r="L20" s="114">
        <v>10</v>
      </c>
      <c r="M20" s="115">
        <v>10</v>
      </c>
      <c r="N20" s="114">
        <v>10</v>
      </c>
      <c r="O20" s="100" t="s">
        <v>56</v>
      </c>
    </row>
    <row r="21" spans="1:15" ht="16.95" customHeight="1" x14ac:dyDescent="0.3">
      <c r="A21" s="100"/>
      <c r="B21" s="107" t="s">
        <v>57</v>
      </c>
      <c r="C21" s="123">
        <f>SUM(C22:C25)</f>
        <v>20</v>
      </c>
      <c r="D21" s="123">
        <f>SUM(D22:D25)</f>
        <v>25</v>
      </c>
      <c r="E21" s="123">
        <f>SUM(E22:E25)</f>
        <v>25</v>
      </c>
      <c r="F21" s="124">
        <f>SUM(F22:F25)</f>
        <v>25</v>
      </c>
      <c r="H21" s="111" t="s">
        <v>58</v>
      </c>
      <c r="I21" s="123">
        <f t="shared" ref="I21:N21" si="6">SUM(I22:I26)</f>
        <v>25</v>
      </c>
      <c r="J21" s="123">
        <f t="shared" si="6"/>
        <v>25</v>
      </c>
      <c r="K21" s="123">
        <f t="shared" si="6"/>
        <v>23</v>
      </c>
      <c r="L21" s="123">
        <f t="shared" si="6"/>
        <v>30</v>
      </c>
      <c r="M21" s="123">
        <f t="shared" si="6"/>
        <v>30</v>
      </c>
      <c r="N21" s="123">
        <f t="shared" si="6"/>
        <v>30</v>
      </c>
      <c r="O21" s="100"/>
    </row>
    <row r="22" spans="1:15" ht="16.95" customHeight="1" x14ac:dyDescent="0.3">
      <c r="A22" s="100" t="s">
        <v>59</v>
      </c>
      <c r="B22" s="128" t="s">
        <v>60</v>
      </c>
      <c r="C22" s="113">
        <v>5</v>
      </c>
      <c r="D22" s="113">
        <v>10</v>
      </c>
      <c r="E22" s="113">
        <v>10</v>
      </c>
      <c r="F22" s="114">
        <v>10</v>
      </c>
      <c r="H22" s="133" t="s">
        <v>61</v>
      </c>
      <c r="I22" s="132">
        <v>7</v>
      </c>
      <c r="J22" s="132">
        <v>7</v>
      </c>
      <c r="K22" s="132"/>
      <c r="L22" s="132">
        <v>7</v>
      </c>
      <c r="M22" s="132">
        <v>7</v>
      </c>
      <c r="N22" s="132">
        <v>7</v>
      </c>
      <c r="O22" s="100"/>
    </row>
    <row r="23" spans="1:15" ht="16.95" customHeight="1" x14ac:dyDescent="0.3">
      <c r="A23" s="100"/>
      <c r="B23" s="128" t="s">
        <v>62</v>
      </c>
      <c r="C23" s="113">
        <v>5</v>
      </c>
      <c r="D23" s="113">
        <v>5</v>
      </c>
      <c r="E23" s="113">
        <v>5</v>
      </c>
      <c r="F23" s="114">
        <v>5</v>
      </c>
      <c r="H23" s="129" t="s">
        <v>63</v>
      </c>
      <c r="I23" s="113"/>
      <c r="J23" s="113"/>
      <c r="K23" s="113">
        <v>5</v>
      </c>
      <c r="L23" s="114">
        <v>5</v>
      </c>
      <c r="M23" s="129">
        <v>5</v>
      </c>
      <c r="N23" s="114">
        <v>5</v>
      </c>
      <c r="O23" s="100"/>
    </row>
    <row r="24" spans="1:15" ht="16.95" customHeight="1" x14ac:dyDescent="0.3">
      <c r="A24" s="100"/>
      <c r="B24" s="128" t="s">
        <v>64</v>
      </c>
      <c r="C24" s="113">
        <v>5</v>
      </c>
      <c r="D24" s="113">
        <v>5</v>
      </c>
      <c r="E24" s="113">
        <v>5</v>
      </c>
      <c r="F24" s="114">
        <v>5</v>
      </c>
      <c r="H24" s="129" t="s">
        <v>64</v>
      </c>
      <c r="I24" s="113">
        <v>5</v>
      </c>
      <c r="J24" s="113">
        <v>5</v>
      </c>
      <c r="K24" s="113">
        <v>5</v>
      </c>
      <c r="L24" s="114">
        <v>5</v>
      </c>
      <c r="M24" s="129">
        <v>5</v>
      </c>
      <c r="N24" s="114">
        <v>5</v>
      </c>
      <c r="O24" s="100" t="s">
        <v>65</v>
      </c>
    </row>
    <row r="25" spans="1:15" ht="16.95" customHeight="1" x14ac:dyDescent="0.3">
      <c r="A25" s="100" t="s">
        <v>43</v>
      </c>
      <c r="B25" s="128" t="s">
        <v>66</v>
      </c>
      <c r="C25" s="113">
        <v>5</v>
      </c>
      <c r="D25" s="113">
        <v>5</v>
      </c>
      <c r="E25" s="113">
        <v>5</v>
      </c>
      <c r="F25" s="114">
        <v>5</v>
      </c>
      <c r="H25" s="134" t="s">
        <v>67</v>
      </c>
      <c r="I25" s="113">
        <v>5</v>
      </c>
      <c r="J25" s="113">
        <v>5</v>
      </c>
      <c r="K25" s="113">
        <v>5</v>
      </c>
      <c r="L25" s="114">
        <v>5</v>
      </c>
      <c r="M25" s="129">
        <v>5</v>
      </c>
      <c r="N25" s="114">
        <v>5</v>
      </c>
      <c r="O25" s="100"/>
    </row>
    <row r="26" spans="1:15" ht="16.95" customHeight="1" x14ac:dyDescent="0.3">
      <c r="A26" s="100" t="s">
        <v>46</v>
      </c>
      <c r="B26" s="130"/>
      <c r="C26" s="113"/>
      <c r="D26" s="113"/>
      <c r="E26" s="113"/>
      <c r="F26" s="114"/>
      <c r="H26" s="135" t="s">
        <v>68</v>
      </c>
      <c r="I26" s="132">
        <v>8</v>
      </c>
      <c r="J26" s="132">
        <v>8</v>
      </c>
      <c r="K26" s="132">
        <v>8</v>
      </c>
      <c r="L26" s="132">
        <v>8</v>
      </c>
      <c r="M26" s="132">
        <v>8</v>
      </c>
      <c r="N26" s="132">
        <v>8</v>
      </c>
      <c r="O26" s="100" t="s">
        <v>69</v>
      </c>
    </row>
    <row r="27" spans="1:15" ht="16.95" customHeight="1" thickBot="1" x14ac:dyDescent="0.35">
      <c r="A27" s="136"/>
      <c r="B27" s="137" t="s">
        <v>70</v>
      </c>
      <c r="C27" s="138">
        <f>SUM(C4,C13,C15,C19,C21)</f>
        <v>100</v>
      </c>
      <c r="D27" s="138">
        <f>SUM(D4,D13,D15,D19,D21)</f>
        <v>100</v>
      </c>
      <c r="E27" s="138">
        <f>SUM(E4,E13,E15,E19,E21)</f>
        <v>100</v>
      </c>
      <c r="F27" s="139">
        <f>SUM(F4,F13,F15,F19,F21)</f>
        <v>100</v>
      </c>
      <c r="H27" s="140" t="s">
        <v>70</v>
      </c>
      <c r="I27" s="138">
        <f t="shared" ref="I27:N27" si="7">SUM(I4,I13,I14,I15,I19,I21)</f>
        <v>100</v>
      </c>
      <c r="J27" s="138">
        <f t="shared" si="7"/>
        <v>100</v>
      </c>
      <c r="K27" s="138">
        <f t="shared" si="7"/>
        <v>100</v>
      </c>
      <c r="L27" s="138">
        <f t="shared" si="7"/>
        <v>100</v>
      </c>
      <c r="M27" s="138">
        <f t="shared" si="7"/>
        <v>100</v>
      </c>
      <c r="N27" s="138">
        <f t="shared" si="7"/>
        <v>100</v>
      </c>
      <c r="O27" s="136"/>
    </row>
    <row r="30" spans="1:15" x14ac:dyDescent="0.3">
      <c r="I30" s="141"/>
      <c r="J30" s="96" t="s">
        <v>71</v>
      </c>
    </row>
  </sheetData>
  <mergeCells count="2">
    <mergeCell ref="B2:F2"/>
    <mergeCell ref="H2:N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F88C-8377-4387-9578-6168425E5E6D}">
  <sheetPr codeName="Sheet5">
    <tabColor rgb="FF00B050"/>
  </sheetPr>
  <dimension ref="A2:I75"/>
  <sheetViews>
    <sheetView showGridLines="0" topLeftCell="D1" zoomScale="55" zoomScaleNormal="55" workbookViewId="0">
      <selection activeCell="E77" sqref="E77"/>
    </sheetView>
  </sheetViews>
  <sheetFormatPr defaultRowHeight="14.4" x14ac:dyDescent="0.3"/>
  <cols>
    <col min="1" max="1" width="18.21875" hidden="1" customWidth="1"/>
    <col min="2" max="2" width="18.21875" customWidth="1"/>
    <col min="3" max="3" width="35.5546875" bestFit="1" customWidth="1"/>
    <col min="4" max="4" width="13.77734375" style="142" customWidth="1"/>
    <col min="5" max="5" width="73.77734375" customWidth="1"/>
    <col min="6" max="6" width="18" customWidth="1"/>
    <col min="7" max="7" width="25" customWidth="1"/>
    <col min="8" max="8" width="103" bestFit="1" customWidth="1"/>
    <col min="9" max="9" width="69.77734375" bestFit="1" customWidth="1"/>
  </cols>
  <sheetData>
    <row r="2" spans="1:9" s="145" customFormat="1" ht="13.8" x14ac:dyDescent="0.3">
      <c r="A2" s="143"/>
      <c r="B2" s="143"/>
      <c r="C2" s="1"/>
      <c r="D2" s="144"/>
    </row>
    <row r="3" spans="1:9" ht="15" thickBot="1" x14ac:dyDescent="0.35">
      <c r="B3" s="143"/>
    </row>
    <row r="4" spans="1:9" ht="45" customHeight="1" thickBot="1" x14ac:dyDescent="0.35">
      <c r="A4" s="146"/>
      <c r="B4" s="143"/>
      <c r="C4" s="147" t="s">
        <v>72</v>
      </c>
      <c r="D4" s="148" t="s">
        <v>73</v>
      </c>
      <c r="E4" s="4" t="s">
        <v>74</v>
      </c>
      <c r="F4" s="149" t="s">
        <v>75</v>
      </c>
      <c r="G4" s="2" t="s">
        <v>76</v>
      </c>
      <c r="H4" s="4" t="s">
        <v>77</v>
      </c>
      <c r="I4" s="145"/>
    </row>
    <row r="5" spans="1:9" ht="16.2" customHeight="1" x14ac:dyDescent="0.3">
      <c r="A5" s="150" t="s">
        <v>78</v>
      </c>
      <c r="B5" s="150"/>
      <c r="C5" s="212" t="s">
        <v>79</v>
      </c>
      <c r="D5" s="215">
        <v>0.2</v>
      </c>
      <c r="E5" s="237" t="s">
        <v>80</v>
      </c>
      <c r="F5" s="240">
        <v>0.1</v>
      </c>
      <c r="G5" s="151" t="s">
        <v>81</v>
      </c>
      <c r="H5" s="152" t="s">
        <v>82</v>
      </c>
    </row>
    <row r="6" spans="1:9" x14ac:dyDescent="0.3">
      <c r="A6" s="30"/>
      <c r="B6" s="30"/>
      <c r="C6" s="213"/>
      <c r="D6" s="216"/>
      <c r="E6" s="238"/>
      <c r="F6" s="219"/>
      <c r="G6" s="153" t="s">
        <v>83</v>
      </c>
      <c r="H6" s="154" t="s">
        <v>84</v>
      </c>
    </row>
    <row r="7" spans="1:9" x14ac:dyDescent="0.3">
      <c r="A7" s="30"/>
      <c r="B7" s="30"/>
      <c r="C7" s="213"/>
      <c r="D7" s="216"/>
      <c r="E7" s="238"/>
      <c r="F7" s="219"/>
      <c r="G7" s="155" t="s">
        <v>85</v>
      </c>
      <c r="H7" s="7" t="s">
        <v>86</v>
      </c>
    </row>
    <row r="8" spans="1:9" x14ac:dyDescent="0.3">
      <c r="A8" s="30"/>
      <c r="B8" s="30"/>
      <c r="C8" s="213"/>
      <c r="D8" s="216"/>
      <c r="E8" s="238"/>
      <c r="F8" s="219"/>
      <c r="G8" s="153" t="s">
        <v>87</v>
      </c>
      <c r="H8" s="7" t="s">
        <v>88</v>
      </c>
    </row>
    <row r="9" spans="1:9" ht="15" thickBot="1" x14ac:dyDescent="0.35">
      <c r="A9" s="30"/>
      <c r="B9" s="30"/>
      <c r="C9" s="213"/>
      <c r="D9" s="216"/>
      <c r="E9" s="239"/>
      <c r="F9" s="227"/>
      <c r="G9" s="156" t="s">
        <v>89</v>
      </c>
      <c r="H9" s="8" t="s">
        <v>90</v>
      </c>
    </row>
    <row r="10" spans="1:9" x14ac:dyDescent="0.3">
      <c r="A10" s="30"/>
      <c r="B10" s="30"/>
      <c r="C10" s="213"/>
      <c r="D10" s="216"/>
      <c r="E10" s="241" t="s">
        <v>91</v>
      </c>
      <c r="F10" s="218">
        <v>0.05</v>
      </c>
      <c r="G10" s="157" t="s">
        <v>81</v>
      </c>
      <c r="H10" s="158" t="s">
        <v>92</v>
      </c>
    </row>
    <row r="11" spans="1:9" x14ac:dyDescent="0.3">
      <c r="A11" s="30"/>
      <c r="B11" s="30"/>
      <c r="C11" s="213"/>
      <c r="D11" s="216"/>
      <c r="E11" s="238"/>
      <c r="F11" s="219"/>
      <c r="G11" s="153" t="s">
        <v>83</v>
      </c>
      <c r="H11" s="154" t="s">
        <v>93</v>
      </c>
    </row>
    <row r="12" spans="1:9" x14ac:dyDescent="0.3">
      <c r="A12" s="30"/>
      <c r="B12" s="30"/>
      <c r="C12" s="213"/>
      <c r="D12" s="216"/>
      <c r="E12" s="238"/>
      <c r="F12" s="219"/>
      <c r="G12" s="153" t="s">
        <v>85</v>
      </c>
      <c r="H12" s="7" t="s">
        <v>94</v>
      </c>
    </row>
    <row r="13" spans="1:9" x14ac:dyDescent="0.3">
      <c r="A13" s="30"/>
      <c r="B13" s="30"/>
      <c r="C13" s="213"/>
      <c r="D13" s="216"/>
      <c r="E13" s="238"/>
      <c r="F13" s="219"/>
      <c r="G13" s="153" t="s">
        <v>87</v>
      </c>
      <c r="H13" s="7" t="s">
        <v>95</v>
      </c>
    </row>
    <row r="14" spans="1:9" ht="15" thickBot="1" x14ac:dyDescent="0.35">
      <c r="A14" s="30"/>
      <c r="B14" s="30"/>
      <c r="C14" s="213"/>
      <c r="D14" s="216"/>
      <c r="E14" s="239"/>
      <c r="F14" s="227"/>
      <c r="G14" s="156" t="s">
        <v>89</v>
      </c>
      <c r="H14" s="8" t="s">
        <v>96</v>
      </c>
    </row>
    <row r="15" spans="1:9" x14ac:dyDescent="0.3">
      <c r="A15" s="30"/>
      <c r="B15" s="30"/>
      <c r="C15" s="213"/>
      <c r="D15" s="216"/>
      <c r="E15" s="241" t="s">
        <v>97</v>
      </c>
      <c r="F15" s="218">
        <v>0.05</v>
      </c>
      <c r="G15" s="157" t="s">
        <v>81</v>
      </c>
      <c r="H15" s="5" t="s">
        <v>98</v>
      </c>
    </row>
    <row r="16" spans="1:9" x14ac:dyDescent="0.3">
      <c r="A16" s="30"/>
      <c r="B16" s="30"/>
      <c r="C16" s="213"/>
      <c r="D16" s="216"/>
      <c r="E16" s="242"/>
      <c r="F16" s="219"/>
      <c r="G16" s="153" t="s">
        <v>83</v>
      </c>
      <c r="H16" s="7" t="s">
        <v>99</v>
      </c>
    </row>
    <row r="17" spans="1:8" x14ac:dyDescent="0.3">
      <c r="A17" s="30"/>
      <c r="B17" s="30"/>
      <c r="C17" s="213"/>
      <c r="D17" s="216"/>
      <c r="E17" s="242"/>
      <c r="F17" s="219"/>
      <c r="G17" s="153" t="s">
        <v>85</v>
      </c>
      <c r="H17" s="7" t="s">
        <v>100</v>
      </c>
    </row>
    <row r="18" spans="1:8" x14ac:dyDescent="0.3">
      <c r="A18" s="30"/>
      <c r="B18" s="30"/>
      <c r="C18" s="213"/>
      <c r="D18" s="216"/>
      <c r="E18" s="242"/>
      <c r="F18" s="219"/>
      <c r="G18" s="153" t="s">
        <v>87</v>
      </c>
      <c r="H18" s="7" t="s">
        <v>101</v>
      </c>
    </row>
    <row r="19" spans="1:8" ht="15" thickBot="1" x14ac:dyDescent="0.35">
      <c r="A19" s="30"/>
      <c r="B19" s="30"/>
      <c r="C19" s="214"/>
      <c r="D19" s="217"/>
      <c r="E19" s="243"/>
      <c r="F19" s="227"/>
      <c r="G19" s="156" t="s">
        <v>89</v>
      </c>
      <c r="H19" s="8" t="s">
        <v>102</v>
      </c>
    </row>
    <row r="20" spans="1:8" x14ac:dyDescent="0.3">
      <c r="A20" s="150" t="s">
        <v>103</v>
      </c>
      <c r="B20" s="150"/>
      <c r="C20" s="212" t="s">
        <v>104</v>
      </c>
      <c r="D20" s="215">
        <v>0.2</v>
      </c>
      <c r="E20" s="234" t="s">
        <v>105</v>
      </c>
      <c r="F20" s="218">
        <v>0.1</v>
      </c>
      <c r="G20" s="157" t="s">
        <v>81</v>
      </c>
      <c r="H20" s="158" t="s">
        <v>106</v>
      </c>
    </row>
    <row r="21" spans="1:8" x14ac:dyDescent="0.3">
      <c r="A21" s="30"/>
      <c r="B21" s="30"/>
      <c r="C21" s="213"/>
      <c r="D21" s="216"/>
      <c r="E21" s="235"/>
      <c r="F21" s="219"/>
      <c r="G21" s="153" t="s">
        <v>83</v>
      </c>
      <c r="H21" s="154" t="s">
        <v>107</v>
      </c>
    </row>
    <row r="22" spans="1:8" x14ac:dyDescent="0.3">
      <c r="A22" s="30"/>
      <c r="B22" s="30"/>
      <c r="C22" s="213"/>
      <c r="D22" s="216"/>
      <c r="E22" s="235"/>
      <c r="F22" s="219"/>
      <c r="G22" s="153" t="s">
        <v>85</v>
      </c>
      <c r="H22" s="154" t="s">
        <v>108</v>
      </c>
    </row>
    <row r="23" spans="1:8" x14ac:dyDescent="0.3">
      <c r="A23" s="30"/>
      <c r="B23" s="30"/>
      <c r="C23" s="213"/>
      <c r="D23" s="216"/>
      <c r="E23" s="235"/>
      <c r="F23" s="219"/>
      <c r="G23" s="153" t="s">
        <v>87</v>
      </c>
      <c r="H23" s="154" t="s">
        <v>109</v>
      </c>
    </row>
    <row r="24" spans="1:8" ht="15" thickBot="1" x14ac:dyDescent="0.35">
      <c r="A24" s="30"/>
      <c r="B24" s="30"/>
      <c r="C24" s="213"/>
      <c r="D24" s="216"/>
      <c r="E24" s="236"/>
      <c r="F24" s="227"/>
      <c r="G24" s="156" t="s">
        <v>89</v>
      </c>
      <c r="H24" s="8" t="s">
        <v>110</v>
      </c>
    </row>
    <row r="25" spans="1:8" x14ac:dyDescent="0.3">
      <c r="A25" s="30"/>
      <c r="B25" s="30"/>
      <c r="C25" s="213"/>
      <c r="D25" s="216"/>
      <c r="E25" s="159" t="s">
        <v>40</v>
      </c>
      <c r="F25" s="218">
        <v>0.1</v>
      </c>
      <c r="G25" s="157" t="s">
        <v>81</v>
      </c>
      <c r="H25" s="5" t="s">
        <v>111</v>
      </c>
    </row>
    <row r="26" spans="1:8" x14ac:dyDescent="0.3">
      <c r="A26" s="30"/>
      <c r="B26" s="30"/>
      <c r="C26" s="213"/>
      <c r="D26" s="216"/>
      <c r="E26" s="160" t="s">
        <v>112</v>
      </c>
      <c r="F26" s="219"/>
      <c r="G26" s="153" t="s">
        <v>83</v>
      </c>
      <c r="H26" s="7" t="s">
        <v>113</v>
      </c>
    </row>
    <row r="27" spans="1:8" x14ac:dyDescent="0.3">
      <c r="A27" s="30"/>
      <c r="B27" s="30"/>
      <c r="C27" s="213"/>
      <c r="D27" s="216"/>
      <c r="E27" s="160" t="s">
        <v>114</v>
      </c>
      <c r="F27" s="219"/>
      <c r="G27" s="153" t="s">
        <v>85</v>
      </c>
      <c r="H27" s="7" t="s">
        <v>115</v>
      </c>
    </row>
    <row r="28" spans="1:8" x14ac:dyDescent="0.3">
      <c r="A28" s="30"/>
      <c r="B28" s="30"/>
      <c r="C28" s="213"/>
      <c r="D28" s="216"/>
      <c r="E28" s="160" t="s">
        <v>116</v>
      </c>
      <c r="F28" s="219"/>
      <c r="G28" s="153" t="s">
        <v>87</v>
      </c>
      <c r="H28" s="7" t="s">
        <v>117</v>
      </c>
    </row>
    <row r="29" spans="1:8" ht="15" thickBot="1" x14ac:dyDescent="0.35">
      <c r="A29" s="30"/>
      <c r="B29" s="30"/>
      <c r="C29" s="214"/>
      <c r="D29" s="217"/>
      <c r="E29" s="161"/>
      <c r="F29" s="220"/>
      <c r="G29" s="86" t="s">
        <v>89</v>
      </c>
      <c r="H29" s="162" t="s">
        <v>118</v>
      </c>
    </row>
    <row r="30" spans="1:8" x14ac:dyDescent="0.3">
      <c r="A30" s="150" t="s">
        <v>119</v>
      </c>
      <c r="B30" s="150"/>
      <c r="C30" s="212" t="s">
        <v>120</v>
      </c>
      <c r="D30" s="215">
        <v>0.1</v>
      </c>
      <c r="E30" s="231" t="s">
        <v>121</v>
      </c>
      <c r="F30" s="228">
        <v>0.1</v>
      </c>
      <c r="G30" s="163" t="s">
        <v>81</v>
      </c>
      <c r="H30" s="164" t="s">
        <v>122</v>
      </c>
    </row>
    <row r="31" spans="1:8" x14ac:dyDescent="0.3">
      <c r="A31" s="30"/>
      <c r="B31" s="30"/>
      <c r="C31" s="213"/>
      <c r="D31" s="216"/>
      <c r="E31" s="232"/>
      <c r="F31" s="229"/>
      <c r="G31" s="165" t="s">
        <v>83</v>
      </c>
      <c r="H31" s="166" t="s">
        <v>123</v>
      </c>
    </row>
    <row r="32" spans="1:8" x14ac:dyDescent="0.3">
      <c r="A32" s="30"/>
      <c r="B32" s="30"/>
      <c r="C32" s="213"/>
      <c r="D32" s="216"/>
      <c r="E32" s="232"/>
      <c r="F32" s="229"/>
      <c r="G32" s="165" t="s">
        <v>85</v>
      </c>
      <c r="H32" s="166" t="s">
        <v>124</v>
      </c>
    </row>
    <row r="33" spans="1:8" x14ac:dyDescent="0.3">
      <c r="A33" s="30"/>
      <c r="B33" s="30"/>
      <c r="C33" s="213"/>
      <c r="D33" s="216"/>
      <c r="E33" s="232"/>
      <c r="F33" s="229"/>
      <c r="G33" s="165" t="s">
        <v>87</v>
      </c>
      <c r="H33" s="166" t="s">
        <v>125</v>
      </c>
    </row>
    <row r="34" spans="1:8" ht="15" thickBot="1" x14ac:dyDescent="0.35">
      <c r="A34" s="30"/>
      <c r="B34" s="30"/>
      <c r="C34" s="214"/>
      <c r="D34" s="217"/>
      <c r="E34" s="233"/>
      <c r="F34" s="230"/>
      <c r="G34" s="167" t="s">
        <v>89</v>
      </c>
      <c r="H34" s="168" t="s">
        <v>126</v>
      </c>
    </row>
    <row r="35" spans="1:8" x14ac:dyDescent="0.3">
      <c r="A35" s="150" t="s">
        <v>103</v>
      </c>
      <c r="B35" s="150"/>
      <c r="C35" s="212" t="s">
        <v>127</v>
      </c>
      <c r="D35" s="215">
        <v>0.2</v>
      </c>
      <c r="E35" s="169" t="s">
        <v>14</v>
      </c>
      <c r="F35" s="228">
        <v>0.1</v>
      </c>
      <c r="G35" s="157" t="s">
        <v>81</v>
      </c>
      <c r="H35" s="170" t="s">
        <v>128</v>
      </c>
    </row>
    <row r="36" spans="1:8" x14ac:dyDescent="0.3">
      <c r="A36" s="30"/>
      <c r="B36" s="30"/>
      <c r="C36" s="213"/>
      <c r="D36" s="216"/>
      <c r="E36" s="171" t="s">
        <v>129</v>
      </c>
      <c r="F36" s="229"/>
      <c r="G36" s="153" t="s">
        <v>83</v>
      </c>
      <c r="H36" s="12" t="s">
        <v>130</v>
      </c>
    </row>
    <row r="37" spans="1:8" x14ac:dyDescent="0.3">
      <c r="A37" s="30"/>
      <c r="B37" s="30"/>
      <c r="C37" s="213"/>
      <c r="D37" s="216"/>
      <c r="E37" s="172"/>
      <c r="F37" s="229"/>
      <c r="G37" s="153" t="s">
        <v>85</v>
      </c>
      <c r="H37" s="12" t="s">
        <v>131</v>
      </c>
    </row>
    <row r="38" spans="1:8" ht="14.55" customHeight="1" x14ac:dyDescent="0.3">
      <c r="A38" s="30"/>
      <c r="B38" s="30"/>
      <c r="C38" s="213"/>
      <c r="D38" s="216"/>
      <c r="E38" s="172"/>
      <c r="F38" s="229"/>
      <c r="G38" s="153" t="s">
        <v>87</v>
      </c>
      <c r="H38" s="12" t="s">
        <v>132</v>
      </c>
    </row>
    <row r="39" spans="1:8" ht="15" thickBot="1" x14ac:dyDescent="0.35">
      <c r="A39" s="30"/>
      <c r="B39" s="30"/>
      <c r="C39" s="213"/>
      <c r="D39" s="216"/>
      <c r="E39" s="172"/>
      <c r="F39" s="230"/>
      <c r="G39" s="86" t="s">
        <v>89</v>
      </c>
      <c r="H39" s="13" t="s">
        <v>133</v>
      </c>
    </row>
    <row r="40" spans="1:8" x14ac:dyDescent="0.3">
      <c r="A40" s="30"/>
      <c r="B40" s="30"/>
      <c r="C40" s="213"/>
      <c r="D40" s="216"/>
      <c r="E40" s="173" t="s">
        <v>134</v>
      </c>
      <c r="F40" s="228">
        <v>0.1</v>
      </c>
      <c r="G40" s="163" t="s">
        <v>81</v>
      </c>
      <c r="H40" s="10" t="s">
        <v>135</v>
      </c>
    </row>
    <row r="41" spans="1:8" x14ac:dyDescent="0.3">
      <c r="A41" s="30"/>
      <c r="B41" s="30"/>
      <c r="C41" s="213"/>
      <c r="D41" s="216"/>
      <c r="E41" s="174" t="s">
        <v>129</v>
      </c>
      <c r="F41" s="229"/>
      <c r="G41" s="165" t="s">
        <v>83</v>
      </c>
      <c r="H41" s="12" t="s">
        <v>136</v>
      </c>
    </row>
    <row r="42" spans="1:8" x14ac:dyDescent="0.3">
      <c r="A42" s="30"/>
      <c r="B42" s="30"/>
      <c r="C42" s="213"/>
      <c r="D42" s="216"/>
      <c r="E42" s="175"/>
      <c r="F42" s="229"/>
      <c r="G42" s="165" t="s">
        <v>85</v>
      </c>
      <c r="H42" s="12" t="s">
        <v>137</v>
      </c>
    </row>
    <row r="43" spans="1:8" x14ac:dyDescent="0.3">
      <c r="A43" s="30"/>
      <c r="B43" s="30"/>
      <c r="C43" s="213"/>
      <c r="D43" s="216"/>
      <c r="E43" s="175"/>
      <c r="F43" s="229"/>
      <c r="G43" s="165" t="s">
        <v>87</v>
      </c>
      <c r="H43" s="12" t="s">
        <v>138</v>
      </c>
    </row>
    <row r="44" spans="1:8" ht="15" customHeight="1" thickBot="1" x14ac:dyDescent="0.35">
      <c r="A44" s="30"/>
      <c r="B44" s="30"/>
      <c r="C44" s="214"/>
      <c r="D44" s="217"/>
      <c r="E44" s="175"/>
      <c r="F44" s="230"/>
      <c r="G44" s="167" t="s">
        <v>89</v>
      </c>
      <c r="H44" s="13" t="s">
        <v>139</v>
      </c>
    </row>
    <row r="45" spans="1:8" x14ac:dyDescent="0.3">
      <c r="A45" s="150" t="s">
        <v>140</v>
      </c>
      <c r="B45" s="150"/>
      <c r="C45" s="212" t="s">
        <v>141</v>
      </c>
      <c r="D45" s="215">
        <v>0.2</v>
      </c>
      <c r="E45" s="176" t="s">
        <v>142</v>
      </c>
      <c r="F45" s="218">
        <v>0.05</v>
      </c>
      <c r="G45" s="177" t="s">
        <v>81</v>
      </c>
      <c r="H45" s="15" t="s">
        <v>143</v>
      </c>
    </row>
    <row r="46" spans="1:8" ht="14.55" customHeight="1" x14ac:dyDescent="0.3">
      <c r="A46" s="30"/>
      <c r="B46" s="30"/>
      <c r="C46" s="213"/>
      <c r="D46" s="216"/>
      <c r="E46" s="178" t="s">
        <v>144</v>
      </c>
      <c r="F46" s="219"/>
      <c r="G46" s="179" t="s">
        <v>83</v>
      </c>
      <c r="H46" s="16" t="s">
        <v>145</v>
      </c>
    </row>
    <row r="47" spans="1:8" ht="14.55" customHeight="1" x14ac:dyDescent="0.3">
      <c r="A47" s="30"/>
      <c r="B47" s="30"/>
      <c r="C47" s="213"/>
      <c r="D47" s="216"/>
      <c r="E47" s="178" t="s">
        <v>146</v>
      </c>
      <c r="F47" s="219"/>
      <c r="G47" s="179" t="s">
        <v>85</v>
      </c>
      <c r="H47" s="17" t="s">
        <v>147</v>
      </c>
    </row>
    <row r="48" spans="1:8" ht="14.55" customHeight="1" x14ac:dyDescent="0.3">
      <c r="A48" s="30"/>
      <c r="B48" s="30"/>
      <c r="C48" s="213"/>
      <c r="D48" s="216"/>
      <c r="E48" s="178" t="s">
        <v>148</v>
      </c>
      <c r="F48" s="219"/>
      <c r="G48" s="179" t="s">
        <v>87</v>
      </c>
      <c r="H48" s="16" t="s">
        <v>149</v>
      </c>
    </row>
    <row r="49" spans="1:8" ht="14.55" customHeight="1" thickBot="1" x14ac:dyDescent="0.35">
      <c r="A49" s="30"/>
      <c r="B49" s="30"/>
      <c r="C49" s="213"/>
      <c r="D49" s="216"/>
      <c r="E49" s="180" t="s">
        <v>150</v>
      </c>
      <c r="F49" s="220"/>
      <c r="G49" s="181" t="s">
        <v>89</v>
      </c>
      <c r="H49" s="18" t="s">
        <v>151</v>
      </c>
    </row>
    <row r="50" spans="1:8" ht="14.55" customHeight="1" x14ac:dyDescent="0.3">
      <c r="A50" s="30"/>
      <c r="B50" s="30"/>
      <c r="C50" s="213"/>
      <c r="D50" s="216"/>
      <c r="E50" s="176" t="s">
        <v>152</v>
      </c>
      <c r="F50" s="218">
        <v>0.05</v>
      </c>
      <c r="G50" s="177" t="s">
        <v>81</v>
      </c>
      <c r="H50" s="15" t="s">
        <v>153</v>
      </c>
    </row>
    <row r="51" spans="1:8" ht="14.55" customHeight="1" x14ac:dyDescent="0.3">
      <c r="A51" s="30"/>
      <c r="B51" s="30"/>
      <c r="C51" s="213"/>
      <c r="D51" s="216"/>
      <c r="E51" s="178" t="s">
        <v>154</v>
      </c>
      <c r="F51" s="219"/>
      <c r="G51" s="179" t="s">
        <v>83</v>
      </c>
      <c r="H51" s="16" t="s">
        <v>155</v>
      </c>
    </row>
    <row r="52" spans="1:8" ht="14.55" customHeight="1" x14ac:dyDescent="0.3">
      <c r="A52" s="30"/>
      <c r="B52" s="30"/>
      <c r="C52" s="213"/>
      <c r="D52" s="216"/>
      <c r="E52" s="178" t="s">
        <v>156</v>
      </c>
      <c r="F52" s="219"/>
      <c r="G52" s="179" t="s">
        <v>85</v>
      </c>
      <c r="H52" s="16" t="s">
        <v>157</v>
      </c>
    </row>
    <row r="53" spans="1:8" ht="14.55" customHeight="1" x14ac:dyDescent="0.3">
      <c r="A53" s="30"/>
      <c r="B53" s="30"/>
      <c r="C53" s="213"/>
      <c r="D53" s="216"/>
      <c r="E53" s="178" t="s">
        <v>158</v>
      </c>
      <c r="F53" s="219"/>
      <c r="G53" s="179" t="s">
        <v>87</v>
      </c>
      <c r="H53" s="16" t="s">
        <v>159</v>
      </c>
    </row>
    <row r="54" spans="1:8" ht="14.55" customHeight="1" thickBot="1" x14ac:dyDescent="0.35">
      <c r="A54" s="30"/>
      <c r="B54" s="30"/>
      <c r="C54" s="213"/>
      <c r="D54" s="216"/>
      <c r="E54" s="180" t="s">
        <v>160</v>
      </c>
      <c r="F54" s="220"/>
      <c r="G54" s="181" t="s">
        <v>89</v>
      </c>
      <c r="H54" s="182" t="s">
        <v>161</v>
      </c>
    </row>
    <row r="55" spans="1:8" ht="14.55" customHeight="1" x14ac:dyDescent="0.3">
      <c r="A55" s="30"/>
      <c r="B55" s="30"/>
      <c r="C55" s="213"/>
      <c r="D55" s="216"/>
      <c r="E55" s="176" t="s">
        <v>162</v>
      </c>
      <c r="F55" s="218">
        <v>0.05</v>
      </c>
      <c r="G55" s="177" t="s">
        <v>81</v>
      </c>
      <c r="H55" s="15" t="s">
        <v>163</v>
      </c>
    </row>
    <row r="56" spans="1:8" ht="14.55" customHeight="1" x14ac:dyDescent="0.3">
      <c r="A56" s="30"/>
      <c r="B56" s="30"/>
      <c r="C56" s="213"/>
      <c r="D56" s="216"/>
      <c r="E56" s="178" t="s">
        <v>164</v>
      </c>
      <c r="F56" s="219"/>
      <c r="G56" s="179" t="s">
        <v>83</v>
      </c>
      <c r="H56" s="16" t="s">
        <v>165</v>
      </c>
    </row>
    <row r="57" spans="1:8" ht="14.55" customHeight="1" x14ac:dyDescent="0.3">
      <c r="A57" s="30"/>
      <c r="B57" s="30"/>
      <c r="C57" s="213"/>
      <c r="D57" s="216"/>
      <c r="E57" s="178"/>
      <c r="F57" s="219"/>
      <c r="G57" s="179" t="s">
        <v>85</v>
      </c>
      <c r="H57" s="16" t="s">
        <v>166</v>
      </c>
    </row>
    <row r="58" spans="1:8" ht="14.55" customHeight="1" x14ac:dyDescent="0.3">
      <c r="A58" s="30"/>
      <c r="B58" s="30"/>
      <c r="C58" s="213"/>
      <c r="D58" s="216"/>
      <c r="E58" s="178"/>
      <c r="F58" s="219"/>
      <c r="G58" s="179" t="s">
        <v>87</v>
      </c>
      <c r="H58" s="16" t="s">
        <v>167</v>
      </c>
    </row>
    <row r="59" spans="1:8" ht="14.55" customHeight="1" thickBot="1" x14ac:dyDescent="0.35">
      <c r="A59" s="30"/>
      <c r="B59" s="30"/>
      <c r="C59" s="213"/>
      <c r="D59" s="216"/>
      <c r="E59" s="180"/>
      <c r="F59" s="220"/>
      <c r="G59" s="181" t="s">
        <v>89</v>
      </c>
      <c r="H59" s="182" t="s">
        <v>168</v>
      </c>
    </row>
    <row r="60" spans="1:8" ht="14.55" customHeight="1" x14ac:dyDescent="0.3">
      <c r="A60" s="30"/>
      <c r="B60" s="30"/>
      <c r="C60" s="213"/>
      <c r="D60" s="216"/>
      <c r="E60" s="183" t="s">
        <v>169</v>
      </c>
      <c r="F60" s="218">
        <v>0.05</v>
      </c>
      <c r="G60" s="177" t="s">
        <v>81</v>
      </c>
      <c r="H60" s="164" t="s">
        <v>170</v>
      </c>
    </row>
    <row r="61" spans="1:8" ht="19.2" customHeight="1" x14ac:dyDescent="0.3">
      <c r="A61" s="30"/>
      <c r="B61" s="30"/>
      <c r="C61" s="213"/>
      <c r="D61" s="216"/>
      <c r="E61" s="184" t="s">
        <v>171</v>
      </c>
      <c r="F61" s="219"/>
      <c r="G61" s="179" t="s">
        <v>83</v>
      </c>
      <c r="H61" s="9" t="s">
        <v>172</v>
      </c>
    </row>
    <row r="62" spans="1:8" ht="14.55" customHeight="1" x14ac:dyDescent="0.3">
      <c r="A62" s="30"/>
      <c r="B62" s="30"/>
      <c r="C62" s="213"/>
      <c r="D62" s="216"/>
      <c r="E62" s="178" t="s">
        <v>173</v>
      </c>
      <c r="F62" s="219"/>
      <c r="G62" s="179" t="s">
        <v>85</v>
      </c>
      <c r="H62" s="166" t="s">
        <v>174</v>
      </c>
    </row>
    <row r="63" spans="1:8" ht="14.55" customHeight="1" x14ac:dyDescent="0.3">
      <c r="A63" s="30"/>
      <c r="B63" s="30"/>
      <c r="C63" s="213"/>
      <c r="D63" s="216"/>
      <c r="E63" s="185" t="s">
        <v>175</v>
      </c>
      <c r="F63" s="219"/>
      <c r="G63" s="179" t="s">
        <v>87</v>
      </c>
      <c r="H63" s="166" t="s">
        <v>176</v>
      </c>
    </row>
    <row r="64" spans="1:8" ht="15" customHeight="1" thickBot="1" x14ac:dyDescent="0.35">
      <c r="A64" s="30"/>
      <c r="B64" s="30"/>
      <c r="C64" s="214"/>
      <c r="D64" s="217"/>
      <c r="E64" s="186" t="s">
        <v>177</v>
      </c>
      <c r="F64" s="220"/>
      <c r="G64" s="181" t="s">
        <v>89</v>
      </c>
      <c r="H64" s="168" t="s">
        <v>178</v>
      </c>
    </row>
    <row r="65" spans="1:8" x14ac:dyDescent="0.3">
      <c r="A65" s="150" t="s">
        <v>103</v>
      </c>
      <c r="B65" s="150"/>
      <c r="C65" s="212" t="s">
        <v>179</v>
      </c>
      <c r="D65" s="215">
        <v>0.05</v>
      </c>
      <c r="E65" s="187" t="s">
        <v>180</v>
      </c>
      <c r="F65" s="218">
        <v>0.05</v>
      </c>
      <c r="G65" s="163" t="s">
        <v>81</v>
      </c>
      <c r="H65" s="164" t="s">
        <v>181</v>
      </c>
    </row>
    <row r="66" spans="1:8" x14ac:dyDescent="0.3">
      <c r="A66" s="30"/>
      <c r="B66" s="30"/>
      <c r="C66" s="213"/>
      <c r="D66" s="216"/>
      <c r="E66" s="188" t="s">
        <v>182</v>
      </c>
      <c r="F66" s="219"/>
      <c r="G66" s="165" t="s">
        <v>83</v>
      </c>
      <c r="H66" s="166" t="s">
        <v>183</v>
      </c>
    </row>
    <row r="67" spans="1:8" x14ac:dyDescent="0.3">
      <c r="A67" s="30"/>
      <c r="B67" s="30"/>
      <c r="C67" s="213"/>
      <c r="D67" s="216"/>
      <c r="E67" s="188" t="s">
        <v>184</v>
      </c>
      <c r="F67" s="219"/>
      <c r="G67" s="165" t="s">
        <v>85</v>
      </c>
      <c r="H67" s="166" t="s">
        <v>185</v>
      </c>
    </row>
    <row r="68" spans="1:8" x14ac:dyDescent="0.3">
      <c r="A68" s="30"/>
      <c r="B68" s="30"/>
      <c r="C68" s="213"/>
      <c r="D68" s="216"/>
      <c r="E68" s="6" t="s">
        <v>186</v>
      </c>
      <c r="F68" s="219"/>
      <c r="G68" s="165" t="s">
        <v>87</v>
      </c>
      <c r="H68" s="166" t="s">
        <v>187</v>
      </c>
    </row>
    <row r="69" spans="1:8" x14ac:dyDescent="0.3">
      <c r="A69" s="30"/>
      <c r="B69" s="30"/>
      <c r="C69" s="213"/>
      <c r="D69" s="216"/>
      <c r="E69" s="6" t="s">
        <v>188</v>
      </c>
      <c r="F69" s="219"/>
      <c r="G69" s="165" t="s">
        <v>89</v>
      </c>
      <c r="H69" s="166" t="s">
        <v>189</v>
      </c>
    </row>
    <row r="70" spans="1:8" ht="15" customHeight="1" thickBot="1" x14ac:dyDescent="0.35">
      <c r="A70" s="30"/>
      <c r="B70" s="30"/>
      <c r="C70" s="214"/>
      <c r="D70" s="217"/>
      <c r="E70" s="189" t="s">
        <v>190</v>
      </c>
      <c r="F70" s="220"/>
      <c r="G70" s="221"/>
      <c r="H70" s="222"/>
    </row>
    <row r="71" spans="1:8" x14ac:dyDescent="0.3">
      <c r="A71" s="30"/>
      <c r="B71" s="30"/>
      <c r="C71" s="212" t="s">
        <v>191</v>
      </c>
      <c r="D71" s="224">
        <v>0.05</v>
      </c>
      <c r="E71" s="173" t="s">
        <v>192</v>
      </c>
      <c r="F71" s="218">
        <v>0.05</v>
      </c>
      <c r="G71" s="163" t="s">
        <v>81</v>
      </c>
      <c r="H71" s="170" t="s">
        <v>193</v>
      </c>
    </row>
    <row r="72" spans="1:8" x14ac:dyDescent="0.3">
      <c r="A72" s="30"/>
      <c r="C72" s="213"/>
      <c r="D72" s="225"/>
      <c r="E72" s="190" t="s">
        <v>194</v>
      </c>
      <c r="F72" s="219"/>
      <c r="G72" s="165" t="s">
        <v>83</v>
      </c>
      <c r="H72" s="12" t="s">
        <v>195</v>
      </c>
    </row>
    <row r="73" spans="1:8" x14ac:dyDescent="0.3">
      <c r="A73" s="30"/>
      <c r="C73" s="213"/>
      <c r="D73" s="225"/>
      <c r="E73" s="6"/>
      <c r="F73" s="219"/>
      <c r="G73" s="165" t="s">
        <v>85</v>
      </c>
      <c r="H73" s="191" t="s">
        <v>196</v>
      </c>
    </row>
    <row r="74" spans="1:8" x14ac:dyDescent="0.3">
      <c r="A74" s="30"/>
      <c r="C74" s="213"/>
      <c r="D74" s="225"/>
      <c r="E74" s="188"/>
      <c r="F74" s="219"/>
      <c r="G74" s="165" t="s">
        <v>87</v>
      </c>
      <c r="H74" s="191" t="s">
        <v>197</v>
      </c>
    </row>
    <row r="75" spans="1:8" ht="15" customHeight="1" thickBot="1" x14ac:dyDescent="0.35">
      <c r="A75" s="34"/>
      <c r="C75" s="223"/>
      <c r="D75" s="226"/>
      <c r="E75" s="192"/>
      <c r="F75" s="227"/>
      <c r="G75" s="193" t="s">
        <v>89</v>
      </c>
      <c r="H75" s="194" t="s">
        <v>198</v>
      </c>
    </row>
  </sheetData>
  <mergeCells count="34">
    <mergeCell ref="C5:C19"/>
    <mergeCell ref="D5:D19"/>
    <mergeCell ref="E5:E9"/>
    <mergeCell ref="F5:F9"/>
    <mergeCell ref="E10:E14"/>
    <mergeCell ref="F10:F14"/>
    <mergeCell ref="E15:E19"/>
    <mergeCell ref="F15:F19"/>
    <mergeCell ref="F25:F29"/>
    <mergeCell ref="C35:C44"/>
    <mergeCell ref="D35:D44"/>
    <mergeCell ref="F35:F39"/>
    <mergeCell ref="F40:F44"/>
    <mergeCell ref="C30:C34"/>
    <mergeCell ref="D30:D34"/>
    <mergeCell ref="E30:E34"/>
    <mergeCell ref="F30:F34"/>
    <mergeCell ref="C20:C29"/>
    <mergeCell ref="D20:D29"/>
    <mergeCell ref="E20:E24"/>
    <mergeCell ref="F20:F24"/>
    <mergeCell ref="C45:C64"/>
    <mergeCell ref="D45:D64"/>
    <mergeCell ref="F45:F49"/>
    <mergeCell ref="F50:F54"/>
    <mergeCell ref="F55:F59"/>
    <mergeCell ref="F60:F64"/>
    <mergeCell ref="C65:C70"/>
    <mergeCell ref="D65:D70"/>
    <mergeCell ref="F65:F70"/>
    <mergeCell ref="G70:H70"/>
    <mergeCell ref="C71:C75"/>
    <mergeCell ref="D71:D75"/>
    <mergeCell ref="F71:F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A802-F24A-4AB6-AAD5-59D4B8970FD3}">
  <sheetPr codeName="Sheet10">
    <tabColor rgb="FF00B050"/>
  </sheetPr>
  <dimension ref="A1:M68"/>
  <sheetViews>
    <sheetView showGridLines="0" tabSelected="1" zoomScale="70" zoomScaleNormal="70" workbookViewId="0">
      <selection activeCell="H8" sqref="H8:H12"/>
    </sheetView>
  </sheetViews>
  <sheetFormatPr defaultRowHeight="14.4" x14ac:dyDescent="0.3"/>
  <cols>
    <col min="2" max="2" width="29.5546875" customWidth="1"/>
    <col min="4" max="4" width="67.5546875" customWidth="1"/>
    <col min="5" max="5" width="13.77734375" customWidth="1"/>
    <col min="6" max="6" width="14" hidden="1" customWidth="1"/>
    <col min="7" max="8" width="27" customWidth="1"/>
    <col min="9" max="10" width="14" hidden="1" customWidth="1"/>
    <col min="11" max="11" width="20.5546875" customWidth="1"/>
    <col min="12" max="12" width="93.44140625" bestFit="1" customWidth="1"/>
    <col min="15" max="15" width="3.21875" customWidth="1"/>
  </cols>
  <sheetData>
    <row r="1" spans="2:12" ht="15" thickBot="1" x14ac:dyDescent="0.35"/>
    <row r="2" spans="2:12" ht="31.8" thickBot="1" x14ac:dyDescent="0.35">
      <c r="B2" s="2" t="s">
        <v>72</v>
      </c>
      <c r="C2" s="3" t="s">
        <v>73</v>
      </c>
      <c r="D2" s="4" t="s">
        <v>74</v>
      </c>
      <c r="E2" s="196" t="s">
        <v>75</v>
      </c>
      <c r="F2" s="201" t="s">
        <v>331</v>
      </c>
      <c r="G2" s="196" t="s">
        <v>329</v>
      </c>
      <c r="H2" s="196" t="s">
        <v>330</v>
      </c>
      <c r="I2" s="201" t="s">
        <v>332</v>
      </c>
      <c r="J2" s="201" t="s">
        <v>333</v>
      </c>
      <c r="K2" s="197" t="s">
        <v>76</v>
      </c>
      <c r="L2" s="4" t="s">
        <v>77</v>
      </c>
    </row>
    <row r="3" spans="2:12" x14ac:dyDescent="0.3">
      <c r="B3" s="283" t="s">
        <v>127</v>
      </c>
      <c r="C3" s="286">
        <v>50</v>
      </c>
      <c r="D3" s="27" t="s">
        <v>14</v>
      </c>
      <c r="E3" s="277">
        <v>20</v>
      </c>
      <c r="F3" s="261">
        <f>E3/$C$3*100</f>
        <v>40</v>
      </c>
      <c r="G3" s="244"/>
      <c r="H3" s="292"/>
      <c r="I3" s="289" t="b">
        <f>IF(G3="Outstanding",5,IF(G3="Exceeds",4,IF(G3="Successful/Achiever",3,IF(G3="Partially Meets",2,IF(G3="Unacceptable",1)))))</f>
        <v>0</v>
      </c>
      <c r="J3" s="295">
        <f>$C$3*F3*I3/10000</f>
        <v>0</v>
      </c>
      <c r="K3" s="28" t="s">
        <v>81</v>
      </c>
      <c r="L3" s="29" t="s">
        <v>216</v>
      </c>
    </row>
    <row r="4" spans="2:12" x14ac:dyDescent="0.3">
      <c r="B4" s="284"/>
      <c r="C4" s="256"/>
      <c r="D4" s="30" t="s">
        <v>226</v>
      </c>
      <c r="E4" s="251"/>
      <c r="F4" s="262"/>
      <c r="G4" s="245"/>
      <c r="H4" s="293"/>
      <c r="I4" s="290"/>
      <c r="J4" s="296"/>
      <c r="K4" s="31" t="s">
        <v>83</v>
      </c>
      <c r="L4" s="32" t="s">
        <v>217</v>
      </c>
    </row>
    <row r="5" spans="2:12" x14ac:dyDescent="0.3">
      <c r="B5" s="284"/>
      <c r="C5" s="256"/>
      <c r="D5" s="33"/>
      <c r="E5" s="251"/>
      <c r="F5" s="262"/>
      <c r="G5" s="245"/>
      <c r="H5" s="293"/>
      <c r="I5" s="290"/>
      <c r="J5" s="296"/>
      <c r="K5" s="31" t="s">
        <v>85</v>
      </c>
      <c r="L5" s="32" t="s">
        <v>218</v>
      </c>
    </row>
    <row r="6" spans="2:12" x14ac:dyDescent="0.3">
      <c r="B6" s="284"/>
      <c r="C6" s="256"/>
      <c r="D6" s="30"/>
      <c r="E6" s="251"/>
      <c r="F6" s="262"/>
      <c r="G6" s="245"/>
      <c r="H6" s="293"/>
      <c r="I6" s="290"/>
      <c r="J6" s="296"/>
      <c r="K6" s="31" t="s">
        <v>87</v>
      </c>
      <c r="L6" s="32" t="s">
        <v>219</v>
      </c>
    </row>
    <row r="7" spans="2:12" ht="15" thickBot="1" x14ac:dyDescent="0.35">
      <c r="B7" s="284"/>
      <c r="C7" s="256"/>
      <c r="D7" s="34"/>
      <c r="E7" s="252"/>
      <c r="F7" s="263"/>
      <c r="G7" s="246"/>
      <c r="H7" s="294"/>
      <c r="I7" s="291"/>
      <c r="J7" s="297"/>
      <c r="K7" s="35" t="s">
        <v>89</v>
      </c>
      <c r="L7" s="36" t="s">
        <v>220</v>
      </c>
    </row>
    <row r="8" spans="2:12" x14ac:dyDescent="0.3">
      <c r="B8" s="284"/>
      <c r="C8" s="256"/>
      <c r="D8" s="27" t="s">
        <v>227</v>
      </c>
      <c r="E8" s="277">
        <v>20</v>
      </c>
      <c r="F8" s="261">
        <f t="shared" ref="F8" si="0">E8/$C$3*100</f>
        <v>40</v>
      </c>
      <c r="G8" s="244"/>
      <c r="H8" s="292"/>
      <c r="I8" s="289" t="b">
        <f t="shared" ref="I8" si="1">IF(G8="Outstanding",5,IF(G8="Exceeds",4,IF(G8="Successful/Achiever",3,IF(G8="Partially Meets",2,IF(G8="Unacceptable",1)))))</f>
        <v>0</v>
      </c>
      <c r="J8" s="295">
        <f>$C$3*F8*I8/10000</f>
        <v>0</v>
      </c>
      <c r="K8" s="28" t="s">
        <v>81</v>
      </c>
      <c r="L8" s="29" t="s">
        <v>221</v>
      </c>
    </row>
    <row r="9" spans="2:12" x14ac:dyDescent="0.3">
      <c r="B9" s="284"/>
      <c r="C9" s="256"/>
      <c r="D9" s="30" t="s">
        <v>226</v>
      </c>
      <c r="E9" s="251"/>
      <c r="F9" s="262"/>
      <c r="G9" s="245"/>
      <c r="H9" s="293"/>
      <c r="I9" s="290"/>
      <c r="J9" s="296"/>
      <c r="K9" s="31" t="s">
        <v>83</v>
      </c>
      <c r="L9" s="32" t="s">
        <v>222</v>
      </c>
    </row>
    <row r="10" spans="2:12" x14ac:dyDescent="0.3">
      <c r="B10" s="284"/>
      <c r="C10" s="256"/>
      <c r="D10" s="33"/>
      <c r="E10" s="251"/>
      <c r="F10" s="262"/>
      <c r="G10" s="245"/>
      <c r="H10" s="293"/>
      <c r="I10" s="290"/>
      <c r="J10" s="296"/>
      <c r="K10" s="31" t="s">
        <v>85</v>
      </c>
      <c r="L10" s="32" t="s">
        <v>223</v>
      </c>
    </row>
    <row r="11" spans="2:12" x14ac:dyDescent="0.3">
      <c r="B11" s="284"/>
      <c r="C11" s="256"/>
      <c r="D11" s="30"/>
      <c r="E11" s="251"/>
      <c r="F11" s="262"/>
      <c r="G11" s="245"/>
      <c r="H11" s="293"/>
      <c r="I11" s="290"/>
      <c r="J11" s="296"/>
      <c r="K11" s="31" t="s">
        <v>87</v>
      </c>
      <c r="L11" s="32" t="s">
        <v>224</v>
      </c>
    </row>
    <row r="12" spans="2:12" ht="15" thickBot="1" x14ac:dyDescent="0.35">
      <c r="B12" s="284"/>
      <c r="C12" s="256"/>
      <c r="D12" s="30"/>
      <c r="E12" s="288"/>
      <c r="F12" s="263"/>
      <c r="G12" s="246"/>
      <c r="H12" s="294"/>
      <c r="I12" s="291"/>
      <c r="J12" s="297"/>
      <c r="K12" s="35" t="s">
        <v>89</v>
      </c>
      <c r="L12" s="198" t="s">
        <v>225</v>
      </c>
    </row>
    <row r="13" spans="2:12" x14ac:dyDescent="0.3">
      <c r="B13" s="284"/>
      <c r="C13" s="256"/>
      <c r="D13" s="27" t="s">
        <v>228</v>
      </c>
      <c r="E13" s="277">
        <v>5</v>
      </c>
      <c r="F13" s="261">
        <f t="shared" ref="F13" si="2">E13/$C$3*100</f>
        <v>10</v>
      </c>
      <c r="G13" s="244"/>
      <c r="H13" s="292"/>
      <c r="I13" s="289" t="b">
        <f t="shared" ref="I13" si="3">IF(G13="Outstanding",5,IF(G13="Exceeds",4,IF(G13="Successful/Achiever",3,IF(G13="Partially Meets",2,IF(G13="Unacceptable",1)))))</f>
        <v>0</v>
      </c>
      <c r="J13" s="295">
        <f>$C$3*F13*I13/10000</f>
        <v>0</v>
      </c>
      <c r="K13" s="28" t="s">
        <v>81</v>
      </c>
      <c r="L13" s="29" t="s">
        <v>229</v>
      </c>
    </row>
    <row r="14" spans="2:12" x14ac:dyDescent="0.3">
      <c r="B14" s="284"/>
      <c r="C14" s="256"/>
      <c r="E14" s="251"/>
      <c r="F14" s="262"/>
      <c r="G14" s="245"/>
      <c r="H14" s="293"/>
      <c r="I14" s="290"/>
      <c r="J14" s="296"/>
      <c r="K14" s="31" t="s">
        <v>83</v>
      </c>
      <c r="L14" s="32" t="s">
        <v>230</v>
      </c>
    </row>
    <row r="15" spans="2:12" x14ac:dyDescent="0.3">
      <c r="B15" s="284"/>
      <c r="C15" s="256"/>
      <c r="E15" s="251"/>
      <c r="F15" s="262"/>
      <c r="G15" s="245"/>
      <c r="H15" s="293"/>
      <c r="I15" s="290"/>
      <c r="J15" s="296"/>
      <c r="K15" s="31" t="s">
        <v>85</v>
      </c>
      <c r="L15" s="32" t="s">
        <v>231</v>
      </c>
    </row>
    <row r="16" spans="2:12" x14ac:dyDescent="0.3">
      <c r="B16" s="284"/>
      <c r="C16" s="256"/>
      <c r="E16" s="251"/>
      <c r="F16" s="262"/>
      <c r="G16" s="245"/>
      <c r="H16" s="293"/>
      <c r="I16" s="290"/>
      <c r="J16" s="296"/>
      <c r="K16" s="31" t="s">
        <v>87</v>
      </c>
      <c r="L16" s="32" t="s">
        <v>232</v>
      </c>
    </row>
    <row r="17" spans="1:13" ht="15" thickBot="1" x14ac:dyDescent="0.35">
      <c r="B17" s="284"/>
      <c r="C17" s="256"/>
      <c r="D17" s="34"/>
      <c r="E17" s="252"/>
      <c r="F17" s="263"/>
      <c r="G17" s="246"/>
      <c r="H17" s="294"/>
      <c r="I17" s="291"/>
      <c r="J17" s="297"/>
      <c r="K17" s="35" t="s">
        <v>89</v>
      </c>
      <c r="L17" s="36" t="s">
        <v>233</v>
      </c>
    </row>
    <row r="18" spans="1:13" x14ac:dyDescent="0.3">
      <c r="B18" s="284"/>
      <c r="C18" s="256"/>
      <c r="D18" s="37" t="s">
        <v>40</v>
      </c>
      <c r="E18" s="250">
        <v>5</v>
      </c>
      <c r="F18" s="261">
        <f t="shared" ref="F18" si="4">E18/$C$3*100</f>
        <v>10</v>
      </c>
      <c r="G18" s="244"/>
      <c r="H18" s="292"/>
      <c r="I18" s="289" t="b">
        <f>IF(G18="Outstanding",5,IF(G18="Exceeds",4,IF(G18="Successful/Achiever",3,IF(G18="Partially Meets",2,IF(G18="Unacceptable",1)))))</f>
        <v>0</v>
      </c>
      <c r="J18" s="295">
        <f t="shared" ref="J18" si="5">$C$3*F18*I18/10000</f>
        <v>0</v>
      </c>
      <c r="K18" s="28" t="s">
        <v>81</v>
      </c>
      <c r="L18" s="199" t="s">
        <v>111</v>
      </c>
      <c r="M18" t="s">
        <v>199</v>
      </c>
    </row>
    <row r="19" spans="1:13" x14ac:dyDescent="0.3">
      <c r="B19" s="284"/>
      <c r="C19" s="256"/>
      <c r="D19" s="38" t="s">
        <v>112</v>
      </c>
      <c r="E19" s="251"/>
      <c r="F19" s="262"/>
      <c r="G19" s="245"/>
      <c r="H19" s="293"/>
      <c r="I19" s="290"/>
      <c r="J19" s="296"/>
      <c r="K19" s="31" t="s">
        <v>83</v>
      </c>
      <c r="L19" s="32" t="s">
        <v>113</v>
      </c>
      <c r="M19" t="s">
        <v>200</v>
      </c>
    </row>
    <row r="20" spans="1:13" x14ac:dyDescent="0.3">
      <c r="B20" s="284"/>
      <c r="C20" s="256"/>
      <c r="D20" s="38" t="s">
        <v>114</v>
      </c>
      <c r="E20" s="251"/>
      <c r="F20" s="262"/>
      <c r="G20" s="245"/>
      <c r="H20" s="293"/>
      <c r="I20" s="290"/>
      <c r="J20" s="296"/>
      <c r="K20" s="31" t="s">
        <v>85</v>
      </c>
      <c r="L20" s="32" t="s">
        <v>115</v>
      </c>
      <c r="M20" t="s">
        <v>201</v>
      </c>
    </row>
    <row r="21" spans="1:13" x14ac:dyDescent="0.3">
      <c r="B21" s="284"/>
      <c r="C21" s="256"/>
      <c r="E21" s="251"/>
      <c r="F21" s="262"/>
      <c r="G21" s="245"/>
      <c r="H21" s="293"/>
      <c r="I21" s="290"/>
      <c r="J21" s="296"/>
      <c r="K21" s="31" t="s">
        <v>87</v>
      </c>
      <c r="L21" s="32" t="s">
        <v>117</v>
      </c>
      <c r="M21" t="s">
        <v>202</v>
      </c>
    </row>
    <row r="22" spans="1:13" ht="15" thickBot="1" x14ac:dyDescent="0.35">
      <c r="B22" s="285"/>
      <c r="C22" s="287"/>
      <c r="D22" s="39"/>
      <c r="E22" s="252"/>
      <c r="F22" s="263"/>
      <c r="G22" s="246"/>
      <c r="H22" s="294"/>
      <c r="I22" s="291"/>
      <c r="J22" s="297"/>
      <c r="K22" s="35" t="s">
        <v>89</v>
      </c>
      <c r="L22" s="36" t="s">
        <v>118</v>
      </c>
      <c r="M22" t="s">
        <v>203</v>
      </c>
    </row>
    <row r="23" spans="1:13" x14ac:dyDescent="0.3">
      <c r="B23" s="40"/>
      <c r="C23" s="255">
        <v>5</v>
      </c>
      <c r="D23" s="247" t="s">
        <v>234</v>
      </c>
      <c r="E23" s="250">
        <v>5</v>
      </c>
      <c r="F23" s="261">
        <f>E23/C23*100</f>
        <v>100</v>
      </c>
      <c r="G23" s="244"/>
      <c r="H23" s="292"/>
      <c r="I23" s="289" t="b">
        <f t="shared" ref="I23" si="6">IF(G23="Outstanding",5,IF(G23="Exceeds",4,IF(G23="Successful/Achiever",3,IF(G23="Partially Meets",2,IF(G23="Unacceptable",1)))))</f>
        <v>0</v>
      </c>
      <c r="J23" s="295">
        <f>C23*F23*I23/10000</f>
        <v>0</v>
      </c>
      <c r="K23" s="28" t="s">
        <v>81</v>
      </c>
      <c r="L23" s="29" t="s">
        <v>235</v>
      </c>
    </row>
    <row r="24" spans="1:13" x14ac:dyDescent="0.3">
      <c r="B24" s="40"/>
      <c r="C24" s="256"/>
      <c r="D24" s="248"/>
      <c r="E24" s="251"/>
      <c r="F24" s="262"/>
      <c r="G24" s="245"/>
      <c r="H24" s="293"/>
      <c r="I24" s="290"/>
      <c r="J24" s="296"/>
      <c r="K24" s="31" t="s">
        <v>83</v>
      </c>
      <c r="L24" s="32" t="s">
        <v>230</v>
      </c>
    </row>
    <row r="25" spans="1:13" x14ac:dyDescent="0.3">
      <c r="A25" s="42"/>
      <c r="B25" s="40" t="s">
        <v>38</v>
      </c>
      <c r="C25" s="256"/>
      <c r="D25" s="248"/>
      <c r="E25" s="251"/>
      <c r="F25" s="262"/>
      <c r="G25" s="245"/>
      <c r="H25" s="293"/>
      <c r="I25" s="290"/>
      <c r="J25" s="296"/>
      <c r="K25" s="31" t="s">
        <v>85</v>
      </c>
      <c r="L25" s="32" t="s">
        <v>231</v>
      </c>
    </row>
    <row r="26" spans="1:13" x14ac:dyDescent="0.3">
      <c r="B26" s="40"/>
      <c r="C26" s="256"/>
      <c r="D26" s="248"/>
      <c r="E26" s="251"/>
      <c r="F26" s="262"/>
      <c r="G26" s="245"/>
      <c r="H26" s="293"/>
      <c r="I26" s="290"/>
      <c r="J26" s="296"/>
      <c r="K26" s="31" t="s">
        <v>87</v>
      </c>
      <c r="L26" s="32" t="s">
        <v>232</v>
      </c>
    </row>
    <row r="27" spans="1:13" ht="15" thickBot="1" x14ac:dyDescent="0.35">
      <c r="B27" s="43"/>
      <c r="C27" s="257"/>
      <c r="D27" s="249"/>
      <c r="E27" s="252"/>
      <c r="F27" s="263"/>
      <c r="G27" s="246"/>
      <c r="H27" s="294"/>
      <c r="I27" s="291"/>
      <c r="J27" s="297"/>
      <c r="K27" s="35" t="s">
        <v>89</v>
      </c>
      <c r="L27" s="36" t="s">
        <v>233</v>
      </c>
    </row>
    <row r="28" spans="1:13" x14ac:dyDescent="0.3">
      <c r="B28" s="253" t="s">
        <v>236</v>
      </c>
      <c r="C28" s="255">
        <v>10</v>
      </c>
      <c r="D28" s="23" t="s">
        <v>237</v>
      </c>
      <c r="E28" s="258">
        <v>10</v>
      </c>
      <c r="F28" s="261">
        <f>E28/C28*100</f>
        <v>100</v>
      </c>
      <c r="G28" s="244"/>
      <c r="H28" s="292"/>
      <c r="I28" s="289" t="b">
        <f t="shared" ref="I28" si="7">IF(G28="Outstanding",5,IF(G28="Exceeds",4,IF(G28="Successful/Achiever",3,IF(G28="Partially Meets",2,IF(G28="Unacceptable",1)))))</f>
        <v>0</v>
      </c>
      <c r="J28" s="295">
        <f>C28*F28*I28/10000</f>
        <v>0</v>
      </c>
      <c r="K28" s="28" t="s">
        <v>81</v>
      </c>
      <c r="L28" s="46" t="s">
        <v>238</v>
      </c>
    </row>
    <row r="29" spans="1:13" x14ac:dyDescent="0.3">
      <c r="B29" s="254"/>
      <c r="C29" s="256"/>
      <c r="D29" s="21" t="s">
        <v>239</v>
      </c>
      <c r="E29" s="259"/>
      <c r="F29" s="262"/>
      <c r="G29" s="245"/>
      <c r="H29" s="293"/>
      <c r="I29" s="290"/>
      <c r="J29" s="296"/>
      <c r="K29" s="31" t="s">
        <v>83</v>
      </c>
      <c r="L29" s="48" t="s">
        <v>240</v>
      </c>
    </row>
    <row r="30" spans="1:13" x14ac:dyDescent="0.3">
      <c r="B30" s="254"/>
      <c r="C30" s="256"/>
      <c r="D30" s="24"/>
      <c r="E30" s="259"/>
      <c r="F30" s="262"/>
      <c r="G30" s="245"/>
      <c r="H30" s="293"/>
      <c r="I30" s="290"/>
      <c r="J30" s="296"/>
      <c r="K30" s="31" t="s">
        <v>85</v>
      </c>
      <c r="L30" s="48" t="s">
        <v>241</v>
      </c>
    </row>
    <row r="31" spans="1:13" x14ac:dyDescent="0.3">
      <c r="B31" s="254"/>
      <c r="C31" s="256"/>
      <c r="D31" s="25"/>
      <c r="E31" s="259"/>
      <c r="F31" s="262"/>
      <c r="G31" s="245"/>
      <c r="H31" s="293"/>
      <c r="I31" s="290"/>
      <c r="J31" s="296"/>
      <c r="K31" s="31" t="s">
        <v>87</v>
      </c>
      <c r="L31" s="48" t="s">
        <v>242</v>
      </c>
    </row>
    <row r="32" spans="1:13" ht="15" thickBot="1" x14ac:dyDescent="0.35">
      <c r="B32" s="254"/>
      <c r="C32" s="257"/>
      <c r="D32" s="26"/>
      <c r="E32" s="260"/>
      <c r="F32" s="263"/>
      <c r="G32" s="246"/>
      <c r="H32" s="294"/>
      <c r="I32" s="291"/>
      <c r="J32" s="297"/>
      <c r="K32" s="35" t="s">
        <v>89</v>
      </c>
      <c r="L32" s="50" t="s">
        <v>243</v>
      </c>
    </row>
    <row r="33" spans="2:12" x14ac:dyDescent="0.3">
      <c r="B33" s="271" t="s">
        <v>120</v>
      </c>
      <c r="C33" s="255">
        <v>7</v>
      </c>
      <c r="D33" s="23" t="s">
        <v>121</v>
      </c>
      <c r="E33" s="258">
        <v>7</v>
      </c>
      <c r="F33" s="261">
        <f>E33/C33*100</f>
        <v>100</v>
      </c>
      <c r="G33" s="244"/>
      <c r="H33" s="292"/>
      <c r="I33" s="289" t="b">
        <f>IF(G33="Outstanding",5,IF(G33="Exceeds",4,IF(G33="Successful/Achiever",3,IF(G33="Partially Meets",2,IF(G33="Unacceptable",1)))))</f>
        <v>0</v>
      </c>
      <c r="J33" s="295">
        <f>C33*F33*I33/10000</f>
        <v>0</v>
      </c>
      <c r="K33" s="45" t="s">
        <v>81</v>
      </c>
      <c r="L33" s="46" t="s">
        <v>211</v>
      </c>
    </row>
    <row r="34" spans="2:12" ht="14.7" customHeight="1" x14ac:dyDescent="0.3">
      <c r="B34" s="272"/>
      <c r="C34" s="256"/>
      <c r="D34" s="24"/>
      <c r="E34" s="259"/>
      <c r="F34" s="262"/>
      <c r="G34" s="245"/>
      <c r="H34" s="293"/>
      <c r="I34" s="290"/>
      <c r="J34" s="296"/>
      <c r="K34" s="47" t="s">
        <v>83</v>
      </c>
      <c r="L34" s="48" t="s">
        <v>212</v>
      </c>
    </row>
    <row r="35" spans="2:12" ht="14.7" customHeight="1" x14ac:dyDescent="0.3">
      <c r="B35" s="272"/>
      <c r="C35" s="256"/>
      <c r="D35" s="24"/>
      <c r="E35" s="259"/>
      <c r="F35" s="262"/>
      <c r="G35" s="245"/>
      <c r="H35" s="293"/>
      <c r="I35" s="290"/>
      <c r="J35" s="296"/>
      <c r="K35" s="47" t="s">
        <v>85</v>
      </c>
      <c r="L35" s="48" t="s">
        <v>213</v>
      </c>
    </row>
    <row r="36" spans="2:12" ht="14.7" customHeight="1" x14ac:dyDescent="0.3">
      <c r="B36" s="272"/>
      <c r="C36" s="256"/>
      <c r="D36" s="25"/>
      <c r="E36" s="259"/>
      <c r="F36" s="262"/>
      <c r="G36" s="245"/>
      <c r="H36" s="293"/>
      <c r="I36" s="290"/>
      <c r="J36" s="296"/>
      <c r="K36" s="47" t="s">
        <v>87</v>
      </c>
      <c r="L36" s="48" t="s">
        <v>214</v>
      </c>
    </row>
    <row r="37" spans="2:12" ht="14.7" customHeight="1" thickBot="1" x14ac:dyDescent="0.35">
      <c r="B37" s="273"/>
      <c r="C37" s="257"/>
      <c r="D37" s="26"/>
      <c r="E37" s="260"/>
      <c r="F37" s="263"/>
      <c r="G37" s="246"/>
      <c r="H37" s="294"/>
      <c r="I37" s="291"/>
      <c r="J37" s="297"/>
      <c r="K37" s="49" t="s">
        <v>89</v>
      </c>
      <c r="L37" s="50" t="s">
        <v>215</v>
      </c>
    </row>
    <row r="38" spans="2:12" ht="14.7" customHeight="1" x14ac:dyDescent="0.3">
      <c r="B38" s="271" t="s">
        <v>141</v>
      </c>
      <c r="C38" s="274">
        <v>10</v>
      </c>
      <c r="D38" s="51" t="s">
        <v>204</v>
      </c>
      <c r="E38" s="277">
        <v>5</v>
      </c>
      <c r="F38" s="261">
        <f>E38/C38*100</f>
        <v>50</v>
      </c>
      <c r="G38" s="244"/>
      <c r="H38" s="292"/>
      <c r="I38" s="289" t="b">
        <f>IF(G38="Outstanding",5,IF(G38="Exceeds",4,IF(G38="Successful/Achiever",3,IF(G38="Partially Meets",2,IF(G38="Unacceptable",1)))))</f>
        <v>0</v>
      </c>
      <c r="J38" s="295">
        <f>C38*F38*I38/10000</f>
        <v>0</v>
      </c>
      <c r="K38" s="28" t="s">
        <v>81</v>
      </c>
      <c r="L38" s="29" t="s">
        <v>153</v>
      </c>
    </row>
    <row r="39" spans="2:12" x14ac:dyDescent="0.3">
      <c r="B39" s="272"/>
      <c r="C39" s="275"/>
      <c r="D39" t="s">
        <v>154</v>
      </c>
      <c r="E39" s="251"/>
      <c r="F39" s="262"/>
      <c r="G39" s="245"/>
      <c r="H39" s="293"/>
      <c r="I39" s="290"/>
      <c r="J39" s="296"/>
      <c r="K39" s="31" t="s">
        <v>83</v>
      </c>
      <c r="L39" s="32" t="s">
        <v>155</v>
      </c>
    </row>
    <row r="40" spans="2:12" ht="14.7" customHeight="1" x14ac:dyDescent="0.3">
      <c r="B40" s="272"/>
      <c r="C40" s="275"/>
      <c r="D40" t="s">
        <v>156</v>
      </c>
      <c r="E40" s="251"/>
      <c r="F40" s="262"/>
      <c r="G40" s="245"/>
      <c r="H40" s="293"/>
      <c r="I40" s="290"/>
      <c r="J40" s="296"/>
      <c r="K40" s="31" t="s">
        <v>85</v>
      </c>
      <c r="L40" s="32" t="s">
        <v>157</v>
      </c>
    </row>
    <row r="41" spans="2:12" ht="14.7" customHeight="1" x14ac:dyDescent="0.3">
      <c r="B41" s="272"/>
      <c r="C41" s="275"/>
      <c r="D41" t="s">
        <v>158</v>
      </c>
      <c r="E41" s="251"/>
      <c r="F41" s="262"/>
      <c r="G41" s="245"/>
      <c r="H41" s="293"/>
      <c r="I41" s="290"/>
      <c r="J41" s="296"/>
      <c r="K41" s="31" t="s">
        <v>87</v>
      </c>
      <c r="L41" s="32" t="s">
        <v>159</v>
      </c>
    </row>
    <row r="42" spans="2:12" ht="15" thickBot="1" x14ac:dyDescent="0.35">
      <c r="B42" s="272"/>
      <c r="C42" s="275"/>
      <c r="D42" s="39" t="s">
        <v>160</v>
      </c>
      <c r="E42" s="252"/>
      <c r="F42" s="263"/>
      <c r="G42" s="246"/>
      <c r="H42" s="294"/>
      <c r="I42" s="291"/>
      <c r="J42" s="297"/>
      <c r="K42" s="35" t="s">
        <v>89</v>
      </c>
      <c r="L42" s="36" t="s">
        <v>161</v>
      </c>
    </row>
    <row r="43" spans="2:12" x14ac:dyDescent="0.3">
      <c r="B43" s="272"/>
      <c r="C43" s="275"/>
      <c r="D43" s="81" t="s">
        <v>67</v>
      </c>
      <c r="E43" s="268">
        <v>5</v>
      </c>
      <c r="F43" s="261">
        <f>E43/C38*100</f>
        <v>50</v>
      </c>
      <c r="G43" s="244"/>
      <c r="H43" s="292"/>
      <c r="I43" s="289" t="b">
        <f>IF(G43="Outstanding",5,IF(G43="Exceeds",4,IF(G43="Successful/Achiever",3,IF(G43="Partially Meets",2,IF(G43="Unacceptable",1)))))</f>
        <v>0</v>
      </c>
      <c r="J43" s="295">
        <f>C38*F43*I43/10000</f>
        <v>0</v>
      </c>
      <c r="K43" s="45" t="s">
        <v>81</v>
      </c>
      <c r="L43" s="53" t="s">
        <v>170</v>
      </c>
    </row>
    <row r="44" spans="2:12" x14ac:dyDescent="0.3">
      <c r="B44" s="272"/>
      <c r="C44" s="275"/>
      <c r="D44" s="54" t="s">
        <v>206</v>
      </c>
      <c r="E44" s="269"/>
      <c r="F44" s="262"/>
      <c r="G44" s="245"/>
      <c r="H44" s="293"/>
      <c r="I44" s="290"/>
      <c r="J44" s="296"/>
      <c r="K44" s="47" t="s">
        <v>83</v>
      </c>
      <c r="L44" s="55" t="s">
        <v>172</v>
      </c>
    </row>
    <row r="45" spans="2:12" x14ac:dyDescent="0.3">
      <c r="B45" s="272"/>
      <c r="C45" s="275"/>
      <c r="D45" s="54" t="s">
        <v>207</v>
      </c>
      <c r="E45" s="269"/>
      <c r="F45" s="262"/>
      <c r="G45" s="245"/>
      <c r="H45" s="293"/>
      <c r="I45" s="290"/>
      <c r="J45" s="296"/>
      <c r="K45" s="47" t="s">
        <v>85</v>
      </c>
      <c r="L45" s="55" t="s">
        <v>174</v>
      </c>
    </row>
    <row r="46" spans="2:12" x14ac:dyDescent="0.3">
      <c r="B46" s="272"/>
      <c r="C46" s="275"/>
      <c r="D46" s="54" t="s">
        <v>208</v>
      </c>
      <c r="E46" s="269"/>
      <c r="F46" s="262"/>
      <c r="G46" s="245"/>
      <c r="H46" s="293"/>
      <c r="I46" s="290"/>
      <c r="J46" s="296"/>
      <c r="K46" s="47" t="s">
        <v>87</v>
      </c>
      <c r="L46" s="55" t="s">
        <v>176</v>
      </c>
    </row>
    <row r="47" spans="2:12" ht="15" thickBot="1" x14ac:dyDescent="0.35">
      <c r="B47" s="273"/>
      <c r="C47" s="276"/>
      <c r="D47" s="26" t="s">
        <v>177</v>
      </c>
      <c r="E47" s="270"/>
      <c r="F47" s="263"/>
      <c r="G47" s="246"/>
      <c r="H47" s="294"/>
      <c r="I47" s="291"/>
      <c r="J47" s="297"/>
      <c r="K47" s="49" t="s">
        <v>89</v>
      </c>
      <c r="L47" s="56" t="s">
        <v>178</v>
      </c>
    </row>
    <row r="48" spans="2:12" x14ac:dyDescent="0.3">
      <c r="B48" s="271" t="s">
        <v>179</v>
      </c>
      <c r="C48" s="278">
        <v>5</v>
      </c>
      <c r="D48" s="19" t="s">
        <v>244</v>
      </c>
      <c r="E48" s="268">
        <v>5</v>
      </c>
      <c r="F48" s="261">
        <f>E48/C48*100</f>
        <v>100</v>
      </c>
      <c r="G48" s="244"/>
      <c r="H48" s="292"/>
      <c r="I48" s="289" t="b">
        <f>IF(G48="Outstanding",5,IF(G48="Exceeds",4,IF(G48="Successful/Achiever",3,IF(G48="Partially Meets",2,IF(G48="Unacceptable",1)))))</f>
        <v>0</v>
      </c>
      <c r="J48" s="295">
        <f>C48*F48*I48/10000</f>
        <v>0</v>
      </c>
      <c r="K48" s="45" t="s">
        <v>81</v>
      </c>
      <c r="L48" s="57" t="s">
        <v>245</v>
      </c>
    </row>
    <row r="49" spans="2:12" x14ac:dyDescent="0.3">
      <c r="B49" s="272"/>
      <c r="C49" s="279"/>
      <c r="D49" s="20" t="s">
        <v>246</v>
      </c>
      <c r="E49" s="269"/>
      <c r="F49" s="262"/>
      <c r="G49" s="245"/>
      <c r="H49" s="293"/>
      <c r="I49" s="290"/>
      <c r="J49" s="296"/>
      <c r="K49" s="47" t="s">
        <v>83</v>
      </c>
      <c r="L49" s="58" t="s">
        <v>247</v>
      </c>
    </row>
    <row r="50" spans="2:12" x14ac:dyDescent="0.3">
      <c r="B50" s="272"/>
      <c r="C50" s="279"/>
      <c r="D50" s="20" t="s">
        <v>248</v>
      </c>
      <c r="E50" s="269"/>
      <c r="F50" s="262"/>
      <c r="G50" s="245"/>
      <c r="H50" s="293"/>
      <c r="I50" s="290"/>
      <c r="J50" s="296"/>
      <c r="K50" s="47" t="s">
        <v>85</v>
      </c>
      <c r="L50" s="58" t="s">
        <v>249</v>
      </c>
    </row>
    <row r="51" spans="2:12" x14ac:dyDescent="0.3">
      <c r="B51" s="272"/>
      <c r="C51" s="279"/>
      <c r="D51" s="21" t="s">
        <v>186</v>
      </c>
      <c r="E51" s="269"/>
      <c r="F51" s="262"/>
      <c r="G51" s="245"/>
      <c r="H51" s="293"/>
      <c r="I51" s="290"/>
      <c r="J51" s="296"/>
      <c r="K51" s="47" t="s">
        <v>87</v>
      </c>
      <c r="L51" s="58" t="s">
        <v>250</v>
      </c>
    </row>
    <row r="52" spans="2:12" x14ac:dyDescent="0.3">
      <c r="B52" s="272"/>
      <c r="C52" s="279"/>
      <c r="D52" s="21" t="s">
        <v>251</v>
      </c>
      <c r="E52" s="269"/>
      <c r="F52" s="262"/>
      <c r="G52" s="245"/>
      <c r="H52" s="293"/>
      <c r="I52" s="290"/>
      <c r="J52" s="296"/>
      <c r="K52" s="47" t="s">
        <v>89</v>
      </c>
      <c r="L52" s="59" t="s">
        <v>252</v>
      </c>
    </row>
    <row r="53" spans="2:12" ht="15" thickBot="1" x14ac:dyDescent="0.35">
      <c r="B53" s="273"/>
      <c r="C53" s="280"/>
      <c r="D53" s="20" t="s">
        <v>253</v>
      </c>
      <c r="E53" s="270"/>
      <c r="F53" s="263"/>
      <c r="G53" s="246"/>
      <c r="H53" s="294"/>
      <c r="I53" s="291"/>
      <c r="J53" s="297"/>
      <c r="K53" s="60"/>
      <c r="L53" s="22"/>
    </row>
    <row r="54" spans="2:12" x14ac:dyDescent="0.3">
      <c r="B54" s="253" t="s">
        <v>63</v>
      </c>
      <c r="C54" s="281">
        <v>5</v>
      </c>
      <c r="D54" s="23" t="s">
        <v>254</v>
      </c>
      <c r="E54" s="268">
        <v>5</v>
      </c>
      <c r="F54" s="261">
        <f>E54/C54*100</f>
        <v>100</v>
      </c>
      <c r="G54" s="244"/>
      <c r="H54" s="292"/>
      <c r="I54" s="289" t="b">
        <f>IF(G54="Outstanding",5,IF(G54="Exceeds",4,IF(G54="Successful/Achiever",3,IF(G54="Partially Meets",2,IF(G54="Unacceptable",1)))))</f>
        <v>0</v>
      </c>
      <c r="J54" s="295">
        <f>C54*F54*I54/10000</f>
        <v>0</v>
      </c>
      <c r="K54" s="45" t="s">
        <v>81</v>
      </c>
      <c r="L54" s="46" t="s">
        <v>255</v>
      </c>
    </row>
    <row r="55" spans="2:12" x14ac:dyDescent="0.3">
      <c r="B55" s="254"/>
      <c r="C55" s="282"/>
      <c r="D55" s="24" t="s">
        <v>336</v>
      </c>
      <c r="E55" s="269"/>
      <c r="F55" s="262"/>
      <c r="G55" s="245"/>
      <c r="H55" s="293"/>
      <c r="I55" s="290"/>
      <c r="J55" s="296"/>
      <c r="K55" s="47" t="s">
        <v>83</v>
      </c>
      <c r="L55" s="48" t="s">
        <v>257</v>
      </c>
    </row>
    <row r="56" spans="2:12" x14ac:dyDescent="0.3">
      <c r="B56" s="254"/>
      <c r="C56" s="282"/>
      <c r="D56" s="24" t="s">
        <v>258</v>
      </c>
      <c r="E56" s="269"/>
      <c r="F56" s="262"/>
      <c r="G56" s="245"/>
      <c r="H56" s="293"/>
      <c r="I56" s="290"/>
      <c r="J56" s="296"/>
      <c r="K56" s="47" t="s">
        <v>85</v>
      </c>
      <c r="L56" s="48" t="s">
        <v>259</v>
      </c>
    </row>
    <row r="57" spans="2:12" x14ac:dyDescent="0.3">
      <c r="B57" s="254"/>
      <c r="C57" s="282"/>
      <c r="D57" s="25"/>
      <c r="E57" s="269"/>
      <c r="F57" s="262"/>
      <c r="G57" s="245"/>
      <c r="H57" s="293"/>
      <c r="I57" s="290"/>
      <c r="J57" s="296"/>
      <c r="K57" s="47" t="s">
        <v>87</v>
      </c>
      <c r="L57" s="48" t="s">
        <v>260</v>
      </c>
    </row>
    <row r="58" spans="2:12" ht="15" thickBot="1" x14ac:dyDescent="0.35">
      <c r="B58" s="254"/>
      <c r="C58" s="282"/>
      <c r="D58" s="21"/>
      <c r="E58" s="270"/>
      <c r="F58" s="263"/>
      <c r="G58" s="246"/>
      <c r="H58" s="294"/>
      <c r="I58" s="291"/>
      <c r="J58" s="297"/>
      <c r="K58" s="49" t="s">
        <v>89</v>
      </c>
      <c r="L58" s="50" t="s">
        <v>261</v>
      </c>
    </row>
    <row r="59" spans="2:12" x14ac:dyDescent="0.3">
      <c r="B59" s="253" t="s">
        <v>191</v>
      </c>
      <c r="C59" s="265">
        <v>8</v>
      </c>
      <c r="D59" s="61" t="s">
        <v>192</v>
      </c>
      <c r="E59" s="268">
        <v>8</v>
      </c>
      <c r="F59" s="261">
        <f>E59/C59*100</f>
        <v>100</v>
      </c>
      <c r="G59" s="244"/>
      <c r="H59" s="292"/>
      <c r="I59" s="289" t="b">
        <f>IF(G59="Outstanding",5,IF(G59="Exceeds",4,IF(G59="Successful/Achiever",3,IF(G59="Partially Meets",2,IF(G59="Unacceptable",1)))))</f>
        <v>0</v>
      </c>
      <c r="J59" s="295">
        <f>C59*F59*I59/10000</f>
        <v>0</v>
      </c>
      <c r="K59" s="45" t="s">
        <v>81</v>
      </c>
      <c r="L59" s="62" t="s">
        <v>193</v>
      </c>
    </row>
    <row r="60" spans="2:12" x14ac:dyDescent="0.3">
      <c r="B60" s="254"/>
      <c r="C60" s="266"/>
      <c r="D60" s="63" t="s">
        <v>194</v>
      </c>
      <c r="E60" s="269"/>
      <c r="F60" s="262"/>
      <c r="G60" s="245"/>
      <c r="H60" s="293"/>
      <c r="I60" s="290"/>
      <c r="J60" s="296"/>
      <c r="K60" s="47" t="s">
        <v>83</v>
      </c>
      <c r="L60" s="64" t="s">
        <v>195</v>
      </c>
    </row>
    <row r="61" spans="2:12" x14ac:dyDescent="0.3">
      <c r="B61" s="254"/>
      <c r="C61" s="266"/>
      <c r="D61" s="63" t="s">
        <v>209</v>
      </c>
      <c r="E61" s="269"/>
      <c r="F61" s="262"/>
      <c r="G61" s="245"/>
      <c r="H61" s="293"/>
      <c r="I61" s="290"/>
      <c r="J61" s="296"/>
      <c r="K61" s="47" t="s">
        <v>85</v>
      </c>
      <c r="L61" s="65" t="s">
        <v>196</v>
      </c>
    </row>
    <row r="62" spans="2:12" x14ac:dyDescent="0.3">
      <c r="B62" s="254"/>
      <c r="C62" s="266"/>
      <c r="D62" s="66" t="s">
        <v>210</v>
      </c>
      <c r="E62" s="269"/>
      <c r="F62" s="262"/>
      <c r="G62" s="245"/>
      <c r="H62" s="293"/>
      <c r="I62" s="290"/>
      <c r="J62" s="296"/>
      <c r="K62" s="47" t="s">
        <v>87</v>
      </c>
      <c r="L62" s="65" t="s">
        <v>197</v>
      </c>
    </row>
    <row r="63" spans="2:12" ht="15" thickBot="1" x14ac:dyDescent="0.35">
      <c r="B63" s="264"/>
      <c r="C63" s="267"/>
      <c r="D63" s="67"/>
      <c r="E63" s="270"/>
      <c r="F63" s="263"/>
      <c r="G63" s="246"/>
      <c r="H63" s="294"/>
      <c r="I63" s="291"/>
      <c r="J63" s="297"/>
      <c r="K63" s="49" t="s">
        <v>89</v>
      </c>
      <c r="L63" s="68" t="s">
        <v>198</v>
      </c>
    </row>
    <row r="66" spans="3:11" ht="28.8" customHeight="1" x14ac:dyDescent="0.3">
      <c r="C66" s="203"/>
      <c r="E66" s="203"/>
      <c r="F66" s="202" t="s">
        <v>334</v>
      </c>
      <c r="G66" s="206">
        <f>SUM(J3:J63)</f>
        <v>0</v>
      </c>
      <c r="H66" s="14"/>
      <c r="I66" s="204"/>
      <c r="J66" s="14"/>
    </row>
    <row r="67" spans="3:11" ht="34.200000000000003" customHeight="1" x14ac:dyDescent="0.3">
      <c r="F67" s="202" t="s">
        <v>335</v>
      </c>
      <c r="G67" s="207" t="str">
        <f>IF(K67=5,"Outstanding",IF(K67=4,"Exceeds",IF(K67=3,"Successful",IF(K67=2,"Partially",IF(K67=1,"Unacceptable","")))))</f>
        <v/>
      </c>
      <c r="I67" s="204"/>
      <c r="K67">
        <f>IF(G66="","",ROUND(G66,0))</f>
        <v>0</v>
      </c>
    </row>
    <row r="68" spans="3:11" x14ac:dyDescent="0.3">
      <c r="I68" s="205"/>
    </row>
  </sheetData>
  <mergeCells count="88">
    <mergeCell ref="F59:F63"/>
    <mergeCell ref="C23:C27"/>
    <mergeCell ref="F48:F53"/>
    <mergeCell ref="I48:I53"/>
    <mergeCell ref="J48:J53"/>
    <mergeCell ref="F38:F42"/>
    <mergeCell ref="F43:F47"/>
    <mergeCell ref="F54:F58"/>
    <mergeCell ref="F23:F27"/>
    <mergeCell ref="F28:F32"/>
    <mergeCell ref="F33:F37"/>
    <mergeCell ref="I54:I58"/>
    <mergeCell ref="J54:J58"/>
    <mergeCell ref="I59:I63"/>
    <mergeCell ref="J59:J63"/>
    <mergeCell ref="J33:J37"/>
    <mergeCell ref="I38:I42"/>
    <mergeCell ref="J38:J42"/>
    <mergeCell ref="I43:I47"/>
    <mergeCell ref="J43:J47"/>
    <mergeCell ref="H48:H53"/>
    <mergeCell ref="I3:I7"/>
    <mergeCell ref="J3:J7"/>
    <mergeCell ref="I8:I12"/>
    <mergeCell ref="J8:J12"/>
    <mergeCell ref="I13:I17"/>
    <mergeCell ref="J13:J17"/>
    <mergeCell ref="I18:I22"/>
    <mergeCell ref="J18:J22"/>
    <mergeCell ref="I23:I27"/>
    <mergeCell ref="J23:J27"/>
    <mergeCell ref="I28:I32"/>
    <mergeCell ref="J28:J32"/>
    <mergeCell ref="I33:I37"/>
    <mergeCell ref="G48:G53"/>
    <mergeCell ref="G54:G58"/>
    <mergeCell ref="G59:G63"/>
    <mergeCell ref="H3:H7"/>
    <mergeCell ref="H8:H12"/>
    <mergeCell ref="H13:H17"/>
    <mergeCell ref="H18:H22"/>
    <mergeCell ref="H23:H27"/>
    <mergeCell ref="H28:H32"/>
    <mergeCell ref="H33:H37"/>
    <mergeCell ref="H38:H42"/>
    <mergeCell ref="H43:H47"/>
    <mergeCell ref="H54:H58"/>
    <mergeCell ref="H59:H63"/>
    <mergeCell ref="G23:G27"/>
    <mergeCell ref="G33:G37"/>
    <mergeCell ref="G38:G42"/>
    <mergeCell ref="G43:G47"/>
    <mergeCell ref="G13:G17"/>
    <mergeCell ref="G18:G22"/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B59:B63"/>
    <mergeCell ref="C59:C63"/>
    <mergeCell ref="E59:E63"/>
    <mergeCell ref="B38:B47"/>
    <mergeCell ref="C38:C47"/>
    <mergeCell ref="E38:E42"/>
    <mergeCell ref="E43:E47"/>
    <mergeCell ref="B48:B53"/>
    <mergeCell ref="C48:C53"/>
    <mergeCell ref="E48:E53"/>
    <mergeCell ref="B54:B58"/>
    <mergeCell ref="C54:C58"/>
    <mergeCell ref="E54:E58"/>
    <mergeCell ref="G8:G12"/>
    <mergeCell ref="G3:G7"/>
    <mergeCell ref="D23:D27"/>
    <mergeCell ref="E23:E27"/>
    <mergeCell ref="B28:B32"/>
    <mergeCell ref="C28:C32"/>
    <mergeCell ref="E28:E32"/>
    <mergeCell ref="F3:F7"/>
    <mergeCell ref="F8:F12"/>
    <mergeCell ref="F13:F17"/>
    <mergeCell ref="F18:F22"/>
    <mergeCell ref="G28:G32"/>
  </mergeCells>
  <conditionalFormatting sqref="K3:K32">
    <cfRule type="expression" dxfId="1" priority="6">
      <formula>IF($G$3="Outstanding","","")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846D73-3B1F-415D-B858-425970FB4718}">
          <x14:formula1>
            <xm:f>List!$A$2:$A$6</xm:f>
          </x14:formula1>
          <xm:sqref>G33 G38 G43 G48 G54 G59 G28 G3 G13 G18 G23 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87C0-84A5-4C14-80BB-F48A01CE58C4}">
  <sheetPr>
    <tabColor rgb="FF00B050"/>
  </sheetPr>
  <dimension ref="A1:A6"/>
  <sheetViews>
    <sheetView workbookViewId="0">
      <selection activeCell="H15" sqref="H15"/>
    </sheetView>
  </sheetViews>
  <sheetFormatPr defaultRowHeight="14.4" x14ac:dyDescent="0.3"/>
  <cols>
    <col min="1" max="1" width="16.6640625" customWidth="1"/>
  </cols>
  <sheetData>
    <row r="1" spans="1:1" ht="15" thickBot="1" x14ac:dyDescent="0.35">
      <c r="A1" s="200" t="s">
        <v>329</v>
      </c>
    </row>
    <row r="2" spans="1:1" x14ac:dyDescent="0.3">
      <c r="A2" s="28" t="s">
        <v>81</v>
      </c>
    </row>
    <row r="3" spans="1:1" x14ac:dyDescent="0.3">
      <c r="A3" s="31" t="s">
        <v>83</v>
      </c>
    </row>
    <row r="4" spans="1:1" x14ac:dyDescent="0.3">
      <c r="A4" s="31" t="s">
        <v>85</v>
      </c>
    </row>
    <row r="5" spans="1:1" x14ac:dyDescent="0.3">
      <c r="A5" s="31" t="s">
        <v>87</v>
      </c>
    </row>
    <row r="6" spans="1:1" ht="15" thickBot="1" x14ac:dyDescent="0.35">
      <c r="A6" s="35" t="s">
        <v>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AEC1-0D77-4AA7-BA7D-7DE796A1A9AF}">
  <sheetPr codeName="Sheet11">
    <tabColor rgb="FF00B050"/>
  </sheetPr>
  <dimension ref="A1:H66"/>
  <sheetViews>
    <sheetView showGridLines="0" zoomScale="70" zoomScaleNormal="70" workbookViewId="0">
      <selection activeCell="B2" sqref="B2"/>
    </sheetView>
  </sheetViews>
  <sheetFormatPr defaultRowHeight="14.4" x14ac:dyDescent="0.3"/>
  <cols>
    <col min="2" max="2" width="29.5546875" customWidth="1"/>
    <col min="4" max="4" width="67.5546875" customWidth="1"/>
    <col min="5" max="5" width="13.77734375" customWidth="1"/>
    <col min="6" max="6" width="20.5546875" customWidth="1"/>
    <col min="7" max="7" width="88.5546875" bestFit="1" customWidth="1"/>
    <col min="10" max="10" width="3.21875" customWidth="1"/>
  </cols>
  <sheetData>
    <row r="1" spans="2:7" ht="15" thickBot="1" x14ac:dyDescent="0.35"/>
    <row r="2" spans="2:7" ht="31.8" thickBot="1" x14ac:dyDescent="0.35">
      <c r="B2" s="2" t="s">
        <v>72</v>
      </c>
      <c r="C2" s="3" t="s">
        <v>73</v>
      </c>
      <c r="D2" s="4" t="s">
        <v>74</v>
      </c>
      <c r="E2" s="3" t="s">
        <v>75</v>
      </c>
      <c r="F2" s="4" t="s">
        <v>76</v>
      </c>
      <c r="G2" s="4" t="s">
        <v>77</v>
      </c>
    </row>
    <row r="3" spans="2:7" x14ac:dyDescent="0.3">
      <c r="B3" s="283" t="s">
        <v>127</v>
      </c>
      <c r="C3" s="313">
        <f>SUM(E3:E22)</f>
        <v>0.5</v>
      </c>
      <c r="D3" s="27" t="s">
        <v>14</v>
      </c>
      <c r="E3" s="307">
        <v>0.2</v>
      </c>
      <c r="F3" s="28" t="s">
        <v>81</v>
      </c>
      <c r="G3" s="29" t="s">
        <v>216</v>
      </c>
    </row>
    <row r="4" spans="2:7" x14ac:dyDescent="0.3">
      <c r="B4" s="284"/>
      <c r="C4" s="314"/>
      <c r="D4" s="30" t="s">
        <v>226</v>
      </c>
      <c r="E4" s="308"/>
      <c r="F4" s="31" t="s">
        <v>83</v>
      </c>
      <c r="G4" s="32" t="s">
        <v>217</v>
      </c>
    </row>
    <row r="5" spans="2:7" x14ac:dyDescent="0.3">
      <c r="B5" s="284"/>
      <c r="C5" s="314"/>
      <c r="D5" s="33"/>
      <c r="E5" s="308"/>
      <c r="F5" s="31" t="s">
        <v>85</v>
      </c>
      <c r="G5" s="32" t="s">
        <v>218</v>
      </c>
    </row>
    <row r="6" spans="2:7" x14ac:dyDescent="0.3">
      <c r="B6" s="284"/>
      <c r="C6" s="314"/>
      <c r="D6" s="30"/>
      <c r="E6" s="308"/>
      <c r="F6" s="31" t="s">
        <v>87</v>
      </c>
      <c r="G6" s="32" t="s">
        <v>219</v>
      </c>
    </row>
    <row r="7" spans="2:7" ht="15" thickBot="1" x14ac:dyDescent="0.35">
      <c r="B7" s="284"/>
      <c r="C7" s="314"/>
      <c r="D7" s="34"/>
      <c r="E7" s="309"/>
      <c r="F7" s="35" t="s">
        <v>89</v>
      </c>
      <c r="G7" s="36" t="s">
        <v>220</v>
      </c>
    </row>
    <row r="8" spans="2:7" x14ac:dyDescent="0.3">
      <c r="B8" s="284"/>
      <c r="C8" s="314"/>
      <c r="D8" s="27" t="s">
        <v>227</v>
      </c>
      <c r="E8" s="307">
        <v>0.2</v>
      </c>
      <c r="F8" s="28" t="s">
        <v>81</v>
      </c>
      <c r="G8" s="29" t="s">
        <v>221</v>
      </c>
    </row>
    <row r="9" spans="2:7" x14ac:dyDescent="0.3">
      <c r="B9" s="284"/>
      <c r="C9" s="314"/>
      <c r="D9" s="30" t="s">
        <v>226</v>
      </c>
      <c r="E9" s="308"/>
      <c r="F9" s="31" t="s">
        <v>83</v>
      </c>
      <c r="G9" s="32" t="s">
        <v>222</v>
      </c>
    </row>
    <row r="10" spans="2:7" x14ac:dyDescent="0.3">
      <c r="B10" s="284"/>
      <c r="C10" s="314"/>
      <c r="D10" s="33"/>
      <c r="E10" s="308"/>
      <c r="F10" s="31" t="s">
        <v>85</v>
      </c>
      <c r="G10" s="32" t="s">
        <v>223</v>
      </c>
    </row>
    <row r="11" spans="2:7" x14ac:dyDescent="0.3">
      <c r="B11" s="284"/>
      <c r="C11" s="314"/>
      <c r="D11" s="30"/>
      <c r="E11" s="308"/>
      <c r="F11" s="31" t="s">
        <v>87</v>
      </c>
      <c r="G11" s="32" t="s">
        <v>224</v>
      </c>
    </row>
    <row r="12" spans="2:7" ht="15" thickBot="1" x14ac:dyDescent="0.35">
      <c r="B12" s="284"/>
      <c r="C12" s="314"/>
      <c r="D12" s="34"/>
      <c r="E12" s="309"/>
      <c r="F12" s="35" t="s">
        <v>89</v>
      </c>
      <c r="G12" s="36" t="s">
        <v>225</v>
      </c>
    </row>
    <row r="13" spans="2:7" x14ac:dyDescent="0.3">
      <c r="B13" s="284"/>
      <c r="C13" s="314"/>
      <c r="D13" s="27" t="s">
        <v>228</v>
      </c>
      <c r="E13" s="307">
        <v>0.05</v>
      </c>
      <c r="F13" s="28" t="s">
        <v>81</v>
      </c>
      <c r="G13" s="29" t="s">
        <v>229</v>
      </c>
    </row>
    <row r="14" spans="2:7" x14ac:dyDescent="0.3">
      <c r="B14" s="284"/>
      <c r="C14" s="314"/>
      <c r="E14" s="308"/>
      <c r="F14" s="31" t="s">
        <v>83</v>
      </c>
      <c r="G14" s="32" t="s">
        <v>230</v>
      </c>
    </row>
    <row r="15" spans="2:7" x14ac:dyDescent="0.3">
      <c r="B15" s="284"/>
      <c r="C15" s="314"/>
      <c r="E15" s="308"/>
      <c r="F15" s="31" t="s">
        <v>85</v>
      </c>
      <c r="G15" s="32" t="s">
        <v>231</v>
      </c>
    </row>
    <row r="16" spans="2:7" x14ac:dyDescent="0.3">
      <c r="B16" s="284"/>
      <c r="C16" s="314"/>
      <c r="E16" s="308"/>
      <c r="F16" s="31" t="s">
        <v>87</v>
      </c>
      <c r="G16" s="32" t="s">
        <v>232</v>
      </c>
    </row>
    <row r="17" spans="1:8" ht="15" thickBot="1" x14ac:dyDescent="0.35">
      <c r="B17" s="284"/>
      <c r="C17" s="314"/>
      <c r="D17" s="34"/>
      <c r="E17" s="309"/>
      <c r="F17" s="35" t="s">
        <v>89</v>
      </c>
      <c r="G17" s="36" t="s">
        <v>233</v>
      </c>
    </row>
    <row r="18" spans="1:8" x14ac:dyDescent="0.3">
      <c r="B18" s="284"/>
      <c r="C18" s="314"/>
      <c r="D18" s="37" t="s">
        <v>40</v>
      </c>
      <c r="E18" s="307">
        <v>0.05</v>
      </c>
      <c r="F18" s="28" t="s">
        <v>81</v>
      </c>
      <c r="G18" s="29" t="s">
        <v>111</v>
      </c>
      <c r="H18" t="s">
        <v>199</v>
      </c>
    </row>
    <row r="19" spans="1:8" x14ac:dyDescent="0.3">
      <c r="B19" s="284"/>
      <c r="C19" s="314"/>
      <c r="D19" s="38" t="s">
        <v>112</v>
      </c>
      <c r="E19" s="308"/>
      <c r="F19" s="31" t="s">
        <v>83</v>
      </c>
      <c r="G19" s="32" t="s">
        <v>113</v>
      </c>
      <c r="H19" t="s">
        <v>200</v>
      </c>
    </row>
    <row r="20" spans="1:8" x14ac:dyDescent="0.3">
      <c r="B20" s="284"/>
      <c r="C20" s="314"/>
      <c r="D20" s="38" t="s">
        <v>114</v>
      </c>
      <c r="E20" s="308"/>
      <c r="F20" s="31" t="s">
        <v>85</v>
      </c>
      <c r="G20" s="32" t="s">
        <v>115</v>
      </c>
      <c r="H20" t="s">
        <v>201</v>
      </c>
    </row>
    <row r="21" spans="1:8" x14ac:dyDescent="0.3">
      <c r="B21" s="284"/>
      <c r="C21" s="314"/>
      <c r="E21" s="308"/>
      <c r="F21" s="31" t="s">
        <v>87</v>
      </c>
      <c r="G21" s="32" t="s">
        <v>117</v>
      </c>
      <c r="H21" t="s">
        <v>202</v>
      </c>
    </row>
    <row r="22" spans="1:8" ht="15" thickBot="1" x14ac:dyDescent="0.35">
      <c r="B22" s="285"/>
      <c r="C22" s="315"/>
      <c r="D22" s="39"/>
      <c r="E22" s="309"/>
      <c r="F22" s="35" t="s">
        <v>89</v>
      </c>
      <c r="G22" s="36" t="s">
        <v>118</v>
      </c>
      <c r="H22" t="s">
        <v>203</v>
      </c>
    </row>
    <row r="23" spans="1:8" x14ac:dyDescent="0.3">
      <c r="B23" s="40"/>
      <c r="C23" s="41"/>
      <c r="D23" s="247" t="s">
        <v>234</v>
      </c>
      <c r="E23" s="307">
        <v>0.05</v>
      </c>
      <c r="F23" s="28" t="s">
        <v>81</v>
      </c>
      <c r="G23" s="29" t="s">
        <v>235</v>
      </c>
    </row>
    <row r="24" spans="1:8" x14ac:dyDescent="0.3">
      <c r="B24" s="40"/>
      <c r="C24" s="41"/>
      <c r="D24" s="248"/>
      <c r="E24" s="308"/>
      <c r="F24" s="31" t="s">
        <v>83</v>
      </c>
      <c r="G24" s="32" t="s">
        <v>230</v>
      </c>
    </row>
    <row r="25" spans="1:8" x14ac:dyDescent="0.3">
      <c r="A25" s="42"/>
      <c r="B25" s="40" t="s">
        <v>38</v>
      </c>
      <c r="C25" s="41">
        <v>0.05</v>
      </c>
      <c r="D25" s="248"/>
      <c r="E25" s="308"/>
      <c r="F25" s="31" t="s">
        <v>85</v>
      </c>
      <c r="G25" s="32" t="s">
        <v>231</v>
      </c>
    </row>
    <row r="26" spans="1:8" x14ac:dyDescent="0.3">
      <c r="B26" s="40"/>
      <c r="C26" s="41"/>
      <c r="D26" s="248"/>
      <c r="E26" s="308"/>
      <c r="F26" s="31" t="s">
        <v>87</v>
      </c>
      <c r="G26" s="32" t="s">
        <v>232</v>
      </c>
    </row>
    <row r="27" spans="1:8" ht="15" thickBot="1" x14ac:dyDescent="0.35">
      <c r="B27" s="43"/>
      <c r="C27" s="44"/>
      <c r="D27" s="249"/>
      <c r="E27" s="309"/>
      <c r="F27" s="35" t="s">
        <v>89</v>
      </c>
      <c r="G27" s="36" t="s">
        <v>233</v>
      </c>
    </row>
    <row r="28" spans="1:8" x14ac:dyDescent="0.3">
      <c r="B28" s="271" t="s">
        <v>236</v>
      </c>
      <c r="C28" s="310">
        <v>0.1</v>
      </c>
      <c r="D28" s="23" t="s">
        <v>237</v>
      </c>
      <c r="E28" s="292">
        <v>0.1</v>
      </c>
      <c r="F28" s="45" t="s">
        <v>81</v>
      </c>
      <c r="G28" s="46" t="s">
        <v>238</v>
      </c>
    </row>
    <row r="29" spans="1:8" x14ac:dyDescent="0.3">
      <c r="B29" s="272"/>
      <c r="C29" s="311"/>
      <c r="D29" s="21" t="s">
        <v>239</v>
      </c>
      <c r="E29" s="293"/>
      <c r="F29" s="47" t="s">
        <v>83</v>
      </c>
      <c r="G29" s="48" t="s">
        <v>240</v>
      </c>
    </row>
    <row r="30" spans="1:8" x14ac:dyDescent="0.3">
      <c r="B30" s="272"/>
      <c r="C30" s="311"/>
      <c r="D30" s="24"/>
      <c r="E30" s="293"/>
      <c r="F30" s="47" t="s">
        <v>85</v>
      </c>
      <c r="G30" s="48" t="s">
        <v>241</v>
      </c>
    </row>
    <row r="31" spans="1:8" x14ac:dyDescent="0.3">
      <c r="B31" s="272"/>
      <c r="C31" s="311"/>
      <c r="D31" s="25"/>
      <c r="E31" s="293"/>
      <c r="F31" s="47" t="s">
        <v>87</v>
      </c>
      <c r="G31" s="48" t="s">
        <v>242</v>
      </c>
    </row>
    <row r="32" spans="1:8" ht="15" thickBot="1" x14ac:dyDescent="0.35">
      <c r="B32" s="273"/>
      <c r="C32" s="312"/>
      <c r="D32" s="26"/>
      <c r="E32" s="294"/>
      <c r="F32" s="49" t="s">
        <v>89</v>
      </c>
      <c r="G32" s="50" t="s">
        <v>243</v>
      </c>
    </row>
    <row r="33" spans="2:7" x14ac:dyDescent="0.3">
      <c r="B33" s="271" t="s">
        <v>120</v>
      </c>
      <c r="C33" s="310">
        <v>0.1</v>
      </c>
      <c r="D33" s="23" t="s">
        <v>121</v>
      </c>
      <c r="E33" s="292">
        <v>7.0000000000000007E-2</v>
      </c>
      <c r="F33" s="45" t="s">
        <v>81</v>
      </c>
      <c r="G33" s="46" t="s">
        <v>211</v>
      </c>
    </row>
    <row r="34" spans="2:7" ht="14.55" customHeight="1" x14ac:dyDescent="0.3">
      <c r="B34" s="272"/>
      <c r="C34" s="311"/>
      <c r="D34" s="24"/>
      <c r="E34" s="293"/>
      <c r="F34" s="47" t="s">
        <v>83</v>
      </c>
      <c r="G34" s="48" t="s">
        <v>212</v>
      </c>
    </row>
    <row r="35" spans="2:7" ht="14.55" customHeight="1" x14ac:dyDescent="0.3">
      <c r="B35" s="272"/>
      <c r="C35" s="311"/>
      <c r="D35" s="24"/>
      <c r="E35" s="293"/>
      <c r="F35" s="47" t="s">
        <v>85</v>
      </c>
      <c r="G35" s="48" t="s">
        <v>213</v>
      </c>
    </row>
    <row r="36" spans="2:7" ht="14.55" customHeight="1" x14ac:dyDescent="0.3">
      <c r="B36" s="272"/>
      <c r="C36" s="311"/>
      <c r="D36" s="25"/>
      <c r="E36" s="293"/>
      <c r="F36" s="47" t="s">
        <v>87</v>
      </c>
      <c r="G36" s="48" t="s">
        <v>214</v>
      </c>
    </row>
    <row r="37" spans="2:7" ht="14.55" customHeight="1" thickBot="1" x14ac:dyDescent="0.35">
      <c r="B37" s="273"/>
      <c r="C37" s="312"/>
      <c r="D37" s="26"/>
      <c r="E37" s="294"/>
      <c r="F37" s="49" t="s">
        <v>89</v>
      </c>
      <c r="G37" s="50" t="s">
        <v>215</v>
      </c>
    </row>
    <row r="38" spans="2:7" ht="14.55" customHeight="1" x14ac:dyDescent="0.3">
      <c r="B38" s="271" t="s">
        <v>141</v>
      </c>
      <c r="C38" s="304">
        <v>0.2</v>
      </c>
      <c r="D38" s="51" t="s">
        <v>204</v>
      </c>
      <c r="E38" s="307">
        <v>0.05</v>
      </c>
      <c r="F38" s="28" t="s">
        <v>81</v>
      </c>
      <c r="G38" s="29" t="s">
        <v>153</v>
      </c>
    </row>
    <row r="39" spans="2:7" x14ac:dyDescent="0.3">
      <c r="B39" s="272"/>
      <c r="C39" s="305"/>
      <c r="D39" t="s">
        <v>154</v>
      </c>
      <c r="E39" s="308"/>
      <c r="F39" s="31" t="s">
        <v>83</v>
      </c>
      <c r="G39" s="32" t="s">
        <v>155</v>
      </c>
    </row>
    <row r="40" spans="2:7" ht="14.55" customHeight="1" x14ac:dyDescent="0.3">
      <c r="B40" s="272"/>
      <c r="C40" s="305"/>
      <c r="D40" t="s">
        <v>156</v>
      </c>
      <c r="E40" s="308"/>
      <c r="F40" s="31" t="s">
        <v>85</v>
      </c>
      <c r="G40" s="32" t="s">
        <v>157</v>
      </c>
    </row>
    <row r="41" spans="2:7" ht="14.55" customHeight="1" x14ac:dyDescent="0.3">
      <c r="B41" s="272"/>
      <c r="C41" s="305"/>
      <c r="D41" t="s">
        <v>158</v>
      </c>
      <c r="E41" s="308"/>
      <c r="F41" s="31" t="s">
        <v>87</v>
      </c>
      <c r="G41" s="32" t="s">
        <v>159</v>
      </c>
    </row>
    <row r="42" spans="2:7" ht="15" customHeight="1" thickBot="1" x14ac:dyDescent="0.35">
      <c r="B42" s="272"/>
      <c r="C42" s="305"/>
      <c r="D42" s="39" t="s">
        <v>160</v>
      </c>
      <c r="E42" s="309"/>
      <c r="F42" s="35" t="s">
        <v>89</v>
      </c>
      <c r="G42" s="36" t="s">
        <v>161</v>
      </c>
    </row>
    <row r="43" spans="2:7" ht="19.2" customHeight="1" x14ac:dyDescent="0.3">
      <c r="B43" s="272"/>
      <c r="C43" s="305"/>
      <c r="D43" s="52" t="s">
        <v>205</v>
      </c>
      <c r="E43" s="292">
        <v>0.05</v>
      </c>
      <c r="F43" s="45" t="s">
        <v>81</v>
      </c>
      <c r="G43" s="53" t="s">
        <v>170</v>
      </c>
    </row>
    <row r="44" spans="2:7" ht="19.2" customHeight="1" x14ac:dyDescent="0.3">
      <c r="B44" s="272"/>
      <c r="C44" s="305"/>
      <c r="D44" s="54" t="s">
        <v>206</v>
      </c>
      <c r="E44" s="293"/>
      <c r="F44" s="47" t="s">
        <v>83</v>
      </c>
      <c r="G44" s="55" t="s">
        <v>172</v>
      </c>
    </row>
    <row r="45" spans="2:7" x14ac:dyDescent="0.3">
      <c r="B45" s="272"/>
      <c r="C45" s="305"/>
      <c r="D45" s="54" t="s">
        <v>207</v>
      </c>
      <c r="E45" s="293"/>
      <c r="F45" s="47" t="s">
        <v>85</v>
      </c>
      <c r="G45" s="55" t="s">
        <v>174</v>
      </c>
    </row>
    <row r="46" spans="2:7" x14ac:dyDescent="0.3">
      <c r="B46" s="272"/>
      <c r="C46" s="305"/>
      <c r="D46" s="54" t="s">
        <v>208</v>
      </c>
      <c r="E46" s="293"/>
      <c r="F46" s="47" t="s">
        <v>87</v>
      </c>
      <c r="G46" s="55" t="s">
        <v>176</v>
      </c>
    </row>
    <row r="47" spans="2:7" ht="15" thickBot="1" x14ac:dyDescent="0.35">
      <c r="B47" s="273"/>
      <c r="C47" s="306"/>
      <c r="D47" s="26" t="s">
        <v>177</v>
      </c>
      <c r="E47" s="294"/>
      <c r="F47" s="49" t="s">
        <v>89</v>
      </c>
      <c r="G47" s="56" t="s">
        <v>178</v>
      </c>
    </row>
    <row r="48" spans="2:7" x14ac:dyDescent="0.3">
      <c r="B48" s="271" t="s">
        <v>179</v>
      </c>
      <c r="C48" s="310">
        <v>0.05</v>
      </c>
      <c r="D48" s="19" t="s">
        <v>244</v>
      </c>
      <c r="E48" s="301">
        <v>0.05</v>
      </c>
      <c r="F48" s="45" t="s">
        <v>81</v>
      </c>
      <c r="G48" s="57" t="s">
        <v>245</v>
      </c>
    </row>
    <row r="49" spans="2:7" x14ac:dyDescent="0.3">
      <c r="B49" s="272"/>
      <c r="C49" s="311"/>
      <c r="D49" s="20" t="s">
        <v>246</v>
      </c>
      <c r="E49" s="302"/>
      <c r="F49" s="47" t="s">
        <v>83</v>
      </c>
      <c r="G49" s="58" t="s">
        <v>247</v>
      </c>
    </row>
    <row r="50" spans="2:7" x14ac:dyDescent="0.3">
      <c r="B50" s="272"/>
      <c r="C50" s="311"/>
      <c r="D50" s="20" t="s">
        <v>248</v>
      </c>
      <c r="E50" s="302"/>
      <c r="F50" s="47" t="s">
        <v>85</v>
      </c>
      <c r="G50" s="58" t="s">
        <v>249</v>
      </c>
    </row>
    <row r="51" spans="2:7" x14ac:dyDescent="0.3">
      <c r="B51" s="272"/>
      <c r="C51" s="311"/>
      <c r="D51" s="21" t="s">
        <v>186</v>
      </c>
      <c r="E51" s="302"/>
      <c r="F51" s="47" t="s">
        <v>87</v>
      </c>
      <c r="G51" s="58" t="s">
        <v>250</v>
      </c>
    </row>
    <row r="52" spans="2:7" x14ac:dyDescent="0.3">
      <c r="B52" s="272"/>
      <c r="C52" s="311"/>
      <c r="D52" s="21" t="s">
        <v>251</v>
      </c>
      <c r="E52" s="302"/>
      <c r="F52" s="47" t="s">
        <v>89</v>
      </c>
      <c r="G52" s="59" t="s">
        <v>252</v>
      </c>
    </row>
    <row r="53" spans="2:7" ht="15" thickBot="1" x14ac:dyDescent="0.35">
      <c r="B53" s="273"/>
      <c r="C53" s="312"/>
      <c r="D53" s="20" t="s">
        <v>253</v>
      </c>
      <c r="E53" s="303"/>
      <c r="F53" s="60"/>
      <c r="G53" s="22"/>
    </row>
    <row r="54" spans="2:7" x14ac:dyDescent="0.3">
      <c r="B54" s="253" t="s">
        <v>63</v>
      </c>
      <c r="C54" s="298">
        <v>0.05</v>
      </c>
      <c r="D54" s="23" t="s">
        <v>254</v>
      </c>
      <c r="E54" s="292">
        <v>0.05</v>
      </c>
      <c r="F54" s="45" t="s">
        <v>81</v>
      </c>
      <c r="G54" s="46" t="s">
        <v>255</v>
      </c>
    </row>
    <row r="55" spans="2:7" x14ac:dyDescent="0.3">
      <c r="B55" s="254"/>
      <c r="C55" s="299"/>
      <c r="D55" s="24" t="s">
        <v>256</v>
      </c>
      <c r="E55" s="293"/>
      <c r="F55" s="47" t="s">
        <v>83</v>
      </c>
      <c r="G55" s="48" t="s">
        <v>257</v>
      </c>
    </row>
    <row r="56" spans="2:7" x14ac:dyDescent="0.3">
      <c r="B56" s="254"/>
      <c r="C56" s="299"/>
      <c r="D56" s="24" t="s">
        <v>258</v>
      </c>
      <c r="E56" s="293"/>
      <c r="F56" s="47" t="s">
        <v>85</v>
      </c>
      <c r="G56" s="48" t="s">
        <v>259</v>
      </c>
    </row>
    <row r="57" spans="2:7" x14ac:dyDescent="0.3">
      <c r="B57" s="254"/>
      <c r="C57" s="299"/>
      <c r="D57" s="25"/>
      <c r="E57" s="293"/>
      <c r="F57" s="47" t="s">
        <v>87</v>
      </c>
      <c r="G57" s="48" t="s">
        <v>260</v>
      </c>
    </row>
    <row r="58" spans="2:7" ht="15" thickBot="1" x14ac:dyDescent="0.35">
      <c r="B58" s="254"/>
      <c r="C58" s="299"/>
      <c r="D58" s="26"/>
      <c r="E58" s="294"/>
      <c r="F58" s="49" t="s">
        <v>89</v>
      </c>
      <c r="G58" s="50" t="s">
        <v>261</v>
      </c>
    </row>
    <row r="59" spans="2:7" x14ac:dyDescent="0.3">
      <c r="B59" s="253" t="s">
        <v>191</v>
      </c>
      <c r="C59" s="298">
        <v>0.05</v>
      </c>
      <c r="D59" s="61" t="s">
        <v>192</v>
      </c>
      <c r="E59" s="301">
        <v>0.08</v>
      </c>
      <c r="F59" s="45" t="s">
        <v>81</v>
      </c>
      <c r="G59" s="62" t="s">
        <v>193</v>
      </c>
    </row>
    <row r="60" spans="2:7" x14ac:dyDescent="0.3">
      <c r="B60" s="254"/>
      <c r="C60" s="299"/>
      <c r="D60" s="63" t="s">
        <v>194</v>
      </c>
      <c r="E60" s="302"/>
      <c r="F60" s="47" t="s">
        <v>83</v>
      </c>
      <c r="G60" s="64" t="s">
        <v>195</v>
      </c>
    </row>
    <row r="61" spans="2:7" x14ac:dyDescent="0.3">
      <c r="B61" s="254"/>
      <c r="C61" s="299"/>
      <c r="D61" s="63" t="s">
        <v>209</v>
      </c>
      <c r="E61" s="302"/>
      <c r="F61" s="47" t="s">
        <v>85</v>
      </c>
      <c r="G61" s="65" t="s">
        <v>196</v>
      </c>
    </row>
    <row r="62" spans="2:7" x14ac:dyDescent="0.3">
      <c r="B62" s="254"/>
      <c r="C62" s="299"/>
      <c r="D62" s="66" t="s">
        <v>210</v>
      </c>
      <c r="E62" s="302"/>
      <c r="F62" s="47" t="s">
        <v>87</v>
      </c>
      <c r="G62" s="65" t="s">
        <v>197</v>
      </c>
    </row>
    <row r="63" spans="2:7" ht="15" thickBot="1" x14ac:dyDescent="0.35">
      <c r="B63" s="264"/>
      <c r="C63" s="300"/>
      <c r="D63" s="67"/>
      <c r="E63" s="303"/>
      <c r="F63" s="49" t="s">
        <v>89</v>
      </c>
      <c r="G63" s="68" t="s">
        <v>198</v>
      </c>
    </row>
    <row r="66" spans="5:5" x14ac:dyDescent="0.3">
      <c r="E66" s="14">
        <f>SUM(E3:E63)</f>
        <v>1.0000000000000002</v>
      </c>
    </row>
  </sheetData>
  <mergeCells count="27"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D23:D27"/>
    <mergeCell ref="E23:E27"/>
    <mergeCell ref="B28:B32"/>
    <mergeCell ref="C28:C32"/>
    <mergeCell ref="E28:E32"/>
    <mergeCell ref="B38:B47"/>
    <mergeCell ref="C38:C47"/>
    <mergeCell ref="E38:E42"/>
    <mergeCell ref="E43:E47"/>
    <mergeCell ref="B48:B53"/>
    <mergeCell ref="C48:C53"/>
    <mergeCell ref="E48:E53"/>
    <mergeCell ref="B54:B58"/>
    <mergeCell ref="C54:C58"/>
    <mergeCell ref="E54:E58"/>
    <mergeCell ref="B59:B63"/>
    <mergeCell ref="C59:C63"/>
    <mergeCell ref="E59:E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A9B9-4C4D-4FE6-B93B-E5DDAA9A7E6C}">
  <sheetPr codeName="Sheet12">
    <tabColor rgb="FF00B050"/>
  </sheetPr>
  <dimension ref="A2:G67"/>
  <sheetViews>
    <sheetView showGridLines="0" zoomScale="55" zoomScaleNormal="55" workbookViewId="0">
      <selection activeCell="B1" sqref="B1"/>
    </sheetView>
  </sheetViews>
  <sheetFormatPr defaultRowHeight="14.4" x14ac:dyDescent="0.3"/>
  <cols>
    <col min="2" max="2" width="19.77734375" bestFit="1" customWidth="1"/>
    <col min="3" max="3" width="10.77734375" bestFit="1" customWidth="1"/>
    <col min="4" max="4" width="71.21875" customWidth="1"/>
    <col min="5" max="5" width="13" customWidth="1"/>
    <col min="6" max="6" width="18.77734375" bestFit="1" customWidth="1"/>
    <col min="7" max="7" width="111.21875" customWidth="1"/>
  </cols>
  <sheetData>
    <row r="2" spans="2:7" ht="15" thickBot="1" x14ac:dyDescent="0.35"/>
    <row r="3" spans="2:7" ht="31.8" thickBot="1" x14ac:dyDescent="0.35">
      <c r="B3" s="2" t="s">
        <v>72</v>
      </c>
      <c r="C3" s="3" t="s">
        <v>73</v>
      </c>
      <c r="D3" s="4" t="s">
        <v>74</v>
      </c>
      <c r="E3" s="3" t="s">
        <v>75</v>
      </c>
      <c r="F3" s="4" t="s">
        <v>76</v>
      </c>
      <c r="G3" s="4" t="s">
        <v>77</v>
      </c>
    </row>
    <row r="4" spans="2:7" ht="28.8" x14ac:dyDescent="0.3">
      <c r="B4" s="271" t="s">
        <v>127</v>
      </c>
      <c r="C4" s="316">
        <v>0.55000000000000004</v>
      </c>
      <c r="D4" s="27" t="s">
        <v>262</v>
      </c>
      <c r="E4" s="292">
        <v>0.15</v>
      </c>
      <c r="F4" s="69" t="s">
        <v>81</v>
      </c>
      <c r="G4" s="70" t="s">
        <v>263</v>
      </c>
    </row>
    <row r="5" spans="2:7" ht="54" customHeight="1" x14ac:dyDescent="0.3">
      <c r="B5" s="272"/>
      <c r="C5" s="317"/>
      <c r="D5" s="11" t="s">
        <v>226</v>
      </c>
      <c r="E5" s="293"/>
      <c r="F5" s="71" t="s">
        <v>83</v>
      </c>
      <c r="G5" s="72" t="s">
        <v>264</v>
      </c>
    </row>
    <row r="6" spans="2:7" ht="51" customHeight="1" x14ac:dyDescent="0.3">
      <c r="B6" s="272"/>
      <c r="C6" s="317"/>
      <c r="D6" s="33"/>
      <c r="E6" s="293"/>
      <c r="F6" s="71" t="s">
        <v>85</v>
      </c>
      <c r="G6" s="72" t="s">
        <v>265</v>
      </c>
    </row>
    <row r="7" spans="2:7" ht="43.2" x14ac:dyDescent="0.3">
      <c r="B7" s="272"/>
      <c r="C7" s="317"/>
      <c r="D7" s="30"/>
      <c r="E7" s="293"/>
      <c r="F7" s="71" t="s">
        <v>87</v>
      </c>
      <c r="G7" s="72" t="s">
        <v>266</v>
      </c>
    </row>
    <row r="8" spans="2:7" ht="43.8" thickBot="1" x14ac:dyDescent="0.35">
      <c r="B8" s="272"/>
      <c r="C8" s="317"/>
      <c r="D8" s="34"/>
      <c r="E8" s="294"/>
      <c r="F8" s="73" t="s">
        <v>89</v>
      </c>
      <c r="G8" s="74" t="s">
        <v>267</v>
      </c>
    </row>
    <row r="9" spans="2:7" x14ac:dyDescent="0.3">
      <c r="B9" s="272"/>
      <c r="C9" s="317"/>
      <c r="D9" s="27" t="s">
        <v>227</v>
      </c>
      <c r="E9" s="292">
        <v>0.15</v>
      </c>
      <c r="F9" s="28" t="s">
        <v>81</v>
      </c>
      <c r="G9" s="75" t="s">
        <v>221</v>
      </c>
    </row>
    <row r="10" spans="2:7" x14ac:dyDescent="0.3">
      <c r="B10" s="272"/>
      <c r="C10" s="317"/>
      <c r="D10" s="30" t="s">
        <v>226</v>
      </c>
      <c r="E10" s="293"/>
      <c r="F10" s="31" t="s">
        <v>83</v>
      </c>
      <c r="G10" s="76" t="s">
        <v>222</v>
      </c>
    </row>
    <row r="11" spans="2:7" x14ac:dyDescent="0.3">
      <c r="B11" s="272"/>
      <c r="C11" s="317"/>
      <c r="D11" s="33"/>
      <c r="E11" s="293"/>
      <c r="F11" s="31" t="s">
        <v>85</v>
      </c>
      <c r="G11" s="76" t="s">
        <v>223</v>
      </c>
    </row>
    <row r="12" spans="2:7" x14ac:dyDescent="0.3">
      <c r="B12" s="272"/>
      <c r="C12" s="317"/>
      <c r="D12" s="30"/>
      <c r="E12" s="293"/>
      <c r="F12" s="31" t="s">
        <v>87</v>
      </c>
      <c r="G12" s="76" t="s">
        <v>224</v>
      </c>
    </row>
    <row r="13" spans="2:7" ht="15" thickBot="1" x14ac:dyDescent="0.35">
      <c r="B13" s="272"/>
      <c r="C13" s="317"/>
      <c r="D13" s="34"/>
      <c r="E13" s="294"/>
      <c r="F13" s="35" t="s">
        <v>89</v>
      </c>
      <c r="G13" s="77" t="s">
        <v>225</v>
      </c>
    </row>
    <row r="14" spans="2:7" ht="28.8" x14ac:dyDescent="0.3">
      <c r="B14" s="272"/>
      <c r="C14" s="317"/>
      <c r="D14" s="27" t="s">
        <v>268</v>
      </c>
      <c r="E14" s="292">
        <v>0.15</v>
      </c>
      <c r="F14" s="28" t="s">
        <v>81</v>
      </c>
      <c r="G14" s="57" t="s">
        <v>269</v>
      </c>
    </row>
    <row r="15" spans="2:7" ht="28.8" x14ac:dyDescent="0.3">
      <c r="B15" s="272"/>
      <c r="C15" s="317"/>
      <c r="E15" s="293"/>
      <c r="F15" s="31" t="s">
        <v>83</v>
      </c>
      <c r="G15" s="58" t="s">
        <v>270</v>
      </c>
    </row>
    <row r="16" spans="2:7" ht="28.8" x14ac:dyDescent="0.3">
      <c r="B16" s="272"/>
      <c r="C16" s="317"/>
      <c r="E16" s="293"/>
      <c r="F16" s="31" t="s">
        <v>85</v>
      </c>
      <c r="G16" s="58" t="s">
        <v>271</v>
      </c>
    </row>
    <row r="17" spans="1:7" x14ac:dyDescent="0.3">
      <c r="B17" s="272"/>
      <c r="C17" s="317"/>
      <c r="E17" s="293"/>
      <c r="F17" s="31" t="s">
        <v>87</v>
      </c>
      <c r="G17" s="58" t="s">
        <v>272</v>
      </c>
    </row>
    <row r="18" spans="1:7" ht="29.4" thickBot="1" x14ac:dyDescent="0.35">
      <c r="B18" s="272"/>
      <c r="C18" s="317"/>
      <c r="D18" s="34"/>
      <c r="E18" s="294"/>
      <c r="F18" s="35" t="s">
        <v>89</v>
      </c>
      <c r="G18" s="78" t="s">
        <v>273</v>
      </c>
    </row>
    <row r="19" spans="1:7" x14ac:dyDescent="0.3">
      <c r="B19" s="272"/>
      <c r="C19" s="317"/>
      <c r="D19" s="51" t="s">
        <v>40</v>
      </c>
      <c r="E19" s="292">
        <v>0.05</v>
      </c>
      <c r="F19" s="28" t="s">
        <v>81</v>
      </c>
      <c r="G19" s="75" t="s">
        <v>111</v>
      </c>
    </row>
    <row r="20" spans="1:7" x14ac:dyDescent="0.3">
      <c r="B20" s="272"/>
      <c r="C20" s="317"/>
      <c r="D20" t="s">
        <v>112</v>
      </c>
      <c r="E20" s="293"/>
      <c r="F20" s="31" t="s">
        <v>83</v>
      </c>
      <c r="G20" s="76" t="s">
        <v>113</v>
      </c>
    </row>
    <row r="21" spans="1:7" x14ac:dyDescent="0.3">
      <c r="B21" s="272"/>
      <c r="C21" s="317"/>
      <c r="D21" t="s">
        <v>114</v>
      </c>
      <c r="E21" s="293"/>
      <c r="F21" s="31" t="s">
        <v>85</v>
      </c>
      <c r="G21" s="76" t="s">
        <v>115</v>
      </c>
    </row>
    <row r="22" spans="1:7" x14ac:dyDescent="0.3">
      <c r="B22" s="272"/>
      <c r="C22" s="317"/>
      <c r="D22" t="s">
        <v>116</v>
      </c>
      <c r="E22" s="293"/>
      <c r="F22" s="31" t="s">
        <v>87</v>
      </c>
      <c r="G22" s="76" t="s">
        <v>117</v>
      </c>
    </row>
    <row r="23" spans="1:7" ht="15" thickBot="1" x14ac:dyDescent="0.35">
      <c r="B23" s="273"/>
      <c r="C23" s="318"/>
      <c r="D23" s="39"/>
      <c r="E23" s="294"/>
      <c r="F23" s="35" t="s">
        <v>89</v>
      </c>
      <c r="G23" s="77" t="s">
        <v>118</v>
      </c>
    </row>
    <row r="24" spans="1:7" x14ac:dyDescent="0.3">
      <c r="B24" s="40"/>
      <c r="C24" s="41"/>
      <c r="D24" s="247" t="s">
        <v>234</v>
      </c>
      <c r="E24" s="307">
        <v>0.05</v>
      </c>
      <c r="F24" s="28" t="s">
        <v>81</v>
      </c>
      <c r="G24" s="29" t="s">
        <v>235</v>
      </c>
    </row>
    <row r="25" spans="1:7" x14ac:dyDescent="0.3">
      <c r="B25" s="40"/>
      <c r="C25" s="41"/>
      <c r="D25" s="248"/>
      <c r="E25" s="308"/>
      <c r="F25" s="31" t="s">
        <v>83</v>
      </c>
      <c r="G25" s="32" t="s">
        <v>230</v>
      </c>
    </row>
    <row r="26" spans="1:7" x14ac:dyDescent="0.3">
      <c r="A26" s="42"/>
      <c r="B26" s="40" t="s">
        <v>38</v>
      </c>
      <c r="C26" s="41">
        <v>0.05</v>
      </c>
      <c r="D26" s="248"/>
      <c r="E26" s="308"/>
      <c r="F26" s="31" t="s">
        <v>85</v>
      </c>
      <c r="G26" s="32" t="s">
        <v>231</v>
      </c>
    </row>
    <row r="27" spans="1:7" x14ac:dyDescent="0.3">
      <c r="B27" s="40"/>
      <c r="C27" s="41"/>
      <c r="D27" s="248"/>
      <c r="E27" s="308"/>
      <c r="F27" s="31" t="s">
        <v>87</v>
      </c>
      <c r="G27" s="32" t="s">
        <v>232</v>
      </c>
    </row>
    <row r="28" spans="1:7" ht="15" thickBot="1" x14ac:dyDescent="0.35">
      <c r="B28" s="43"/>
      <c r="C28" s="44"/>
      <c r="D28" s="249"/>
      <c r="E28" s="309"/>
      <c r="F28" s="35" t="s">
        <v>89</v>
      </c>
      <c r="G28" s="36" t="s">
        <v>233</v>
      </c>
    </row>
    <row r="29" spans="1:7" x14ac:dyDescent="0.3">
      <c r="B29" s="271" t="s">
        <v>236</v>
      </c>
      <c r="C29" s="310">
        <v>0.1</v>
      </c>
      <c r="D29" s="23" t="s">
        <v>274</v>
      </c>
      <c r="E29" s="292">
        <v>0.1</v>
      </c>
      <c r="F29" s="45" t="s">
        <v>81</v>
      </c>
      <c r="G29" s="57" t="s">
        <v>238</v>
      </c>
    </row>
    <row r="30" spans="1:7" x14ac:dyDescent="0.3">
      <c r="B30" s="272"/>
      <c r="C30" s="311"/>
      <c r="D30" s="21"/>
      <c r="E30" s="293"/>
      <c r="F30" s="47" t="s">
        <v>83</v>
      </c>
      <c r="G30" s="58" t="s">
        <v>240</v>
      </c>
    </row>
    <row r="31" spans="1:7" x14ac:dyDescent="0.3">
      <c r="B31" s="272"/>
      <c r="C31" s="311"/>
      <c r="D31" s="24"/>
      <c r="E31" s="293"/>
      <c r="F31" s="47" t="s">
        <v>85</v>
      </c>
      <c r="G31" s="58" t="s">
        <v>241</v>
      </c>
    </row>
    <row r="32" spans="1:7" x14ac:dyDescent="0.3">
      <c r="B32" s="272"/>
      <c r="C32" s="311"/>
      <c r="D32" s="25"/>
      <c r="E32" s="293"/>
      <c r="F32" s="47" t="s">
        <v>87</v>
      </c>
      <c r="G32" s="58" t="s">
        <v>242</v>
      </c>
    </row>
    <row r="33" spans="2:7" ht="15" thickBot="1" x14ac:dyDescent="0.35">
      <c r="B33" s="273"/>
      <c r="C33" s="312"/>
      <c r="D33" s="26"/>
      <c r="E33" s="294"/>
      <c r="F33" s="49" t="s">
        <v>89</v>
      </c>
      <c r="G33" s="78" t="s">
        <v>243</v>
      </c>
    </row>
    <row r="34" spans="2:7" x14ac:dyDescent="0.3">
      <c r="B34" s="271" t="s">
        <v>120</v>
      </c>
      <c r="C34" s="310">
        <v>0.1</v>
      </c>
      <c r="D34" s="23" t="s">
        <v>121</v>
      </c>
      <c r="E34" s="292">
        <v>7.0000000000000007E-2</v>
      </c>
      <c r="F34" s="45" t="s">
        <v>81</v>
      </c>
      <c r="G34" s="57" t="s">
        <v>211</v>
      </c>
    </row>
    <row r="35" spans="2:7" x14ac:dyDescent="0.3">
      <c r="B35" s="272"/>
      <c r="C35" s="311"/>
      <c r="D35" s="24"/>
      <c r="E35" s="293"/>
      <c r="F35" s="47" t="s">
        <v>83</v>
      </c>
      <c r="G35" s="58" t="s">
        <v>212</v>
      </c>
    </row>
    <row r="36" spans="2:7" x14ac:dyDescent="0.3">
      <c r="B36" s="272"/>
      <c r="C36" s="311"/>
      <c r="D36" s="24"/>
      <c r="E36" s="293"/>
      <c r="F36" s="47" t="s">
        <v>85</v>
      </c>
      <c r="G36" s="58" t="s">
        <v>213</v>
      </c>
    </row>
    <row r="37" spans="2:7" x14ac:dyDescent="0.3">
      <c r="B37" s="272"/>
      <c r="C37" s="311"/>
      <c r="D37" s="25"/>
      <c r="E37" s="293"/>
      <c r="F37" s="47" t="s">
        <v>87</v>
      </c>
      <c r="G37" s="58" t="s">
        <v>214</v>
      </c>
    </row>
    <row r="38" spans="2:7" ht="15" thickBot="1" x14ac:dyDescent="0.35">
      <c r="B38" s="273"/>
      <c r="C38" s="312"/>
      <c r="D38" s="26"/>
      <c r="E38" s="294"/>
      <c r="F38" s="49" t="s">
        <v>89</v>
      </c>
      <c r="G38" s="78" t="s">
        <v>215</v>
      </c>
    </row>
    <row r="39" spans="2:7" ht="14.55" customHeight="1" x14ac:dyDescent="0.3">
      <c r="B39" s="271" t="s">
        <v>141</v>
      </c>
      <c r="C39" s="304">
        <v>0.1</v>
      </c>
      <c r="D39" s="51" t="s">
        <v>204</v>
      </c>
      <c r="E39" s="307">
        <v>0.05</v>
      </c>
      <c r="F39" s="28" t="s">
        <v>81</v>
      </c>
      <c r="G39" s="79" t="s">
        <v>153</v>
      </c>
    </row>
    <row r="40" spans="2:7" ht="14.55" customHeight="1" x14ac:dyDescent="0.3">
      <c r="B40" s="272"/>
      <c r="C40" s="305"/>
      <c r="D40" t="s">
        <v>154</v>
      </c>
      <c r="E40" s="308"/>
      <c r="F40" s="31" t="s">
        <v>83</v>
      </c>
      <c r="G40" s="80" t="s">
        <v>155</v>
      </c>
    </row>
    <row r="41" spans="2:7" x14ac:dyDescent="0.3">
      <c r="B41" s="272"/>
      <c r="C41" s="305"/>
      <c r="D41" t="s">
        <v>156</v>
      </c>
      <c r="E41" s="308"/>
      <c r="F41" s="31" t="s">
        <v>85</v>
      </c>
      <c r="G41" s="80" t="s">
        <v>157</v>
      </c>
    </row>
    <row r="42" spans="2:7" x14ac:dyDescent="0.3">
      <c r="B42" s="272"/>
      <c r="C42" s="305"/>
      <c r="D42" t="s">
        <v>158</v>
      </c>
      <c r="E42" s="308"/>
      <c r="F42" s="31" t="s">
        <v>87</v>
      </c>
      <c r="G42" s="80" t="s">
        <v>159</v>
      </c>
    </row>
    <row r="43" spans="2:7" ht="15" thickBot="1" x14ac:dyDescent="0.35">
      <c r="B43" s="272"/>
      <c r="C43" s="305"/>
      <c r="D43" s="39" t="s">
        <v>160</v>
      </c>
      <c r="E43" s="309"/>
      <c r="F43" s="35" t="s">
        <v>89</v>
      </c>
      <c r="G43" s="77" t="s">
        <v>161</v>
      </c>
    </row>
    <row r="44" spans="2:7" ht="19.2" customHeight="1" x14ac:dyDescent="0.3">
      <c r="B44" s="272"/>
      <c r="C44" s="305"/>
      <c r="D44" s="81" t="s">
        <v>205</v>
      </c>
      <c r="E44" s="292">
        <v>0.05</v>
      </c>
      <c r="F44" s="45" t="s">
        <v>81</v>
      </c>
      <c r="G44" s="82" t="s">
        <v>170</v>
      </c>
    </row>
    <row r="45" spans="2:7" ht="19.2" customHeight="1" x14ac:dyDescent="0.3">
      <c r="B45" s="272"/>
      <c r="C45" s="305"/>
      <c r="D45" s="54" t="s">
        <v>171</v>
      </c>
      <c r="E45" s="293"/>
      <c r="F45" s="47" t="s">
        <v>83</v>
      </c>
      <c r="G45" s="83" t="s">
        <v>172</v>
      </c>
    </row>
    <row r="46" spans="2:7" x14ac:dyDescent="0.3">
      <c r="B46" s="272"/>
      <c r="C46" s="305"/>
      <c r="D46" s="54" t="s">
        <v>173</v>
      </c>
      <c r="E46" s="293"/>
      <c r="F46" s="47" t="s">
        <v>85</v>
      </c>
      <c r="G46" s="83" t="s">
        <v>174</v>
      </c>
    </row>
    <row r="47" spans="2:7" x14ac:dyDescent="0.3">
      <c r="B47" s="272"/>
      <c r="C47" s="305"/>
      <c r="D47" s="54" t="s">
        <v>175</v>
      </c>
      <c r="E47" s="293"/>
      <c r="F47" s="47" t="s">
        <v>87</v>
      </c>
      <c r="G47" s="83" t="s">
        <v>176</v>
      </c>
    </row>
    <row r="48" spans="2:7" ht="15" thickBot="1" x14ac:dyDescent="0.35">
      <c r="B48" s="273"/>
      <c r="C48" s="306"/>
      <c r="D48" s="26" t="s">
        <v>177</v>
      </c>
      <c r="E48" s="294"/>
      <c r="F48" s="49" t="s">
        <v>89</v>
      </c>
      <c r="G48" s="84" t="s">
        <v>178</v>
      </c>
    </row>
    <row r="49" spans="2:7" x14ac:dyDescent="0.3">
      <c r="B49" s="271" t="s">
        <v>179</v>
      </c>
      <c r="C49" s="310">
        <v>0.05</v>
      </c>
      <c r="D49" s="19" t="s">
        <v>244</v>
      </c>
      <c r="E49" s="301">
        <v>0.05</v>
      </c>
      <c r="F49" s="45" t="s">
        <v>81</v>
      </c>
      <c r="G49" s="57" t="s">
        <v>245</v>
      </c>
    </row>
    <row r="50" spans="2:7" x14ac:dyDescent="0.3">
      <c r="B50" s="272"/>
      <c r="C50" s="311"/>
      <c r="D50" s="20" t="s">
        <v>246</v>
      </c>
      <c r="E50" s="302"/>
      <c r="F50" s="47" t="s">
        <v>83</v>
      </c>
      <c r="G50" s="58" t="s">
        <v>247</v>
      </c>
    </row>
    <row r="51" spans="2:7" x14ac:dyDescent="0.3">
      <c r="B51" s="272"/>
      <c r="C51" s="311"/>
      <c r="D51" s="20" t="s">
        <v>248</v>
      </c>
      <c r="E51" s="302"/>
      <c r="F51" s="47" t="s">
        <v>85</v>
      </c>
      <c r="G51" s="58" t="s">
        <v>249</v>
      </c>
    </row>
    <row r="52" spans="2:7" x14ac:dyDescent="0.3">
      <c r="B52" s="272"/>
      <c r="C52" s="311"/>
      <c r="D52" s="21" t="s">
        <v>186</v>
      </c>
      <c r="E52" s="302"/>
      <c r="F52" s="47" t="s">
        <v>87</v>
      </c>
      <c r="G52" s="58" t="s">
        <v>250</v>
      </c>
    </row>
    <row r="53" spans="2:7" x14ac:dyDescent="0.3">
      <c r="B53" s="272"/>
      <c r="C53" s="311"/>
      <c r="D53" s="21" t="s">
        <v>251</v>
      </c>
      <c r="E53" s="302"/>
      <c r="F53" s="47" t="s">
        <v>89</v>
      </c>
      <c r="G53" s="59" t="s">
        <v>252</v>
      </c>
    </row>
    <row r="54" spans="2:7" ht="15" thickBot="1" x14ac:dyDescent="0.35">
      <c r="B54" s="273"/>
      <c r="C54" s="312"/>
      <c r="D54" s="20" t="s">
        <v>253</v>
      </c>
      <c r="E54" s="303"/>
      <c r="F54" s="60"/>
      <c r="G54" s="85"/>
    </row>
    <row r="55" spans="2:7" x14ac:dyDescent="0.3">
      <c r="B55" s="253" t="s">
        <v>63</v>
      </c>
      <c r="C55" s="298">
        <v>0.05</v>
      </c>
      <c r="D55" s="23" t="s">
        <v>254</v>
      </c>
      <c r="E55" s="292">
        <v>0.05</v>
      </c>
      <c r="F55" s="45" t="s">
        <v>81</v>
      </c>
      <c r="G55" s="57" t="s">
        <v>255</v>
      </c>
    </row>
    <row r="56" spans="2:7" x14ac:dyDescent="0.3">
      <c r="B56" s="254"/>
      <c r="C56" s="299"/>
      <c r="D56" s="24" t="s">
        <v>256</v>
      </c>
      <c r="E56" s="293"/>
      <c r="F56" s="47" t="s">
        <v>83</v>
      </c>
      <c r="G56" s="58" t="s">
        <v>257</v>
      </c>
    </row>
    <row r="57" spans="2:7" x14ac:dyDescent="0.3">
      <c r="B57" s="254"/>
      <c r="C57" s="299"/>
      <c r="D57" s="24" t="s">
        <v>258</v>
      </c>
      <c r="E57" s="293"/>
      <c r="F57" s="47" t="s">
        <v>85</v>
      </c>
      <c r="G57" s="58" t="s">
        <v>259</v>
      </c>
    </row>
    <row r="58" spans="2:7" x14ac:dyDescent="0.3">
      <c r="B58" s="254"/>
      <c r="C58" s="299"/>
      <c r="D58" s="25"/>
      <c r="E58" s="293"/>
      <c r="F58" s="47" t="s">
        <v>87</v>
      </c>
      <c r="G58" s="58" t="s">
        <v>260</v>
      </c>
    </row>
    <row r="59" spans="2:7" ht="15" thickBot="1" x14ac:dyDescent="0.35">
      <c r="B59" s="254"/>
      <c r="C59" s="299"/>
      <c r="D59" s="26"/>
      <c r="E59" s="294"/>
      <c r="F59" s="49" t="s">
        <v>89</v>
      </c>
      <c r="G59" s="78" t="s">
        <v>261</v>
      </c>
    </row>
    <row r="60" spans="2:7" x14ac:dyDescent="0.3">
      <c r="B60" s="253" t="s">
        <v>191</v>
      </c>
      <c r="C60" s="298">
        <v>0.05</v>
      </c>
      <c r="D60" s="61" t="s">
        <v>192</v>
      </c>
      <c r="E60" s="301">
        <v>0.08</v>
      </c>
      <c r="F60" s="45" t="s">
        <v>81</v>
      </c>
      <c r="G60" s="57" t="s">
        <v>193</v>
      </c>
    </row>
    <row r="61" spans="2:7" x14ac:dyDescent="0.3">
      <c r="B61" s="254"/>
      <c r="C61" s="299"/>
      <c r="D61" s="63" t="s">
        <v>194</v>
      </c>
      <c r="E61" s="302"/>
      <c r="F61" s="47" t="s">
        <v>83</v>
      </c>
      <c r="G61" s="83" t="s">
        <v>195</v>
      </c>
    </row>
    <row r="62" spans="2:7" x14ac:dyDescent="0.3">
      <c r="B62" s="254"/>
      <c r="C62" s="299"/>
      <c r="D62" s="63" t="s">
        <v>209</v>
      </c>
      <c r="E62" s="302"/>
      <c r="F62" s="47" t="s">
        <v>85</v>
      </c>
      <c r="G62" s="58" t="s">
        <v>196</v>
      </c>
    </row>
    <row r="63" spans="2:7" x14ac:dyDescent="0.3">
      <c r="B63" s="254"/>
      <c r="C63" s="299"/>
      <c r="D63" s="66" t="s">
        <v>210</v>
      </c>
      <c r="E63" s="302"/>
      <c r="F63" s="47" t="s">
        <v>87</v>
      </c>
      <c r="G63" s="58" t="s">
        <v>197</v>
      </c>
    </row>
    <row r="64" spans="2:7" ht="15" thickBot="1" x14ac:dyDescent="0.35">
      <c r="B64" s="264"/>
      <c r="C64" s="300"/>
      <c r="D64" s="67"/>
      <c r="E64" s="303"/>
      <c r="F64" s="49" t="s">
        <v>89</v>
      </c>
      <c r="G64" s="68" t="s">
        <v>198</v>
      </c>
    </row>
    <row r="67" spans="5:5" x14ac:dyDescent="0.3">
      <c r="E67" s="14">
        <f>SUM(E4:E64)</f>
        <v>1.0000000000000002</v>
      </c>
    </row>
  </sheetData>
  <mergeCells count="27">
    <mergeCell ref="B34:B38"/>
    <mergeCell ref="C34:C38"/>
    <mergeCell ref="E34:E38"/>
    <mergeCell ref="B4:B23"/>
    <mergeCell ref="C4:C23"/>
    <mergeCell ref="E4:E8"/>
    <mergeCell ref="E9:E13"/>
    <mergeCell ref="E14:E18"/>
    <mergeCell ref="E19:E23"/>
    <mergeCell ref="D24:D28"/>
    <mergeCell ref="E24:E28"/>
    <mergeCell ref="B29:B33"/>
    <mergeCell ref="C29:C33"/>
    <mergeCell ref="E29:E33"/>
    <mergeCell ref="B39:B48"/>
    <mergeCell ref="C39:C48"/>
    <mergeCell ref="E39:E43"/>
    <mergeCell ref="E44:E48"/>
    <mergeCell ref="B49:B54"/>
    <mergeCell ref="C49:C54"/>
    <mergeCell ref="E49:E54"/>
    <mergeCell ref="B55:B59"/>
    <mergeCell ref="C55:C59"/>
    <mergeCell ref="E55:E59"/>
    <mergeCell ref="B60:B64"/>
    <mergeCell ref="C60:C64"/>
    <mergeCell ref="E60:E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FD5-2632-47DF-9FED-6F7C984719F6}">
  <sheetPr>
    <tabColor rgb="FF00B050"/>
  </sheetPr>
  <dimension ref="A1:L68"/>
  <sheetViews>
    <sheetView showGridLines="0" zoomScale="70" zoomScaleNormal="70" workbookViewId="0">
      <selection activeCell="H13" sqref="H13:H17"/>
    </sheetView>
  </sheetViews>
  <sheetFormatPr defaultRowHeight="14.4" x14ac:dyDescent="0.3"/>
  <cols>
    <col min="2" max="2" width="29.5546875" customWidth="1"/>
    <col min="4" max="4" width="67.5546875" customWidth="1"/>
    <col min="5" max="5" width="13.77734375" customWidth="1"/>
    <col min="6" max="6" width="14" hidden="1" customWidth="1"/>
    <col min="7" max="8" width="27" customWidth="1"/>
    <col min="9" max="10" width="14" hidden="1" customWidth="1"/>
    <col min="11" max="11" width="20.5546875" customWidth="1"/>
    <col min="12" max="12" width="93.44140625" bestFit="1" customWidth="1"/>
    <col min="15" max="15" width="3.21875" customWidth="1"/>
  </cols>
  <sheetData>
    <row r="1" spans="2:12" ht="15" thickBot="1" x14ac:dyDescent="0.35"/>
    <row r="2" spans="2:12" ht="31.8" thickBot="1" x14ac:dyDescent="0.35">
      <c r="B2" s="2" t="s">
        <v>72</v>
      </c>
      <c r="C2" s="3" t="s">
        <v>73</v>
      </c>
      <c r="D2" s="4" t="s">
        <v>74</v>
      </c>
      <c r="E2" s="196" t="s">
        <v>75</v>
      </c>
      <c r="F2" s="201" t="s">
        <v>331</v>
      </c>
      <c r="G2" s="196" t="s">
        <v>329</v>
      </c>
      <c r="H2" s="196" t="s">
        <v>330</v>
      </c>
      <c r="I2" s="201" t="s">
        <v>332</v>
      </c>
      <c r="J2" s="201" t="s">
        <v>333</v>
      </c>
      <c r="K2" s="197" t="s">
        <v>76</v>
      </c>
      <c r="L2" s="4" t="s">
        <v>77</v>
      </c>
    </row>
    <row r="3" spans="2:12" ht="43.2" x14ac:dyDescent="0.3">
      <c r="B3" s="283" t="s">
        <v>127</v>
      </c>
      <c r="C3" s="286">
        <v>50</v>
      </c>
      <c r="D3" s="27" t="s">
        <v>262</v>
      </c>
      <c r="E3" s="277">
        <v>15</v>
      </c>
      <c r="F3" s="261">
        <f>E3/$C$3*100</f>
        <v>30</v>
      </c>
      <c r="G3" s="244"/>
      <c r="H3" s="292"/>
      <c r="I3" s="289" t="b">
        <f>IF(G3="Outstanding",5,IF(G3="Exceeds",4,IF(G3="Successful/Achiever",3,IF(G3="Partially Meets",2,IF(G3="Unacceptable",1)))))</f>
        <v>0</v>
      </c>
      <c r="J3" s="295">
        <f>$C$3*F3*I3/10000</f>
        <v>0</v>
      </c>
      <c r="K3" s="28" t="s">
        <v>81</v>
      </c>
      <c r="L3" s="29" t="s">
        <v>263</v>
      </c>
    </row>
    <row r="4" spans="2:12" ht="43.2" x14ac:dyDescent="0.3">
      <c r="B4" s="284"/>
      <c r="C4" s="256"/>
      <c r="D4" s="30" t="s">
        <v>226</v>
      </c>
      <c r="E4" s="251"/>
      <c r="F4" s="262"/>
      <c r="G4" s="245"/>
      <c r="H4" s="293"/>
      <c r="I4" s="290"/>
      <c r="J4" s="296"/>
      <c r="K4" s="31" t="s">
        <v>83</v>
      </c>
      <c r="L4" s="32" t="s">
        <v>264</v>
      </c>
    </row>
    <row r="5" spans="2:12" ht="43.2" x14ac:dyDescent="0.3">
      <c r="B5" s="284"/>
      <c r="C5" s="256"/>
      <c r="D5" s="33"/>
      <c r="E5" s="251"/>
      <c r="F5" s="262"/>
      <c r="G5" s="245"/>
      <c r="H5" s="293"/>
      <c r="I5" s="290"/>
      <c r="J5" s="296"/>
      <c r="K5" s="31" t="s">
        <v>85</v>
      </c>
      <c r="L5" s="32" t="s">
        <v>265</v>
      </c>
    </row>
    <row r="6" spans="2:12" ht="43.2" x14ac:dyDescent="0.3">
      <c r="B6" s="284"/>
      <c r="C6" s="256"/>
      <c r="D6" s="30"/>
      <c r="E6" s="251"/>
      <c r="F6" s="262"/>
      <c r="G6" s="245"/>
      <c r="H6" s="293"/>
      <c r="I6" s="290"/>
      <c r="J6" s="296"/>
      <c r="K6" s="31" t="s">
        <v>87</v>
      </c>
      <c r="L6" s="32" t="s">
        <v>266</v>
      </c>
    </row>
    <row r="7" spans="2:12" ht="43.8" thickBot="1" x14ac:dyDescent="0.35">
      <c r="B7" s="284"/>
      <c r="C7" s="256"/>
      <c r="D7" s="34"/>
      <c r="E7" s="252"/>
      <c r="F7" s="263"/>
      <c r="G7" s="246"/>
      <c r="H7" s="294"/>
      <c r="I7" s="291"/>
      <c r="J7" s="297"/>
      <c r="K7" s="35" t="s">
        <v>89</v>
      </c>
      <c r="L7" s="208" t="s">
        <v>267</v>
      </c>
    </row>
    <row r="8" spans="2:12" x14ac:dyDescent="0.3">
      <c r="B8" s="284"/>
      <c r="C8" s="256"/>
      <c r="D8" s="27" t="s">
        <v>227</v>
      </c>
      <c r="E8" s="277">
        <v>15</v>
      </c>
      <c r="F8" s="261">
        <f t="shared" ref="F8" si="0">E8/$C$3*100</f>
        <v>30</v>
      </c>
      <c r="G8" s="244"/>
      <c r="H8" s="292"/>
      <c r="I8" s="289" t="b">
        <f t="shared" ref="I8" si="1">IF(G8="Outstanding",5,IF(G8="Exceeds",4,IF(G8="Successful/Achiever",3,IF(G8="Partially Meets",2,IF(G8="Unacceptable",1)))))</f>
        <v>0</v>
      </c>
      <c r="J8" s="295">
        <f>$C$3*F8*I8/10000</f>
        <v>0</v>
      </c>
      <c r="K8" s="28" t="s">
        <v>81</v>
      </c>
      <c r="L8" s="29" t="s">
        <v>221</v>
      </c>
    </row>
    <row r="9" spans="2:12" x14ac:dyDescent="0.3">
      <c r="B9" s="284"/>
      <c r="C9" s="256"/>
      <c r="D9" s="30" t="s">
        <v>226</v>
      </c>
      <c r="E9" s="251"/>
      <c r="F9" s="262"/>
      <c r="G9" s="245"/>
      <c r="H9" s="293"/>
      <c r="I9" s="290"/>
      <c r="J9" s="296"/>
      <c r="K9" s="31" t="s">
        <v>83</v>
      </c>
      <c r="L9" s="32" t="s">
        <v>222</v>
      </c>
    </row>
    <row r="10" spans="2:12" x14ac:dyDescent="0.3">
      <c r="B10" s="284"/>
      <c r="C10" s="256"/>
      <c r="D10" s="33"/>
      <c r="E10" s="251"/>
      <c r="F10" s="262"/>
      <c r="G10" s="245"/>
      <c r="H10" s="293"/>
      <c r="I10" s="290"/>
      <c r="J10" s="296"/>
      <c r="K10" s="31" t="s">
        <v>85</v>
      </c>
      <c r="L10" s="32" t="s">
        <v>223</v>
      </c>
    </row>
    <row r="11" spans="2:12" x14ac:dyDescent="0.3">
      <c r="B11" s="284"/>
      <c r="C11" s="256"/>
      <c r="D11" s="30"/>
      <c r="E11" s="251"/>
      <c r="F11" s="262"/>
      <c r="G11" s="245"/>
      <c r="H11" s="293"/>
      <c r="I11" s="290"/>
      <c r="J11" s="296"/>
      <c r="K11" s="31" t="s">
        <v>87</v>
      </c>
      <c r="L11" s="32" t="s">
        <v>224</v>
      </c>
    </row>
    <row r="12" spans="2:12" ht="15" thickBot="1" x14ac:dyDescent="0.35">
      <c r="B12" s="284"/>
      <c r="C12" s="256"/>
      <c r="D12" s="30"/>
      <c r="E12" s="288"/>
      <c r="F12" s="263"/>
      <c r="G12" s="246"/>
      <c r="H12" s="294"/>
      <c r="I12" s="291"/>
      <c r="J12" s="297"/>
      <c r="K12" s="35" t="s">
        <v>89</v>
      </c>
      <c r="L12" s="198" t="s">
        <v>225</v>
      </c>
    </row>
    <row r="13" spans="2:12" ht="28.8" x14ac:dyDescent="0.3">
      <c r="B13" s="284"/>
      <c r="C13" s="256"/>
      <c r="D13" s="27" t="s">
        <v>268</v>
      </c>
      <c r="E13" s="277">
        <v>15</v>
      </c>
      <c r="F13" s="261">
        <f t="shared" ref="F13" si="2">E13/$C$3*100</f>
        <v>30</v>
      </c>
      <c r="G13" s="244"/>
      <c r="H13" s="292"/>
      <c r="I13" s="289" t="b">
        <f t="shared" ref="I13" si="3">IF(G13="Outstanding",5,IF(G13="Exceeds",4,IF(G13="Successful/Achiever",3,IF(G13="Partially Meets",2,IF(G13="Unacceptable",1)))))</f>
        <v>0</v>
      </c>
      <c r="J13" s="295">
        <f>$C$3*F13*I13/10000</f>
        <v>0</v>
      </c>
      <c r="K13" s="28" t="s">
        <v>81</v>
      </c>
      <c r="L13" s="29" t="s">
        <v>269</v>
      </c>
    </row>
    <row r="14" spans="2:12" ht="28.8" x14ac:dyDescent="0.3">
      <c r="B14" s="284"/>
      <c r="C14" s="256"/>
      <c r="E14" s="251"/>
      <c r="F14" s="262"/>
      <c r="G14" s="245"/>
      <c r="H14" s="293"/>
      <c r="I14" s="290"/>
      <c r="J14" s="296"/>
      <c r="K14" s="31" t="s">
        <v>83</v>
      </c>
      <c r="L14" s="32" t="s">
        <v>270</v>
      </c>
    </row>
    <row r="15" spans="2:12" ht="28.8" x14ac:dyDescent="0.3">
      <c r="B15" s="284"/>
      <c r="C15" s="256"/>
      <c r="E15" s="251"/>
      <c r="F15" s="262"/>
      <c r="G15" s="245"/>
      <c r="H15" s="293"/>
      <c r="I15" s="290"/>
      <c r="J15" s="296"/>
      <c r="K15" s="31" t="s">
        <v>85</v>
      </c>
      <c r="L15" s="32" t="s">
        <v>271</v>
      </c>
    </row>
    <row r="16" spans="2:12" ht="28.8" x14ac:dyDescent="0.3">
      <c r="B16" s="284"/>
      <c r="C16" s="256"/>
      <c r="E16" s="251"/>
      <c r="F16" s="262"/>
      <c r="G16" s="245"/>
      <c r="H16" s="293"/>
      <c r="I16" s="290"/>
      <c r="J16" s="296"/>
      <c r="K16" s="31" t="s">
        <v>87</v>
      </c>
      <c r="L16" s="32" t="s">
        <v>272</v>
      </c>
    </row>
    <row r="17" spans="1:12" ht="29.4" thickBot="1" x14ac:dyDescent="0.35">
      <c r="B17" s="284"/>
      <c r="C17" s="256"/>
      <c r="D17" s="34"/>
      <c r="E17" s="252"/>
      <c r="F17" s="263"/>
      <c r="G17" s="246"/>
      <c r="H17" s="294"/>
      <c r="I17" s="291"/>
      <c r="J17" s="297"/>
      <c r="K17" s="35" t="s">
        <v>89</v>
      </c>
      <c r="L17" s="208" t="s">
        <v>273</v>
      </c>
    </row>
    <row r="18" spans="1:12" x14ac:dyDescent="0.3">
      <c r="B18" s="284"/>
      <c r="C18" s="256"/>
      <c r="D18" s="37" t="s">
        <v>40</v>
      </c>
      <c r="E18" s="250">
        <v>5</v>
      </c>
      <c r="F18" s="261">
        <f t="shared" ref="F18" si="4">E18/$C$3*100</f>
        <v>10</v>
      </c>
      <c r="G18" s="244"/>
      <c r="H18" s="292"/>
      <c r="I18" s="289" t="b">
        <f t="shared" ref="I18" si="5">IF(G18="Outstanding",5,IF(G18="Exceeds",4,IF(G18="Successful/Achiever",3,IF(G18="Partially Meets",2,IF(G18="Unacceptable",1)))))</f>
        <v>0</v>
      </c>
      <c r="J18" s="295">
        <f t="shared" ref="J18" si="6">$C$3*F18*I18/10000</f>
        <v>0</v>
      </c>
      <c r="K18" s="28" t="s">
        <v>81</v>
      </c>
      <c r="L18" s="199" t="s">
        <v>111</v>
      </c>
    </row>
    <row r="19" spans="1:12" x14ac:dyDescent="0.3">
      <c r="B19" s="284"/>
      <c r="C19" s="256"/>
      <c r="D19" s="38" t="s">
        <v>112</v>
      </c>
      <c r="E19" s="251"/>
      <c r="F19" s="262"/>
      <c r="G19" s="245"/>
      <c r="H19" s="293"/>
      <c r="I19" s="290"/>
      <c r="J19" s="296"/>
      <c r="K19" s="31" t="s">
        <v>83</v>
      </c>
      <c r="L19" s="32" t="s">
        <v>113</v>
      </c>
    </row>
    <row r="20" spans="1:12" x14ac:dyDescent="0.3">
      <c r="B20" s="284"/>
      <c r="C20" s="256"/>
      <c r="D20" s="38" t="s">
        <v>114</v>
      </c>
      <c r="E20" s="251"/>
      <c r="F20" s="262"/>
      <c r="G20" s="245"/>
      <c r="H20" s="293"/>
      <c r="I20" s="290"/>
      <c r="J20" s="296"/>
      <c r="K20" s="31" t="s">
        <v>85</v>
      </c>
      <c r="L20" s="32" t="s">
        <v>115</v>
      </c>
    </row>
    <row r="21" spans="1:12" x14ac:dyDescent="0.3">
      <c r="B21" s="284"/>
      <c r="C21" s="256"/>
      <c r="D21" t="s">
        <v>116</v>
      </c>
      <c r="E21" s="251"/>
      <c r="F21" s="262"/>
      <c r="G21" s="245"/>
      <c r="H21" s="293"/>
      <c r="I21" s="290"/>
      <c r="J21" s="296"/>
      <c r="K21" s="31" t="s">
        <v>87</v>
      </c>
      <c r="L21" s="32" t="s">
        <v>117</v>
      </c>
    </row>
    <row r="22" spans="1:12" ht="15" thickBot="1" x14ac:dyDescent="0.35">
      <c r="B22" s="285"/>
      <c r="C22" s="287"/>
      <c r="D22" s="39"/>
      <c r="E22" s="252"/>
      <c r="F22" s="263"/>
      <c r="G22" s="246"/>
      <c r="H22" s="294"/>
      <c r="I22" s="291"/>
      <c r="J22" s="297"/>
      <c r="K22" s="35" t="s">
        <v>89</v>
      </c>
      <c r="L22" s="36" t="s">
        <v>118</v>
      </c>
    </row>
    <row r="23" spans="1:12" x14ac:dyDescent="0.3">
      <c r="B23" s="40"/>
      <c r="C23" s="255">
        <v>5</v>
      </c>
      <c r="D23" s="247" t="s">
        <v>234</v>
      </c>
      <c r="E23" s="250">
        <v>5</v>
      </c>
      <c r="F23" s="261">
        <f>E23/C23*100</f>
        <v>100</v>
      </c>
      <c r="G23" s="244"/>
      <c r="H23" s="292"/>
      <c r="I23" s="289" t="b">
        <f t="shared" ref="I23" si="7">IF(G23="Outstanding",5,IF(G23="Exceeds",4,IF(G23="Successful/Achiever",3,IF(G23="Partially Meets",2,IF(G23="Unacceptable",1)))))</f>
        <v>0</v>
      </c>
      <c r="J23" s="295">
        <f>C23*F23*I23/10000</f>
        <v>0</v>
      </c>
      <c r="K23" s="28" t="s">
        <v>81</v>
      </c>
      <c r="L23" s="29" t="s">
        <v>235</v>
      </c>
    </row>
    <row r="24" spans="1:12" x14ac:dyDescent="0.3">
      <c r="B24" s="40"/>
      <c r="C24" s="256"/>
      <c r="D24" s="248"/>
      <c r="E24" s="251"/>
      <c r="F24" s="262"/>
      <c r="G24" s="245"/>
      <c r="H24" s="293"/>
      <c r="I24" s="290"/>
      <c r="J24" s="296"/>
      <c r="K24" s="31" t="s">
        <v>83</v>
      </c>
      <c r="L24" s="32" t="s">
        <v>230</v>
      </c>
    </row>
    <row r="25" spans="1:12" x14ac:dyDescent="0.3">
      <c r="A25" s="42"/>
      <c r="B25" s="40" t="s">
        <v>38</v>
      </c>
      <c r="C25" s="256"/>
      <c r="D25" s="248"/>
      <c r="E25" s="251"/>
      <c r="F25" s="262"/>
      <c r="G25" s="245"/>
      <c r="H25" s="293"/>
      <c r="I25" s="290"/>
      <c r="J25" s="296"/>
      <c r="K25" s="31" t="s">
        <v>85</v>
      </c>
      <c r="L25" s="32" t="s">
        <v>231</v>
      </c>
    </row>
    <row r="26" spans="1:12" x14ac:dyDescent="0.3">
      <c r="B26" s="40"/>
      <c r="C26" s="256"/>
      <c r="D26" s="248"/>
      <c r="E26" s="251"/>
      <c r="F26" s="262"/>
      <c r="G26" s="245"/>
      <c r="H26" s="293"/>
      <c r="I26" s="290"/>
      <c r="J26" s="296"/>
      <c r="K26" s="31" t="s">
        <v>87</v>
      </c>
      <c r="L26" s="32" t="s">
        <v>232</v>
      </c>
    </row>
    <row r="27" spans="1:12" ht="15" thickBot="1" x14ac:dyDescent="0.35">
      <c r="B27" s="43"/>
      <c r="C27" s="257"/>
      <c r="D27" s="249"/>
      <c r="E27" s="252"/>
      <c r="F27" s="263"/>
      <c r="G27" s="246"/>
      <c r="H27" s="294"/>
      <c r="I27" s="291"/>
      <c r="J27" s="297"/>
      <c r="K27" s="35" t="s">
        <v>89</v>
      </c>
      <c r="L27" s="36" t="s">
        <v>233</v>
      </c>
    </row>
    <row r="28" spans="1:12" x14ac:dyDescent="0.3">
      <c r="B28" s="253" t="s">
        <v>236</v>
      </c>
      <c r="C28" s="255">
        <v>10</v>
      </c>
      <c r="D28" s="23" t="s">
        <v>237</v>
      </c>
      <c r="E28" s="258">
        <v>10</v>
      </c>
      <c r="F28" s="261">
        <f>E28/C28*100</f>
        <v>100</v>
      </c>
      <c r="G28" s="244"/>
      <c r="H28" s="292"/>
      <c r="I28" s="289" t="b">
        <f t="shared" ref="I28" si="8">IF(G28="Outstanding",5,IF(G28="Exceeds",4,IF(G28="Successful/Achiever",3,IF(G28="Partially Meets",2,IF(G28="Unacceptable",1)))))</f>
        <v>0</v>
      </c>
      <c r="J28" s="295">
        <f>C28*F28*I28/10000</f>
        <v>0</v>
      </c>
      <c r="K28" s="28" t="s">
        <v>81</v>
      </c>
      <c r="L28" s="46" t="s">
        <v>238</v>
      </c>
    </row>
    <row r="29" spans="1:12" x14ac:dyDescent="0.3">
      <c r="B29" s="254"/>
      <c r="C29" s="256"/>
      <c r="D29" s="21" t="s">
        <v>239</v>
      </c>
      <c r="E29" s="259"/>
      <c r="F29" s="262"/>
      <c r="G29" s="245"/>
      <c r="H29" s="293"/>
      <c r="I29" s="290"/>
      <c r="J29" s="296"/>
      <c r="K29" s="31" t="s">
        <v>83</v>
      </c>
      <c r="L29" s="48" t="s">
        <v>240</v>
      </c>
    </row>
    <row r="30" spans="1:12" x14ac:dyDescent="0.3">
      <c r="B30" s="254"/>
      <c r="C30" s="256"/>
      <c r="D30" s="24"/>
      <c r="E30" s="259"/>
      <c r="F30" s="262"/>
      <c r="G30" s="245"/>
      <c r="H30" s="293"/>
      <c r="I30" s="290"/>
      <c r="J30" s="296"/>
      <c r="K30" s="31" t="s">
        <v>85</v>
      </c>
      <c r="L30" s="48" t="s">
        <v>241</v>
      </c>
    </row>
    <row r="31" spans="1:12" x14ac:dyDescent="0.3">
      <c r="B31" s="254"/>
      <c r="C31" s="256"/>
      <c r="D31" s="25"/>
      <c r="E31" s="259"/>
      <c r="F31" s="262"/>
      <c r="G31" s="245"/>
      <c r="H31" s="293"/>
      <c r="I31" s="290"/>
      <c r="J31" s="296"/>
      <c r="K31" s="31" t="s">
        <v>87</v>
      </c>
      <c r="L31" s="48" t="s">
        <v>242</v>
      </c>
    </row>
    <row r="32" spans="1:12" ht="15" thickBot="1" x14ac:dyDescent="0.35">
      <c r="B32" s="254"/>
      <c r="C32" s="257"/>
      <c r="D32" s="26"/>
      <c r="E32" s="260"/>
      <c r="F32" s="263"/>
      <c r="G32" s="246"/>
      <c r="H32" s="294"/>
      <c r="I32" s="291"/>
      <c r="J32" s="297"/>
      <c r="K32" s="35" t="s">
        <v>89</v>
      </c>
      <c r="L32" s="50" t="s">
        <v>243</v>
      </c>
    </row>
    <row r="33" spans="2:12" x14ac:dyDescent="0.3">
      <c r="B33" s="271" t="s">
        <v>120</v>
      </c>
      <c r="C33" s="255">
        <v>7</v>
      </c>
      <c r="D33" s="23" t="s">
        <v>121</v>
      </c>
      <c r="E33" s="258">
        <v>7</v>
      </c>
      <c r="F33" s="261">
        <f>E33/C33*100</f>
        <v>100</v>
      </c>
      <c r="G33" s="244"/>
      <c r="H33" s="292"/>
      <c r="I33" s="289" t="b">
        <f>IF(G33="Outstanding",5,IF(G33="Exceeds",4,IF(G33="Successful/Achiever",3,IF(G33="Partially Meets",2,IF(G33="Unacceptable",1)))))</f>
        <v>0</v>
      </c>
      <c r="J33" s="295">
        <f>C33*F33*I33/10000</f>
        <v>0</v>
      </c>
      <c r="K33" s="45" t="s">
        <v>81</v>
      </c>
      <c r="L33" s="46" t="s">
        <v>211</v>
      </c>
    </row>
    <row r="34" spans="2:12" ht="14.7" customHeight="1" x14ac:dyDescent="0.3">
      <c r="B34" s="272"/>
      <c r="C34" s="256"/>
      <c r="D34" s="24"/>
      <c r="E34" s="259"/>
      <c r="F34" s="262"/>
      <c r="G34" s="245"/>
      <c r="H34" s="293"/>
      <c r="I34" s="290"/>
      <c r="J34" s="296"/>
      <c r="K34" s="47" t="s">
        <v>83</v>
      </c>
      <c r="L34" s="48" t="s">
        <v>212</v>
      </c>
    </row>
    <row r="35" spans="2:12" ht="14.7" customHeight="1" x14ac:dyDescent="0.3">
      <c r="B35" s="272"/>
      <c r="C35" s="256"/>
      <c r="D35" s="24"/>
      <c r="E35" s="259"/>
      <c r="F35" s="262"/>
      <c r="G35" s="245"/>
      <c r="H35" s="293"/>
      <c r="I35" s="290"/>
      <c r="J35" s="296"/>
      <c r="K35" s="47" t="s">
        <v>85</v>
      </c>
      <c r="L35" s="48" t="s">
        <v>213</v>
      </c>
    </row>
    <row r="36" spans="2:12" ht="14.7" customHeight="1" x14ac:dyDescent="0.3">
      <c r="B36" s="272"/>
      <c r="C36" s="256"/>
      <c r="D36" s="25"/>
      <c r="E36" s="259"/>
      <c r="F36" s="262"/>
      <c r="G36" s="245"/>
      <c r="H36" s="293"/>
      <c r="I36" s="290"/>
      <c r="J36" s="296"/>
      <c r="K36" s="47" t="s">
        <v>87</v>
      </c>
      <c r="L36" s="48" t="s">
        <v>214</v>
      </c>
    </row>
    <row r="37" spans="2:12" ht="14.7" customHeight="1" thickBot="1" x14ac:dyDescent="0.35">
      <c r="B37" s="273"/>
      <c r="C37" s="257"/>
      <c r="D37" s="26"/>
      <c r="E37" s="260"/>
      <c r="F37" s="263"/>
      <c r="G37" s="246"/>
      <c r="H37" s="294"/>
      <c r="I37" s="291"/>
      <c r="J37" s="297"/>
      <c r="K37" s="49" t="s">
        <v>89</v>
      </c>
      <c r="L37" s="50" t="s">
        <v>215</v>
      </c>
    </row>
    <row r="38" spans="2:12" ht="14.7" customHeight="1" x14ac:dyDescent="0.3">
      <c r="B38" s="271" t="s">
        <v>141</v>
      </c>
      <c r="C38" s="274">
        <v>10</v>
      </c>
      <c r="D38" s="51" t="s">
        <v>204</v>
      </c>
      <c r="E38" s="277">
        <v>5</v>
      </c>
      <c r="F38" s="261">
        <f>E38/C38*100</f>
        <v>50</v>
      </c>
      <c r="G38" s="244"/>
      <c r="H38" s="292"/>
      <c r="I38" s="289" t="b">
        <f>IF(G38="Outstanding",5,IF(G38="Exceeds",4,IF(G38="Successful/Achiever",3,IF(G38="Partially Meets",2,IF(G38="Unacceptable",1)))))</f>
        <v>0</v>
      </c>
      <c r="J38" s="295">
        <f>C38*F38*I38/10000</f>
        <v>0</v>
      </c>
      <c r="K38" s="28" t="s">
        <v>81</v>
      </c>
      <c r="L38" s="29" t="s">
        <v>153</v>
      </c>
    </row>
    <row r="39" spans="2:12" x14ac:dyDescent="0.3">
      <c r="B39" s="272"/>
      <c r="C39" s="275"/>
      <c r="D39" t="s">
        <v>154</v>
      </c>
      <c r="E39" s="251"/>
      <c r="F39" s="262"/>
      <c r="G39" s="245"/>
      <c r="H39" s="293"/>
      <c r="I39" s="290"/>
      <c r="J39" s="296"/>
      <c r="K39" s="31" t="s">
        <v>83</v>
      </c>
      <c r="L39" s="32" t="s">
        <v>155</v>
      </c>
    </row>
    <row r="40" spans="2:12" ht="14.7" customHeight="1" x14ac:dyDescent="0.3">
      <c r="B40" s="272"/>
      <c r="C40" s="275"/>
      <c r="D40" t="s">
        <v>156</v>
      </c>
      <c r="E40" s="251"/>
      <c r="F40" s="262"/>
      <c r="G40" s="245"/>
      <c r="H40" s="293"/>
      <c r="I40" s="290"/>
      <c r="J40" s="296"/>
      <c r="K40" s="31" t="s">
        <v>85</v>
      </c>
      <c r="L40" s="32" t="s">
        <v>157</v>
      </c>
    </row>
    <row r="41" spans="2:12" ht="14.7" customHeight="1" x14ac:dyDescent="0.3">
      <c r="B41" s="272"/>
      <c r="C41" s="275"/>
      <c r="D41" t="s">
        <v>158</v>
      </c>
      <c r="E41" s="251"/>
      <c r="F41" s="262"/>
      <c r="G41" s="245"/>
      <c r="H41" s="293"/>
      <c r="I41" s="290"/>
      <c r="J41" s="296"/>
      <c r="K41" s="31" t="s">
        <v>87</v>
      </c>
      <c r="L41" s="32" t="s">
        <v>159</v>
      </c>
    </row>
    <row r="42" spans="2:12" ht="15" thickBot="1" x14ac:dyDescent="0.35">
      <c r="B42" s="272"/>
      <c r="C42" s="275"/>
      <c r="D42" s="39" t="s">
        <v>160</v>
      </c>
      <c r="E42" s="252"/>
      <c r="F42" s="263"/>
      <c r="G42" s="246"/>
      <c r="H42" s="294"/>
      <c r="I42" s="291"/>
      <c r="J42" s="297"/>
      <c r="K42" s="35" t="s">
        <v>89</v>
      </c>
      <c r="L42" s="36" t="s">
        <v>161</v>
      </c>
    </row>
    <row r="43" spans="2:12" x14ac:dyDescent="0.3">
      <c r="B43" s="272"/>
      <c r="C43" s="275"/>
      <c r="D43" s="81" t="s">
        <v>67</v>
      </c>
      <c r="E43" s="268">
        <v>5</v>
      </c>
      <c r="F43" s="261">
        <f>E43/C38*100</f>
        <v>50</v>
      </c>
      <c r="G43" s="244"/>
      <c r="H43" s="319"/>
      <c r="I43" s="289" t="b">
        <f>IF(G43="Outstanding",5,IF(G43="Exceeds",4,IF(G43="Successful/Achiever",3,IF(G43="Partially Meets",2,IF(G43="Unacceptable",1)))))</f>
        <v>0</v>
      </c>
      <c r="J43" s="295">
        <f>C38*F43*I43/10000</f>
        <v>0</v>
      </c>
      <c r="K43" s="45" t="s">
        <v>81</v>
      </c>
      <c r="L43" s="53" t="s">
        <v>170</v>
      </c>
    </row>
    <row r="44" spans="2:12" x14ac:dyDescent="0.3">
      <c r="B44" s="272"/>
      <c r="C44" s="275"/>
      <c r="D44" s="54" t="s">
        <v>206</v>
      </c>
      <c r="E44" s="269"/>
      <c r="F44" s="262"/>
      <c r="G44" s="245"/>
      <c r="H44" s="293"/>
      <c r="I44" s="290"/>
      <c r="J44" s="296"/>
      <c r="K44" s="47" t="s">
        <v>83</v>
      </c>
      <c r="L44" s="55" t="s">
        <v>172</v>
      </c>
    </row>
    <row r="45" spans="2:12" x14ac:dyDescent="0.3">
      <c r="B45" s="272"/>
      <c r="C45" s="275"/>
      <c r="D45" s="54" t="s">
        <v>207</v>
      </c>
      <c r="E45" s="269"/>
      <c r="F45" s="262"/>
      <c r="G45" s="245"/>
      <c r="H45" s="293"/>
      <c r="I45" s="290"/>
      <c r="J45" s="296"/>
      <c r="K45" s="47" t="s">
        <v>85</v>
      </c>
      <c r="L45" s="55" t="s">
        <v>174</v>
      </c>
    </row>
    <row r="46" spans="2:12" x14ac:dyDescent="0.3">
      <c r="B46" s="272"/>
      <c r="C46" s="275"/>
      <c r="D46" s="54" t="s">
        <v>208</v>
      </c>
      <c r="E46" s="269"/>
      <c r="F46" s="262"/>
      <c r="G46" s="245"/>
      <c r="H46" s="293"/>
      <c r="I46" s="290"/>
      <c r="J46" s="296"/>
      <c r="K46" s="47" t="s">
        <v>87</v>
      </c>
      <c r="L46" s="55" t="s">
        <v>176</v>
      </c>
    </row>
    <row r="47" spans="2:12" ht="15" thickBot="1" x14ac:dyDescent="0.35">
      <c r="B47" s="273"/>
      <c r="C47" s="276"/>
      <c r="D47" s="26" t="s">
        <v>177</v>
      </c>
      <c r="E47" s="270"/>
      <c r="F47" s="263"/>
      <c r="G47" s="246"/>
      <c r="H47" s="294"/>
      <c r="I47" s="291"/>
      <c r="J47" s="297"/>
      <c r="K47" s="49" t="s">
        <v>89</v>
      </c>
      <c r="L47" s="56" t="s">
        <v>178</v>
      </c>
    </row>
    <row r="48" spans="2:12" x14ac:dyDescent="0.3">
      <c r="B48" s="271" t="s">
        <v>179</v>
      </c>
      <c r="C48" s="278">
        <v>5</v>
      </c>
      <c r="D48" s="19" t="s">
        <v>244</v>
      </c>
      <c r="E48" s="268">
        <v>5</v>
      </c>
      <c r="F48" s="261">
        <f>E48/C48*100</f>
        <v>100</v>
      </c>
      <c r="G48" s="244"/>
      <c r="H48" s="292"/>
      <c r="I48" s="289" t="b">
        <f>IF(G48="Outstanding",5,IF(G48="Exceeds",4,IF(G48="Successful/Achiever",3,IF(G48="Partially Meets",2,IF(G48="Unacceptable",1)))))</f>
        <v>0</v>
      </c>
      <c r="J48" s="295">
        <f>C48*F48*I48/10000</f>
        <v>0</v>
      </c>
      <c r="K48" s="45" t="s">
        <v>81</v>
      </c>
      <c r="L48" s="57" t="s">
        <v>245</v>
      </c>
    </row>
    <row r="49" spans="2:12" x14ac:dyDescent="0.3">
      <c r="B49" s="272"/>
      <c r="C49" s="279"/>
      <c r="D49" s="20" t="s">
        <v>246</v>
      </c>
      <c r="E49" s="269"/>
      <c r="F49" s="262"/>
      <c r="G49" s="245"/>
      <c r="H49" s="293"/>
      <c r="I49" s="290"/>
      <c r="J49" s="296"/>
      <c r="K49" s="47" t="s">
        <v>83</v>
      </c>
      <c r="L49" s="58" t="s">
        <v>247</v>
      </c>
    </row>
    <row r="50" spans="2:12" x14ac:dyDescent="0.3">
      <c r="B50" s="272"/>
      <c r="C50" s="279"/>
      <c r="D50" s="20" t="s">
        <v>248</v>
      </c>
      <c r="E50" s="269"/>
      <c r="F50" s="262"/>
      <c r="G50" s="245"/>
      <c r="H50" s="293"/>
      <c r="I50" s="290"/>
      <c r="J50" s="296"/>
      <c r="K50" s="47" t="s">
        <v>85</v>
      </c>
      <c r="L50" s="58" t="s">
        <v>249</v>
      </c>
    </row>
    <row r="51" spans="2:12" x14ac:dyDescent="0.3">
      <c r="B51" s="272"/>
      <c r="C51" s="279"/>
      <c r="D51" s="21" t="s">
        <v>186</v>
      </c>
      <c r="E51" s="269"/>
      <c r="F51" s="262"/>
      <c r="G51" s="245"/>
      <c r="H51" s="293"/>
      <c r="I51" s="290"/>
      <c r="J51" s="296"/>
      <c r="K51" s="47" t="s">
        <v>87</v>
      </c>
      <c r="L51" s="58" t="s">
        <v>250</v>
      </c>
    </row>
    <row r="52" spans="2:12" x14ac:dyDescent="0.3">
      <c r="B52" s="272"/>
      <c r="C52" s="279"/>
      <c r="D52" s="21" t="s">
        <v>251</v>
      </c>
      <c r="E52" s="269"/>
      <c r="F52" s="262"/>
      <c r="G52" s="245"/>
      <c r="H52" s="293"/>
      <c r="I52" s="290"/>
      <c r="J52" s="296"/>
      <c r="K52" s="47" t="s">
        <v>89</v>
      </c>
      <c r="L52" s="59" t="s">
        <v>252</v>
      </c>
    </row>
    <row r="53" spans="2:12" ht="15" thickBot="1" x14ac:dyDescent="0.35">
      <c r="B53" s="273"/>
      <c r="C53" s="280"/>
      <c r="D53" s="20" t="s">
        <v>253</v>
      </c>
      <c r="E53" s="270"/>
      <c r="F53" s="263"/>
      <c r="G53" s="246"/>
      <c r="H53" s="294"/>
      <c r="I53" s="291"/>
      <c r="J53" s="297"/>
      <c r="K53" s="60"/>
      <c r="L53" s="22"/>
    </row>
    <row r="54" spans="2:12" x14ac:dyDescent="0.3">
      <c r="B54" s="253" t="s">
        <v>63</v>
      </c>
      <c r="C54" s="281">
        <v>5</v>
      </c>
      <c r="D54" s="23" t="s">
        <v>254</v>
      </c>
      <c r="E54" s="268">
        <v>5</v>
      </c>
      <c r="F54" s="261">
        <f>E54/C54*100</f>
        <v>100</v>
      </c>
      <c r="G54" s="244"/>
      <c r="H54" s="292"/>
      <c r="I54" s="289" t="b">
        <f>IF(G54="Outstanding",5,IF(G54="Exceeds",4,IF(G54="Successful/Achiever",3,IF(G54="Partially Meets",2,IF(G54="Unacceptable",1)))))</f>
        <v>0</v>
      </c>
      <c r="J54" s="295">
        <f>C54*F54*I54/10000</f>
        <v>0</v>
      </c>
      <c r="K54" s="45" t="s">
        <v>81</v>
      </c>
      <c r="L54" s="46" t="s">
        <v>255</v>
      </c>
    </row>
    <row r="55" spans="2:12" x14ac:dyDescent="0.3">
      <c r="B55" s="254"/>
      <c r="C55" s="282"/>
      <c r="D55" s="24" t="s">
        <v>256</v>
      </c>
      <c r="E55" s="269"/>
      <c r="F55" s="262"/>
      <c r="G55" s="245"/>
      <c r="H55" s="293"/>
      <c r="I55" s="290"/>
      <c r="J55" s="296"/>
      <c r="K55" s="47" t="s">
        <v>83</v>
      </c>
      <c r="L55" s="48" t="s">
        <v>257</v>
      </c>
    </row>
    <row r="56" spans="2:12" x14ac:dyDescent="0.3">
      <c r="B56" s="254"/>
      <c r="C56" s="282"/>
      <c r="D56" s="24" t="s">
        <v>258</v>
      </c>
      <c r="E56" s="269"/>
      <c r="F56" s="262"/>
      <c r="G56" s="245"/>
      <c r="H56" s="293"/>
      <c r="I56" s="290"/>
      <c r="J56" s="296"/>
      <c r="K56" s="47" t="s">
        <v>85</v>
      </c>
      <c r="L56" s="48" t="s">
        <v>259</v>
      </c>
    </row>
    <row r="57" spans="2:12" x14ac:dyDescent="0.3">
      <c r="B57" s="254"/>
      <c r="C57" s="282"/>
      <c r="D57" s="25"/>
      <c r="E57" s="269"/>
      <c r="F57" s="262"/>
      <c r="G57" s="245"/>
      <c r="H57" s="293"/>
      <c r="I57" s="290"/>
      <c r="J57" s="296"/>
      <c r="K57" s="47" t="s">
        <v>87</v>
      </c>
      <c r="L57" s="48" t="s">
        <v>260</v>
      </c>
    </row>
    <row r="58" spans="2:12" ht="15" thickBot="1" x14ac:dyDescent="0.35">
      <c r="B58" s="254"/>
      <c r="C58" s="282"/>
      <c r="D58" s="21"/>
      <c r="E58" s="270"/>
      <c r="F58" s="263"/>
      <c r="G58" s="246"/>
      <c r="H58" s="294"/>
      <c r="I58" s="291"/>
      <c r="J58" s="297"/>
      <c r="K58" s="49" t="s">
        <v>89</v>
      </c>
      <c r="L58" s="50" t="s">
        <v>261</v>
      </c>
    </row>
    <row r="59" spans="2:12" x14ac:dyDescent="0.3">
      <c r="B59" s="253" t="s">
        <v>191</v>
      </c>
      <c r="C59" s="265">
        <v>8</v>
      </c>
      <c r="D59" s="61" t="s">
        <v>192</v>
      </c>
      <c r="E59" s="268">
        <v>8</v>
      </c>
      <c r="F59" s="261">
        <f>E59/C59*100</f>
        <v>100</v>
      </c>
      <c r="G59" s="244"/>
      <c r="H59" s="292"/>
      <c r="I59" s="289" t="b">
        <f>IF(G59="Outstanding",5,IF(G59="Exceeds",4,IF(G59="Successful/Achiever",3,IF(G59="Partially Meets",2,IF(G59="Unacceptable",1)))))</f>
        <v>0</v>
      </c>
      <c r="J59" s="295">
        <f>C59*F59*I59/10000</f>
        <v>0</v>
      </c>
      <c r="K59" s="45" t="s">
        <v>81</v>
      </c>
      <c r="L59" s="62" t="s">
        <v>193</v>
      </c>
    </row>
    <row r="60" spans="2:12" x14ac:dyDescent="0.3">
      <c r="B60" s="254"/>
      <c r="C60" s="266"/>
      <c r="D60" s="63" t="s">
        <v>194</v>
      </c>
      <c r="E60" s="269"/>
      <c r="F60" s="262"/>
      <c r="G60" s="245"/>
      <c r="H60" s="293"/>
      <c r="I60" s="290"/>
      <c r="J60" s="296"/>
      <c r="K60" s="47" t="s">
        <v>83</v>
      </c>
      <c r="L60" s="64" t="s">
        <v>195</v>
      </c>
    </row>
    <row r="61" spans="2:12" x14ac:dyDescent="0.3">
      <c r="B61" s="254"/>
      <c r="C61" s="266"/>
      <c r="D61" s="63" t="s">
        <v>209</v>
      </c>
      <c r="E61" s="269"/>
      <c r="F61" s="262"/>
      <c r="G61" s="245"/>
      <c r="H61" s="293"/>
      <c r="I61" s="290"/>
      <c r="J61" s="296"/>
      <c r="K61" s="47" t="s">
        <v>85</v>
      </c>
      <c r="L61" s="65" t="s">
        <v>196</v>
      </c>
    </row>
    <row r="62" spans="2:12" x14ac:dyDescent="0.3">
      <c r="B62" s="254"/>
      <c r="C62" s="266"/>
      <c r="D62" s="66" t="s">
        <v>210</v>
      </c>
      <c r="E62" s="269"/>
      <c r="F62" s="262"/>
      <c r="G62" s="245"/>
      <c r="H62" s="293"/>
      <c r="I62" s="290"/>
      <c r="J62" s="296"/>
      <c r="K62" s="47" t="s">
        <v>87</v>
      </c>
      <c r="L62" s="65" t="s">
        <v>197</v>
      </c>
    </row>
    <row r="63" spans="2:12" ht="15" thickBot="1" x14ac:dyDescent="0.35">
      <c r="B63" s="264"/>
      <c r="C63" s="267"/>
      <c r="D63" s="67"/>
      <c r="E63" s="270"/>
      <c r="F63" s="263"/>
      <c r="G63" s="246"/>
      <c r="H63" s="294"/>
      <c r="I63" s="291"/>
      <c r="J63" s="297"/>
      <c r="K63" s="49" t="s">
        <v>89</v>
      </c>
      <c r="L63" s="68" t="s">
        <v>198</v>
      </c>
    </row>
    <row r="66" spans="3:11" ht="28.8" hidden="1" customHeight="1" x14ac:dyDescent="0.3">
      <c r="C66" s="203"/>
      <c r="E66" s="203"/>
      <c r="F66" s="202" t="s">
        <v>334</v>
      </c>
      <c r="G66" s="206">
        <f>SUM(J3:J63)</f>
        <v>0</v>
      </c>
      <c r="H66" s="14"/>
      <c r="I66" s="204"/>
      <c r="J66" s="14"/>
    </row>
    <row r="67" spans="3:11" ht="34.200000000000003" hidden="1" customHeight="1" x14ac:dyDescent="0.3">
      <c r="F67" s="202" t="s">
        <v>335</v>
      </c>
      <c r="G67" s="207" t="str">
        <f>IF(K67=5,"Outstanding",IF(K67=4,"Exceeds",IF(K67=3,"Successful",IF(K67=2,"Partially",IF(K67=1,"Unacceptable","")))))</f>
        <v/>
      </c>
      <c r="I67" s="204"/>
      <c r="K67">
        <f>IF(G66="","",ROUND(G66,0))</f>
        <v>0</v>
      </c>
    </row>
    <row r="68" spans="3:11" x14ac:dyDescent="0.3">
      <c r="I68" s="205"/>
    </row>
  </sheetData>
  <mergeCells count="88">
    <mergeCell ref="B3:B22"/>
    <mergeCell ref="C3:C22"/>
    <mergeCell ref="E3:E7"/>
    <mergeCell ref="F3:F7"/>
    <mergeCell ref="G3:G7"/>
    <mergeCell ref="E13:E17"/>
    <mergeCell ref="F13:F17"/>
    <mergeCell ref="G13:G17"/>
    <mergeCell ref="I3:I7"/>
    <mergeCell ref="J3:J7"/>
    <mergeCell ref="E8:E12"/>
    <mergeCell ref="F8:F12"/>
    <mergeCell ref="G8:G12"/>
    <mergeCell ref="H8:H12"/>
    <mergeCell ref="I8:I12"/>
    <mergeCell ref="J8:J12"/>
    <mergeCell ref="H3:H7"/>
    <mergeCell ref="H23:H27"/>
    <mergeCell ref="I13:I17"/>
    <mergeCell ref="J13:J17"/>
    <mergeCell ref="E18:E22"/>
    <mergeCell ref="F18:F22"/>
    <mergeCell ref="G18:G22"/>
    <mergeCell ref="H18:H22"/>
    <mergeCell ref="I18:I22"/>
    <mergeCell ref="J18:J22"/>
    <mergeCell ref="H13:H17"/>
    <mergeCell ref="H33:H37"/>
    <mergeCell ref="I23:I27"/>
    <mergeCell ref="J23:J27"/>
    <mergeCell ref="B28:B32"/>
    <mergeCell ref="C28:C32"/>
    <mergeCell ref="E28:E32"/>
    <mergeCell ref="F28:F32"/>
    <mergeCell ref="G28:G32"/>
    <mergeCell ref="H28:H32"/>
    <mergeCell ref="I28:I32"/>
    <mergeCell ref="J28:J32"/>
    <mergeCell ref="C23:C27"/>
    <mergeCell ref="D23:D27"/>
    <mergeCell ref="E23:E27"/>
    <mergeCell ref="F23:F27"/>
    <mergeCell ref="G23:G27"/>
    <mergeCell ref="J43:J47"/>
    <mergeCell ref="I33:I37"/>
    <mergeCell ref="J33:J37"/>
    <mergeCell ref="B38:B47"/>
    <mergeCell ref="C38:C47"/>
    <mergeCell ref="E38:E42"/>
    <mergeCell ref="F38:F42"/>
    <mergeCell ref="G38:G42"/>
    <mergeCell ref="H38:H42"/>
    <mergeCell ref="I38:I42"/>
    <mergeCell ref="J38:J42"/>
    <mergeCell ref="B33:B37"/>
    <mergeCell ref="C33:C37"/>
    <mergeCell ref="E33:E37"/>
    <mergeCell ref="F33:F37"/>
    <mergeCell ref="G33:G37"/>
    <mergeCell ref="E43:E47"/>
    <mergeCell ref="F43:F47"/>
    <mergeCell ref="G43:G47"/>
    <mergeCell ref="H43:H47"/>
    <mergeCell ref="I43:I47"/>
    <mergeCell ref="I48:I53"/>
    <mergeCell ref="J48:J53"/>
    <mergeCell ref="B54:B58"/>
    <mergeCell ref="C54:C58"/>
    <mergeCell ref="E54:E58"/>
    <mergeCell ref="F54:F58"/>
    <mergeCell ref="G54:G58"/>
    <mergeCell ref="H54:H58"/>
    <mergeCell ref="I54:I58"/>
    <mergeCell ref="J54:J58"/>
    <mergeCell ref="B48:B53"/>
    <mergeCell ref="C48:C53"/>
    <mergeCell ref="E48:E53"/>
    <mergeCell ref="F48:F53"/>
    <mergeCell ref="G48:G53"/>
    <mergeCell ref="H48:H53"/>
    <mergeCell ref="I59:I63"/>
    <mergeCell ref="J59:J63"/>
    <mergeCell ref="B59:B63"/>
    <mergeCell ref="C59:C63"/>
    <mergeCell ref="E59:E63"/>
    <mergeCell ref="F59:F63"/>
    <mergeCell ref="G59:G63"/>
    <mergeCell ref="H59:H63"/>
  </mergeCells>
  <conditionalFormatting sqref="K3:K32">
    <cfRule type="expression" dxfId="0" priority="1">
      <formula>IF($G$3="Outstanding","","")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81DF57-418D-4B1B-B374-C07E9B47AE48}">
          <x14:formula1>
            <xm:f>List!$A$2:$A$6</xm:f>
          </x14:formula1>
          <xm:sqref>G33 G38 G43 G48 G54 G59 G3 G8 G13 G18 G23 G28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4D11-3E53-45CC-A714-B7462BB462B1}">
  <sheetPr codeName="Sheet15">
    <tabColor rgb="FF00B050"/>
  </sheetPr>
  <dimension ref="A1:G65"/>
  <sheetViews>
    <sheetView showGridLines="0" zoomScale="55" zoomScaleNormal="55" workbookViewId="0">
      <selection activeCell="D3" sqref="D3"/>
    </sheetView>
  </sheetViews>
  <sheetFormatPr defaultRowHeight="14.4" x14ac:dyDescent="0.3"/>
  <cols>
    <col min="2" max="2" width="19.77734375" bestFit="1" customWidth="1"/>
    <col min="3" max="3" width="10.77734375" bestFit="1" customWidth="1"/>
    <col min="4" max="4" width="55.77734375" customWidth="1"/>
    <col min="5" max="5" width="11.21875" bestFit="1" customWidth="1"/>
    <col min="6" max="6" width="17.21875" bestFit="1" customWidth="1"/>
    <col min="7" max="7" width="88.5546875" bestFit="1" customWidth="1"/>
    <col min="9" max="9" width="16.21875" customWidth="1"/>
  </cols>
  <sheetData>
    <row r="1" spans="2:7" ht="15" thickBot="1" x14ac:dyDescent="0.35"/>
    <row r="2" spans="2:7" ht="47.4" thickBot="1" x14ac:dyDescent="0.35">
      <c r="B2" s="2" t="s">
        <v>72</v>
      </c>
      <c r="C2" s="3" t="s">
        <v>73</v>
      </c>
      <c r="D2" s="4" t="s">
        <v>74</v>
      </c>
      <c r="E2" s="3" t="s">
        <v>75</v>
      </c>
      <c r="F2" s="4" t="s">
        <v>76</v>
      </c>
      <c r="G2" s="4" t="s">
        <v>77</v>
      </c>
    </row>
    <row r="3" spans="2:7" x14ac:dyDescent="0.3">
      <c r="B3" s="271" t="s">
        <v>127</v>
      </c>
      <c r="C3" s="316">
        <v>0.5</v>
      </c>
      <c r="D3" s="27" t="s">
        <v>275</v>
      </c>
      <c r="E3" s="292">
        <v>0.15</v>
      </c>
      <c r="F3" s="69" t="s">
        <v>81</v>
      </c>
      <c r="G3" s="70" t="s">
        <v>216</v>
      </c>
    </row>
    <row r="4" spans="2:7" x14ac:dyDescent="0.3">
      <c r="B4" s="272"/>
      <c r="C4" s="317"/>
      <c r="D4" s="11"/>
      <c r="E4" s="293"/>
      <c r="F4" s="71" t="s">
        <v>83</v>
      </c>
      <c r="G4" s="72" t="s">
        <v>217</v>
      </c>
    </row>
    <row r="5" spans="2:7" x14ac:dyDescent="0.3">
      <c r="B5" s="272"/>
      <c r="C5" s="317"/>
      <c r="D5" s="33"/>
      <c r="E5" s="293"/>
      <c r="F5" s="71" t="s">
        <v>85</v>
      </c>
      <c r="G5" s="72" t="s">
        <v>218</v>
      </c>
    </row>
    <row r="6" spans="2:7" x14ac:dyDescent="0.3">
      <c r="B6" s="272"/>
      <c r="C6" s="317"/>
      <c r="D6" s="30"/>
      <c r="E6" s="293"/>
      <c r="F6" s="71" t="s">
        <v>87</v>
      </c>
      <c r="G6" s="72" t="s">
        <v>219</v>
      </c>
    </row>
    <row r="7" spans="2:7" ht="15" thickBot="1" x14ac:dyDescent="0.35">
      <c r="B7" s="272"/>
      <c r="C7" s="317"/>
      <c r="D7" s="34"/>
      <c r="E7" s="294"/>
      <c r="F7" s="73" t="s">
        <v>89</v>
      </c>
      <c r="G7" s="74" t="s">
        <v>220</v>
      </c>
    </row>
    <row r="8" spans="2:7" x14ac:dyDescent="0.3">
      <c r="B8" s="272"/>
      <c r="C8" s="317"/>
      <c r="D8" s="27" t="s">
        <v>276</v>
      </c>
      <c r="E8" s="292">
        <v>0.15</v>
      </c>
      <c r="F8" s="28" t="s">
        <v>81</v>
      </c>
      <c r="G8" s="75" t="s">
        <v>221</v>
      </c>
    </row>
    <row r="9" spans="2:7" x14ac:dyDescent="0.3">
      <c r="B9" s="272"/>
      <c r="C9" s="317"/>
      <c r="D9" s="30"/>
      <c r="E9" s="293"/>
      <c r="F9" s="31" t="s">
        <v>83</v>
      </c>
      <c r="G9" s="76" t="s">
        <v>222</v>
      </c>
    </row>
    <row r="10" spans="2:7" x14ac:dyDescent="0.3">
      <c r="B10" s="272"/>
      <c r="C10" s="317"/>
      <c r="D10" s="33"/>
      <c r="E10" s="293"/>
      <c r="F10" s="31" t="s">
        <v>85</v>
      </c>
      <c r="G10" s="76" t="s">
        <v>223</v>
      </c>
    </row>
    <row r="11" spans="2:7" x14ac:dyDescent="0.3">
      <c r="B11" s="272"/>
      <c r="C11" s="317"/>
      <c r="D11" s="30"/>
      <c r="E11" s="293"/>
      <c r="F11" s="31" t="s">
        <v>87</v>
      </c>
      <c r="G11" s="76" t="s">
        <v>224</v>
      </c>
    </row>
    <row r="12" spans="2:7" ht="15" thickBot="1" x14ac:dyDescent="0.35">
      <c r="B12" s="272"/>
      <c r="C12" s="317"/>
      <c r="D12" s="34"/>
      <c r="E12" s="294"/>
      <c r="F12" s="35" t="s">
        <v>89</v>
      </c>
      <c r="G12" s="77" t="s">
        <v>225</v>
      </c>
    </row>
    <row r="13" spans="2:7" x14ac:dyDescent="0.3">
      <c r="B13" s="272"/>
      <c r="C13" s="317"/>
      <c r="D13" s="27" t="s">
        <v>277</v>
      </c>
      <c r="E13" s="292">
        <v>0.15</v>
      </c>
      <c r="F13" s="28" t="s">
        <v>81</v>
      </c>
      <c r="G13" s="57" t="s">
        <v>278</v>
      </c>
    </row>
    <row r="14" spans="2:7" x14ac:dyDescent="0.3">
      <c r="B14" s="272"/>
      <c r="C14" s="317"/>
      <c r="E14" s="293"/>
      <c r="F14" s="31" t="s">
        <v>83</v>
      </c>
      <c r="G14" s="58" t="s">
        <v>279</v>
      </c>
    </row>
    <row r="15" spans="2:7" x14ac:dyDescent="0.3">
      <c r="B15" s="272"/>
      <c r="C15" s="317"/>
      <c r="E15" s="293"/>
      <c r="F15" s="31" t="s">
        <v>85</v>
      </c>
      <c r="G15" s="58" t="s">
        <v>280</v>
      </c>
    </row>
    <row r="16" spans="2:7" x14ac:dyDescent="0.3">
      <c r="B16" s="272"/>
      <c r="C16" s="317"/>
      <c r="E16" s="293"/>
      <c r="F16" s="31" t="s">
        <v>87</v>
      </c>
      <c r="G16" s="58" t="s">
        <v>281</v>
      </c>
    </row>
    <row r="17" spans="1:7" ht="15" thickBot="1" x14ac:dyDescent="0.35">
      <c r="B17" s="272"/>
      <c r="C17" s="317"/>
      <c r="D17" s="34"/>
      <c r="E17" s="294"/>
      <c r="F17" s="35" t="s">
        <v>89</v>
      </c>
      <c r="G17" s="78" t="s">
        <v>282</v>
      </c>
    </row>
    <row r="18" spans="1:7" x14ac:dyDescent="0.3">
      <c r="B18" s="272"/>
      <c r="C18" s="317"/>
      <c r="D18" s="51" t="s">
        <v>283</v>
      </c>
      <c r="E18" s="292">
        <v>0.05</v>
      </c>
      <c r="F18" s="28" t="s">
        <v>81</v>
      </c>
      <c r="G18" s="75" t="s">
        <v>111</v>
      </c>
    </row>
    <row r="19" spans="1:7" x14ac:dyDescent="0.3">
      <c r="B19" s="272"/>
      <c r="C19" s="317"/>
      <c r="D19" t="s">
        <v>112</v>
      </c>
      <c r="E19" s="293"/>
      <c r="F19" s="31" t="s">
        <v>83</v>
      </c>
      <c r="G19" s="76" t="s">
        <v>113</v>
      </c>
    </row>
    <row r="20" spans="1:7" x14ac:dyDescent="0.3">
      <c r="B20" s="272"/>
      <c r="C20" s="317"/>
      <c r="D20" t="s">
        <v>114</v>
      </c>
      <c r="E20" s="293"/>
      <c r="F20" s="31" t="s">
        <v>85</v>
      </c>
      <c r="G20" s="76" t="s">
        <v>115</v>
      </c>
    </row>
    <row r="21" spans="1:7" x14ac:dyDescent="0.3">
      <c r="B21" s="272"/>
      <c r="C21" s="317"/>
      <c r="D21" t="s">
        <v>116</v>
      </c>
      <c r="E21" s="293"/>
      <c r="F21" s="31" t="s">
        <v>87</v>
      </c>
      <c r="G21" s="76" t="s">
        <v>117</v>
      </c>
    </row>
    <row r="22" spans="1:7" ht="15" thickBot="1" x14ac:dyDescent="0.35">
      <c r="B22" s="273"/>
      <c r="C22" s="318"/>
      <c r="D22" s="39"/>
      <c r="E22" s="294"/>
      <c r="F22" s="35" t="s">
        <v>89</v>
      </c>
      <c r="G22" s="77" t="s">
        <v>118</v>
      </c>
    </row>
    <row r="23" spans="1:7" x14ac:dyDescent="0.3">
      <c r="B23" s="40"/>
      <c r="C23" s="41"/>
      <c r="D23" s="247" t="s">
        <v>234</v>
      </c>
      <c r="E23" s="307">
        <v>0.05</v>
      </c>
      <c r="F23" s="28" t="s">
        <v>81</v>
      </c>
      <c r="G23" s="29" t="s">
        <v>235</v>
      </c>
    </row>
    <row r="24" spans="1:7" x14ac:dyDescent="0.3">
      <c r="B24" s="40"/>
      <c r="C24" s="41"/>
      <c r="D24" s="248"/>
      <c r="E24" s="308"/>
      <c r="F24" s="31" t="s">
        <v>83</v>
      </c>
      <c r="G24" s="32" t="s">
        <v>230</v>
      </c>
    </row>
    <row r="25" spans="1:7" x14ac:dyDescent="0.3">
      <c r="A25" s="42"/>
      <c r="B25" s="40" t="s">
        <v>38</v>
      </c>
      <c r="C25" s="41">
        <v>0.05</v>
      </c>
      <c r="D25" s="248"/>
      <c r="E25" s="308"/>
      <c r="F25" s="31" t="s">
        <v>85</v>
      </c>
      <c r="G25" s="32" t="s">
        <v>231</v>
      </c>
    </row>
    <row r="26" spans="1:7" x14ac:dyDescent="0.3">
      <c r="B26" s="40"/>
      <c r="C26" s="41"/>
      <c r="D26" s="248"/>
      <c r="E26" s="308"/>
      <c r="F26" s="31" t="s">
        <v>87</v>
      </c>
      <c r="G26" s="32" t="s">
        <v>232</v>
      </c>
    </row>
    <row r="27" spans="1:7" ht="15" thickBot="1" x14ac:dyDescent="0.35">
      <c r="B27" s="43"/>
      <c r="C27" s="44"/>
      <c r="D27" s="249"/>
      <c r="E27" s="309"/>
      <c r="F27" s="35" t="s">
        <v>89</v>
      </c>
      <c r="G27" s="36" t="s">
        <v>233</v>
      </c>
    </row>
    <row r="28" spans="1:7" x14ac:dyDescent="0.3">
      <c r="B28" s="271" t="s">
        <v>236</v>
      </c>
      <c r="C28" s="310">
        <v>0.1</v>
      </c>
      <c r="D28" s="23" t="s">
        <v>237</v>
      </c>
      <c r="E28" s="292">
        <v>0.1</v>
      </c>
      <c r="F28" s="45" t="s">
        <v>81</v>
      </c>
      <c r="G28" s="57" t="s">
        <v>238</v>
      </c>
    </row>
    <row r="29" spans="1:7" x14ac:dyDescent="0.3">
      <c r="B29" s="272"/>
      <c r="C29" s="311"/>
      <c r="D29" s="21" t="s">
        <v>239</v>
      </c>
      <c r="E29" s="293"/>
      <c r="F29" s="47" t="s">
        <v>83</v>
      </c>
      <c r="G29" s="58" t="s">
        <v>240</v>
      </c>
    </row>
    <row r="30" spans="1:7" x14ac:dyDescent="0.3">
      <c r="B30" s="272"/>
      <c r="C30" s="311"/>
      <c r="D30" s="24"/>
      <c r="E30" s="293"/>
      <c r="F30" s="47" t="s">
        <v>85</v>
      </c>
      <c r="G30" s="58" t="s">
        <v>241</v>
      </c>
    </row>
    <row r="31" spans="1:7" x14ac:dyDescent="0.3">
      <c r="B31" s="272"/>
      <c r="C31" s="311"/>
      <c r="D31" s="25"/>
      <c r="E31" s="293"/>
      <c r="F31" s="47" t="s">
        <v>87</v>
      </c>
      <c r="G31" s="58" t="s">
        <v>242</v>
      </c>
    </row>
    <row r="32" spans="1:7" ht="15" thickBot="1" x14ac:dyDescent="0.35">
      <c r="B32" s="273"/>
      <c r="C32" s="312"/>
      <c r="D32" s="26"/>
      <c r="E32" s="294"/>
      <c r="F32" s="49" t="s">
        <v>89</v>
      </c>
      <c r="G32" s="78" t="s">
        <v>243</v>
      </c>
    </row>
    <row r="33" spans="2:7" x14ac:dyDescent="0.3">
      <c r="B33" s="271" t="s">
        <v>120</v>
      </c>
      <c r="C33" s="310">
        <v>0.1</v>
      </c>
      <c r="D33" s="23" t="s">
        <v>121</v>
      </c>
      <c r="E33" s="292">
        <v>7.0000000000000007E-2</v>
      </c>
      <c r="F33" s="45" t="s">
        <v>81</v>
      </c>
      <c r="G33" s="57" t="s">
        <v>211</v>
      </c>
    </row>
    <row r="34" spans="2:7" x14ac:dyDescent="0.3">
      <c r="B34" s="272"/>
      <c r="C34" s="311"/>
      <c r="D34" s="24"/>
      <c r="E34" s="293"/>
      <c r="F34" s="47" t="s">
        <v>83</v>
      </c>
      <c r="G34" s="58" t="s">
        <v>212</v>
      </c>
    </row>
    <row r="35" spans="2:7" x14ac:dyDescent="0.3">
      <c r="B35" s="272"/>
      <c r="C35" s="311"/>
      <c r="D35" s="24"/>
      <c r="E35" s="293"/>
      <c r="F35" s="47" t="s">
        <v>85</v>
      </c>
      <c r="G35" s="58" t="s">
        <v>213</v>
      </c>
    </row>
    <row r="36" spans="2:7" x14ac:dyDescent="0.3">
      <c r="B36" s="272"/>
      <c r="C36" s="311"/>
      <c r="D36" s="25"/>
      <c r="E36" s="293"/>
      <c r="F36" s="47" t="s">
        <v>87</v>
      </c>
      <c r="G36" s="58" t="s">
        <v>214</v>
      </c>
    </row>
    <row r="37" spans="2:7" ht="15" thickBot="1" x14ac:dyDescent="0.35">
      <c r="B37" s="273"/>
      <c r="C37" s="312"/>
      <c r="D37" s="26"/>
      <c r="E37" s="294"/>
      <c r="F37" s="49" t="s">
        <v>89</v>
      </c>
      <c r="G37" s="78" t="s">
        <v>215</v>
      </c>
    </row>
    <row r="38" spans="2:7" x14ac:dyDescent="0.3">
      <c r="B38" s="271" t="s">
        <v>141</v>
      </c>
      <c r="C38" s="304">
        <v>0.1</v>
      </c>
      <c r="D38" s="51" t="s">
        <v>204</v>
      </c>
      <c r="E38" s="307">
        <v>0.05</v>
      </c>
      <c r="F38" s="28" t="s">
        <v>81</v>
      </c>
      <c r="G38" s="79" t="s">
        <v>153</v>
      </c>
    </row>
    <row r="39" spans="2:7" x14ac:dyDescent="0.3">
      <c r="B39" s="272"/>
      <c r="C39" s="305"/>
      <c r="D39" t="s">
        <v>154</v>
      </c>
      <c r="E39" s="308"/>
      <c r="F39" s="31" t="s">
        <v>83</v>
      </c>
      <c r="G39" s="80" t="s">
        <v>155</v>
      </c>
    </row>
    <row r="40" spans="2:7" x14ac:dyDescent="0.3">
      <c r="B40" s="272"/>
      <c r="C40" s="305"/>
      <c r="D40" t="s">
        <v>156</v>
      </c>
      <c r="E40" s="308"/>
      <c r="F40" s="31" t="s">
        <v>85</v>
      </c>
      <c r="G40" s="80" t="s">
        <v>157</v>
      </c>
    </row>
    <row r="41" spans="2:7" x14ac:dyDescent="0.3">
      <c r="B41" s="272"/>
      <c r="C41" s="305"/>
      <c r="D41" t="s">
        <v>158</v>
      </c>
      <c r="E41" s="308"/>
      <c r="F41" s="31" t="s">
        <v>87</v>
      </c>
      <c r="G41" s="80" t="s">
        <v>159</v>
      </c>
    </row>
    <row r="42" spans="2:7" ht="15" thickBot="1" x14ac:dyDescent="0.35">
      <c r="B42" s="272"/>
      <c r="C42" s="305"/>
      <c r="D42" s="39" t="s">
        <v>160</v>
      </c>
      <c r="E42" s="309"/>
      <c r="F42" s="35" t="s">
        <v>89</v>
      </c>
      <c r="G42" s="77" t="s">
        <v>161</v>
      </c>
    </row>
    <row r="43" spans="2:7" x14ac:dyDescent="0.3">
      <c r="B43" s="272"/>
      <c r="C43" s="305"/>
      <c r="D43" s="81" t="s">
        <v>205</v>
      </c>
      <c r="E43" s="292">
        <v>0.05</v>
      </c>
      <c r="F43" s="45" t="s">
        <v>81</v>
      </c>
      <c r="G43" s="82" t="s">
        <v>170</v>
      </c>
    </row>
    <row r="44" spans="2:7" x14ac:dyDescent="0.3">
      <c r="B44" s="272"/>
      <c r="C44" s="305"/>
      <c r="D44" s="54" t="s">
        <v>171</v>
      </c>
      <c r="E44" s="293"/>
      <c r="F44" s="47" t="s">
        <v>83</v>
      </c>
      <c r="G44" s="83" t="s">
        <v>172</v>
      </c>
    </row>
    <row r="45" spans="2:7" x14ac:dyDescent="0.3">
      <c r="B45" s="272"/>
      <c r="C45" s="305"/>
      <c r="D45" s="54" t="s">
        <v>173</v>
      </c>
      <c r="E45" s="293"/>
      <c r="F45" s="47" t="s">
        <v>85</v>
      </c>
      <c r="G45" s="83" t="s">
        <v>174</v>
      </c>
    </row>
    <row r="46" spans="2:7" x14ac:dyDescent="0.3">
      <c r="B46" s="272"/>
      <c r="C46" s="305"/>
      <c r="D46" s="54" t="s">
        <v>175</v>
      </c>
      <c r="E46" s="293"/>
      <c r="F46" s="47" t="s">
        <v>87</v>
      </c>
      <c r="G46" s="83" t="s">
        <v>176</v>
      </c>
    </row>
    <row r="47" spans="2:7" ht="15" thickBot="1" x14ac:dyDescent="0.35">
      <c r="B47" s="273"/>
      <c r="C47" s="306"/>
      <c r="D47" s="26" t="s">
        <v>177</v>
      </c>
      <c r="E47" s="294"/>
      <c r="F47" s="49" t="s">
        <v>89</v>
      </c>
      <c r="G47" s="84" t="s">
        <v>178</v>
      </c>
    </row>
    <row r="48" spans="2:7" x14ac:dyDescent="0.3">
      <c r="B48" s="271" t="s">
        <v>179</v>
      </c>
      <c r="C48" s="310">
        <v>0.05</v>
      </c>
      <c r="D48" s="19" t="s">
        <v>244</v>
      </c>
      <c r="E48" s="301">
        <v>0.05</v>
      </c>
      <c r="F48" s="45" t="s">
        <v>81</v>
      </c>
      <c r="G48" s="57" t="s">
        <v>245</v>
      </c>
    </row>
    <row r="49" spans="2:7" x14ac:dyDescent="0.3">
      <c r="B49" s="272"/>
      <c r="C49" s="311"/>
      <c r="D49" s="20" t="s">
        <v>246</v>
      </c>
      <c r="E49" s="302"/>
      <c r="F49" s="47" t="s">
        <v>83</v>
      </c>
      <c r="G49" s="58" t="s">
        <v>247</v>
      </c>
    </row>
    <row r="50" spans="2:7" x14ac:dyDescent="0.3">
      <c r="B50" s="272"/>
      <c r="C50" s="311"/>
      <c r="D50" s="20" t="s">
        <v>248</v>
      </c>
      <c r="E50" s="302"/>
      <c r="F50" s="47" t="s">
        <v>85</v>
      </c>
      <c r="G50" s="58" t="s">
        <v>249</v>
      </c>
    </row>
    <row r="51" spans="2:7" x14ac:dyDescent="0.3">
      <c r="B51" s="272"/>
      <c r="C51" s="311"/>
      <c r="D51" s="21" t="s">
        <v>186</v>
      </c>
      <c r="E51" s="302"/>
      <c r="F51" s="47" t="s">
        <v>87</v>
      </c>
      <c r="G51" s="58" t="s">
        <v>250</v>
      </c>
    </row>
    <row r="52" spans="2:7" x14ac:dyDescent="0.3">
      <c r="B52" s="272"/>
      <c r="C52" s="311"/>
      <c r="D52" s="21" t="s">
        <v>251</v>
      </c>
      <c r="E52" s="302"/>
      <c r="F52" s="47" t="s">
        <v>89</v>
      </c>
      <c r="G52" s="59" t="s">
        <v>252</v>
      </c>
    </row>
    <row r="53" spans="2:7" ht="15" thickBot="1" x14ac:dyDescent="0.35">
      <c r="B53" s="273"/>
      <c r="C53" s="312"/>
      <c r="D53" s="20" t="s">
        <v>253</v>
      </c>
      <c r="E53" s="303"/>
      <c r="F53" s="60"/>
      <c r="G53" s="85"/>
    </row>
    <row r="54" spans="2:7" x14ac:dyDescent="0.3">
      <c r="B54" s="253" t="s">
        <v>63</v>
      </c>
      <c r="C54" s="298">
        <v>0.05</v>
      </c>
      <c r="D54" s="23" t="s">
        <v>254</v>
      </c>
      <c r="E54" s="292">
        <v>0.05</v>
      </c>
      <c r="F54" s="45" t="s">
        <v>81</v>
      </c>
      <c r="G54" s="57" t="s">
        <v>255</v>
      </c>
    </row>
    <row r="55" spans="2:7" x14ac:dyDescent="0.3">
      <c r="B55" s="254"/>
      <c r="C55" s="299"/>
      <c r="D55" s="24" t="s">
        <v>256</v>
      </c>
      <c r="E55" s="293"/>
      <c r="F55" s="47" t="s">
        <v>83</v>
      </c>
      <c r="G55" s="58" t="s">
        <v>257</v>
      </c>
    </row>
    <row r="56" spans="2:7" x14ac:dyDescent="0.3">
      <c r="B56" s="254"/>
      <c r="C56" s="299"/>
      <c r="D56" s="24" t="s">
        <v>258</v>
      </c>
      <c r="E56" s="293"/>
      <c r="F56" s="47" t="s">
        <v>85</v>
      </c>
      <c r="G56" s="58" t="s">
        <v>259</v>
      </c>
    </row>
    <row r="57" spans="2:7" x14ac:dyDescent="0.3">
      <c r="B57" s="254"/>
      <c r="C57" s="299"/>
      <c r="D57" s="25"/>
      <c r="E57" s="293"/>
      <c r="F57" s="47" t="s">
        <v>87</v>
      </c>
      <c r="G57" s="58" t="s">
        <v>260</v>
      </c>
    </row>
    <row r="58" spans="2:7" ht="19.2" customHeight="1" thickBot="1" x14ac:dyDescent="0.35">
      <c r="B58" s="254"/>
      <c r="C58" s="299"/>
      <c r="D58" s="26"/>
      <c r="E58" s="294"/>
      <c r="F58" s="49" t="s">
        <v>89</v>
      </c>
      <c r="G58" s="78" t="s">
        <v>261</v>
      </c>
    </row>
    <row r="59" spans="2:7" x14ac:dyDescent="0.3">
      <c r="B59" s="253" t="s">
        <v>191</v>
      </c>
      <c r="C59" s="298">
        <v>0.05</v>
      </c>
      <c r="D59" s="61" t="s">
        <v>192</v>
      </c>
      <c r="E59" s="301">
        <v>0.08</v>
      </c>
      <c r="F59" s="45" t="s">
        <v>81</v>
      </c>
      <c r="G59" s="57" t="s">
        <v>193</v>
      </c>
    </row>
    <row r="60" spans="2:7" x14ac:dyDescent="0.3">
      <c r="B60" s="254"/>
      <c r="C60" s="299"/>
      <c r="D60" s="63" t="s">
        <v>194</v>
      </c>
      <c r="E60" s="302"/>
      <c r="F60" s="47" t="s">
        <v>83</v>
      </c>
      <c r="G60" s="83" t="s">
        <v>195</v>
      </c>
    </row>
    <row r="61" spans="2:7" x14ac:dyDescent="0.3">
      <c r="B61" s="254"/>
      <c r="C61" s="299"/>
      <c r="D61" s="63" t="s">
        <v>209</v>
      </c>
      <c r="E61" s="302"/>
      <c r="F61" s="47" t="s">
        <v>85</v>
      </c>
      <c r="G61" s="58" t="s">
        <v>196</v>
      </c>
    </row>
    <row r="62" spans="2:7" x14ac:dyDescent="0.3">
      <c r="B62" s="254"/>
      <c r="C62" s="299"/>
      <c r="D62" s="66" t="s">
        <v>210</v>
      </c>
      <c r="E62" s="302"/>
      <c r="F62" s="47" t="s">
        <v>87</v>
      </c>
      <c r="G62" s="58" t="s">
        <v>197</v>
      </c>
    </row>
    <row r="63" spans="2:7" ht="15" thickBot="1" x14ac:dyDescent="0.35">
      <c r="B63" s="264"/>
      <c r="C63" s="300"/>
      <c r="D63" s="67"/>
      <c r="E63" s="303"/>
      <c r="F63" s="49" t="s">
        <v>89</v>
      </c>
      <c r="G63" s="68" t="s">
        <v>198</v>
      </c>
    </row>
    <row r="65" spans="5:5" x14ac:dyDescent="0.3">
      <c r="E65" s="14">
        <f>SUM(E3:E63)</f>
        <v>1.0000000000000002</v>
      </c>
    </row>
  </sheetData>
  <mergeCells count="27"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D23:D27"/>
    <mergeCell ref="E23:E27"/>
    <mergeCell ref="B28:B32"/>
    <mergeCell ref="C28:C32"/>
    <mergeCell ref="E28:E32"/>
    <mergeCell ref="B38:B47"/>
    <mergeCell ref="C38:C47"/>
    <mergeCell ref="E38:E42"/>
    <mergeCell ref="E43:E47"/>
    <mergeCell ref="B48:B53"/>
    <mergeCell ref="C48:C53"/>
    <mergeCell ref="E48:E53"/>
    <mergeCell ref="B54:B58"/>
    <mergeCell ref="C54:C58"/>
    <mergeCell ref="E54:E58"/>
    <mergeCell ref="B59:B63"/>
    <mergeCell ref="C59:C63"/>
    <mergeCell ref="E59:E6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994CA522FCC43B71E3D4A15391963" ma:contentTypeVersion="13" ma:contentTypeDescription="Create a new document." ma:contentTypeScope="" ma:versionID="be398f4fc52566f0a601fa376eebfa29">
  <xsd:schema xmlns:xsd="http://www.w3.org/2001/XMLSchema" xmlns:xs="http://www.w3.org/2001/XMLSchema" xmlns:p="http://schemas.microsoft.com/office/2006/metadata/properties" xmlns:ns2="feacbcc8-ad84-43a2-9c8c-9db71fc5f781" xmlns:ns3="73584bda-8dc1-41a4-9b09-d4b4127bdf43" targetNamespace="http://schemas.microsoft.com/office/2006/metadata/properties" ma:root="true" ma:fieldsID="01208409bebe1ae45ff1013dae151e79" ns2:_="" ns3:_="">
    <xsd:import namespace="feacbcc8-ad84-43a2-9c8c-9db71fc5f781"/>
    <xsd:import namespace="73584bda-8dc1-41a4-9b09-d4b4127bdf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cbcc8-ad84-43a2-9c8c-9db71fc5f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84bda-8dc1-41a4-9b09-d4b4127bdf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FB1F5-D930-4236-A4CE-000DDE113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84FAA1-CFFB-4817-BD0D-E3A591CD7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acbcc8-ad84-43a2-9c8c-9db71fc5f781"/>
    <ds:schemaRef ds:uri="73584bda-8dc1-41a4-9b09-d4b4127bd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D48B19-F12A-4C1B-860D-486925CEB726}">
  <ds:schemaRefs>
    <ds:schemaRef ds:uri="http://schemas.microsoft.com/office/2006/documentManagement/types"/>
    <ds:schemaRef ds:uri="http://purl.org/dc/elements/1.1/"/>
    <ds:schemaRef ds:uri="feacbcc8-ad84-43a2-9c8c-9db71fc5f781"/>
    <ds:schemaRef ds:uri="http://purl.org/dc/terms/"/>
    <ds:schemaRef ds:uri="73584bda-8dc1-41a4-9b09-d4b4127bdf43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GDU &amp; JGG &amp; PH GDC Goals</vt:lpstr>
      <vt:lpstr>OM_</vt:lpstr>
      <vt:lpstr>Jr-Sr</vt:lpstr>
      <vt:lpstr>List</vt:lpstr>
      <vt:lpstr>Bilinguals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Camiling, Kristine</dc:creator>
  <cp:keywords/>
  <dc:description/>
  <cp:lastModifiedBy>Atraje, Dan David</cp:lastModifiedBy>
  <cp:revision/>
  <dcterms:created xsi:type="dcterms:W3CDTF">2022-07-26T09:54:54Z</dcterms:created>
  <dcterms:modified xsi:type="dcterms:W3CDTF">2023-11-15T09:35:06Z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0x0101008D8994CA522FCC43B71E3D4A15391963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2022-07-27T12:01:57Z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be9ead27-b44b-46e6-a9f6-fefb9afda3db</vt:lpwstr>
  </property>
  <property fmtid="{D5CDD505-2E9C-101B-9397-08002B2CF9AE}" pid="9" name="MSIP_Label_a7295cc1-d279-42ac-ab4d-3b0f4fece050_ContentBits">
    <vt:lpwstr>0</vt:lpwstr>
  </property>
</Properties>
</file>